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Y:\VIGENCIA 2020\PLANES DE MEJORAMIENTO\PM CONTRALORÍA\PUBLICACION WEB\"/>
    </mc:Choice>
  </mc:AlternateContent>
  <bookViews>
    <workbookView xWindow="0" yWindow="0" windowWidth="24000" windowHeight="9435" activeTab="1"/>
  </bookViews>
  <sheets>
    <sheet name="CONTENIDO" sheetId="1" r:id="rId1"/>
    <sheet name="ESTADISTICA GENERAL" sheetId="2" r:id="rId2"/>
    <sheet name="CONSOLIDADO GENERAL" sheetId="3" r:id="rId3"/>
    <sheet name="TRABAJO CONSOLIDADO TABLAS DINA" sheetId="4" state="hidden" r:id="rId4"/>
  </sheets>
  <definedNames>
    <definedName name="_xlnm._FilterDatabase" localSheetId="2" hidden="1">'CONSOLIDADO GENERAL'!$A$5:$AP$94</definedName>
    <definedName name="Z_47B5330E_7936_41EE_9D30_EBD97BBDCC37_.wvu.FilterData" localSheetId="2" hidden="1">'CONSOLIDADO GENERAL'!$A$5:$AP$87</definedName>
    <definedName name="Z_882B3509_88B3_4E0D_B671_C82E0D77CF2E_.wvu.FilterData" localSheetId="2" hidden="1">'CONSOLIDADO GENERAL'!$A$5:$AP$78</definedName>
    <definedName name="Z_9FC188A1_E99A_4204_8B0C_AE30C9DA4987_.wvu.FilterData" localSheetId="2" hidden="1">'CONSOLIDADO GENERAL'!$A$5:$AP$78</definedName>
    <definedName name="Z_A90736C5_87E2_4574_BD3D_D127EE766E8F_.wvu.FilterData" localSheetId="2" hidden="1">'CONSOLIDADO GENERAL'!$A$5:$AP$78</definedName>
    <definedName name="Z_C10316D0_8AC2_47D3_BA25_6B58680AE6D4_.wvu.FilterData" localSheetId="2" hidden="1">'CONSOLIDADO GENERAL'!$A$5:$AP$78</definedName>
    <definedName name="Z_D1604C13_DE07_4280_AB0F_B773CBD13A08_.wvu.FilterData" localSheetId="2" hidden="1">'CONSOLIDADO GENERAL'!$A$5:$AP$78</definedName>
    <definedName name="Z_D1604C13_DE07_4280_AB0F_B773CBD13A08_.wvu.FilterData" localSheetId="0" hidden="1">CONTENIDO!$G$14</definedName>
    <definedName name="Z_F9DA35DC_034A_4CC6_A450_4871EF7612C3_.wvu.FilterData" localSheetId="2" hidden="1">'CONSOLIDADO GENERAL'!$A$5:$AP$94</definedName>
  </definedNames>
  <calcPr calcId="152511"/>
  <customWorkbookViews>
    <customWorkbookView name="Filtro 4" guid="{9FC188A1-E99A-4204-8B0C-AE30C9DA4987}" maximized="1" windowWidth="0" windowHeight="0" activeSheetId="0"/>
    <customWorkbookView name="Filtro 5" guid="{A90736C5-87E2-4574-BD3D-D127EE766E8F}" maximized="1" windowWidth="0" windowHeight="0" activeSheetId="0"/>
    <customWorkbookView name="Filtro 6" guid="{F9DA35DC-034A-4CC6-A450-4871EF7612C3}" maximized="1" windowWidth="0" windowHeight="0" activeSheetId="0"/>
    <customWorkbookView name="Filtro 7" guid="{47B5330E-7936-41EE-9D30-EBD97BBDCC37}" maximized="1" windowWidth="0" windowHeight="0" activeSheetId="0"/>
    <customWorkbookView name="Filtro 1" guid="{D1604C13-DE07-4280-AB0F-B773CBD13A08}" maximized="1" windowWidth="0" windowHeight="0" activeSheetId="0"/>
    <customWorkbookView name="Filtro 2" guid="{C10316D0-8AC2-47D3-BA25-6B58680AE6D4}" maximized="1" windowWidth="0" windowHeight="0" activeSheetId="0"/>
    <customWorkbookView name="Filtro 3" guid="{882B3509-88B3-4E0D-B671-C82E0D77CF2E}" maximized="1" windowWidth="0" windowHeight="0" activeSheetId="0"/>
  </customWorkbookViews>
  <pivotCaches>
    <pivotCache cacheId="8" r:id="rId5"/>
  </pivotCaches>
</workbook>
</file>

<file path=xl/calcChain.xml><?xml version="1.0" encoding="utf-8"?>
<calcChain xmlns="http://schemas.openxmlformats.org/spreadsheetml/2006/main">
  <c r="C11" i="2" l="1"/>
  <c r="C10" i="2"/>
  <c r="C9" i="2"/>
  <c r="C8" i="2"/>
  <c r="B11" i="2"/>
  <c r="B10" i="2"/>
  <c r="B9" i="2"/>
  <c r="B8" i="2"/>
  <c r="A11" i="2"/>
  <c r="A10" i="2"/>
  <c r="A9" i="2"/>
  <c r="A8" i="2"/>
  <c r="B22" i="2"/>
  <c r="B21" i="2"/>
  <c r="A21" i="2"/>
  <c r="B20" i="2"/>
  <c r="A20" i="2"/>
  <c r="B19" i="2"/>
  <c r="A19" i="2"/>
  <c r="G12" i="2"/>
  <c r="F10" i="2"/>
  <c r="F11" i="2"/>
  <c r="D11" i="2"/>
  <c r="F8" i="2"/>
  <c r="E10" i="2"/>
  <c r="E8" i="2"/>
  <c r="D8" i="2"/>
  <c r="E9" i="2"/>
  <c r="E11" i="2"/>
  <c r="D9" i="2"/>
  <c r="D10" i="2"/>
  <c r="F9" i="2"/>
  <c r="C19" i="2" l="1"/>
  <c r="C20" i="2"/>
  <c r="C21" i="2"/>
  <c r="H10" i="2"/>
  <c r="H9" i="2"/>
  <c r="E12" i="2"/>
  <c r="H8" i="2"/>
  <c r="F12" i="2"/>
  <c r="H11" i="2"/>
  <c r="D12" i="2"/>
  <c r="C22" i="2" l="1"/>
  <c r="H12" i="2"/>
</calcChain>
</file>

<file path=xl/sharedStrings.xml><?xml version="1.0" encoding="utf-8"?>
<sst xmlns="http://schemas.openxmlformats.org/spreadsheetml/2006/main" count="1520" uniqueCount="802">
  <si>
    <t xml:space="preserve"> </t>
  </si>
  <si>
    <t>CONTENIDO</t>
  </si>
  <si>
    <t>PLAN MEJORAMIENTO CONSOLIDADO CONTRALORÍA
 SEGUIMIENTO ESTADO DE LAS ACCIONES - REPORTE RENDICIÓN DE CUENTAS CONTRALORÍA DE BOGOTÁ</t>
  </si>
  <si>
    <t>SUBDIRECCIÓN DE ANÁLISIS DE RIESGOS Y EFECTOS DEL CAMBIO CLIMÁTICO</t>
  </si>
  <si>
    <t>SUBDIRECCIÓN DE REDUCCIÓN DE RIESGOS Y ADAPTACIÓN AL CAMBIO CLIMÁTICO</t>
  </si>
  <si>
    <t>SUBDIRECCIÓN PARA EL MANEJO DE EMERGENCIAS Y DESASTRES</t>
  </si>
  <si>
    <t>SUBDIRECCIÓN CORPORATIVA Y DE ASUNTOS DISCIPLINARIOS</t>
  </si>
  <si>
    <t>HOJA 2: ESTADISTICA GENERAL</t>
  </si>
  <si>
    <t>OFICINA ASESORA JURÍDICA</t>
  </si>
  <si>
    <t>PLAN DE MEJORAMIENTO CONTRALORÍA 2019</t>
  </si>
  <si>
    <t>OFICINA ASESORA DE PLANEACIÓN</t>
  </si>
  <si>
    <t>HOJA 3: CONSOLIDADO GENERAL</t>
  </si>
  <si>
    <t>Presenta el Plan de Mejoramiento consolidado en el formato de reporte a la Contraloría de Bogotá, aquí se observan los hallazgos con sus respectivas acciones , seguimientos y recomendaciones por parte De la Oficina de Control Interno para asegurar el desarrollo de la acción.</t>
  </si>
  <si>
    <t>OFICINA TECNOLOGÍAS DE LA INFORMACIÓN Y LAS COMUNICACIONES</t>
  </si>
  <si>
    <t>TOTAL HALLAZGOS POR TIPOLOGÍA</t>
  </si>
  <si>
    <t>SEGUIMIENTO OFICINA DE CONTROL INTERNO</t>
  </si>
  <si>
    <t>PAD</t>
  </si>
  <si>
    <t>CÓDIGO DE AUDITORIA</t>
  </si>
  <si>
    <t>MODALIDAD</t>
  </si>
  <si>
    <t>HALLAZGO ADMINISTRATIVO</t>
  </si>
  <si>
    <t>HALLAZGO ADMINISTRATIVO CON PRESUNTA INCIDENCIA DISCIPLINARIA</t>
  </si>
  <si>
    <t>HALLAZGO ADMINISTRATIVO CON INCIDENCIA FISCAL Y  PRESUNTA INCIDENCIA DISCIPLINARIA</t>
  </si>
  <si>
    <t>HALLAZGO CON PRESUNTA INCIDENCIA PENAL</t>
  </si>
  <si>
    <t>TOTAL GENERAL</t>
  </si>
  <si>
    <t>ACTUALIZADO:</t>
  </si>
  <si>
    <t>CONSOLIDADO DICIEMBRE 2019</t>
  </si>
  <si>
    <t>NO.</t>
  </si>
  <si>
    <t>CÓDIGO DE LA ENTIDAD</t>
  </si>
  <si>
    <t>VIGENCIA PAD AUDITORIA o VISITA</t>
  </si>
  <si>
    <t>VIGENCIA PAD AUDITORIA o VISITA 1</t>
  </si>
  <si>
    <t>CODIGO AUDITORIA SEGÚN PAD DE LA VIGENCIA</t>
  </si>
  <si>
    <t>No. HALLAZGO o Numeral del Informe de la Auditoría o Visita</t>
  </si>
  <si>
    <t>CODIGO ACCION</t>
  </si>
  <si>
    <t>COMPONENTE</t>
  </si>
  <si>
    <t>FACTOR</t>
  </si>
  <si>
    <t>TIPO</t>
  </si>
  <si>
    <t>DESCRIPCIÓN DEL HALLAZGO</t>
  </si>
  <si>
    <t>DESCRIPCIÓN ACCION</t>
  </si>
  <si>
    <t>NOMBRE DEL INDICADOR</t>
  </si>
  <si>
    <t>FORMULA DEL INDICADOR</t>
  </si>
  <si>
    <t>META</t>
  </si>
  <si>
    <t>AREA RESPONSABLE</t>
  </si>
  <si>
    <t>FECHA DE INICIO</t>
  </si>
  <si>
    <t>FECHA DE TERMINACIÓN</t>
  </si>
  <si>
    <t>RESULTADO INDICADOR</t>
  </si>
  <si>
    <t>REPORTE DEPENDENCIA</t>
  </si>
  <si>
    <t>TOTAL DE ACCIONES Y ESTADO DEL CONSOLIDADO DEL PM</t>
  </si>
  <si>
    <t>ESTADO DE LAS ACCIONES (SEGUIMIENTO CUARTO TRIMESTRE 2019)</t>
  </si>
  <si>
    <t>SEGUIMIENTO PRIMER TRIMESTRE</t>
  </si>
  <si>
    <t>CANTIDAD</t>
  </si>
  <si>
    <t>SEGUIMIENTO SEGUNDO TRIMESTRE</t>
  </si>
  <si>
    <t>PORCENTAJE</t>
  </si>
  <si>
    <t>SEGUIMIENTO TERCER TRIMESTRE</t>
  </si>
  <si>
    <t>SEGUIMIENTO DICIEMBRE 2019</t>
  </si>
  <si>
    <t>ESTADO Y EVALUACIÓN ENTIDAD</t>
  </si>
  <si>
    <t>TOTAL</t>
  </si>
  <si>
    <t>2018 2018</t>
  </si>
  <si>
    <t>3.1.4.4.4.1</t>
  </si>
  <si>
    <t>01 - AUDITORIA DE REGULARIDAD</t>
  </si>
  <si>
    <t>Control Gestión</t>
  </si>
  <si>
    <t>Gestión Contractual</t>
  </si>
  <si>
    <t>Hallazgo administrativo</t>
  </si>
  <si>
    <t>Hallazgo administrativo por Constitución de Reservas, contraviniendo los principios de Anualidad y Planeación establecidos en el Estatuto Orgánico del Presupuesto y otras normas.</t>
  </si>
  <si>
    <t>Realizar mesas de trabajo para realizar seguimiento presupuestal y concienciación frente a la constitución y ejecución de reservas en las dependencias</t>
  </si>
  <si>
    <t>Realización mesas de seguimiento</t>
  </si>
  <si>
    <t>(Mesas de trabajo realizadas/Mesas de trabajo programadas)*100</t>
  </si>
  <si>
    <t>Subdirección Corporativa y Asuntos Disciplinarios</t>
  </si>
  <si>
    <r>
      <rPr>
        <b/>
        <sz val="11"/>
        <rFont val="Calibri"/>
      </rPr>
      <t>Fuente:</t>
    </r>
    <r>
      <rPr>
        <sz val="11"/>
        <color rgb="FF000000"/>
        <rFont val="Calibri"/>
      </rPr>
      <t xml:space="preserve"> Construcción OCI</t>
    </r>
  </si>
  <si>
    <t xml:space="preserve">Se identifican mesas de seguimiento en las cuales se realiza el seguimiento presupuestal de reservas y vigencia. Como soporte consta las mesas de trabajo del es de junio a septiembre de 2018 con las dependencia cabezas de proyecto. Se identifican a la fecha 10 de 22 mesas programadas hasta la finalización de la acción.
  Indicador: 10 mesas desarrolladas/22 mesas programadas=45%. La acción continua en seguimiento 
 Mayo 14 de 2019
 Se realizaron 4 mesas de trabajo con las diferentes dependencias del Idiger que gerencian los diferentes proyectos de inversión, en las cuales se realizó seguimiento de reservas y vigencia a partir de octubre de 2018. Como soporte se anexan los soportes de las reuniones efectuadas.
 Indicador: 10 reuniones realizadas a septiembre de 2018 y 4 mesas realizadas en noviembre y diciembre, para un total de 14/22 para un porcentaje de cumplimiento de 64%
 Seguimiento 17/05/2019
 Se evidencia acta de reunión No.27 del 23/11/2018 Tema: Sub de Manejo Emergencias, seguimiento presupuestal proyecto 1178, con cinco (5) participantes. Se evidencia acta de reunión No.28 del 23/11/2018 Tema: Sub de Corporativa, seguimiento presupuestal proyecto 1172, con cinco (5) participantes. Se evidencia acta de reunión No.29 del 27/11/2018 Tema: Sub de Corporativa, seguimiento presupuestal proyecto 1166, con once (11) participantes. Se evidencia acta de reunión No.30 del 14/12/2018 Tema: Sub de Corporativa, seguimiento pasivos exigibles – reservas -vigencia, con cinco (05) participantes. 
La acción se encuentra incumplida a la fecha de este seguimiento, con un avance de un 64%. LCIR
Julio 19 de 2019
Se siguieron realizando las mesas de seguimiento presupuestal de reservas y vigencia en el año 2019, correspondientes a los meses de enero-febrero, marzo-abril, enero-abril y  mayo. Se realizaron un total de 10 meses de seguimiento.
</t>
  </si>
  <si>
    <t>Seguimiento 17/05/2019
Se evidencia acta de reunión No.27 del 23/11/2018 Tema: Sub de Manejo Emergencias, seguimiento presupuestal proyecto 1178, con cinco (5) participantes. Se evidencia acta de reunión No.28 del 23/11/2018 Tema: Sub de Corporativa, seguimiento presupuestal proyecto 1172, con cinco (5) participantes. Se evidencia acta de reunión No.29 del 27/11/2018 Tema: Sub de Corporativa, seguimiento presupuestal proyecto 1166, con once (11) participantes. Se evidencia acta de reunión No.30 del 14/12/2018 Tema: Sub de Corporativa, seguimiento pasivos exigibles – reservas -vigencia, con cinco (05) participantes. 
La acción se encuentra incumplida a la fecha de este seguimiento, con un avance de un 64%. LCIR</t>
  </si>
  <si>
    <t>19/07/2019
Se realizaron 10 mesas adicionales de  seguimiento para un total de 23  (Seguimiento pasado 14). El indicador  se valora en 23422= 109%  garantizandose el 100% de cumplimiento.  Esta estrategia se llevará a cabo de forma sostenible como control. DKRP</t>
  </si>
  <si>
    <t>Se identifican mesas de seguimiento en las cuales se realiza el seguimiento presupuestal de reservas y vigencia con las diferentes dependencias del Idiger que gerencian los diferentes proyectos de inversión. Como soporte consta en actas  las mesas de trabajo que se cuentan en 31 durante el periodo de  desarrollo de la acción y continua desarrollandose  a lo largo de la vigencia donde se encuentran registros periodicos.</t>
  </si>
  <si>
    <t>CUMPLIDA</t>
  </si>
  <si>
    <t>3.1.2.1</t>
  </si>
  <si>
    <t>Plan de mejoramiento</t>
  </si>
  <si>
    <t>Hallazgo Administrativo con presunta incidencia disciplinaria</t>
  </si>
  <si>
    <t>Hallazgo administrativo con presunta incidencia disciplinaria, por no atender dentro de los plazos legales varios derechos de petición, radicados en la entidad durante la vigencia 2017</t>
  </si>
  <si>
    <t>Continuar con las estrategias de monitoreo y seguimiento con las diferentes dependencias frente a la gestión de pqrs</t>
  </si>
  <si>
    <t>Desarrollo de Acciones de monitoreo y seguimeinto</t>
  </si>
  <si>
    <t>(Acciones monitoreo y seguimiento desarrolladas/Acc. Programadas)*100</t>
  </si>
  <si>
    <t>Subdirección Corporativa</t>
  </si>
  <si>
    <t xml:space="preserve">La Subdirección manifiesta que se han seguido realizando acciones de monitoreo y seguimiento: 
  - Seguimiento semanal de los PQRS por cada dependencia, con las respectivas alertas
  - Generación de alertas automáticas a las diferentes dependencias, enviadas por correos. Como soporte se identifican los correos remitidos por dependencia con asunto: Seguimiento PQRS. 
  El indicador arroja los siguientes resultados: Se programa para 10 meses el seguimiento con 9 seguimientos por mes asociados al número de dependencias, es decir 90 para la acción y hasta el momento se han desarrollado 45 acciones, 9 monitoreos cada mes entre mayo y octubre de 2018. (45/90)
 Mayo 14 de 2019
 De noviembre a diciembre se realizaron 105 acciones que consistieron en el envio de correos a cada una de las dependencias, generados por el seguimiento efectuado semanalmente a los PQRS. 
El resultado del indicador es el siguiente: 45 acciones adelantadas entre mayo y octubre + 105 acciones adelantadas en noviembre, diciembre, enero, febrero y marzo, para un total de 150 acciones , sobre 90 programadas, para un porcentaje de cumplimiento de 116%.
Seguimiento 17/05/2019
Se evidencia 105 acciones (correos electrónicos) remitidos por el área de atención al ciudadano a las diferentes áreas del IDIGER, con el correspondiente seguimiento a los radicados PQRS, correspondientes a los meses de noviembre y diciembre de 2018 y enero, febrero, marzo. Frente a 90 seguimiento programados, se evidencia un total de 150 seguimientos a las PQRS. 
La acción se encuentra cumplida a la fecha de este seguimiento, con un avance de un 167%. LCIR
</t>
  </si>
  <si>
    <t>Seguimiento 17/05/2019
Se evidencia 105 acciones (correos electrónicos) remitidos por el área de atención al ciudadano a las diferentes áreas del IDIGER, con el correspondiente seguimiento a los radicados PQRS, correspondientes a los meses de noviembre y diciembre de 2018 y enero, febrero, marzo. Frente a 90 seguimiento programados, se evidencia un total de 150 seguimientos a las PQRS. 
La acción se encuentra cumplida a la fecha de este seguimiento, con un avance de un 167%. LCIR</t>
  </si>
  <si>
    <t>19/07/2019  Se mantiene estrategia de seguimiento a la fecha. DKRP</t>
  </si>
  <si>
    <t>La Subdirección manifiesta que se han seguido realizando acciones de monitoreo y seguimiento: 
  - Seguimiento semanal de los PQRS por cada dependencia, con las respectivas alertas
  - Generación de alertas automáticas a las diferentes dependencias, enviadas por correos. Como soporte se identifican los correos remitidos por dependencia con asunto: Seguimiento PQRS. 
Se evidencia 105 acciones (correos electrónicos) remitidos por el área de atención al ciudadano a las diferentes áreas del IDIGER, con el correspondiente seguimiento a los radicados PQRS, correspondientes a los meses de noviembre y diciembre de 2018 y enero, febrero, marzo. Frente a 90 seguimiento programados, se evidencia un total de 150 seguimientos a las PQRS. 
La acción se encuentra cumplida a la fecha de este seguimiento, con un avance de un 167% equivalente al 100% de cumplimiento. Se verifica sostenibilidad en 2019</t>
  </si>
  <si>
    <t>3.3.1.1</t>
  </si>
  <si>
    <t>Control Financiero</t>
  </si>
  <si>
    <t>Estados Contables</t>
  </si>
  <si>
    <t>Hallazgo Administrativo con presunta incidencia disciplinaria por diferencias presentadas en el Balance General y el Estado de Actividad Financiera, Económica, Social y Ambiental, reportado en el aplicativo SIVICOF y los Libros Auxiliares presentados por el IDIGER.</t>
  </si>
  <si>
    <t>Solicitar a la Contraloría de Bogotá un concepto sobre que trámites deben realizarse en caso de posterior modificación de la información financiera reportada en el sistema SIVICOF y proceder de conformidad</t>
  </si>
  <si>
    <t>Solicitud de Concepto</t>
  </si>
  <si>
    <t>Un concepto solicitado y aplicado</t>
  </si>
  <si>
    <t>Subdirección Corporativa y Asuntos Disciplinarios- Área Contable</t>
  </si>
  <si>
    <t xml:space="preserve">Se identifica que la dependencia realizó solicitud de concepto a la Contaduría General de la Nación por modificación de información financiera bajo EE 11504 de 2018. La Contaduría responde mediante comunicación 2018 er 15148 que manifiesta en su cuerpo: al respecto me permito manifestar que el art 37 de la res 706 de 2016 establece : ART. 37.—Modificación de información. Si en cumplimiento de las funciones constitucionales de centralizar y consolidar la información, la Contaduría General de la Nación solicita a las entidades públicas la modificación de la información reportada, estas deberán proceder al envío inmediato de la categoría de información ajustada.
  Si la entidad pública requiere modificar la información reportada a la Contaduría General de Nación, podrá enviar nuevamente la categoría de información ajustada sin previa autorización antes del cierre del sistema CHIP. Una vez cerrado el sistema no se hará apertura para corrección, transmisión y retransmisión de la información. Por lo anterior, los ajustes de la información financiera reportada a la Contaduría se realizaron. 
  Se realizara con este concepto consulta a la Contraloría de Bogotá.
 Mayo 14 de 2019
 Se solicitó concepto a la Contraloría de Bogotá D.C., mediante comunicación No. 2018EE17907 del 5 de diciembre de 2018 . La Contraloría nunca ha respondido la comunicación enviada.
Seguimiento 17/05/2019
Se evidencia comunicado oficial 2018EE11504 del 15/08/2018, radicado el día 18 de agosto de 2018 del IDIGER a la CONTADURÍA GENERAL DE LA NACIÓN, realizando “consulta informes contables presentados a la Contaduría en el sistema CHIP”. Así mismo, se evidencia comunicación oficial 2018EE17907 del 05/12/2018 donde el IDIGER solicita al Director Sector Hábitat y Ambiente un concepto a la Contraloría de Bogotá sobre “que trámite deben realizarse en caso de posterior modificación de la información financiera reportada en el aplicativo SIVICOF y frente a Concepto relacionado emitido por la Contaduría General de la Nación, se indique cual es la directriz para modificar el SIVICOF la información ya reportada en l plataforma, esto con el fin de lograr uniformidad entre las dos plataformas SIVICOF y CHIP”. Se recomienda realizar mesas de trabajo con la entidad competente, con el fin de dar claridad a la información reportada en el aplicativo SIVICOF, para dar por culminada la acción. La acción se encuentra incumplida a la fecha de este seguimiento, 50%. LCIR
Seguimiento 19/07/2019
Teniendo en cuenta que la Contraloría de Bogotá no ha dado respuesta a la comunicación con radicado IDIGER 2018EE17907 del 5 de diciembre de 2018 Y CONTRALORIA 1-2018-29393 del 6 de diciembre de 2018 , se reiteró esta solicitud mediante comunicación externa enviada con radicado No.2019EE10034 del 18 de julio de 2019.
Seguimiento Octubre de 2019
Se eleboró una comunicación a la Contraloría de Bogotá reiterando por tercera vez el lineamiento o concepto. El número de radicado del IDIGER fue 2019EE16376.
</t>
  </si>
  <si>
    <t>Seguimiento 17/05/2019
Se evidencia comunicado oficial 2018EE11504 del 15/08/2018, radicado el día 18 de agosto de 2018 del IDIGER a la CONTADURÍA GENERAL DE LA NACIÓN, realizando “consulta informes contables presentados a la Contaduría en el sistema CHIP”. Así mismo, se evidencia comunicación oficial 2018EE17907 del 05/12/2018 donde el IDIGER solicita al Director Sector Hábitat y Ambiente un concepto a la Contraloría de Bogotá sobre “que trámite deben realizarse en caso de posterior modificación de la información financiera reportada en el aplicativo SIVICOF y frente a Concepto relacionado emitido por la Contaduría General de la Nación, se indique cual es la directriz para modificar el SIVICOF la información ya reportada en l plataforma, esto con el fin de lograr uniformidad entre las dos plataformas SIVICOF y CHIP”. Se recomienda realizar mesas de trabajo con la entidad competente, con el fin de dar claridad a la información reportada en el aplicativo SIVICOF, para dar por culminada la acción. La acción se encuentra incumplida a la fecha de este seguimiento, 50%. LCIR</t>
  </si>
  <si>
    <t>La SCAD  reiteró  solicitud mediante comunicación externa enviada con radicado No.2019EE9986 del 18 de julio de 2019.  Si  no se obtiene respuesta  se solicitará una mesa de trabajo .Continua al 50%. DKRP</t>
  </si>
  <si>
    <r>
      <t xml:space="preserve">Se han solicitado dos conceptos sin respuesta por parte de la Contraloría. En la entidad se hicieron los ajustes respectivos en los formatos reportados a Contaduría General de la Nación. Queda pendiente una tercera solicitud a Contraloría. DKRP
Se identifica que la dependencia realizó solicitud de concepto a la Contaduría General de la Nación por modificación de información financiera bajo EE 11504 de 2018. La Contaduría responde mediante comunicación 2018 er 15148 que manifiesta en su cuerpo: al respecto me permito manifestar que el art 37 de la res 706 de 2016 establece : ART. 37.—Modificación de información. Si en cumplimiento de las funciones constitucionales de centralizar y consolidar la información, la Contaduría General de la Nación solicita a las entidades públicas la modificación de la información reportada, estas deberán proceder al envío inmediato de la categoría de información ajustada.
 Si la entidad pública requiere modificar la información reportada a la Contaduría General de Nación, podrá enviar nuevamente la categoría de información ajustada sin previa autorización antes del cierre del sistema CHIP. Una vez cerrado el sistema no se hará apertura para corrección, transmisión y retransmisión de la información. Por lo anterior, los ajustes de la información financiera reportada a la Contaduría se realizaron. 
 Se realizara con este concepto consulta a la Contraloría de Bogotá.
Se han solicitado dos conceptos sin respuesta por parte de la Contraloría. En la entidad se hicieron los ajustes respectivos en los formatos reportados a Contaduría General de la Nación. Queda pendiente una tercera solicitud a Contraloría. DKRP
24/10/2019: Se identifica comunicacion reiterando a Contraloría solicitud de concepto:  se reitera la solicitud presentada con comunicación 2018EE16376 del 23 de octubre de 2019,en donde el IDIGER requiere la directriz a seguir para modificar en el sistema SIVICOF  la información financiera ya reportada en SIVICOF y así lograr la uniformidad a nivel de datos financieros entre el sistema de la Contraloría y el de la Contaduría.
</t>
    </r>
    <r>
      <rPr>
        <sz val="11"/>
        <color rgb="FF0000FF"/>
        <rFont val="Calibri"/>
      </rPr>
      <t>05/12/2019: Se identifica tercera comunicacion reiterando a Contraloría solicitud de  concepto:  se reitera por tercera vez la solicitud presentada con comunicación 2018EE17907 del 5 de diciembre de 2018, 2019EE10034 del 19 de julio de 2019, en donde el IDIGER requiere la directriz a seguir para modificar en el sistema SIVICOF  la información financiera ya reportada en SIVICOF y así lograr la uniformidad a nivel de datos financieros entre el sistema de la Contraloría y el de la Contaduría.</t>
    </r>
  </si>
  <si>
    <t xml:space="preserve">Se evidencia comunicado oficial 2018EE11504 del 15/08/2018, radicado el día 18 de agosto de 2018 del IDIGER a la CONTADURÍA GENERAL DE LA NACIÓN, realizando “consulta informes contables presentados a la Contaduría en el sistema CHIP”.  Esta responde mediante  comunicación 2018 er 15148 en terminos generales lo siguiente: "al respecto me permito manifestar que el art 37 de la res 706 de 2016 establece : ART. 37.—Modificación de información. Si en cumplimiento de las funciones constitucionales de centralizar y consolidar la información, la Contaduría General de la Nación solicita a las entidades públicas la modificación de la información reportada, estas deberán proceder al envío inmediato de la categoría de información ajustada"  actividad que fué realziada. .Así mismo, se evidencia comunicación oficial 2018EE17907 del 05/12/2018 donde el IDIGER solicita al Director Sector Hábitat y Ambiente un concepto a la Contraloría de Bogotá sobre “que trámite deben realizarse en caso de posterior modificación de la información financiera reportada en el aplicativo SIVICOF y frente a Concepto relacionado emitido por la Contaduría General de la Nación, se indique cual es la directriz para modificar el SIVICOF la información ya reportada en l plataforma, esto con el fin de lograr uniformidad entre las dos plataformas SIVICOF y CHIP”.
La SCAD  reiteró  solicitud mediante comunicación externa enviada con radicado 2019ER15148 Y No.2019EE17376 donde se reitera por tercera vez la solicitud presentada con comunicación </t>
  </si>
  <si>
    <t>3.1.3.1</t>
  </si>
  <si>
    <t>Hallazgo administrativo con incidencia fiscal por mayor valor pagado en cuantía de $20.981.084, por pago inadecuado del recurso humano, y presunta incidencia disciplinaria, por debilidades en la interventoría asociadas al control del personal en el Contrato de Obra 145 de 2016</t>
  </si>
  <si>
    <t>Elaborar y comunicar lineamiento de presentación de soportes de pago del componente PMT a las interventorías de las obras contratadas</t>
  </si>
  <si>
    <t>Lineamiento elaborado y comunicado</t>
  </si>
  <si>
    <t>(Lineamientos elaborados y comunicado a interventorias/No. Interventorías Contratadas)*100</t>
  </si>
  <si>
    <t>Subdirección de Reducción y Adaptación al Cambio Climático</t>
  </si>
  <si>
    <t xml:space="preserve">Se elaboró e implementó un formato denominado 4.1 CERTIFICADO DE APORTES A SEGURIDAD SOCIAL Y PARAFISCALES, mediante el cual la Interventoría correspondiente debe certificar mes a mes, el pago de los salarios, salud, pension, ARL y parafiscales, de todo el personal del Contratista Constructor. Adicionalmente, se deben adjuntar las planillas de pago correspondientes, para soportar la información ingresada en el formato.
  -Contrato 214/2018, certificado de pagos Aportes Parafiscales.El formato oficial es entregado en el primer comité técnico. Continua en desarrollo
 04/09/2019 Se elaboró e implementó un formato denominado 4.1 CERTIFICADO DE APORTES A SEGURIDAD SOCIAL Y PARAFISCALES, mediante el cual la Interventoría correspondiente debe certificar mes a mes, el pago de los salarios, salud, pensión, ARL y parafiscales, de todo el personal del Contratista Constructor. Adicionalmente, se deben adjuntar las planillas de pago correspondientes, para soportar la información ingresada en el formato.
 Evidencias:
 CERTIFICADO DE APORTES A SEGURIDAD SOCIAL Y PARAFISCALES
05/06/2019 Se incluyó en el oficio de lineamientos la obligatoriedad del diligenciamiento del 4.1 CERTIFICADO DE APORTES A SEGURIDAD SOCIAL Y PARAFISCALES, mediante el cual la Interventoría correspondiente debe certificar mes a mes, el pago de los salarios, salud, pensión, ARL y parafiscales, de todo el personal del Contratista Constructor
06/27/2019 Se elaboró e implementó para el trimestre el  formato denominado 4.1 CERTIFICADO DE APORTES A SEGURIDAD SOCIAL Y PARAFISCALES, el cual es entregado al contratista de obra e interventoría mediante oficio remisorio de los formatos, el cual permite a la Interventoría certificar mes a mes, el pago de los salarios, salud, pensión, ARL y parafiscales, de todo el personal del Contratista Constructor. 
 Evidencias:
Oficio de lineamientos 
CERTIFICADO DE APORTES A SEGURIDAD SOCIAL Y PARAFISCALES
09/23/2019 Se han elaborado y comunicado los lineamientos de presentación de soportes de pagos de parafiscales. Indicador 
(Lineamientos elaborados y comunicado a interventorías)/(No.Interventorías Contratadas)   *100
Cumplimiento del indicador
(6 Lineamientos elaborados y comunicado a interventorías)/(6  Interventorías Contratadas)   *100
El indicador se ha cumplido al 100% 
Evidencias
Se adjuntan como evidencia las comunicaciones entregadas para los contratos celebrados para la vigencia 2019 los cuales se muestran en la tabla adjunta ofcio:
</t>
  </si>
  <si>
    <t xml:space="preserve"> SEGUIMIENTO ABRIL 2019 OCI: Se evidencia matriz de seguimiento al pago de Seguridad Social y Parafiscales y soportes correspondiente al Contrato 213 de 2018. No obstante la acción hace referencia a la elaboración y comunicación de un lineamiento, por lo tanto la evidencia que se requiere es el soporte de cumplimiento de esta acción que serían la o las comunicaciones con lineamientos dirigidas a los contratos de interventoría.
</t>
  </si>
  <si>
    <t>SEGUIMIENTO JULIO 2019 OCI: Se evidencia documento con radicado 2019EE5577 dirigido a la empresa "INGECO" en esta comunicación se observan instrucciones con relacion al Plan de Trabajo, Plan General de Obra, Formatos y Pagos, con relacion al contrato de interventoria 275 de 2019.
Lo anterior evidencia la emision de lineamientos respecto al tramite de de este contrato.
Teniendo en cuenta el indicador formulado por la SRRACC en esta acción: (Lineamientos elaborados y comunicado a interventorias/No. Interventorías Contratadas)*100, la OCI solicita sea remitido el listado de contratos de interventoria ejecutados entre el 01/09/2018 al 01/05/2019, resaltando que cada uno de los contratos debe evidenciar una comunicación con lineamientos para los pagos, para de esta forma cumplir con la acción y el indicador.</t>
  </si>
  <si>
    <t>SEGUIMIENTO OCTUBRE DE 2019: La dependencia remite comunicaciones remitidas a las seis interventorías de obras contratadas en donde entre otros temas se dan instrucciones para la presentación de soportes de pagos de parafiscales. Las comunicaciones evidenciadas corresponden a las interventorías de los contratos de obra: Casagrande, Porvenir Usme, Arabia (urgencia manifiesta), Serranías, La Estrada (urgencia manifiesta), Juan José Rondón. Las cuales corresponden al total de obras contratadas.</t>
  </si>
  <si>
    <t xml:space="preserve"> La dependencia presenta  comunicaciones remitidas a 10 interventorías de obras contratadas en donde entre otros temas se dan instrucciones para la presentación de soportes de pagos de parafiscales. Se adjuntan como evidencia los lineamientos elaborados y comunicado a interventorías a los contratos de obra: Casagrande, Porvenir Usme, Arabia, Serranías, La Estrada, Juan José Rondón, Parque Nacional,Caracolí,Granjas de San Pablo, Divino Niño. INDICADOR 10/10=100%</t>
  </si>
  <si>
    <t>3.1.3.14</t>
  </si>
  <si>
    <t>Hallazgo administrativo por la inadecuada estructuración de la modificación del Contrato de Interventoría 436 de 2016.</t>
  </si>
  <si>
    <t>Especificar el perfil de formación académica y la idoneidad (experiencia general y específica) de los profesionales que se requieran en el formato de solicitud y prórroga</t>
  </si>
  <si>
    <t>Registro Perfiles de formación especificos</t>
  </si>
  <si>
    <t>(Registro Perfiles de formación especificos/Modificaciones de contrato que incluyan personal)*100</t>
  </si>
  <si>
    <t xml:space="preserve">Se elaboró el formato que incorpora en la solicitud y prórroga los requerimientos del perfil de la formación académica y la idoneidad en términos de experiencia general y específica. Se identifica en IV. JUSTIFICACIÓN DE LA MODIFICACIÓN SOLICITADA Se adjunta soporte (GCT-FT-20 Solicitud de Prorroga, Adicion o Modificación contractual MODIFICADO CON PERSONAL). Se verificará su uso en posteriores seguimientos. Continua en desarrollo)
 04/09/2019 Se incorporó en la solicitud y prórroga los requerimientos del perfil de la formación académica y la idoneidad en términos de experiencia general y específica.
 Evidencias:
 Solicitud de Adición y prórroga 
 05/06/2019 Se actualizó el formato de la solicitud y prórroga especidicando que se deben incluir el perfil de la formación académica y la idoneidad en términos de experiencia general y específica.
 Evidencias:
 Solicitud de Adición y prórroga
06/27/2019 Se actualizó el formato de la solicitud y prórroga especificando que se deben incluir el perfil de la formación académica y la idoneidad en términos de experiencia general y específica.
Evidencias:
Solicitud de Adición y prórroga
09/23/2019 Se elaboró el formato que incorpora en la solicitud y prórroga los requerimientos del perfil de la formación académica y la idoneidad en términos de experiencia general y específica aplicable para los procesos de obras. Actualmente este formato se encuentra en proceso de formalización y aprobación por parte de la Oficina Asesora de Planeación.
Se adjuntan como evidencia:
•        Anexo 7 formato de solicitud y prórroga con los requerimientos del perfil de la formación académica y la idoneidad en términos de experiencia general y específica aplicable para los procesos de obras e interventoría.
12/12/2019 Acciones realizadas: 
Se incorporó en la solicitud de adición y prórroga los requerimientos del perfil de la formación académica y la idoneidad en términos de experiencia general y específica.
Evidencias: 
Mediante correo electrónico de fecha 19 de noviembre de 2019, la Subdirección de Reducción de Riesgos, solicitó la modificación del Formato 7.0 GCT-FT-20 "Solicitud de Prorroga, Adición o Modificación Contractual.
De igual manera, y mediante correo electrónico de fecha 19 de diciembre de 2019 la Oficina Asesora de Planeación manifiesto que "no se requiere generar una nueva versión del formato de Adición, modificación y prórroga allegado por la subdirección de reducción, en el cual incorporan un cuadro referente al perfil de los profesionales, de acuerdo a lo aclarado por la Oficina Asesora Jurídica. Por tanto que en el espacio del numeral Motivo de la modificación solicitada, se puede incluir la información  requerida ya sea en texto o tablas". </t>
  </si>
  <si>
    <t xml:space="preserve"> 
SEGUIMIENTO ABRIL 2019 OCI: El formato de solicitud de prorroga no se presenta de acuerdo a lo establecido en la acción: "Especificar el perfil de formación académica y la idoneidad (experiencia general y específica) de los profesionales que se requieran en el formato de solicitud y prórroga" La evidencia que se debe presentar debe ser exacta la acción formulada.
</t>
  </si>
  <si>
    <t>SEGUIMIENTO JULIO 2019 OCI: En los formatos de solicitud de prorroga remitidos no se evidencia la expecificacion frente al perfil de formación académica y la idoneidad (Registro Perfiles de formación especificos/Modificaciones de contrato que incluyan personal)*100.
Se verificó el mapa de procesos y no se evidencia formalizado el formato de solicitud de prorrogas con las especificaciones respecto a formacion academica e idoneidad.
 Se dará cierre a la acción una vez se evidencie la aplicacion del apartado de formacion academica e idoneidad en las solicitudes de prorroga gestionadas.</t>
  </si>
  <si>
    <t>SEGUIMIENTO OCTUBRE 2019 OCI: La dependencia remite formato con apartado para perfil y solcitud a la OAP para revisión y formalización del formato. Se dara por cumplida la acción una vez  el formato sea publicado en mapa de procesos.</t>
  </si>
  <si>
    <t xml:space="preserve">De acuerdo con lo manigestado por la Oficina Asesora Juridica y la oficina de planeación el formato existente " GCT-FT-20 Solicitud de Prorroga, Adicion o Modificacion contractual", es se puede usar para este fin en caso de ser requerido, sin necesidad de generar un formato adicional. Se gestionó la solicitud pero nos e realiza cambio por esta razon.  Adicionalmente la dependencia  informa que en las adiciones y prórrogas (16 modificacioens) realizadas para el periodo de reporte no requirieron la aplicación del formato establecido dado que no hubo cambio de los perfiles profesionales durante el reporte.     </t>
  </si>
  <si>
    <t>3.1.3.7</t>
  </si>
  <si>
    <t>Hallazgo administrativo con presunta incidencia disciplinaria, por no acreditar el pago de los aportes a la Aseguradora de Riesgos Laborales en el Contrato de Obra 145 de 2016</t>
  </si>
  <si>
    <t>Fijar un lineamiento de control sobre la presentación de soportes de pago de ARL a las interventorías de las obras contratadas</t>
  </si>
  <si>
    <t>Control implementado</t>
  </si>
  <si>
    <t>(Control ARL implementado por interventoría /Interventorías contratadas)*100</t>
  </si>
  <si>
    <t xml:space="preserve">Se elaboró e implementó un formato denominado 4.1 CERTIFICADO DE APORTES A SEGURIDAD SOCIAL Y PARAFISCALES, mediante el cual la Interventoría correspondiente debe certificar mes a mes, el pago de los salarios, salud, pension, ARL y parafiscales, de todo el personal del Contratista Constructor. Adicionalmente, se deben adjuntar las planillas de pago correspondientes, para soportar la información ingresada en el formato. Continua en desarrollo
  -Contrato 214/2018, certificado de pagos Aportes Parafiscales. Continua en desarrollo
 04/09/2019 Se elaboró e implementó un formato denominado 4.1 CERTIFICADO DE APORTES A SEGURIDAD SOCIAL Y PARAFISCALES, mediante el cual la Interventoría correspondiente debe certificar mes a mes, el pago de los salarios, salud, pensión, ARL y parafiscales, de todo el personal del Contratista Constructor. Adicionalmente, se deben adjuntar las planillas de pago correspondientes, para soportar la información ingresada en el formato.
 05/06/2019 Se incluyó en el oficio de lineamientos la obligatoriedad del diligenciamiento del 4.1 CERTIFICADO DE APORTES A SEGURIDAD SOCIAL Y PARAFISCALES, mediante el cual la Interventoría correspondiente debe certificar mes a mes, el pago de los salarios, salud, pensión, ARL y parafiscales, de todo el personal del Contratista Constructor
06/27/2019 Se elaboró e implementó para el trimestre el  formato denominado 4.1 CERTIFICADO DE APORTES A SEGURIDAD SOCIAL Y PARAFISCALES, el cual es entregado al contratista de obra e interventoría mediante oficio remisorio de los formatos, el cual permite a la Interventoría certificar mes a mes, el pago de los salarios, salud, pensión, ARL y parafiscales, de todo el personal del Contratista Constructor. 
 Evidencias:
Oficio de lineamientos 
CERTIFICADO DE APORTES A SEGURIDAD SOCIAL Y PARAFISCALES
09/23/2019 Se han elaborado y comunicado los lineamientos de presentación de soportes de pagos de parafiscales. Se adjuntan como evidencias las comunicaciones entregadas para los contratos ejecutados entre el 01/09/2018 y el 01/05/2019.
Evidencias
Se adjuntan como evidencias las comunicaciones entregadas para los contratos celebrados para la vigencia 2019 segun oficio.
</t>
  </si>
  <si>
    <t xml:space="preserve"> SEGUIMIENTO ABRIL OCI: Se evidencia matriz de seguimiento al pago de Seguridad Social y Parafiscales y soportes correspondiente al Contrato 213 de 2018. No obstante la acción hace referencia a la elaboración y comunicación de un lineamiento, por lo tanto la evidencia que se requiere es el soporte de cumplimiento de esta acción que serían la o las comunicaciones con lineamientos dirigidas a los contratos de interventoría.</t>
  </si>
  <si>
    <t>SEGUIMIENTO JULIO DE 2019: Se evidencian soportes de pago de seguridad social correspondiente a las obras de CODITO Y SOTAVENTO. La Oficina de Control Interno reitera  la acción hace referencia a la elaboración y comunicación de un lineamiento, por lo tanto la evidencia que se requiere es el soporte de cumplimiento de esta acción que serían la o las comunicaciones con lineamientos dirigidas a los contratos de interventoría.</t>
  </si>
  <si>
    <t xml:space="preserve"> La dependencia remite comunicaciones remitidas a las 10 interventorías de obras contratadas en donde entre otros temas se dan instrucciones para la presentación de soportes de pagos de parafiscales. Se adjuntan como evidencia los lineamientos elaborados y comunicado a interventorías a los contratos de obra: Casagrande, Porvenir Usme, Arabia, Serranías, La Estrada, Juan José Rondón, Parque Nacional,Caracolí,Granjas de San Pablo, Divino Niño. INDICADOR 10/10=100%</t>
  </si>
  <si>
    <t>3.1.3.6</t>
  </si>
  <si>
    <t>Hallazgo administrativo con presunta incidencia disciplinaria, por la falta de oportunidad para dar inicio al Contrato de Obra 145 de 2016</t>
  </si>
  <si>
    <t>Realizar la correspondiente visita de campo para suscribir acta de inicio del contratos de obra e interventoría</t>
  </si>
  <si>
    <t>Visitas de campo realizada</t>
  </si>
  <si>
    <t>(Visitas de campo contratos de obras /Contratos de obra adjudicados)*100</t>
  </si>
  <si>
    <t xml:space="preserve">Se implementó en el procedimiento del Grupo de Obra, una visita al sitio de intervención al momento de dar inicio al Contrato de Obra, con objeto de dar a conocer el sitio y describir las obras a ejecutar.
  -Acta de visita al sitio de obra Contrato 214/2018.
  Se adjunta como evidencia. Continua en desarrollo
 04/09/2019 Se implementó en el procedimiento del Grupo de Obras, una visita al sitio de intervención al momento de dar inicio al Contrato de Obra, con objeto de dar a conocer el sitio y describir las obras a ejecutar.
 Evidencias:
 Acta de visita 
 05/06/2019 Se implementó en el procedimiento del Grupo de Obras, una visita al sitio de intervención al momento de dar inicio al Contrato de Obra, con objeto de dar a conocer el sitio y describir las obras a ejecutar.
 Evidencias:
 Acta de visita
06/27/2019  Se realizaron las visitas al sitio de intervención al momento de dar inicio al Contrato de Obra, con objeto de dar a conocer el sitio y describir las obras a ejecutar.
Evidencias:
Acta de visita
09/23/2019 Para la vigencia fueron adjudicados 3 procesos correspondientes a los frentes de obra en donde se realizó la visita de reconocimiento en campo antes del inicio de las intervenciones:
•        Casa Grande
•        Porvenir 
•        Serranías
De igual forma, se contrataron mediante la modalidad de urgencia manifiesta en donde se realizó la visita una vez firmado el contrato:
•        Arabia
•        La Estrada
•        Juan José Rondón Usme  
Evidencias
Se adjuntan como evidencia, las actas de las visitas de los contratos de obra adjudicados.
•        Anexo 14. Acta de visita de reconocimiento en campo  Casa Grande
•        Anexo 15. Acta de visita de reconocimiento en campo  Porvenir 
•        Anexo 16. Acta de visita de reconocimiento en campo  Serranías
•        Anexo 17. Acta de visita de reconocimiento en campo  Arabia
•        Anexo 18. Acta de visita de reconocimiento en campo  La Estrada
•        Anexo 19. Acta de visita de reconocimiento en campo  Juan José Rondón Usme 
</t>
  </si>
  <si>
    <t xml:space="preserve">SEGUIMIENTO ABRIL 2019 OCI: Se evidencia acta de reunión del 07 de noviembre de 2018, Obra Sotavento cuyo lugar de ejecución fueron las instalaciones del IDIGER. La evidencia no cumple con la acción, toda vez que la acción hace referencia a visitas desarrolladas en campo para suscribir el acta de inicio, por lo tanto el soporte o soportes que se presenten deben ser precisos, en lo que refiere al lugar y el objeto de la visita.
</t>
  </si>
  <si>
    <t>SEGUIMIENTO JULIO 2019: Se evidencian actas de visita de campo a "CASAGRANDE" "PARQUE PORVENIR 2" y "JJ RONDON" con compromisos a suscribir acta de inicio posterior a la visita.
Para el cierre de la acción se requiere se informe cuales fueron los contratos de obra adjudicados para contratsra con la evidencia y calcular el indicador.</t>
  </si>
  <si>
    <t>SEGUIMIENTO OCTUBRE DE 2019: La dependencia informa que se han suscrito los siguientes contratos:
*Casagrande
*Porvenir
*Serranías
*Arabia(UM)
*La Estrada (UM)
*Juan Jose Rondon (UM)
Para cada obra remite acta de visita de reconocimeinto para la suscripción de acta de inicio.</t>
  </si>
  <si>
    <t>Se implementó en el procedimiento del Grupo de Obra, una visita al sitio de intervención al momento de dar inicio al Contrato de Obra, con objeto de dar a conocer el sitio y describir las obras a ejecutaR. Se adjuntan como evidencia las actas de visita de los contratos de obra: Casagrande, Porvenir Usme, Arabia, Serranías, La Estrada, Juan José Rondón, Parque Nacional,Caracolí,Granjas de San Pablo, Divino Niño. INDICADOR 10/10=100%</t>
  </si>
  <si>
    <t>3.1.3.9</t>
  </si>
  <si>
    <t>Hallazgo administrativo con presunta incidencia disciplinaria, por no realizar análisis de mercado a los ítems no previstos en el marco del Contrato de Interventoría 171 de 2016</t>
  </si>
  <si>
    <t>Solicitar en la entrega de informes de interventoría el listado y ubicación de las cotizaciones de los nuevos precios de ítems no previstos frente al Análisis de Precios Unitarios</t>
  </si>
  <si>
    <t>Informe con listado NPs y soportes</t>
  </si>
  <si>
    <t>(Informe con listado NPs y soportes/Interventorías contratadas)*100</t>
  </si>
  <si>
    <t xml:space="preserve">Se adjunta informes de interventoria donde se evidencia Informe con listado NPs . Informe Final punto 10 del contrato de interventoria 171 de 2016 en JJ rondon no se presentaron no previstas y recien inician 3 obras. Continua en desarrollo
04/06/2019 Se ha cumplido con el procedimiento definido para probación de Nps, se encuentran en los expedientes en físico y en el NAS las actas y cotizaciones para ala aprobación de NPS.
Evidencias:
Actas de aprobación de Nps y Cotizaciones
06/27/2019  Se ha cumplido con el procedimiento definido para probación de NPS, se encuentran en los expedientes en físico y en el NAS las actas y cotizaciones para la aprobación de NPS.
Evidencias:
Actas de aprobación de Nps y Cotizaciones
10/01/2019  Se ha remitido el oficio de lineamientos de NPS a las  interventoría. 
Indicador
(Informes de interventoría con NPS  )/(Contratos que requierieron NPS )   *100
Cumplimiento del indicador: 
(  4 Informes de interventoría con NPS   )/(4 Contratos que requierieron NPS )   *100
El indicador se ha cumplido al 100% 
Evidencias
Se adjuntan como evidencia Lineamientos elaborados y comunicado a interventorías NPS:
Anexo 20. Informes de interventoría con el listado y cotizaciones - Casa Grande
Anexo 21. Informes de interventoría con el listado y cotizaciones - Porvenir Usme
Anexo 22. Informes de interventoría con el listado y cotizaciones - Arabia 
Anexo 23. Informes de interventoría con el listado y cotizaciones - Serranías
</t>
  </si>
  <si>
    <t>04/06/2019 Se ha cumplido con el procedimiento definido para probación de Nps, se encuentran en los expedientes en físico y en el NAS las actas y cotizaciones para ala aprobación de NPS.
Evidencias:
Actas de aprobación de Nps y Cotizaciones</t>
  </si>
  <si>
    <t>SEGUIMIENTO OCTUBRE DE 2019: Se evidencian documentos emitidos con lineamientos respectos al trámite de No Previstos, para la obras de Casagrande,  Porvenir Usme, Arabia y Serranías (obras que requirieron aprobación de no previstos), adicionalmente la dependencia manifiesta que ha cumplido con el procedimiento definido para probación de NPS, lo cual se puede evidenciar en los expedientes en físico y en el NAS las actas y cotizaciones para la aprobación de NPS</t>
  </si>
  <si>
    <t xml:space="preserve">Se evidencian documentos emitidos con lineamientos respectos al trámite de No Previstos, para la obras de Casagrande,  Porvenir Usme, Arabia y Serranías (obras que requirieron aprobación de no previstos), adicionalmente la dependencia manifiesta que ha cumplido con el procedimiento definido para probación de NPS, lo cual se puede evidenciar en los expedientes en físico y en el NAS las actas y cotizaciones para la aprobación de NPS. 100% </t>
  </si>
  <si>
    <t>Desarrollar estrategias de control en la SARECC frente al posible aumento de demanda de respuesta a derechos de petición, concientizando a los profesionales de las implicaciones en el manejo de la correspondencia, reiterar la posibilidad de cortar términos cuando la demanda de requerimientos desborde la capacidad de cada profesional, reuniones de seguimiento para evaluar el control de cada uno de los profesionales. Se implementará con los grupos con mayor número de requerimientos.</t>
  </si>
  <si>
    <t>Cumplimiento en la estrategia de control de la SARECC</t>
  </si>
  <si>
    <t>(Actividades de la estrategia ejecutada / Acts. de estrat. programadas)*100</t>
  </si>
  <si>
    <t>Grupo Conceptos Técnicos para Proyectos Públicos 
  Grupo Asistencia Técnica</t>
  </si>
  <si>
    <r>
      <t xml:space="preserve">Generación de alertas semanales a cada uno de los profesionales de acuerdo con las solicitudes que tiene a cargo. Se han realizado corte de términos. Priorización de los documentos que requieren respuesta urgente. Actualmente, está en período de prueba la elaboración de los diagnósticos técnicos en forma digital. El formato se encuentra en este link https://docs.google.com/forms/d/e/1FAIpQLScnZ2gcCeHtkdu4fznnKBi4QMCVroNgWKblI7NLzFfIe2xlrA/viewform
 SEGUIMIENTO MAYO OCI: Se solicita remitir a la OCI, soportes que permitan evidenciar las actividades descritas.
</t>
    </r>
    <r>
      <rPr>
        <b/>
        <sz val="11"/>
        <rFont val="Calibri"/>
      </rPr>
      <t xml:space="preserve">Julio 22 de 2019:  </t>
    </r>
    <r>
      <rPr>
        <sz val="11"/>
        <color rgb="FF000000"/>
        <rFont val="Calibri"/>
      </rPr>
      <t xml:space="preserve">En el grupo de conceptos técnicos para proyectos públicos se está realizando una priorización  desde el momento de la asignación a cada profesional de las solicitudes,  esta se realiza dependiendo del tipo de solicitud (Tutelas, PQRS, Judiciales, Entes de Control, Derechos de petición, entre otros). Por otra parte semanalmente se reciben reportes del estado actual de la correspondencia del grupo. Adicionalmente en cada solicitud se indica la fecha de vencimiento (con tres días previos, con el fin de que el profesional priorice la respuesta.    
Para el grupo de Asistencia Técnica: Se está enviando informe semanal del estado de las solicitudes a cada profesional.
Se están realizando reuniones semanales de seguimiento.   
Se han realizado corte de términos. 
Se gestionó con la Oficina TIC la contratación de un desarrollador TIC para la elaboración de los informes en línea por parte del grupo de Asistencia Técnica. </t>
    </r>
  </si>
  <si>
    <t>SEGUIMIENTO MAYO OCI: Se solicita remitir a la OCI, soportes que permitan evidenciar las actividades descritas.</t>
  </si>
  <si>
    <t>SEGUIMIENTO JULIO OCI: La dependencia informa que como estrategia el grupo de conceptos técnicos para proyectos públicos se realizando una priorización  desde el momento de la asignación a cada profesional de las solicitudes,  esta se realiza dependiendo del tipo de soliictud (Tutelas, PQRS, Judiciales, Entes de Control, Derechos de peitición, entre otros). Por otra parte semanalmente se reciben reportes del estado actual de la correspondencia del grupo. Adicionalmente en cada solicitud se indica la fecha de vencimiento (con tres días previos, con el fin de que el profesional priorice la respuesta.    
Para el grupo de Asistencia Técnica: Se está enviando informe semanal del estado de las solicitudes a cada profesional.
Se están realizando reuniones semanales de seguimiento.   
Se han realizado corte de términos. 
Se gestionó con la Oficina TIC la contratación de un desarollador TIC para la elaboración de los informes en línea por parte del grupo de Asistencia Técnica.
La dependencia remite soportes de toda la gestión realizada</t>
  </si>
  <si>
    <t>La dependencia informa que como estrategia el grupo de conceptos técnicos para proyectos públicos se realizando una priorización  desde el momento de la asignación a cada profesional de las solicitudes,  esta se realiza dependiendo del tipo de soliictud (Tutelas, PQRS, Judiciales, Entes de Control, Derechos de peitición, entre otros). Por otra parte semanalmente se reciben reportes del estado actual de la correspondencia del grupo. Adicionalmente en cada solicitud se indica la fecha de vencimiento (con tres días previos, con el fin de que el profesional priorice la respuesta.    
Para el grupo de Asistencia Técnica: Se está enviando informe semanal del estado de las solicitudes a cada profesional.
Se están realizando reuniones semanales de seguimiento.   
Se han realizado corte de términos. 
Se gestionó con la Oficina TIC la contratación de un desarollador TIC para la elaboración de los informes en línea por parte del grupo de Asistencia Técnica.
La dependencia remite soportes de toda la gestión realizada</t>
  </si>
  <si>
    <t>3.2.1.1</t>
  </si>
  <si>
    <t>Control de Resultados</t>
  </si>
  <si>
    <t>Planes, Programas y Proyectos</t>
  </si>
  <si>
    <t>Hallazgo administrativo con presunta incidencia disciplinaria, por el bajo porcentaje de ejecución de la meta 2 del proyecto 1158 y de la meta 1 del proyecto 1178 del Plan de Desarrollo “Bogotá Mejor para Todos” 2016 - 2020.</t>
  </si>
  <si>
    <t>Elaboración de la programación para la elaboración de la Guía para la elaboración de las Estrategias Institucionales de Respuesta-EIR indicando el peso por actividad y guía EIR elaborada.</t>
  </si>
  <si>
    <t>Guía para la elaboración de las Estrategias Institucionales de Respuesta-EIR</t>
  </si>
  <si>
    <t>Sumatoria de los porcentajes de avance de las actividades en cumplimiento de la Guía para la elaboración de las Estrategias Institucionales de Respuesta - EIR -.</t>
  </si>
  <si>
    <t>Claudia Coca - Subdirección de Manejo e Emergencias y Desastres</t>
  </si>
  <si>
    <t>En el 2018 se estructuró la EIR de la Sec de Integración Social y se establecio como documento tipo, mediante el cual se van a realizart la EIR de las otras entidades. el área manifiesta: Se estructuró la EIR de la Subdirección Distrital de Integración Social, la cual es un documento tipo o modelo de estructura y metodología para asesorar el desarrollo de las EIR de otras entidades interesadas, la cual fue socializada en la 3ra sesión de la mesa de trabajo para el Manejo de Emergencias y Desastres. Se adjunta estructura de EIR, y acta de Mesa de Manejo donde se socializó el método de asesoría para su desarrollo.
  Se discutió con 12 entidades (DADEP, Transmilenio, Gas Natural FENOSA, Migración Colombia, Secretaría Distrital de Integración Social, Instituto Colombiano de Bienestar Familiar, Secretaría Distrital de Movilidad, Unidad Administrativa Especial de Catastro, Instituto Distrital para la Protección de la Niñez y la Juventud, y la Secretaría Distrital de Salud, IDRD e IPES.
  El documento tipo (ya realizado con SDIS )es la guía metodológica.
 En relación a la programación es importante considerar lo informado en la comunicación IE205 radicada el día 17 de Enero de 2019, item 3, en la cual se informa que se adoptara una metodologia diferente a la dispuesta en el plan de acción formulado en anteriores fechas.
 SEGUIMIENTO MAYO OCI: La acción hace referencia a una programación y a la Guía Metodologica, se requiere se adjunte la programación para la generación de la guía metodologica y se recomienda se anexe una guía metodologica toda vez que un documento tipo corresponde mas a un formato que a una guía metodologica.
24-07-2019: El 15 de enero de 2019 se respondieron las observaciones realizadas por la Oficna de control interno, se adjunta respuesta, en los puntos 2 y 3 es expuso que los cambios realizados para la entrega del producto final la EIR de las entidades y del IDIGER. 
10-01-2020: Teniendo en cuenta lo dispuesto en la vigencia 2019 frente a la meta "Desarrollar e implementar el 20 % de la  estrategia distrital de respuesta a emergencias ", la Subdirección para el Manejo de emergencias y desastres, ha realizado seguimiento a esta meta y las actividades programadas y ejecutadas para su cumplimento mediante el plan de acción,  reportando los avances, logros, tareas pendientes, retos entre otros tanto en este instrumento, como en el informe de gestion, En estos instrumentos en la vigencia 2019 se evidencia el cumplimiento de la meta en un 100%, se adjunta evidencia seguimiento al plan de acción componente 1, e informe de gestión con corte a 31 de diciembre de 2019. Teniendo en cuenta lo anterior se solicita de manera cordial se cierre al hallazgo, puesto que se dio cumplimiento a  la meta, el indicador y  la acción planteada.
10-01-2020: Se adjunta contrato 442 de 2019 como</t>
  </si>
  <si>
    <t xml:space="preserve"> 
SEGUIMIENTO MAYO OCI: La acción hace referencia a una programación y a la Guía Metodologica, se requiere se adjunte la programación para la generación de la guía metodologica y se recomienda se anexe una guía metodologica toda vez que un documento tipo corresponde mas a un formato que a una guía metodologica.
</t>
  </si>
  <si>
    <t>SEGUIMIENTO JULIO DE 2019: A pesar de las observaciones realizadas por la Oficina de Control Interno, la dependencia manifiesta cumplir con la acción y presenta como evidencia documento remitido a la Oficina de Control Interno en respuesta al Seguimiento a la Estrategia Institucional de Respuesta realizado durante la vigencia 2018. 
No obstante, la Oficina de Control Interno en atención a las dinamicas de revisión de la Contraloria de Bogotá, recomienda que dado que la acción hace referencia a una programación y a la Guía Metodologica,  adjuntar una guía metodologica toda vez que un documento tipo corresponde mas a un formato que a una guía metodologica.</t>
  </si>
  <si>
    <t xml:space="preserve">
Se adjunta el documento reportado como modelo y guia  para la elaboración de las Estrategias Institucionales de Respuesta-EIR . Tambien la dependencia informa que teniendo en cuenta lo dispuesto en la vigencia 2019 frente a la meta "Desarrollar e implementar el 20 % de la  estrategia distrital de respuesta a emergencias ", la Subdirección para el Manejo de emergencias y desastres, ha realizado seguimiento a esta meta y las actividades programadas y ejecutadas para su cumplimento mediante el plan de acción,  reportando los avances, logros, tareas pendientes, retos entre otros tanto en este instrumento, como en el informe de gestion, En estos instrumentos en la vigencia 2019 se evidencia el cumplimiento de la meta en un 100%, se adjunta evidencia seguimiento al plan de acción componente 1, e informe de gestión con corte a 31 de diciembre de 2019. Se adjunta adicionalmente el documento reportado como modelo y guia  para la elaboración de las Estrategias Institucionales de Respuesta-EIR , plan de acción con actividades y su peso porcentual</t>
  </si>
  <si>
    <t>3.2.1.2</t>
  </si>
  <si>
    <t>Hallazgo administrativo por suscripción de varios contratos de prestación de servicios profesionales, que no guardaron relación directa con la meta 2 del proyecto 1158.</t>
  </si>
  <si>
    <t>En próximas contrataciones se ajustarán los objetos contractuales de profesionales de apoyo acorde a meta proy</t>
  </si>
  <si>
    <t>Minutas contractuales</t>
  </si>
  <si>
    <t>(Minutas contractuales ajustadas / Minutas contractuales de personal de apoyo)*100</t>
  </si>
  <si>
    <t>Los próximos contratos seran realizados con cargo al proyecto 1158 en la linea de inversión : Recurso Humano, concepto 0323: Personas para la Gestión del Riesgo. Continúa en desarrollo.
 04/09/2019 Para el periodo no se han realizado contrataciones de Servicios de apoyo, no obstante una vez se realicen se velará por que guarden relación directa con la meta del proyecto. 
05/06/2019 Para el periodo no se han realizado contrataciones de Servicios de apoyo, no obstante una vez se realicen se velará por que guarden relación directa con la meta del proyecto.
06/27/2019 Para el periodo no se han realizado contrataciones de Servicios de apoyo, no obstante una vez se realicen se velará por que guarden relación directa con la meta del proyecto.
09/23/2019 Para el periodo no se han realizado contrataciones de Servicios de apoyo, no obstante una vez se realicen se velará por que guarden relación directa con la meta del proyecto.</t>
  </si>
  <si>
    <t xml:space="preserve">SEGUIMIENTO ABRIL OCI: Se recomienda dar estricto cumplimiento a la acción formulada en el momento de suscribir contratos de apoyo. 
</t>
  </si>
  <si>
    <t>SEGUIMEINTO JULIO OCI: La Subdirección de Reducción manifiesta que para el periodo no se han realizado contrataciones de Servicios de apoyo, no obstante una vez se realicen se velará por que guarden relación directa con la meta del proyecto.
La Oficina de Control Interno, recomienda se continue con el desarrollo de la acción a pesar del vencimiento de la fecha, teniendo en cuenta que durante la Auditoria de Regularidad la Contralorìa de Bogotá realiza verificación de la vigencia completa.</t>
  </si>
  <si>
    <t>SEGUIMEINTO JULIO OCI: La Subdirección de Reducción manifiesta que para el periodo no se han realizado contrataciones de Servicios de apoyo, no obstante una vez se realicen se velará por que guarden relación directa con la meta del proyecto.
La Oficina de Control Interno, recomienda se continue con el desarrollo de la acción a pesar del vencimiento de la fecha, teniendo en cuenta que durante la Auditoria de Regularidad la Contralorìa de Bogotá realiza verificación de la vigencia completa.</t>
  </si>
  <si>
    <t>La Subdirección de Reducción manifiesta que para el periodo no se han realizado contrataciones de Servicios de apoyo, no obstante una vez se realicen se velará por que guarden relación directa con la meta del proyecto.</t>
  </si>
  <si>
    <t>Establecer un mecanismo de monitoreo mensual sobre las obras contratadas para garantizar la contratación y ejecución de obras en tiempos oportunos</t>
  </si>
  <si>
    <t>Ejecución de Obras</t>
  </si>
  <si>
    <t>(# de Obras ejecutadas /Obras programadas)*100</t>
  </si>
  <si>
    <t xml:space="preserve">A la fecha se mejorado en términos agilizar los tiempos y los procesos para la contratación de las obras, lo cual ha permitido adjudicar los procesos 
  Madrid
  Brisas del Volador fase II
  Sotavento
  Se adjunta como evidencia las resoluciones de adjudicación , continua en desarrollo.
  Numerador a la fecha: 3 obras
  Actividad en curso
 04/09/2019 Se realiza monitoreo mensual y semanal al avance de la ejecución de la meta, a la fecha se tienen un total de 10 obras ejecutadas:
 Evidencias:
 informe semanal de interventoría (balance de obra)
 05/06/2019 A la fecha se ha mejorado en términos de agilizar los tiempos y los procesos para la contratación de las obras, lo cual ha permitido adjudicar los procesos 
  Madrid
  Brisas del Volador fase II
 Juan Jose Rondon 
  Sotavento
 Codito 
 Casa grande 
  Se adjunta como evidencia las resoluciones de adjudicación
  Numerador a la fecha: 6 obras
  Actividad en curso
 04/30/2019 Se realiza monitoreo mensual y semanal al avance de la ejecución de la meta, a la fecha se tienen un total de 10 obras ejecutadas:
 Evidencias:
 informe semanal de interventoría (balance de obra)
06/27/2019 A  la fecha se mejorado en términos agilizar los tiempos y los procesos para la contratación de las obras, lo cual ha permitido adjudicar los procesos:
Casa Grande
Porvenir
Serranías 
Evidencia 
Se adjunta  las resoluciones de adjudicación.
09/23/2019  Se realiza el monitoreo semanal al avance de la ejecución de la meta mediante el informe semanal de interventoría y las actas de Comité de obra. 
Evidencias
Se adjuntan como evidencia en informe semanal, las actas de los comités de obras y Reporte de Plan de acción  
•        Anexo 20. Informe semanal Casa Grande
•        Anexo 21  Informe semanal Porvenir 
•        Anexo 22. Informe semanal Serranías
•        Anexo 23. Informe semanal Arabia
•        Anexo 24. Informe semanal La Estrada
•        Anexo 25. Informe semanal Juan José Rondón Usme  
•        Anexo 26. Actas de los comités Casa Grande
•        Anexo 27. Actas de los comités Porvenir 
•        Anexo 28. Actas de los comités Serranías
•        Anexo 29. Actas de los comités Arabia
•        Anexo 30. Actas de los comités La Estrada
•        Anexo 31. Actas de los comités Juan José Rondón Usme  
•        Anexo 32. Reporte de Plan de acción . 
</t>
  </si>
  <si>
    <t xml:space="preserve"> SEGUIMIENTO ABRIL OCI: La evidencia es adecuada para dar cumplimiento a la acción, se recomienda determinara en qué nivel de avance deben encontrase las obras de acuerdo a la contratación con corte a 17 de mayo de 2019, para calcular el cumplimiento del indicador.</t>
  </si>
  <si>
    <t>SEGUIMIENTO JULIO OCI: La Subdirección de Reducción de Riesgos y Adaptaciòn al Cambio Climático, remite como evidencia las resoluciones de adjudicación de tres obras: Casagrande, Serranias y Porvenir.
Se solicta remitir los soportes de monitoreo correspondientes a cada una de las obras ejecutadas hasta el 17 de mayo, asi como el Plan de Acción con corte a esta misma fecha para el calculo del indicador.</t>
  </si>
  <si>
    <t>SEGUIMIENTO OCTUBRE OCI:La dependencia remite actas de comites de las obras Casagrande,  Porvenir, Serranias, Arabia, La Estrada y Juan Jose Rondon y los informes de monitoreo semanal realizados por la interventoria.</t>
  </si>
  <si>
    <t xml:space="preserve">La dependencia remite actas de comites de las obras Casagrande,  Porvenir, Serranias, Arabia, La Estrada y Juan Jose Rondon y los informes de monitoreo semanal realizados por la interventoria. Se ha mejorado  los tiempos en  los procesos para la contratación de las obras de  1. Brisas del Volador segunda Fase -  Ciudad Bolívar,2. Madrid - Ejecutada - Rafael Uribe Uribe, 3. Sotavento -Ciudad Bolívar, 4. El Codito- Usaquén, 5. Casagrande - Ciudad Bolívar, 6. Arabia - Ciudad Bolívar, 7. Parque Porvenir –Usme, 8.  (8/8=100%) El indicador se  indica igualmente con inf de gestión.
</t>
  </si>
  <si>
    <t>3.2.2.2</t>
  </si>
  <si>
    <t>Hallazgo administrativo por el inadecuado estado en que se encuentran los predios de los Libertadores; Arrayanes V; Quiba; Lucero Sur; Bellavista Lucero Alto, adquiridos por el IDIGER.</t>
  </si>
  <si>
    <t>Fortalecer la gestiòn intersectorial a través de los gestores locales de IDIGER, socializando el estado de los predios a intervenir y el avance en los procesos de adecuación.</t>
  </si>
  <si>
    <t>Reporte del estado de adecuación de predios a las localidades.</t>
  </si>
  <si>
    <t>(No. Reportes periodicos de predios priorizados por localidad/ Reportes programados)*100</t>
  </si>
  <si>
    <t xml:space="preserve">La subdireccion menciona que se realizarán reuniones de articulación con los gestores locales entregando reportes del estado de adecuación de los predios por localidad, asi como las priorizaciones que se propongan para los nuevos procesos de adecuación . El reporte del estado de adecuación de predios se encuentra en la base de datos general manejada por el Área de Reasentamientos, la cual es alimentada con información reportada en el área de adecuaciones. Cuando esto se surta los gestores locales socializaran en los consejos locales donde aplique este reporte.
 04/09/2019 Se establecieron dos reuniones semestrales de socialización entre el área de adecuaciones y el área de gestión local. Durante el segundo semestre de 2018 realizarón dos reuniones de articulación con los gestores locales entregando reportes del estado de adecuación de los predios por localidad, asi como las priorizaciones que se propuestas para los nuevos procesos de adecuación. Durante 2019 las reunióne se tienen previstas para la ultima semana de abril y junio.
 Evidencias Actas.
06/27/2019 Se realizaron reuniones de socialización y reporte con el área de gestión local  los días 22 de mayo, 13 mayo y 10 de junio del 2019.
Evidencias Actas
09/23/2019 Se realizaron reuniones de socialización entre el área de Adecuación de Predios y el área de Gestión Local los días 22 de mayo, 13 mayo y 10 de junio del 2019, en los cuales el área de Adecuaciones reportó los predios priorizados por localidad y se pasó reporte de predios adecuados durante la vigencia 2019. A su vez se realizaron reuniones con los gestores locales de las localidades intervenidas y con el referente de Gestión del riesgo de la alcaldía involucrada.
Evidencias.
•        Actas de reunión 
•        Archivo de reporte de adecuación de predios.
</t>
  </si>
  <si>
    <t>SEGUIMIENTO ABRIL OCI: Se recomienda dar estricto cumplimiento a la acción formulada realizando los reportes a las localidades con predios en adecuación de acuerdo a la programación, es importante mencionar que el cumplimiento de la acción está previsto para el periodo 10 de junio de 2018 a 17 de mayo de 2019.</t>
  </si>
  <si>
    <t>SEGUIMIENTO JULIO OCI: Se evidencian actas del 10 de junio de 2019 y del 13 de mayo de 2019, en donde se presentan como temas del dia el reporte del estado de las adecuaciones de predios y se generan compromisos por parte de los grupos de Gestión Local y de Adecuación Predial, con relaciónn al envío de reportes de predios prioirzados y de predios intervenidos.
Se solicita sean remitidos los soportes de reportes realizados a las alcaldias locales para dar cierre a la acción.</t>
  </si>
  <si>
    <t xml:space="preserve">SEGUIMIENTO ABRIL OCI: La dependencia remite soportes de las reuniones desarrolladas entre los grupos funcionales de adecuación predial y gestión local, adicionalmente remite soportes de recorridos a puntos críticos y reuniones de los Consejos locales de Gestión de Riesgo y Cambio Climático (Localidades: Ciudad Bolívar, Rafael Uribe Uribe, San Cristóbal, Suba, Usaquén y Usme) en los que se aborda el tema de adecuación predial por las entidades que conforman el sistema.
Por otra parte de la dependencia remite el listado de predios adecuados en las localidades de Ciudad Bolívar, Usme Y San Cristóbal (313 predios).
La OCI, considera que se debe dar cierre a la acción toda vez que a través de los Consejos Locales se ha abordado la problemática y allí convergen entidades y sectores que conforman el SDGRCC, a través de sus representantes, adicionalmente se ha realizado articulación entre las áreas de adecuación predial del IDIGER y Gestión Local.
</t>
  </si>
  <si>
    <t>La dependencia remite soportes de las reuniones desarrolladas entre los grupos funcionales de adecuación predial y gestión local, adicionalmente remite soportes de recorridos a puntos críticos y reuniones de los Consejos Locales de Gestión de Riesgo y Cambio Climático (Localidades: Ciudad Bolívar, Rafael Uribe Uribe, San Cristóbal, Suba, Usaquén y Usme) en los que se aborda el tema de adecuación predial por las entidades que conforman el sistema.
Por otra parte de la dependencia remite el listado de predios adecuados en las localidades de Ciudad Bolívar, Usme Y San Cristóbal (313 predios=100%).</t>
  </si>
  <si>
    <t>3.2.1.3</t>
  </si>
  <si>
    <t>Hallazgo administrativo por falta de gestión frente a la información contenida en el documento “Estudio detallado de amenaza y riesgo por movimientos en masa y diseños de medidas de mitigación en el barrio bella flor de la localidad de Ciudad Bolívar en Bogotá, D.C.”</t>
  </si>
  <si>
    <t>Gestionar la contratación y construcción de obra de medidas de mitigación en el barrio bella flor de la localidad de Ciudad Bolívar derivada del Estudio detallado de amenaza y riesgo por movimientos en masa y diseños de medidas de mitigación en el barrio bella flor de la localidad de Ciudad Bolívar en Bogotá, D.C</t>
  </si>
  <si>
    <t>Construcción de obra bella flor</t>
  </si>
  <si>
    <t>(Actividades ejecutadas obra mitigación bella flor/Actividades programadas Obra mitigación bella flor)*100</t>
  </si>
  <si>
    <r>
      <t xml:space="preserve">En el momento estasn desarrollando todos los trámites y documentos precontractuales necesarios para dar apertura a los concursos para la adjudicación de la obra (Licitación Pública) e interventoría (Concurso de Méritos). Todos estos tramites se traducen en el proyecto de pliegos con el fin de crear un enlace entre entidad y posibles oferentes para hacer un perfeccionamiento del mismo y generar un pliego de condiciones definitivos el cual regirá las condiciones del futuro de dichos procesos.
  Adicionalmente se esta avanzando el los trÁmites prediales que son necesarios para la materialización de los estudios y diseños en este polígono. Continua en desarrollo
 04/09/2019 En el momento se avanza en las acciones de reasentamiento y demás tramites de orden predial, conjuntamente con la Caja de Vivienda Popular.
 Se espera contar con avalúos y ofertas de compra para adquisición de predios de reasentamiento el segundo semestre del año. Una vez se surtan estos tramites se iniciara con los procesos de adjudicación de la obra. 
 Evidencias 
 Oficio caja de Vivienda
 SEGUIMIENTO OCI 2019: El plazo de ejecución de la acción vence el 17 de mayo de 2019, se recomienda priorizar esta acción. 06/05/2019 En el momento se avanza en las acciones de reasentamiento y demás tramites de orden predial, conjuntamente con la Caja de Vivienda Popular. Se espera contar con avalúos y ofertas de compra para adquisición de predios de reasentamiento para el segundo semestre del año. Una vez se surtan estos trámites se iniciara con los procesos de adjudicación de la obra. Evidencias - Oficio caja de Vivienda 2018ER21081 (Estado de los procesos de los predios que se traslapan con las obras planteadas, los cuales imposibilitan la correcta ejecución). - Comunicación interna de análisis en el cual ratifica la necesidad de construir de manera integral las obras planteadas por la consultoría con el fin de garantizar la estabilidad del macizo rocoso en cuestión. Por lo anterior es pertinente la gestión predial y/o de reasentamiento con el fin de ejecutar dichas obras en su totalidad. - Estado de los procesos de los 9 predios:
06/27/2019  Esta acción se encuentra en proceso de implementación , se solicita ampliar el plazo de ejecución de la acción dado que se requieren tramites que  están siendo adelantados por otras entidades.
9/23/2019  Mediante radicado 2019ER1597, la CVP traslada dos (2) procesos para iniciar reasentamiento con el IDIGER a través adquisición predial. A partir de lo anterior, se solicitó al área de Estudios y Diseños de la Subdirección de Análisis de Riesgos, la verificación de la identificación predial de las viviendas a adquirir. Una vez se cuente con esta información, se procederá a: a). Solicitar al beneficiario la elaboración del avalúo comercial, b) Levantamiento de toma de área construida c) Elaboración del avalúo comercial, paralelamente se solicitaran los documentos que acrediten la titularidad sobre los inmuebles, así como los soportes del Plan de Gestión Social para proceder a liquidar los impactos causados por el reasentamiento. Una vez se tenga el avalúo comercial aprobado y la liquidación de reconocimientos económicos, se procederá a elaborar la oferta de compra a las familias. 
Evidencias 
•        Anexo 33 Oficio dirigido a la Caja de Vivienda sobre el estado predial y otros oficios de seguimiento.
•        Anexo 34 Radicado 2019ER1597 allegado como respuesta por parte de la CVP.
12/12/2019 Acciones realizadas: 
Se adjunta la comunicación CR-35395 con radicado 2019EE19099 que relaciona el CT-8691 que actualiza, complementa y precisa el alcance de los conceptos técnicos CT-4021 y CT-3746 correspondientes al Sector de Bella Flor.
</t>
    </r>
    <r>
      <rPr>
        <b/>
        <sz val="11"/>
        <rFont val="Calibri"/>
      </rPr>
      <t xml:space="preserve">13/12/19 </t>
    </r>
    <r>
      <rPr>
        <sz val="11"/>
        <color rgb="FF000000"/>
        <rFont val="Calibri"/>
      </rPr>
      <t xml:space="preserve">A partir de la solicitud de actualización de la información geográfica de los predios incluidos al programa de reasentamiento, generada por la Subdirección para la Reducción del Riesgo y Adaptación al Cambio Climático mediante el radicado 2019IE4113, la Subdirección de Análisis de Riesgos y Efectos del Cambio Climático emitio el Concepto Técnico CT-8691, adenda al CT 4091 de 2004; actualizando la información predial de las viviendas identificadas en el polígono de riesgos definidio mediante los CT 3746 y 4021. Lo que conllevo a la identificación de la información solicitada.
Con base en lo anterior se procedio a:
1. Realizar la notificación de la condición de riesgo a las familias recomendadas al programa de reasentamientos mediante el CT-8691 de octubre de 2019.
2. Levantamiento de las Fichas Sociales de las familias habitantes de los predios identificados en el polígono de riesgos.
3. Toma de área construida de los predios identificados en el poígono de riesgo.
4. Visita de perito avaluador para la elaboración del avalúo comercial.
5. Solicitud documentos que acrediten la tenencia de los predios a las familias.
6. Solicitud del Certificado de Disponibilidad Presupuestal para amparar los recursos de la oferta a presentar.
Por consiguiente, para el mes de diciembre de 2019 se presentaránm las ofertas de compra a las familias y se estima que para el año 2020, estas finalicen el proceso de adquisición predial mendiante enajenación voluntaria, en el marco del programa de reasentamientos con el IDIGER.
Una vez se surta el proceso de reasentamiento a través del IDIGER mediante adquisición predial, se podrá continuar con la construcción de la Obra de Mitigación de riesgos proyectada para el polígono de riesgos definido mediante los CT-4021, 3746 y 8691. 
Adjunto copias de:
- CT-8691
- Notificaciones de la condición de riesgo
- Fichas Sociales
- Formatos de toma de área cosntruida diligenciados en campo
- CDPs generado para amparar las ofertas de compra a presentar.
</t>
    </r>
  </si>
  <si>
    <t>SEGUIMIENTO OCI 2019: El plazo de ejecución de la acción vence el 17 de mayo de 2019, se recomienda priorizar esta acción. 06/05/2019 En el momento se avanza en las acciones de reasentamiento y demás tramites de orden predial, conjuntamente con la Caja de Vivienda Popular. Se espera contar con avalúos y ofertas de compra para adquisición de predios de reasentamiento para el segundo semestre del año. Una vez se surtan estos trámites se iniciara con los procesos de adjudicación de la obra. Evidencias - Oficio caja de Vivienda 2018ER21081 (Estado de los procesos de los predios que se traslapan con las obras planteadas, los cuales imposibilitan la correcta ejecución). - Comunicación interna de análisis en el cual ratifica la necesidad de construir de manera integral las obras planteadas por la consultoría con el fin de garantizar la estabilidad del macizo rocoso en cuestión. Por lo anterior es pertinente la gestión predial y/o de reasentamiento con el fin de ejecutar dichas obras en su totalidad. - Estado de los procesos de los 9 predios:</t>
  </si>
  <si>
    <r>
      <t xml:space="preserve">SEGUIMIENTO JULIO 2019: La Subdirección de Reducciòn informa que esta acción se encuentra en proceso de implementación y solicita ampliar el plazo de ejecución de la acción dado que se requieren tramites que  están siendo adelantados por otras entidades.
Se informa que no hay opción de ampliacón del tiempo de ejecución toda vez que la acción se encuentra vencida y de acuerdo a la resolución 012 de 2018 de la Contraloria de Bogotá  esta solicitud de ampliación se debe realizar 30 dias hábiles antes del vencimiento de la acción.
</t>
    </r>
    <r>
      <rPr>
        <i/>
        <sz val="11"/>
        <rFont val="Calibri"/>
      </rPr>
      <t>"ARTÍCULO NOVENO. MODIFICACIÓN. El responsable señalado en el artículo 3º de la presente Resolución Reglamentaria, sujeto de vigilancia y control fiscal de la Contraloría de Bogotá D.C., podrá solicitar por escrito, la modificación de la acción por una sola vez, al Director Sectorial de Fiscalización o al Director de Estudios de Economía y Política Pública según corresponda debidamente justificada. La modificación se permite para los campos de: acción, área responsable, fecha de terminación, el indicador o de la meta propuesta. No se podrá adicionar ni eliminar acciones de las inicialmente formuladas.
El Director Sectorial de Fiscalización o el Director de Estudios de Economía y Política Pública, según corresponda, deberán dar respuesta al Sujeto de Vigilancia y Control Fiscal, dentro de los tres (3) días hábiles siguientes a la fecha de radicación de la solicitud.
 PARÁGRAFO PRIMERO. No se podrán modificar aquellas acciones a las cuales les falte treinta (30) días hábiles para su terminación, teniendo como referencia únicamente la fecha programada de terminación."</t>
    </r>
  </si>
  <si>
    <t>SEGUIMIENTO OCTUBRE DE 2019: De acuerdo a lo informado por la dependencia no se ha iniciado el proceso de obra toda vez que en el terreno se encuentran predios aún en proceso de adquisición predial. La dependencia remite soportes de gestión con la Caja de Vivienda Popular para la adquisición de los predios.</t>
  </si>
  <si>
    <t xml:space="preserve">Se identifica la solicitud de actualización de la información geográfica de los predios incluidos al programa de reasentamiento, generada por la SRRACC con  2019IE4113, donde  la SARECC emitio el Concepto Técnico CT-8691, adenda al CT 4091 de 2004; actualizando la información predial de las viviendas identificadas en el polígono de riesgos definidio mediante los CT 3746 y 4021. Frente a esta se ejecutaron las siguientes actividades  para el periodo : 1. Realizar la notificación de la condición de riesgo a las familias recomendadas al programa de reasentamientos mediante el CT-8691 de octubre de 2019.
2. Levantamiento de las Fichas Sociales de las familias habitantes de los predios identificados en el polígono de riesgos.
3. Toma de área construida de los predios identificados en el poígono de riesgo.
4. Visita de perito avaluador para la elaboración del avalúo comercial.
5. Solicitud documentos que acrediten la tenencia de los predios a las familias.
6. Solicitud del Certificado de Disponibilidad Presupuestal para amparar los recursos de la oferta a presentar. 
Soportes: - CT-8691
- Notificaciones de la condición de riesgo
- Fichas Sociales
- Formatos de toma de área cosntruida diligenciados en campo
- CDPs generado para amparar las ofertas de compra a presentar
La dependencia manifiesta que estas son las actividades programadas  y viables para esta vigencia en tanto de esto depende la posterior construcción, por tanto se considera cumplida la gestión de la vigencia frente a la acción. </t>
  </si>
  <si>
    <t>Implementar una estrategia de mantenimiento de los predios adecuados adquiridos por IDIGER</t>
  </si>
  <si>
    <t>Implementaciòn de la estrategia</t>
  </si>
  <si>
    <t>(Acciones de la estrategia ejecutadas / Acciones de la estrategia programadas)*100</t>
  </si>
  <si>
    <t xml:space="preserve">La dependencia manifiesta que se tendran en cuenta los barrios reportados para incluirlos en priorizaciones del contrato 328 de 2017 de Aguas de Bogotá, de acuerdo al alcance del contrato y en proximos procesos que se ejecutaran en 2019 para el mantenimiento y adecuación de predios.
  Se debe articular con estrategia de la Subdirección Corporativa que se adjunta como soporte a esta acción
  Pendiente determinar acciones ejecutadas sobre programadas
 04/09/2019 Como estraregia se realizaran visitas técnicas durante los proximos 2 meses a los predios adecuados en los Libertadores; Arrayanes V; Quiba; Lucero Sur; Bellavista Lucero Alto, adquiridos por el IDIGER, con el fin de establecer el tipo de mantenimiento a realizar mediante el diagnostico del estado de los predios y así a través de los convenios o contratos suscritos durante 2019 realizar su respectiva intervención. Mediante contrato Interadministrativo 318 de 2018, se esta realizando actualmente la intervención 10 de predios en el barrio Libertadores realizando recolección de escombros, cerramiento y señalización.
06/27/2019  Se realizaron las visitas de identificación de predios de los barrios el día 27 de junio de 2019, con la cual se realizaran las respectivas priorizaciones a través de los contratos y convenios suscritos.
Evidencias: Acta de visita
09/23/2019  Se desarrolló documento “Estrategia para Mantenimiento de predios IDIGER” de la cual se han reportado las siguientes acciones:
•        Visitas de predios para verificación del estado
•        Priorización de predios mediante el contrato vigente 328 de 2018 con Aguas de Bogotá.
•        Monitoreo de predios con vigilancia privada(Subdirección Corporativa)
•        Intervención de predios en diferentes barrios de las localidades de  San Cristóbal, Ciudad Bolívar y Usme a través del contrato 328 de 2018 con Aguas de Bogotá, recurso humano de IDIGER Y  alcaldías locales. 
•        Reuniones de reporte y socialización de predios priorizados e intervenidos mediante reuniones a las alcaldías locales.
Teniendo en cuenta los predios del reporte del ente de control, los siguientes predios ya fueron adecuados:
•        Barrio Los Libertadores con identificadores(San Cristóbal) 400208 y 400207
•        Barrio Arrayanes (Usme) con identificadores 500057 y 500058
Así como también se realizó la priorización  de adecuación para ser intervenidos una vez inicien actividades del contrato 435 de 2019 de demoliciones y el convenio con IDIPRON 2019 los siguientes predios del reporte:
•        Localidad de Ciudad Bolívar, Barrio Quiba, predio con identificador 190409 
Barrio Lucero Sur con identificador 194397 y 194395, barrio Bellavista Lucero Alto con identificador 194382.
Cabe destacar que durante la vigencia del 2019 al mes de agosto se ha realizado la intervención de adecuación de 303 predios y se continúan realizando las acciones propuestas en la estrategia.
Evidencias.
•        Reporte de visitas realizadas
•        Reporte de predios adecuados
•        Reporte de priorizaciones
•        Actas de reunión
</t>
  </si>
  <si>
    <t>SEGUIMIENTO JULIO OCI: Se requiere sea remitida la estrategia formulada (documento avalado) en la cual se discrimine cada una de las acciones programdas con los soporets de ejecución de estas acciones para calificación del indicador.</t>
  </si>
  <si>
    <t>SEGUIMIENTO OCTUBRE OCI: La dependencia informa sobre la formulación de una estrategia y la implementación de la misma a través del desarrollo de las acciones propuestas, se evidencia acta de socialización de la estrategia con fecha 29/03/2019, así como reporte de las visitas realizadas durante los meses de abril, mayo y junio, priorización de predios a adecuar en las localidades de Ciudad Bolívar, San Cristóbal y Usme. Adicionalmente la dependencia remite la estrategia en documento Word. Se recomienda remitir la estrategia avalada por quien tenga la competencia.</t>
  </si>
  <si>
    <t>La dependencia informa sobre la formulación de una estrategia y la implementación de la misma a través del desarrollo de las acciones propuestas, se evidencia acta de socialización de la estrategia con fecha 29/03/2019, así como reporte de las visitas realizadas durante los meses de abril, mayo y junio, priorización de predios a adecuar en las localidades de Ciudad Bolívar, San Cristóbal y Usme.
Se desarrolló documento “Estrategia para Mantenimiento de predios IDIGER” de la cual se han reportado las siguientes acciones:
•        Visitas de predios para verificación del estado
•        Priorización de predios mediante el contrato vigente 328 de 2018 con Aguas de Bogotá.
•        Monitoreo de predios con vigilancia privada(Subdirección Corporativa)
•        Intervención de predios en diferentes barrios de las localidades de  San Cristóbal, Ciudad Bolívar y Usme a través del contrato 328 de 2018 con Aguas de Bogotá, recurso humano de IDIGER Y  alcaldías locales. 
•        Reuniones de reporte y socialización de predios priorizados e intervenidos mediante reuniones a las alcaldías locales.
Teniendo en cuenta los predios del reporte del ente de control, los siguientes predios ya fueron adecuados:
•        Barrio Los Libertadores con identificadores(San Cristóbal) 400208 y 400207
•        Barrio Arrayanes (Usme) con identificadores 500057 y 500058
Así como también se realizó la priorización  de adecuación para ser intervenidos una vez inicien actividades del contrato 435 de 2019 de demoliciones y el convenio con IDIPRON 2019 los siguientes predios del reporte:
•        Localidad de Ciudad Bolívar, Barrio Quiba, predio con identificador 190409 
Barrio Lucero Sur con identificador 194397 y 194395, barrio Bellavista Lucero Alto con identificador 194382.
Cabe destacar que durante la vigencia del 2019 al mes de agosto se ha realizado la intervención de adecuación de 303 predios y se continúan realizando las acciones propuestas en la estrategia.
Evidencias.
•        Reporte de visitas realizadas
•        Reporte de predios adecuados
•        Reporte de priorizaciones
•        Actas de reunión
5 actividades ejectutadas /5 programadas =100%</t>
  </si>
  <si>
    <t>3.2.3</t>
  </si>
  <si>
    <t>02 - AUDITORIA DE DESEMPEÑO</t>
  </si>
  <si>
    <t>Hallazgo administrativo con presunta incidencia disciplinaria y fiscal por la suma de $235.521.249,60, al pagar 371,86 metros cuadrados que no fueron recibidos en el inmueble arrendado por IDIGER con el contrato N° 391 de 2016</t>
  </si>
  <si>
    <t>Solicitar a la Oficina Jurídica se incluya una cláusula dentro de los contratos de arrendamiento, en la cual se especifique los conceptos de área construida y área del lote a arrendar</t>
  </si>
  <si>
    <t>Contratos de arrendamiento de la SMEyD con cláusula aclaratoria</t>
  </si>
  <si>
    <t>N° de contratos de arrendamiento adelantados con la respectiva cláusula aclaratoria/N° de contratos de arrendamiento de la SMEyD adelantados a partir del segundo semestre de 2018</t>
  </si>
  <si>
    <t>Sub. Para el Manejo de Emergencias y Desastres.</t>
  </si>
  <si>
    <t>12-04-2019: A la fecha del seguimiento, no se ha requerido adelantar procesos contractuales para el arrendamiento de inmuebles en la Subdirección para el Manejo de Emergencias y Desastres, en los cuales se incluya la respectiva clausula aclaratoria conforme a la acción formulada.
22-07-2019: A la fecha del seguimiento, no se ha requerido adelantar procesos contractuales para el arrendamiento de inmuebles en la Subdirección para el Manejo de Emergencias y Desastres, en los cuales se incluya la respectiva clausula aclaratoria conforme a la acción formulada.
23-10-2019: El 20 de septiembre de 2019 se firmó el contrato 442 de 2019, mediante el cual se contrato a título de arrendamiento un inmueble para la operación del CDLYR y la SMEYD. En el capitulo 2 aspectos técnicos del contrato 2.5 Descripción de espacios generales 2.5.1. Descripción de áreas, se especificó las áreas tanto construidas como el área del lote a requerir al contratista. Se adjunta el respectivo contrato. Teniendo en cuenta lo anterior se solicita de manera cordial se cierre al hallazgo,  puesto que se dio cumplimiento a  la meta, el indicador y  la acción planteada.
10-01-2020: Se adjunta contrato 442 de 2019 como evidencia. Se solicita de manera cordial se cierre al hallazgo, puesto que se dio cumplimiento a  la meta, el indicador y  la acción planteada.</t>
  </si>
  <si>
    <t>12-04-2019: A la fecha del seguimiento, no se ha requerido adelantar procesos contractuales para el arrendamiento de inmuebles en la Subdirección para el Manejo de Emergencias y Desastres, en los cuales se incluya la respectiva clausula aclaratoria conforme a la acción formulada.</t>
  </si>
  <si>
    <t>La dependencia manifiesta que a la fecha del seguimiento, no se ha requerido adelantar procesos contractuales para el arrendamiento de inmuebles en la Subdirección para el Manejo de Emergencias y Desastres, en los cuales se incluya la respectiva clausula aclaratoria conforme a la acción formulada.
La acciòn se deja en estado "EJECUCIÓN" hasta que se presente el proceso para cumplimiento de la misma.</t>
  </si>
  <si>
    <t>El 20 de septiembre de 2019 se firmó el contrato 442 de 2019, mediante el cual se contrató a título de arrendamiento un inmueble para la operación del CDLYR y la SMEYD. En el capitulo 2 aspectos técnicos del contrato 2.5 Descripción de espacios generales 2.5.1. Descripción de áreas, se especificó las áreas tanto construidas como el área del lote a requerir al contratista. (1/1=100%) Se adjunta el respectivo contrato</t>
  </si>
  <si>
    <t>3.2.4</t>
  </si>
  <si>
    <t>Hallazgo administrativo con presunta incidencia disciplinaria y fiscal por mayor valor pagado en cuantía de $370.534.272 dentro del Contrato de Arrendamiento N° 391 de 2016</t>
  </si>
  <si>
    <t>Elaborar los estudios de mercado y documentos precontractuales para el arrendamiento, que se adelante en el año 2018, con los detalles necesarios que permitan la escogencia de los inmuebles más favorables para las necesidades de la entidad</t>
  </si>
  <si>
    <t>Estudios de mercado y doc contractuales detallados que permitan escogencia oferta mas favorable</t>
  </si>
  <si>
    <t>N° estudios de mercado y documentos contractuales detallados que permitan la escogencia de la oferta mas favorable/N° de contratos de arrendamiento adelantados en la SMEyD</t>
  </si>
  <si>
    <t>Sub. Para el Manejo de Emergencias y Desastres</t>
  </si>
  <si>
    <t>12-04-2019: A la fecha del seguimiento no se ha requerido adelantar procesos contractuales para el arrendamiento de inmuebles en la Subdirección para el Manejo de Emergencias y Desastres, frente a los cuales se requiera elaborar estudios de mercados u otros documentos que detallen de mejor forma las caracteristicas de los inmuebles para facilitar la escogencia de la oferta más favorable al momento de arrendar inmuebles.
22-07-2019: A la fecha del seguimiento, no se ha requerido adelantar procesos contractuales para el arrendamiento de inmuebles en la Subdirección para el Manejo de Emergencias y Desastres, en los cuales se incluya la respectiva clausula aclaratoria conforme a la acción formulada.
23-10-2019: El 20 de septiembre de 2019 se firmó el contrato 442 de 2019, mediante el cual se contrató a título de arrendamiento un inmueble para la operación del CDLYR y la SMEYD. Los estudios previos elaborados para la escogencia del contratista, incluyeron un estudio de mercado 2019, en el cual se consideraron diversas variables que permitan mejor escogencia. Se adjuntan estudios previos señalados. Teniendo en cuenta lo anterior se solicita de manera cordial se cierre al hallazgo, puesto que se dio cumplimiento a  la meta, el indicador y  la acción planteada.
10-01-2020: Se adjunta contrato 442 de 2019 como evidencia. Se solicita de manera cordial se cierre al hallazgo, puesto que se dio cumplimiento a  la meta, el indicador y  la acción planteada.</t>
  </si>
  <si>
    <t>12-04-2019: A la fecha del seguimiento no se ha requerido adelantar procesos contractuales para el arrendamiento de inmuebles en la Subdirección para el Manejo de Emergencias y Desastres, frente a los cuales se requiera elaborar estudios de mercados u otros documentos que detallen de mejor forma las caracteristicas de los inmuebles para facilitar la escogencia de la oferta más favorable al momento de arrendar inmuebles.</t>
  </si>
  <si>
    <t>A la fecha del seguimiento, no se ha requerido adelantar procesos contractuales para el arrendamiento de inmuebles en la Subdirección para el Manejo de Emergencias y Desastres, en los cuales se incluya la respectiva clausula aclaratoria conforme a la acción formulada.
La acciòn se deja en estado "EJECUCIÓN" hasta que se presente el proceso para cumplimiento de la misma.</t>
  </si>
  <si>
    <t>El 20 de septiembre de 2019 se firmó el contrato 442 de 2019, mediante el cual se contrató a título de arrendamiento un inmueble para la operación del CDLYR y la SMEYD. Los estudios previos elaborados para la escogencia del contratista, incluyeron un estudio de mercado 2019, en el cual se consideraron diversas variables que permitan mejor escogencia. Se adjuntan estudios previos señalados y contrato.(1/1=100%)</t>
  </si>
  <si>
    <t>3.2.6</t>
  </si>
  <si>
    <t>Hallazgo administrativo con presunta incidencia disciplinaria por falta de seguimiento por parte del IDIGER a la cancelación de la contribución parafiscal al Fondo Nacional de Formación Profesional de la Industria de la Construcción (FIC) dentro de los contratos de obra 495 de 2014 y 467 de 2017</t>
  </si>
  <si>
    <t>Incluir en los estudios previos y en la Minuta del contrato de obra la cancelación al Fondo Nacional de Formación Profesional de la Industria de la Construcción (FIC).</t>
  </si>
  <si>
    <t>Contratos de obra con cancelación del FIC</t>
  </si>
  <si>
    <t>Número de Contratos de Obra ejecutados con cancelación de FIC/ número de contratos de obra ejecutados</t>
  </si>
  <si>
    <t>Sub. Reducción del Riesgo y Adaptación al Cambio Climático.</t>
  </si>
  <si>
    <t xml:space="preserve">04/09/2019 Se incluyó en los estudios previos y en la Minuta del contrato de obra la cancelación al Fondo Nacional de Formación Profesional de la Industria de la Construcción (FIC).
 Evidencias:
 Estudios previos
 SEGUIMIENTO OCI 2019: El indicador hace referencia a la cancelación del FIC para los contratos ejecutados, por lo tanto esta es la evidencia que se debe presentar. Teniendo en cuenta que el Contrato de Obras de Serranías, aun no inicia y posiblemente el plazo del Consultor para cancelación del FIC sobrepase el tiempo de la acción, se recomienda recopilar los soportes que permitan evidenciar gestión por parte de la entidad para que el Consultor cancele este aporte. *Aplicaría para los demás contratos que se lleguen a suscribir.
 05/06/2019 Se incluyó en los estudios previos y en la Minuta del contrato de obra la obligacion de "13. El contratista deberá anexar el recibo de pago al Fondo Incentivo a la Construcción (FIC) al SENA "
 Evidencias:
 Estudios previos
06/27/2019 Se incluyó en los estudios previos y en la Minuta del contrato de obra la cancelación al Fondo Nacional de Formación Profesional de la Industria de la Construcción (FIC), de igual forma se recuerda periódicamente a los contratistas de  los procesos que se encuentran en liquidación de la obligatoriedad del pago del FIC 
 Evidencias:
 Estudios previos
Correos electrónicos
09/23/2019  Los soportes de dicha cancelación se realiza una vez sean ejecutadas las intervenciones y es un requisito para la liquidación. Para la vigencia 2019 todas las obras contratadas se encuentran en ejecución. 
Evidencias:
•        Anexo 35. Estudios previos Casa Grande
•        Anexo 36. Estudios previos Porvenir 
•        Anexo 37. Estudios previos Serranías
•        Anexo 38. Estudios previos Arabia
•        Anexo 39. Estudios previos La Estrada
•        Anexo 40. Estudios previos Juan José Rondón Usme  
•        Anexo 41. Minutas de contrato Casa Grande
•        Anexo 42  Minutas de contrato Porvenir 
•        Anexo 43. Minutas de contrato Serranías
•        Anexo 44. Minutas de contrato Arabia
•        Anexo 45. Minutas de contrato La Estrada
•        Anexo 46. Minutas de contrato Juan José Rondón Usme
•        Anexo 47. Soportes Pago del FIC  Juan José Rondón Ciudad Bolívar
•        Anexo 48. Soportes Pago del FIC  Madrid
•        Anexo 49. Soportes Pago del FIC Sotavento.
 </t>
  </si>
  <si>
    <t xml:space="preserve"> SEGUIMIENTO ABRIL OCI 2019: El indicador hace referencia a la cancelación del FIC para los contratos ejecutados, por lo tanto esta es la evidencia que se debe presentar. Teniendo en cuenta que el Contrato de Obras de Serranías, aun no inicia y posiblemente el plazo del Consultor para cancelación del FIC sobrepase el tiempo de la acción, se recomienda recopilar los soportes que permitan evidenciar gestión por parte de la entidad para que el Consultor cancele este aporte. *Aplicaría para los demás contratos que se lleguen a suscribir.</t>
  </si>
  <si>
    <t>SEGUIMIENTO JULIO OCI : Se evidencian soportes de pago del FIC para obras en JJRONDON, MADRID Y SOTAVENTO, entre los mese de octubre a febrero, asi como solicitudes del pago de FIC via correo electronico.
Adicionalmente se evidencian estudios previos correspondientes a las obras a ejecutar i) El Porvenir (enero de 2019), ii) Casagrande (febrero de 2019), aprobados por el Subdirector de Reducción Arq. Ivan Caicedo, en donde en su obligaciones generales articulo 13, establece que el contratista debera anexar el recibo de pago al FIC, para suscripción de acta de liquidación.
Se requiere sean remitidas las minutas suscritas para contratos de obra posterior a la fecha de inicio de la acción para dar cierre a la misma</t>
  </si>
  <si>
    <t>SEGUIMIENTO OCTUBRE OCI: De acuerdo a lo informado por la dependencia el pago del FIC, se realiza una vez ejecutados los contratos y es requisito para la liquidación del contrato. En cumplimiento de la acción la dependencia remite los estudios previos y minutas de los contratos: Casagrande, Porvenir, Serranías, Arabia, La Estrada, Juan José Rondón, Madrid y Sotavento, en donde se especifica la obligatoriedad de cancelación del FIC en el apartado de valor y forma de pago, dando cumplimiento a la acción formulada. El cálculo del indicador únicamente se puede realizar al liquidar las obras, por lo cual se recomienda remitir los soportes correspondientes al pago de FIC para cada una de las obras, tan pronto este se realice.</t>
  </si>
  <si>
    <t>Se incluyó en los estudios previos y en la Minuta del contrato de obras obras de contratos de obra la cancelación al Fondo Nacional de Formación Profesional de la Industria de la Construcción (FIC):  Casagrande, Porvenir Usme, Arabia, Serranías, La Estrada, Juan José Rondón, Parque Nacional,Caracolí,Granjas de San Pablo, Divino Niño. De igual forma se recuerda periódicamente a los contratistas de  los procesos que se encuentran en liquidación de la obligatoriedad del pago del FIC. para el periodo de reporte se cuentan con los soportes  de pago allegados por los contratistas. 
 Evidencias:
Soportes Pago del FIC,  Juan José Rondón Ciudad Bolívar, Madrid, Sotavento y contrato Mantenimiento
Estudios previos y minutas de Contrato de las obras de contratos de obra: Casagrande, Porvenir Usme, Arabia, Serranías, La Estrada, Juan José Rondón, Parque Nacional,Caracolí,Granjas de San Pablo, Divino Niño. INDICADOR:( 4/4=100%)</t>
  </si>
  <si>
    <t>3.2.11</t>
  </si>
  <si>
    <t>Hallazgo administrativo con presunta incidencia disciplinaria por recibir elementos que no cumplen con las especificaciones establecidas en los estudios previos del contrato 463 de 2016</t>
  </si>
  <si>
    <t>Almacenar de manera diferencial los elementos del CDLyR con respecto el número del contrato mediante el cual fue adquirido.</t>
  </si>
  <si>
    <t>Elementos del CDLyR almacenados de manera diferencial</t>
  </si>
  <si>
    <t>N° de elementos almacenados de manera diferencial/N° de elementos del CDLyR recibidos desde el segundo semestre de 2018</t>
  </si>
  <si>
    <t>Sub. Para el Manejo de Emergencias y Desastres. Servicios de Logística</t>
  </si>
  <si>
    <t xml:space="preserve">12-04-2019: A la fecha de seguimiento se han almacenado de manera diferencial los elementos del CDLyR, con respecto al contrato mediante el cual fue adquirido. De esta forma se han almacenado (5.197) elementos del contrato 407 de 2017 y (848) del Contrato 463 de 2016
22-07-2019:  A la fecha de seguimiento se han almacenado de manera diferencial los elementos del CDLyR, con respecto al contrato mediante el cual fue adquirido. De esta forma se han almacenado (16.865) de los siguientes contratos:
•        Contrato 463 de 2016: Colchonetas: 252, sábanas: 265, pijamas: t. 6- 257, t.10-248, t.14 -262
•        Contrato  407 de 2017: Colchonetas: 1700, Frazadas por kit: 1853, Almohada: 1783, Sábanas: 1700, Pijamas: t. 4 - 300, t.8-320, t.12-300, t.16-384, t.s-500, t.m-229, t.l-187, t.xl-270, Kits cocina 
•        Contrato 418 de 2017: 982, Kits limpieza 
•        Contrato 323 de 2018: 100, Kits limpieza 
•        Contrato 336 de 2017: 690, Estufas
•        Contrato 558 de 2016 : 443, Estufas
•        Contrato 348 de 18: 100, Pijamas kit alojamiento: t.4 - 39, t. 6 - 76, t.8-62, t.10 - 94, t.12 - 81, t.14 - 66
10-01-2020: A 31 de diciembre se han almacenado de manera diferencial los elementos del CDLyR, con respecto al contrato mediante el cual fue adquirido. De esta forma se han almacenado (13.362) de los siguientes contratos:
•        Contrato 463 de 2016: Colchonetas: 252, sábanas: 265, pijamas: t. 6- 257, t.10-248, t.14 -262
•        Contrato  407 de 2017: 1043 Kits noche, Colchonetas: 1700, Frazadas por kit: 1853, Almohada: 1783, Sábanas: 1700, Pijamas: t. 4 - 300, t.8-320, t.12-300, t.16-384, t.s-500, t.m-229, t.l-187, t.xl-270, Kits cocina 
•        Contrato 418 de 2017: 982, Kits limpieza, 1029 Kits cocina  
•        Contrato 323 de 2018: 300, Kits limpieza 
•        Contrato 336 de 2017: 690, Estufas, 370 Kits limpieza
•        Contrato 558 de 2016 : 770, Estufas 
•        Contrato 348 de 2018: 504 estufas, 100 Pijamas kit alojamiento: t.4 - 39, t. 6 - 76, t.8-62, t.10 - 94, t.12 - 81, t.14 - 6
Teniendo en cuenta lo anterior se solicita de manera cordial se cierre al hallazgo, puesto que se dio cumplimiento a  la meta, el indicador y  la acción planteada.
</t>
  </si>
  <si>
    <t>12-04-2019: A la fecha de seguimiento se han almacenado de manera diferencial los elementos del CDLyR, con respecto al contrato mediante el cual fue adquirido. De esta forma se han almacenado (5.197) elementos del contrato 407 de 2017 y (848) del Contrato 463 de 2016</t>
  </si>
  <si>
    <t>22-07-2019:  A la fecha de seguimiento se han almacenado de manera diferencial los elementos del CDLyR, con respecto al contrato mediante el cual fue adquirido. De esta forma se han almacenado (13.362) de los siguientes contratos:
•        Contrato 463 de 2016: Colchonetas: 252, sábanas: 265, pijamas: t. 6- 257, t.10-248, t.14 -262
•        Contrato  407 de 2017: Colchonetas: 1700, Frazadas por kit: 1853, Almohada: 1783, Sábanas: 1700, Pijamas: t. 4 - 300, t.8-320, t.12-300, t.16-384, t.s-500, t.m-229, t.l-187, t.xl-270, Kits cocina cto 418/17: 982, Kits limpieza cto. 323/18: 100, Kits limpieza cto. 336/17: 690, Estufas cto. 558/16 : 443, Estufas cto. 348/18: 100, Pijamas kit alojamiento: t.4 - 39, t. 6 - 76, t.8-62, t.10 - 94, t.12 - 81, t.14 - 66
Se adjuntan fotos como soporte.</t>
  </si>
  <si>
    <t>A 31 de diciembre se han almacenado de manera diferencial los elementos del CDLyR, con respecto al contrato mediante el cual fue adquirido. De esta forma se han almacenado (13.362) de los siguientes contratos:
•        Contrato 463 de 2016: Colchonetas: 252, sábanas: 265, pijamas: t. 6- 257, t.10-248, t.14 -262
•        Contrato  407 de 2017: 1043 Kits noche, Colchonetas: 1700, Frazadas por kit: 1853, Almohada: 1783, Sábanas: 1700, Pijamas: t. 4 - 300, t.8-320, t.12-300, t.16-384, t.s-500, t.m-229, t.l-187, t.xl-270, Kits cocina 
•        Contrato 418 de 2017: 982, Kits limpieza, 1029 Kits cocina  
•        Contrato 323 de 2018: 300, Kits limpieza 
•        Contrato 336 de 2017: 690, Estufas, 370 Kits limpieza
•        Contrato 558 de 2016 : 770, Estufas 
•        Contrato 348 de 2018: 504 estufas, 100 Pijamas kit alojamiento: t.4 - 39, t. 6 - 76, t.8-62, t.10 - 94, t.12 - 81, t.14 - 6
Se adjuntan fotos como soporte.</t>
  </si>
  <si>
    <t>Solicitar en próximas contrataciones que se incluya el número del contrato en el sticker o sistema de marcación de los elementos que conforman el kit noche.</t>
  </si>
  <si>
    <t>Elementos con el número de contrato en su sticker o sistema de marcación definido por la Entidad</t>
  </si>
  <si>
    <t>. N° elementos con el número de contrato en su sticker o sistema de marcación definido por la entidad/ N° elementos adquiridos desde el segundo semestre de 2018 que componen kits noche</t>
  </si>
  <si>
    <t>Sub. Para el Manejo de Emergencias y Desastres.Servicios de Logística</t>
  </si>
  <si>
    <t>12-04-2019: A la fecha del seguimiento, no se han adelantado procesos de contratación para la adquisición de kit´s noche, por lo tanto en cuanto se requiera, se adelantará el contrato con las respectivas especificaciones que incluya el número del contrato en el sticker o sistema de marcación de los elementos que conforman el kit noche.
22-07-2019: 12-04-2019: A la fecha del seguimiento, no se han adelantado procesos de contratación para la adquisición de kit´s noche, por lo tanto en cuanto se requiera, se adelantará el contrato con las respectivas especificaciones que incluya el número del contrato en el sticker o sistema de marcación de los elementos que conforman el kit noche. Es importante aclarar que desde el mes de noviembre de 2018 no se ha requerido adelantar procesos de contratación para la adquisicón de este tipo de elementos.
23-10-2019: A la fecha se está adelantando estudio de mercado para  el proceso de adquisicón de los kits noche, se incluirá en este la necesidad de marcar el número del contrato en el stiker o incorporar un  sistema de marcación de los elementos.
10-01-2020: El proceso para el suministro de los kits noche se viene adelantando, dentro de las especificaciones de los elementos se señalo que estos deben llevar estampado el logo de IDIGER,   el texto “PROHIBIDA SU VENTA Y COMERCIALIZACIÓN"  y el número del contrato, en la parte central de una de las caras. Dimensiones del logo 30 cm.x30 cm. Se adjunta correo como evidencia.</t>
  </si>
  <si>
    <t>12-04-2019: A la fecha del seguimiento, no se han adelantado procesos de contratación para la adquisición de kit´s noche, por lo tanto en cuanto se requiera, se adelantará el contrato con las respectivas especificaciones que incluya el número del contrato en el sticker o sistema de marcación de los elementos que conforman el kit noche.</t>
  </si>
  <si>
    <t>La dependencia manifiesta que a la fecha no se han adelantado proceos que pemitan ejecutar la acción. La acción se encuentra en desarrollo.</t>
  </si>
  <si>
    <t>La dependencia informa que a la fecha se está adelantando estudio de mercado para  el proceso de adquisicón de los kits noche, se incluirá en este la necesidad de marcar el número del contrato en el stiker o incorporar un  sistema de marcación de los elementos</t>
  </si>
  <si>
    <t>El proceso para el suministro de los kits noche se viene adelantando, dentro de las especificaciones de los elementos se señalo que estos deben llevar estampado el logo de IDIGER,   el texto “PROHIBIDA SU VENTA Y COMERCIALIZACIÓN"  y el número del contrato, en la parte central de una de las caras. Dimensiones del logo 30 cm.x30 cm. Se adjunta correo como evidencia.</t>
  </si>
  <si>
    <t>3.2.12</t>
  </si>
  <si>
    <t>Hallazgo administrativo con presunta incidencia disciplinaria por carencia de documentos soporte en el Convenio 018 de 2017 y falta de unicidad en el expediente contractual Convenio No. 199 de 2017</t>
  </si>
  <si>
    <t>Actualizar los procedimientos de Gestión Documental relacionados con la centralización de archivos de gestión</t>
  </si>
  <si>
    <t>Actualización de los procedimientos del proceso de Gestión Documental</t>
  </si>
  <si>
    <t>No. De procedimientos actualizados/No. Prcedimientos a actualizar</t>
  </si>
  <si>
    <t>Sub. Corporativa y Asuntos Disciplinarios</t>
  </si>
  <si>
    <t xml:space="preserve">Al momento del seguimiento, la Sub. Corporativa y Asuntos Disciplinarios no ha realizado actividad alguna para el cumplimiento de la acción.
 ABRIL 10DE 2019: Se elaboraron, aprobaron, socializaron y publicaron2 procedimientos con sus respectivas GUIAS, Instructivos y formatos de Gestión Documental: Control de Información Documentada y Gestión de Comunicaciones Oficiales. Evidencias : https://www.idiger.gov.co/web/guest/gestion-documental.
 Seguimiento 17/05/2019
 Se evidencia actualización de los procedimientos; Control de Información Documentada 18/12/2018, Gestión de Comunicaciones Oficiales, 08/02/2019 y Procedimiento para la conformación Organización y Administración CAD , 12/04/2019. Se evidencia en el LINK https://www.idiger.gov.co/web/guest/gestion-documental, los documentos actualizados. La acción se encuentra cumplida a la fecha de este seguimiento, 100%. LCIR
</t>
  </si>
  <si>
    <r>
      <t xml:space="preserve">
</t>
    </r>
    <r>
      <rPr>
        <b/>
        <sz val="11"/>
        <rFont val="Calibri"/>
      </rPr>
      <t>Seguimiento 17/05/2019</t>
    </r>
    <r>
      <rPr>
        <sz val="11"/>
        <color rgb="FF000000"/>
        <rFont val="Calibri"/>
      </rPr>
      <t xml:space="preserve">
Se evidencia actualización de los procedimientos; Control de Información Documentada 18/12/2018, Gestión de Comunicaciones Oficiales, 08/02/2019 y Procedimiento para la conformación Organización y Administración CAD , 12/04/2019. Se evidencia en el LINK https://www.idiger.gov.co/web/guest/gestion-documental, los documentos actualizados. La acción se encuentra cumplida a la fecha de este seguimiento, 100%. LCIR</t>
    </r>
  </si>
  <si>
    <t>Se evidencia actualización de los procedimientos; Control de Información Documentada 18/12/2018, Gestión de Comunicaciones Oficiales, 08/02/2019 y Procedimiento para la conformación Organización y Administración CAD , 12/04/2019. Se evidencia en el LINK https://www.idiger.gov.co/web/guest/gestion-documental, los documentos actualizados. La acción se encuentra cumplida a la fecha de este seguimiento, 100%</t>
  </si>
  <si>
    <t>3.2.15</t>
  </si>
  <si>
    <t>Hallazgo administrativo por la adición del contrato de Interventoría No. 468 de 2017, sin que medie acto administrativo y contraviniendo lo establecido en los estudios previos y en la minuta del contrato</t>
  </si>
  <si>
    <t>Aplicar la Guía del Supervisor del IDIGER.</t>
  </si>
  <si>
    <t>Contratos de interventoria a obras cumpliendo con la Guía del Supervisor.</t>
  </si>
  <si>
    <t>Número de Contratos de interventoria a obras cumpliendo con la Guía del Supervisor /Número de contratos de interventoria a obras suscritos</t>
  </si>
  <si>
    <t>Sub. Reducción del Riesgo y Adaptación al Cambio Climático</t>
  </si>
  <si>
    <t xml:space="preserve">04/09/2019 Se cumple a cabalidad lo establecido en la guía de la supervisión de la entidad 
 Evidencias: estudios previos
 SEGUIMIENTO ABRIL OCI: Debe anexarse un soporte en el que se pueda evidenciar la verificación del cumplimiento de la Guía del supervisor, como por ejemplo una lista de chequeo.
 05/06/2019 Se ha realizado el seguimiento mediante las reuniones de coordinación de obras 
 Evidencias 
 Actas de reunion
06/27/2019  Se ha realizado el seguimiento al cumplimiento de las funciones de la supervisión  mediante las reuniones de coordinación de obras 
 Evidencias 
 Actas de reunión
09/23/2019  Se ha definido un formato de seguimiento y control, a las funciones dadas al supervisor, en cumplimiento de acuerdo con lo establecido en el “capítulo V” denominado “Supervisión e interventoría” de la Resolución N° 689 de 2016 “Por la cual se adopta el Manual de Contratación de Instituto Distrital de Gestión de Riesgos y Cambio Climático- IDIGER”, el cual se incluyó en la actualización del procedimiento que se encuentra en proceso de formalización y publicación. .
Evidencias:
•        Anexo 50. Lista de chequeo cumplimiento de funciones de supervisor Casa Grande
•        Anexo 51. Lista de chequeo cumplimiento de funciones de supervisor Arabia
•        Anexo 52.  Lista de chequeo cumplimiento de funciones de supervisor. La Estrada
•        Anexo 53.  Lista de chequeo cumplimiento de funciones de supervisor. Juan José Rondón Usme  
•        Anexo 54.  Lista de chequeo cumplimiento de funciones de supervisor. Juan Sotavento 
</t>
  </si>
  <si>
    <t xml:space="preserve">SEGUIMIENTO ABRIL OCI: Debe anexarse un soporte en el que se pueda evidenciar la verificación del cumplimiento de la Guía del supervisor, como por ejemplo una lista de chequeo.
 </t>
  </si>
  <si>
    <t>SEGUIMIENTO JULIO 2019: La evidencia suministrada no corresponde con lo propuesto en la acción, se reitera nuevamente que el soporte debe dar cuenta del cumplimiento de la guia del supervisor como por ejemplo una lista de chequeo en la se verifiquen cada uno de los puntos de esta guia para cada uno de los procesos de interventoria en ejecuciòn durante el periodo de la acción.</t>
  </si>
  <si>
    <t>SEGUIMIENTO OCTUBRE: Se recomienda gestionar la formalización y publicación del formato de manera prioritaria para que se pueda utilizar en los procesos.
Por otra parte se evidencian listas de verificacion del cumplimiento de las funciones del supervisor de acuerdo con lo establecido en el “capítulo V” denominado “Supervisión e interventoría” de la Resolución N° 689 de 2016 “Por la cual se adopta el Manual de Contratación de Instituto Distrital de Gestión de Riesgos y Cambio Climático- IDIGER”para las obras de Casagrande, Arabia, La estrada, Juan Jose Rondon y Sotavento.</t>
  </si>
  <si>
    <t>Se evidencian listas de verificacion del cumplimiento de las funciones del supervisor de acuerdo con lo establecido en el “capítulo V” denominado “Supervisión e interventoría” de la Resolución N° 689 de 2016 “Por la cual se adopta el Manual de Contratación de Instituto Distrital de Gestión de Riesgos y Cambio Climático- IDIGER”para las obras de Casagrande, Arabia, La estrada, Juan Jose Rondon y Sotavento.
Complementariamente se han realizado el seguimiento mediante las reuniones de coordinación de obras .</t>
  </si>
  <si>
    <t>Generar controles a través del líder del Área de Obras de la Subdirección (revisiones, check list, )</t>
  </si>
  <si>
    <t>Control Contratos de interventoria a obras cumpliendo con la Guía del Supervisor.</t>
  </si>
  <si>
    <t>Número de controles aplicados / número de controles establecidos.</t>
  </si>
  <si>
    <t xml:space="preserve">04/06/2019 Se realiza el control respectivo a los procesos de los cuales se han tramitado las adiciones, se cuenta con las justificaciones técnicas y con la trazabilidad de todo el proceso.
Evidencias:
06/27/2019 Se realizó en las reuniones de coordinación de obras  el control respectivo a los procesos de los cuales se requirió adición, se presentaron las justificaciones técnicas y  la trazabilidad del proceso.
Evidencias:
Actas de reunión
09/23/2019  Se ha definido como control la realización de las reuniones de coordinación de obras de mitigación y las matrices de seguimiento a obra. 
Evidencias:
•        Anexo 55.  Actas de reuniones de coordinación de obras de mitigación 
•        Anexo 56.  Matrices de seguimiento a obra.
</t>
  </si>
  <si>
    <t>04/06/2019 Se realiza el control respectivo a los procesos de los cuales se han tramitado las adiciones, se cuenta con las justificaciones técnicas y con la trazabilidad de todo el proceso.
Evidencias:</t>
  </si>
  <si>
    <t>SEGUIMIENTO JULIO 2019: Se requiere se informe cual ha sido el control establecido y como y a que procesos se han aplicado.
Se reitera la importancia de cumplir estrictamente con la acción.</t>
  </si>
  <si>
    <t xml:space="preserve">SEGUIMIENTO OCTUBRE OCI: La dependencia informa que los controles establecidos corresponden a la realización de las reuniones de coordinación de obras de mitigación y las matrices de seguimiento de obra, la dependencia remite tres actas de reunión del grupo de obras de mitigación en la que se evidencia seguimiento a todas las obras en curso, por otra parte remite las matrices de seguimiento semanal correspondientes a los meses de abril, mayo, junio, julio y agosto en las que se contemplan todas las obras en proceso </t>
  </si>
  <si>
    <t>La dependencia informa que los controles establecidos corresponden a la realización de las reuniones de coordinación de obras de mitigación y las matrices de seguimiento de obra, la dependencia remite tres actas de reunión del grupo de obras de mitigación en la que se evidencia seguimiento a todas las obras en curso, por otra parte remite las matrices de seguimiento semanal correspondientes a los meses de abril, mayo, junio, julio y agosto  de 2019 en las que se contemplan todas las obras en proceso . soportes:  Actas de reuniones de coordinación de obras de mitigación,   Matrices de seguimiento a obra. Controles establecidos: (2/2=100%)</t>
  </si>
  <si>
    <t>3.2.16</t>
  </si>
  <si>
    <t>Hallazgo administrativo por la ausencia de un procedimiento para el Sistema de Modelación de Amenaza y Riesgo de Bogotá – SISMARB y por no dejar constancia de los productos recibidos en el momento de la terminación del contrato de prestación de servicios profesionales No. 419 de 2015</t>
  </si>
  <si>
    <t>Expedir Comunicación Interna, recordando a los Supervisores , la necesidad de recibir a satisfacción el objeto, obligaciones y productos del contrato.</t>
  </si>
  <si>
    <t>Comunicación Interna</t>
  </si>
  <si>
    <t>Comunicaciones Internas proyectadas/Comunicaciones Internas remitidas</t>
  </si>
  <si>
    <t>Oficina Asesora Jurídica</t>
  </si>
  <si>
    <t>Comunicaciones Internas proyectadas = 1 /Comunicaciones Internas remitidas = 1
  Al momento del seguimiento, el área emitió el memorando 2019IE33 del 04/01/2019 donde se recuerda a los Supervisores, la necesidad de recibir a satisfacción el objeto, obligaciones y productos del contrato.
10/10/2019: Mediante la comunicacion interna No. 2019IE4876 del 10-10-2019 se les reitera a los supervisores de contratos y convenios la necesidad de suscribir las Actas de Recibo a Satisfacción y los puntos que deben verificar previa dicha suscripcion. Dicha comunicación también fue remitida a traves del correo electronico talentohumano@idiger.gov.co</t>
  </si>
  <si>
    <t>Comunicaciones Internas proyectadas = 1 /Comunicaciones Internas remitidas = 1
  Al momento del seguimiento, el área emitió el memorando 2019IE33 del 04/01/2019 donde se recuerda a los Supervisores, la necesidad de recibir a satisfacción el objeto, obligaciones y productos del contrato.</t>
  </si>
  <si>
    <t>En el primer trimestre se completo el resultado del indicador de las acciones. DFRCH</t>
  </si>
  <si>
    <t>Al momento del seguimiento, el área emitió el memorando 2019IE33 del 04/01/2019 donde se recuerda a los Supervisores, la necesidad de recibir a satisfacción el objeto, obligaciones y productos del contrato.
10/10/2019: Mediante la comunicacion interna No. 2019IE4876 del 10-10-2019 se les reitera a los supervisores de contratos y convenios la necesidad de suscribir las Actas de Recibo a Satisfacción y los puntos que deben verificar previa dicha suscripcion. Dicha comunicación también fue remitida a traves del correo electronico talentohumano@idiger.gov.co</t>
  </si>
  <si>
    <t>Desarrollar y socializar un documento del uso y operación para el funcionamiento de la herramienta SISMARB dentro del sistema de gestión de calidad de la entidad.</t>
  </si>
  <si>
    <t>Avance desarrollo del documento del SISMARB.</t>
  </si>
  <si>
    <t>Doc elaborado/Doc Proyectado</t>
  </si>
  <si>
    <t>Sub. Análisis
  Análisis de Riesgos y Efectos del Cambio Climático</t>
  </si>
  <si>
    <r>
      <t xml:space="preserve">El grupo de riesgo sísmico de la Subdirección de Análisis y Gestión de Riesgos y Efectos del Cambio Climático contactó a la Oficina Asesora de Planeación con el fin de incluir un procedimiento para el SISMARB en el sistema de gestión de calidad de la entidad. 
 El SISMARB cuenta con un grupo de manuales de usuario para cada uno de los módulos que lo componen (diez en total), sin embargo no existe un documento procedimental sencillo que permita establecer cómo se relacionan cada uno de los módulos para la modelación de los distintos escenarios de riesgo ni las características de los insumos necesarios para que se puedan realizar dichos análisis, en particular las consideraciones que se deben tomar en cuanto a las bases de datos y los requisitos y actualizaciones que se deben tener para que los resultados de los análisis concuerden con la realidad y actualidad de la ciudad. 
 A la fecha se ha adelantado la labor de organizar los diagramas de flujo que servirán de base para el documento procedimental y se ha avanzado en completar la plantilla de procedimiento enviada por la Oficina Asesora de Planeación.
 SEGUIMIENTO MAYO OCI: Se recomienda priorizar la oficialización del documento asi como su socialización y remitir los soportes de cumplimiento a la Oficina de Control Interno toda vez que la acción se encuentra vencida desde el mes de marzo de 2019.
</t>
    </r>
    <r>
      <rPr>
        <b/>
        <sz val="11"/>
        <rFont val="Calibri"/>
      </rPr>
      <t xml:space="preserve">
Julio 22 de 2019: </t>
    </r>
    <r>
      <rPr>
        <sz val="11"/>
        <color rgb="FF000000"/>
        <rFont val="Calibri"/>
      </rPr>
      <t xml:space="preserve">Se cuenta con la versión definitiva del documento (Instructivo SISMARB), la cual se encuentra en proceso de publicación por parte de la OAP. 
</t>
    </r>
    <r>
      <rPr>
        <b/>
        <sz val="11"/>
        <rFont val="Calibri"/>
      </rPr>
      <t xml:space="preserve">Diciembre 18 de 2019;  </t>
    </r>
    <r>
      <rPr>
        <sz val="11"/>
        <color rgb="FF000000"/>
        <rFont val="Calibri"/>
      </rPr>
      <t xml:space="preserve">el día 24 de julio de 2019 se publicó el Instructivo SISMARB en el mapa de procesos, en el siguiente link: https://www.idiger.gov.co/web/guest/conocimiento. --&gt; Caracterización de escenarios de riesgo --&gt; CR-IN-02 Instructivo para la Modelación de Escenarios de Riesgo con la Herramienta SISMARB, el cual está disponible desde esta fecha. Cumplimiento al 100%. </t>
    </r>
  </si>
  <si>
    <t>SEGUIMIENTO MAYO OCI: Se recomienda priorizar la oficialización del documento asi como su socialización y remitir los soportes de cumplimiento a la Oficina de Control Interno toda vez que la acción se encuentra vencida desde el mes de marzo de 2019.</t>
  </si>
  <si>
    <t>SEGUIMIENTO JULIO DE 2019: Se evidencian soportes de gestión asi como documento definitivo aprobado por las areas pertinentes, al verificar mapa de procesos este aun no se encuentra publicado, se requiere agilizar el proceso de publicación para el cierre de la acción ya que la misma se encuentra vencida.</t>
  </si>
  <si>
    <t>No se registro reporte</t>
  </si>
  <si>
    <t xml:space="preserve">Se cuenta con  publicación  del Instructivo SISMARB en el mapa de procesos, en el siguiente link: https://www.idiger.gov.co/web/guest/conocimiento. --&gt; Caracterización de escenarios de riesgo --&gt; CR-IN-02 Instructivo para la Modelación de Escenarios de Riesgo con la Herramienta SISMARB, el cual está disponible desde esta fecha. Cumplimiento al 100%. </t>
  </si>
  <si>
    <t>3.2.17</t>
  </si>
  <si>
    <t>Hallazgo administrativo por inconsistencias en el inventario del CDLyR y los formatos de entrega de ayuda humanitaria de los Kits de noche adquiridos bajo el contrato 463 de 2016</t>
  </si>
  <si>
    <t>Registrar como novedad en las acta de cliente externo, cuando se entreguen elementos adquiridos mediante contratos diferentes, con el fin de contar con total claridad sobre el origen de los elementos entregados, cuando se entreguen elementos de contratos diferentes.</t>
  </si>
  <si>
    <t>Actas con entregas de elementos de diferentes contratos con registro de novedades</t>
  </si>
  <si>
    <t>N° de actas de cliente externo con novedades de entrega de elementos de diferentes contratos/N° Actas de cliente externo en las cuales se entregan elementos de diferentes contratos</t>
  </si>
  <si>
    <t>Sub. Para el Manejo de Emergencias y Desastres. - Servicios de Logística</t>
  </si>
  <si>
    <t xml:space="preserve">12-04-2019: Desde diciembre de 2018 a la fecha se registran las novedades en las actas de cliente externo, respecto a la entrega de ayudas humanitarias de diferentes contratos, con el proposito de realizar mejor trazabilidad sobre las ayudas entregadas. De esta forma se han registrado este tipo novedades de la siguiente forma: Diciembre 2018 (79 actas de cliente externo), enero a fecha (102 actas de cliente externo)
12-04-2019: Desde diciembre de 2018 a la fecha se registran las novedades en las actas de cliente externo, respecto a la entrega de ayudas humanitarias de diferentes contratos, con el proposito de realizar mejor trazabilidad sobre las ayudas entregadas. De esta forma se han registrado este tipo novedades de la siguiente forma: Diciembre 2018 (79 actas de cliente externo), enero a 12 de abril (102 actas de cliente externo), del 13 de abril al 22 de julio de 2019 se ha colocado el número del contrato en 236 actas (abril 175, mayo 30, junio 16 y de julio 1 al 22 - 15)
23-10-2019: Desde diciembre de 2018 a la fecha se registran las novedades en las actas de cliente externo, respecto a la entrega de ayudas humanitarias de diferentes contratos, con el propósito de realizar mejor trazabilidad sobre las ayudas entregadas. Para el período julio 23 a octubre 23 se registraron novedades en 108 actas de cliente externo. 
10-01-2020: Desde diciembre de 2018 a la fecha se registran las novedades en las actas de cliente externo, respecto a la entrega de ayudas humanitarias de diferentes contratos, con el propósito de realizar mejor trazabilidad sobre las ayudas entregadas. En la vigencia 2019 se registraron novedades en 593 actas de cliente externo con identificación del número de contrato por el que salen las ayudas entregadas. Teniendo en cuenta lo anterior se solicita de manera cordial se cierre al hallazgo, puesto que se dio cumplimiento a  la meta, el indicador y  la acción planteada.
</t>
  </si>
  <si>
    <t>12-04-2019: Desde diciembre de 2018 a la fecha se registran las novedades en las actas de cliente externo, respecto a la entrega de ayudas humanitarias de diferentes contratos, con el proposito de realizar mejor trazabilidad sobre las ayudas entregadas. De esta forma se han registrado este tipo novedades de la siguiente forma: Diciembre 2018 (79 actas de cliente externo), enero a fecha (102 actas de cliente externo)</t>
  </si>
  <si>
    <t>La dependencia manifiesta que desde diciembre de 2018 a la fecha se registran las novedades en las actas de cliente externo, respecto a la entrega de ayudas humanitarias de diferentes contratos, con el proposito de realizar mejor trazabilidad sobre las ayudas entregadas. De esta forma se han registrado este tipo novedades de la siguiente forma: Diciembre 2018 (79 actas de cliente externo), enero a 12 de abril (102 actas de cliente externo), del 13 de abril al 22 de julio de 2019 se ha colocado el número del contrato en 236 actas (abril 175, mayo 30, junio 16 y de julio 1 al 22 - 15). Como evidencia se adjuntan algunas actas, en donde se observan datos de la entrega. se dara cierre a la acciòn cuando se cumpla el tiempo de ejecución de la misma y se anexen las actas suscritas de este momento a la fecha de cierre. La acciòn se encuentra en ejecución.</t>
  </si>
  <si>
    <t>Desde diciembre de 2018 a la fecha se registran las novedades en las actas de cliente externo, respecto a la entrega de ayudas humanitarias de diferentes contratos, con el propósito de realizar mejor trazabilidad sobre las ayudas entregadas. Para el período julio 23 a octubre 23 se registraron novedades en 108 actas de cliente externo. 
10-01-2020: Desde diciembre de 2018 a la fecha se registran las novedades en las actas de cliente externo, respecto a la entrega de ayudas humanitarias de diferentes contratos, con el propósito de realizar mejor trazabilidad sobre las ayudas entregadas. En la vigencia 2019 la dependencia informa que se registraron novedades en 593 actas de cliente externo con identificación del número de contrato por el que salen las ayudas entregadas.(593/593=100%)</t>
  </si>
  <si>
    <t>3.2.18</t>
  </si>
  <si>
    <t>Hallazgo administrativo por falta de identificación efectiva en los elementos entregados bajo el contrato N° 463 de 2016 con el fin de prevenir su comercialización</t>
  </si>
  <si>
    <t>En los próximos procesos que se adelanten para la adquisición de kits noche, incluir que la identificación o marcación de los elementos que componen el kit, se realice directamente en estos . Esta marcación puede ser bordada o estampada para reducir la posibilidad de distribución y comercialización de los elementos.</t>
  </si>
  <si>
    <t>Suscripción de contratos que incluya elementos con marcación en bordado o estampado</t>
  </si>
  <si>
    <t>N° de elementos del kit noche marcados o identificados directamente en estos/N° de elementos adquiridos de kits noche</t>
  </si>
  <si>
    <t>12-04-2019: A la fecha del seguimiento no requiriío adelantar procesos contractuales para la adquisición de kits noche para el CDLyR, en los cuales se incluyan las especificaciones de marcado directo en los kits.
22-07-2019: 12-04-2019: A la fecha del seguimiento no requiriío adelantar procesos contractuales para la adquisición de kits noche para el CDLyR, en los cuales se incluyan las especificaciones de marcado directo en los kits. Es importante aclarar que desde el mes de noviembre de 2018 no se ha requerido adelantar procesos de contratación para la adquisicón de este tipo de elementos.
23-10-2019: A la fecha se está adelantando estudio de mercado para la adquisición de los kits noche. Se están considerando varias opciones para marcar los elementos (estampado o bordado), con el fin de definir el más conveniente para dar cumplimiento al requerimiento de contraloría y considerar los  costos para la Entidad.
10-01-2020: El proceso para el suministro de los kits noche se viene adelantando, dentro de las especificaciones de los elementos se señalo que estos deben llevar estampado el logo de IDIGER,   el texto “PROHIBIDA SU VENTA Y COMERCIALIZACIÓN"  y el número del contrato, en la parte central de una de las caras. Dimensiones del logo 30 cm.x30 cm. Se adjunta correo como evidencia.</t>
  </si>
  <si>
    <t>12-04-2019: A la fecha del seguimiento no requiriío adelantar procesos contractuales para la adquisición de kits noche para el CDLyR, en los cuales se incluyan las especificaciones de marcado directo en los kits.</t>
  </si>
  <si>
    <t>La dependencia manifiesta que a la fecha del seguimiento no requiriío adelantar procesos contractuales para la adquisición de kits noche para el CDLyR, en los cuales se incluyan las especificaciones de marcado directo en los kits. Es importante aclarar que desde el mes de noviembre de 2018 no se ha requerido adelantar procesos de contratación para la adquisicón de este tipo de elementos.
La acción se encuentra en ejecución.</t>
  </si>
  <si>
    <t>3.2.19</t>
  </si>
  <si>
    <t>Hallazgo administrativo por no encontrarse liquidado el convenio interadministrativo 018 de 2017</t>
  </si>
  <si>
    <t>Suscribir Acta de Liquidación o solicitar el Acta de Liquidación a quien sea supervisor del Convenio interadministrativo, en los tiempos establecidos por la normatividad vigente.</t>
  </si>
  <si>
    <t>Acta de Liquidación.</t>
  </si>
  <si>
    <t>Actas de Liquidación gestionadas ante supervisión EAAB Convenio limpieza canales y quebradas / Convenio limpieza canales y quebradas finalizados</t>
  </si>
  <si>
    <t xml:space="preserve">04/09/2019 A la fecha se gestiono el acta de liquidación del Convenio 018 de 2017 se encuentra para firma por parte de la EAAB ya firmado por IDIGER. 
 Evidencias acta Firmada por Idiger
SEGUIMIENTO OCI 2019: El documento remitido hace referencia a una liquidación realizada durante el mes de marzo de 2018 por lo cual la evidencia no corresponde a la acción toda vez que el periodo de ejecución de la acción es del 14 de noviembre de 2018 al 15 de julio de 2019.
05/06/2019 A la fecha se gestiono por medio de comunicación CR-33562 la solicitud de firma del acta de liquidacion por parte de la EAAB, ya que esta acta se encuentra firmada por párte del IDIGER con fecha marzo 2018, igual mente se han realizado solicitudes via telefonica solicitando agilidad en la firma del acta de liquidacion a la EAAB ya que es el acueducto la empresa supervisora tecnica financiera y operativa del convenio y la cual yiene como obligacion la liquidacion del convenio. 
Evidencias : oficio
06/27/2019, Se envia comunicación CR-34112, ratificando la comunicacion CR-33562  solicitando firmar el acta por parte de la EAAB, en seguimiento a la   Directiva 001 de 2018 “LINEAMIENTOS Y BUENAS PRÁCTICAS PARA LA LIQUIDACION DE CONTRATOS”. ya que esta acta se encuentra firmada por párte del IDIGER con fecha marzo 2018.
Evidencia: oficio 
09/23/2019 La subdirección de Reducción de Riesgos y Adaptación al Cambio Climático, ha realizado las gestiones ante la Empresa de Acueducto, Alcantarillado y Aseo de Bogotá – EAAB-ESP, para la suscripción del acta de liquidación del convenio 018 de 2017, las cuales se han hecho por medio de correos electrónicos, llamadas, comités técnicos y las comunicaciones oficiales CR-33437 radicado 2019EE4880 del 12 de abril de 2019, CR-33562 radicado IDIGER 2019EE5920 del 9 de mayo de 2019 y CR-34112 radicado 2019EE8586 del 26 de junio de 2019 y CR-34897 radicado 2019EE13445 del 13 de septiembre de 2019, y finalmente el día 24 de septiembre de 2019 se envió por parte de la EAAB-ESP el acta de liquidación firmada por las partes y esta fue enviada el mismo día a la oficina asesora jurídica por comunicación interna 2019IE4554
Evidencias:
Adjuntamos acta de liquidación firmada por las partes del convenio 018 de 2017 y 9-07-30500-0091-2017 EAAB, EPS. Anexo 57
</t>
  </si>
  <si>
    <t xml:space="preserve">SEGUIMIENTO OCI 2019: El documento remitido hace referencia a una liquidación realizada durante el mes de marzo de 2018 por lo cual la evidencia no corresponde a la acción toda vez que el periodo de ejecución de la acción es del 14 de noviembre de 2018 al 15 de julio de 2019.
</t>
  </si>
  <si>
    <t xml:space="preserve">SEGUIMIENTO JULIO OCI 2019: La dependencia informa que a la fecha se gestiono por medio de comunicación CR-33562 la solicitud de firma del acta de liquidacion por parte de la EAAB, ya que esta acta se encuentra firmada por párte del IDIGER con fecha marzo 2018, igual mente se han realizado solicitudes via telefonica solicitando agilidad en la firma del acta de liquidacion a la EAAB ya que es el acueducto la empresa supervisora tecnica financiera y operativa del convenio y la cual tiene como obligacion la liquidacion del convenio. </t>
  </si>
  <si>
    <t>SEGUIMEINTO OCTUBRE OCI: La dependencia remite acta de liquidación firmada por las partes del convenio 018 de 2017, con la cual se evidencia cumplimiento de la acción.</t>
  </si>
  <si>
    <t>La dependencia remite acta de liquidación firmada por las partes del convenio 018 de 2017, con la cual se evidencia cumplimiento de la acción.</t>
  </si>
  <si>
    <t>2019 2019</t>
  </si>
  <si>
    <t>3.1.1.1</t>
  </si>
  <si>
    <t>1 01 - AUDITORIA DE REGULARIDAD</t>
  </si>
  <si>
    <t>Control Fiscal Interno</t>
  </si>
  <si>
    <t>Hallazgo administrativo con presunta incidencia disciplinaria</t>
  </si>
  <si>
    <t>Hallazgo administrativo con presunta incidencia disciplinaria, por incumplimiento del procedimiento para la aprobación de ítems no previstos, fijado en el numeral 23 del procedimiento de ejecución de obras código GMR-PD-01 Versión 4</t>
  </si>
  <si>
    <t>Comunicar al contratista de obra e interventoria mediante oficio los lineamientos para proceder en los casos en los que sea necesario la creación de los Items No previstos NPs.</t>
  </si>
  <si>
    <t>Items No previstos NPs.</t>
  </si>
  <si>
    <t>Un oficio generado</t>
  </si>
  <si>
    <t>Subdirección de Reducción de Riesgos y Adaptación a Cambio Climático</t>
  </si>
  <si>
    <t xml:space="preserve">06/27/2019  Se elaboró el oficio  de los lineamientos para proceder en los casos en los que sea necesario la creación de los Ítems No previstos NPs.
Evidencias: oficio
10/01/2019 Acciones desarrolladas  
Se elaboraron los oficios   de los lineamientos  sobre Ítems No previstos NPs, para las obras de:
271 de 2019 Casa Grande Construcción de las obras de mitigación de riesgo en el barrio los tres reyes, entre las calles 62d sur y calles 62g sur y las carreras 76b y carreras 76d - sector Casagrande, de la localidad de Ciudad Bolívar, en Bogotá Distrito Capital; 279 de 2019 - Porvenir Usme Construcción de las obras de mitigación de riesgo en el parque porvenir ii, a la altura de la calle 66 a sur, entre carreras 11 bis este y carrera 2 este, en la localidad de Usme, en Bogotá D.C, 313 de 2019  Arabia - Urgencia Manifiesta  Diseño y construcción de las obras de emergencia para la mitigación del riesgo por remoción en masa presentado en el barrio Arabia de la UPZ el Tesoro de la localidad de ciudad Bolívar de Bogotá D.C
En el contrato de la Estrada durante su  ejecución No se presentaron Np´s y para Juan José Rondón a la fecha de reporte no se han presentado Np´s.
Evidencias
Se adjuntan como evidencia las comunicaciones entregadas con los lineamientos para proceder en los casos en los que fue necesaria la creación de los Ítems No previstos NPs.
</t>
  </si>
  <si>
    <t>SEGUIMIENTO JULIO DE 2019: La dependencia remite oficio proyectado pero no se evidencia que este hay sido remitiod al contratista. La acciòn se encuentra dentro de terminos.</t>
  </si>
  <si>
    <t>Se encuentra en desarrollo la acción hasta 2020</t>
  </si>
  <si>
    <t>Incorporar en los Estudios Previos, los pliegos de condiciones y en la minutas de los contratos de interventoría la obligación de aprobar los ítems no previstos– NP’s, asegurándose de su correspondencia con los precios de los insumos contractuales, precios de referencia de entidades del sector y/o cotizaciones</t>
  </si>
  <si>
    <t>Tipologia de No Previstos NPs</t>
  </si>
  <si>
    <t>Documento modificado</t>
  </si>
  <si>
    <t xml:space="preserve">06/27/2019 Se incorporó en los Estudios Previos, los pliegos de condiciones y en la minutas de los contratos de interventoría la obligación de aprobar los ítems no previstos– NP’s, asegurándose de su correspondencia con los precios de los insumos contractuales, precios de referencia de entidades del sector y/o cotizaciones.
Evidencias 
Minutas de contrato
Estudios previos 
10/01/2019 Acciones desarrolladas  
Acción realizada 
Se incorporó en los Estudios Previos, los pliegos de condiciones y en la minutas de los contratos de interventoría la obligación de aprobar los ítems no previstos– NP’s, así  “32. Efectuar el análisis de precios unitarios de dichas actividades, asegurándose de su correspondencia con los precios del mercado y de la propuesta del contratista y con base en lo anterior aprobar o desaprobar los precios unitarios presentados por el contratista, para aquellas actividades que no se encuentran expresamente pactadas en el contrato de obra, pero que deban realizarse. La interventoría deberá presentar adicionalmente a dichos precios unitarios, la justificación, especificación técnica y tres cotizaciones que soporten el nuevo APU, que fueron aportados por el contratista; junto con el informe mensual correspondiente, para conocimiento y visto bueno del Supervisor designado por la entidad, previo al inicio de cualquier actividad adicional, se debe contar con la respectiva modificación contractual y respaldo presupuestal"
Evidencias
Se adjuntan como evidencia los Estudios Previos, los pliegos de condiciones y la minutas de los contratos de interventoría  con la obligación de aprobar los ítems no previstos.
12/12/2019 Acciones realizadas: 
Se incorporó en los Estudios Previos, los pliegos de condiciones y en la minutas de los contratos de interventoría la obligación de aprobar los ítems no previstos– NP’s, así:  “32. Efectuar el análisis de precios unitarios de dichas actividades, asegurándose de su correspondencia con los precios del mercado y de la propuesta del contratista de obra y con base en lo anterior, aprobar o desaprobar los precios unitarios presentados por el mismo, para aquellas actividades que no se encuentran expresamente pactadas en el contrato de obra, pero que deben realizarse.
La interventoría deberá presentar adicionalmente a dichos precios unitarios, la justificación, especificación técnica y las tres cotizaciones que soporten el nuevo APU, que fueron aportados por el contratista de obra, junto con el informe mensual correspondiente, para conocimiento y visto bueno del Supervisor designado por la entidad. Este procedimiento se realizó, previo al inicio de cualquier actividad adicional, y cuenta con la respectiva modificación contractual y respaldo presupuestal"
Evidencias:
Se adjuntan como evidencia los Estudios Previos, los Pliegos de Condiciones y la Minutas de los Contratos de interventoría, con la obligación de aprobar los ítems no previstos.
Contrato 321 de 2019. Arabia.
Contrato 297 de 2019. Casagrande.
Contrato 402 de 2019. Juan José Rondón - Usme.
Contrato 369 de 2019. La Estrada. 
Contrato 297 de 2019. Porvenir.
Contrato 381 de 2019. Serranías.
Contrato 464 de 2019. Parque nacional.
Se adjuntan copias digitales de estudios previos para los siguientes contratos de interventoría:
Contrato 321 de 2019. Arabia.
Contrato 297 de 2019. Casagrande.
Contrato 402 de 2019. Juan José Rondón - Usme.
Contrato 369 de 2019. La Estrada. 
Contrato 297 de 2019. Porvenir.
Contrato 381 de 2019. Serranías.
Contrato 464 de 2019. Parque nacional.
</t>
  </si>
  <si>
    <t>SEGUIMIENTO JULIO DE 2019: La dependencia remite estudiso previos de la obra en el barrio el porvenir. La acciòn se encuentra en ejecuciòn se solicita dar cumplimeinto a la acciÓN: Incorporar en los Estudios Previos, los pliegos de condiciones y en la minutas de los contratos de interventoría la obligación de aprobar los ítems no previstos– NP’s, asegurándose de su correspondencia con los precios de los insumos contractuales, precios de referencia de entidades del sector y/o cotizaciones, para todos los contratos de interventoria que se suscriban a partir de la fecha de inicio de la acción.</t>
  </si>
  <si>
    <t>SEGUIMIENTO OCTUBRE DE 2019: La dependencia remite las minutas suscritas y los estudios previos correspondientes a los contratos Juan Jose Rondon, Arabia, La estrada, Serranias, Porvenir y casagrande, especificando en la forma de pago lo siguiente:
"El valor del Contrato incluye el costo de los materiales y personal, las especificaciones contenidas en la oferta y demás impuestos, tasas y contribuciones de carácter Nacional y/o Distrital legales vigentes y demás costos directos e indirectos que conlleve la ejecución del Contrato, todo lo cual asume el CONTRATISTA por su cuenta y riesgo. El valor del contrato corresponde al de la cotización presentada, la cual se transcribe a continuación, no sin antes hacer la salvedad que este presupuesto de la obra podrá variar en cuanto a ítems y cantidades dependiendo del diseño que sean presentados por el contratista y
aprobados por el interventor.". No obstante la accion ahace referncia a la inclusion de una obligación relacionada con la aprobacion de los items de no previstos la cuaol no se observó.</t>
  </si>
  <si>
    <t>Se incorporó en los Estudios Previos, los pliegos de condiciones y en la minutas de los contratos de interventoría la obligación de aprobar los ítems no previstos– NP’s , así  “32. Efectuar el análisis de precios unitarios de dichas actividades, asegurándose de su correspondencia con los precios del mercado y de la propuesta del contratista y con base en lo anterior aprobar o desaprobar los precios unitarios presentados por el contratista, para aquellas actividades que no se encuentran expresamente pactadas en el contrato de obra, pero que deban realizarse. La interventoría deberá presentar adicionalmente a dichos precios unitarios, la justificación, especificación técnica y tres cotizaciones que soporten el nuevo APU, que fueron aportados por el contratista; junto con el informe mensual correspondiente, para conocimiento y visto bueno del Supervisor designado por la entidad, previo al inicio de cualquier actividad adicional, se debe contar con la respectiva modificación contractual y respaldo presupuestal"
Evidencias
Se adjuntan como evidencia los Estudios Previos, los pliegos de condiciones y la minutas de los contratos de interventoría  con la obligación de aprobar los ítems no previstos para  los contratos de obra Casagrande, Porvenir Usme, Arabia, Serranías, La Estrada, Juan José Rondón, Parque Nacional,Caracolí,Granjas de San Pablo, Divino Niño. INDICADOR 3 DOCUMENTOS (Estudios Previos, los pliegos de condiciones y en la minutas de los contratos )=100%</t>
  </si>
  <si>
    <t>3.1.1.2</t>
  </si>
  <si>
    <t>Hallazgo administrativo por inexactitud del Informe de Gestión de Proyectos Ambientales del PACA y la Información Contractual de los proyectos PACA</t>
  </si>
  <si>
    <t>Articular el procedimiento de formulación y/o seguimiento a los proyectos de inversión o el que haga sus veces con el manual definido por la Secretaria Distrital de Ambiente-SDA para la formulación y seguimiento del PACA o el que haga sus veces.</t>
  </si>
  <si>
    <t>Procedimiento Actualizado</t>
  </si>
  <si>
    <t>Un procedimiento actualizado y socializado con el área de planeación y los referentes de cada proyecto.</t>
  </si>
  <si>
    <t>Oficina Asesora de Planeación</t>
  </si>
  <si>
    <t xml:space="preserve">
Seguimiento 31/12/2019
Se realizó la actualización del procedimiento Formulación, reformulación y modificación de planes, programas y proyectos de inversión y quedo en la versión 7, en la cual se incluyó dentro de la política el instrumento de Lineamientos para la Gestión de Proyectos Ambientales- IDIGER; la normativa vigente y las directrices de la Secretaria Distrital de Ambiente y se creó una actividad para la articulación del Plan de Acción Cuatrienal Ambiental – PACA y los demás planes asociados a la inversión.
Se socializó con los referentes el procedimiento publicado y sus anexos vía correo electrónico.
Seguimiento 30/09/2019
El anexo del PACA, que relacione las etapas de este instrumento ya fue elaborado y revisado por el Jefe de la Oficina Asesora de Planeación. Dicho anexo sera incluido en el procedimiento de formulación y/o seguimiento a proyectos de inversión y posteriormente será publicado y socializado.
Se está realizando la articulación del procedimiento de formulación y/o seguimiento a proyectos de inversión con el manual definido por la Secretaria Distrital de Ambiente-SDA para la formulación y seguimiento del PACA. Por lo anterior se realizó un anexo que contiene la información relevante. Se encuentra en etapa de revisión para su posterior publicación.
</t>
  </si>
  <si>
    <t>Seguimiento18 de julio de 2019: Se evidenció con el líder asignado por la OAP que esta oficina ha venido revisando el procedimiento para la formulación y seguimiento de los proyectos de inversión de la entidad para incorporar diferentes lineamientos requeridos para la gestión de los mismos, incluyendo las directrices para identificar los proyectos formulados que den cuenta de los requerimientos PACA.</t>
  </si>
  <si>
    <r>
      <t xml:space="preserve">Seguimiento 15 de Octubre 2019: Se elaboró anexo "ARTICULACIÓN PACA" al procedimiento "Formulación, Reformulación y Modificación de Planes, Programas y Proyectos de Inversión PLE-PD-04”  articulado con el manual definido por la Secretaria Distrital de Ambiente-SDA para la formulación y seguimiento del PACA  .Este documento esta en etapa de revisión. 
Teniendo en cuenta el indicador formulado "procedimiento actualizado y socializado"tenemos como avance el 0%.MLBC
</t>
    </r>
    <r>
      <rPr>
        <b/>
        <sz val="11"/>
        <rFont val="Calibri"/>
      </rPr>
      <t>Recomendación: adelantar las aciones pertinentes ya que de acuerdo a la fecha esta acción se vencía el 30 de agosto de 2019</t>
    </r>
  </si>
  <si>
    <t>Se evidenció la actualización del procedimiento Formulación, reformulación y modificación de planes, programas y proyectos de inversión y quedo en la versión 7, y se evidenció  dentro de la política el instrumento de Lineamientos para la Gestión de Proyectos Ambientales- IDIGER; la normativa vigente y las directrices de la Secretaria Distrital de Ambiente y se creó una actividad para la articulación del Plan de Acción Cuatrienal Ambiental – PACA y los demás planes asociados a la inversión</t>
  </si>
  <si>
    <t>3.1.1.3</t>
  </si>
  <si>
    <t>Hallazgo administrativo por incumplimiento de los lineamientos establecidos en el instructivo CBN-021, para la elaboración del informe de Balance social.</t>
  </si>
  <si>
    <t>Solicitar a la Contraloría una capacitación sobre la información establecida en los instructivos con el fin de aclarar dudas en la elaboración de los informes.</t>
  </si>
  <si>
    <t>Solicitud de Capacitación.</t>
  </si>
  <si>
    <t>Una capacitación solicitada.</t>
  </si>
  <si>
    <t xml:space="preserve">Seguimiento a 30/09/2019:
Se realizó una reunión adicional con la Secretaria Distrital de Planeación con el fin de aclarar dudas con respecto al reporte de la población en el sistema SEGPLAN.
Seguimiento 20/06/2019: 
El 21 de mayo de 2019, la Oficina Asesora de Planeación, realizó la solicitud a la Contraloría de Bogotá a través del Radicado IDIGER EE6784, con el asunto "Solicitud capacitación para la elaboración del informe Balance Social CBN- 0021", dirigido al Doctor Pastor Humberto Borda García, Director Sector Hábitat y Ambiente, al momento nos encontramos a la espera de recibir respuesta y estamos en el proceso de seguimiento a esta comunicación.
Seguimiento 10/07/2019:
El 05 de Julio de 2019, la Oficina Asesora de Planeación, la Oficina Asesora de Control Interno del IDIGER realizo la reunión programada con la Contraloría de Bogotá, en la cual la Contraloría hizo las respectivas aclaraciones y/o explicaciones frente a los lineamientos para la presentación del Balance Social 2020, así mismo realizo la sugerencia que para el próximo balance se escoja el Proyecto 1158, ya que es el proyecto más a fin con la comunidad. Adicional, el IDIGER expuso las dificultades que existen para realizar la programación de la población objetivo en el sistema SEGPLAN, la Contraloría sugirió exponer este punto ante la Secretaría Distrital de Planeación. 
 </t>
  </si>
  <si>
    <t>Seguimiento18 de julio de 2019: 
En efecto se evidenció que la OAP solicitó asesoría y acompañamiento de la Contraloría de Bogotá mediante radicado EE6784, en el sentido de tener mayor claridad para realizar el Informe de Balance Social  CBN 0021 de los proyectos de inversión, así mismo se observó que debido a las caracteristicas del proyecto de inversión 1158 la Contraloria sugirió aplicar esta metodologia con dicho proyecto, por lo cual una vez revisadas las evidencias, la OCI manifestó a la Líder de la OAP, que para conocer los resultados de la acción y eficacia y efectivad, era necesario emitir en los tiempos establecidos dicho informe de balance social y esperar que esten adecuados a lo que indica la Contraloría, ya que por el momento no es posible efecutar otra evaluación, no obstante se recomendo revisar documentos similares como guia.</t>
  </si>
  <si>
    <r>
      <t xml:space="preserve">Seguimiento 15 de Octubre 2019:
Se realizó una reunión  el día 22 de agosto de 2019 con la Secretaria Distrital de Planeación </t>
    </r>
    <r>
      <rPr>
        <b/>
        <sz val="11"/>
        <rFont val="Calibri"/>
      </rPr>
      <t>"Orientaciones formulación de proyectos"</t>
    </r>
    <r>
      <rPr>
        <sz val="11"/>
        <color rgb="FF000000"/>
        <rFont val="Calibri"/>
      </rPr>
      <t>. de acuerdo a lo sugerido por la contraloría de Bogotá.  ypor lo tanto teniendo en cuenta los anteriores avances y el indicador formulado</t>
    </r>
    <r>
      <rPr>
        <b/>
        <sz val="11"/>
        <rFont val="Calibri"/>
      </rPr>
      <t xml:space="preserve"> </t>
    </r>
    <r>
      <rPr>
        <sz val="11"/>
        <color rgb="FF000000"/>
        <rFont val="Calibri"/>
      </rPr>
      <t>solicitud de capacitación "</t>
    </r>
    <r>
      <rPr>
        <b/>
        <sz val="11"/>
        <rFont val="Calibri"/>
      </rPr>
      <t>Capacitación para la elaboración del Informe Balance social CBN-002"</t>
    </r>
    <r>
      <rPr>
        <sz val="11"/>
        <color rgb="FF000000"/>
        <rFont val="Calibri"/>
      </rPr>
      <t xml:space="preserve"> radicado EE6784 donde se solicito asesoria y acompañamiento  de la Contraloría de Bogotá 
</t>
    </r>
  </si>
  <si>
    <t>Incluir un anexo al procedimiento asociado al seguimiento a los proyectos de inversión con la información relevante para el reporte en SIVICOF.</t>
  </si>
  <si>
    <t>Un procedimiento actualizado y socializado con el área de planeación del IDIGER.</t>
  </si>
  <si>
    <t xml:space="preserve">
Seguimiento 31/12/2019
Se elaboró el anexo para la rendición de cuentas sistema de vigilancia y control  fiscal – SIVICOF, el cual será vinculado al procedimiento de Seguimiento y Control a la Gestión Institucional.
Seguimeinto a 30/09/2019:
Se estan revisando la información que debe contener el paso a paso del cargue del SIVICOF.
Seguimiento 10/07/2019:
En la reunión obtenida con la Contraloría de Bogotá, el pasado 5 de Julio de 2019, se obtuvo el lineamiento para poder realizar el anexo de SIVICOF.</t>
  </si>
  <si>
    <t>Seguimiento18 de jukio de 2019: 
En efecto se evidenció que la OAP solicitó asesoría y acompañamiento de la Contraloría de Bogotá mediante radicado EE6784, en el sentido de tener mayor claridad para realizar el Informe de Balance Social  CBN 0021 de los proyectos de inversión, así mismo se observó que debido a las caracteristicas del proyecto de inversión 1158 la Contraloria sugirió aplicar esta metodologia con dicho proyecto, por lo cual una vez revisadas las evidencias, la OCI manifestó a la Líder de la OAP, que para conocer los resultados de la acción y eficacia y efectivad, era necesario emitir en los tiempos establecidos dicho informe de balance social y esperar que esten adecuados a lo que indica la Contraloría, ya que por el momento no es posible efecutar otra evaluación, no obstante se recomendo revisar documentos similares como guia.</t>
  </si>
  <si>
    <t>Seguimiento 15 de Octubre 2019: Se elaboró anexo "ARTICULACIÓN PACA" al procedimiento "Formulación, Reformulación y Modificación de Planes, Programas y Proyectos de Inversión PLE-PD-04”  articulado con el manual definido por la Secretaria Distrital de Ambiente-SDA para la formulación y seguimiento del PACA  .Este documento esta en etapa de revisión. 
Teniendo en cuenta el indicador formulado "procedimiento actualizado y socializado"tenemos como avance el 0%.</t>
  </si>
  <si>
    <t>Seguimiento 31/12/2019
Se evidenció la elaboración  del anexo para la rendición de cuentas sistema de vigilancia y control  fiscal – SIVICOF, falta vincularlo  al procedimiento de Seguimiento y Control a la Gestión Institucional.</t>
  </si>
  <si>
    <t>EN EJECUCIÓN</t>
  </si>
  <si>
    <t>3.1.1.4</t>
  </si>
  <si>
    <t>Hallazgo administrativo, por omitir la notificación de cambio del supervisor del contrato de interventoría 212 de 2018</t>
  </si>
  <si>
    <t>El Director de la Entidad Notificará a través de Comunicación Interna la designación o cambio de la supervisor.</t>
  </si>
  <si>
    <t>Comunicación Interna y Seguimiento</t>
  </si>
  <si>
    <t>Comunicaciones de cambio de supervisión/ Solicitudes del área de cambio de supervisión</t>
  </si>
  <si>
    <t>Seguimiento 22/07/2019: El 03 de Julio de 2019, la coordinadora del Grupo de Gestión Contractual remitó correo a los abogados del área, donde se les socializa los diferente formatos de las comunicaciones y delegaciones para firma del ingeniero Richard (1. Comunicación  para contratos de prestación de servicios (se elabora cuando se suscribe el contrato). 2.  (comunicación para contratos diferentes a las prestaciones de servicios de profesionales o de apoyo a la gestión (se elabora cuando se suscribe el contrato). 3. Delegación cuando existe cambio de supervisión (para los contratos que están en ejecución o aquellos que previo al inicio de la ejecución nos informan que se cambia al supervisor delegado inicialmente). Igualmente se informa que apartir del mes de Mayo de 2019 los formatos de delegación los está suscribiendo el Director General del IDIGER. (Ver contratos a partir del 296 de 2019).
10/10/2019: A traves de la Comunicación Interna No.2019IE4853 del 09-10-2019 se les indica a los supervisores que todo cambio que se presente en la en la delegacion de supervisión debe ser solicitado a traves de Comunicación Interna a la Oficina Jurídica. Adicionalmente  se realizó la revisión de los contratos de la vigencia 2019 y se encuentra que desde que se implemento la politica todas las delegaciones estan siendo suscritas por el Director de la Entidad.</t>
  </si>
  <si>
    <t xml:space="preserve">Se realiza el seguimiento a la accion que es realizar la socializacion de los diferentes formatos y delegaciones y se evidencio el cumplimiento de la accion de mejora mediante correo electronico enviado por la Dra Olga Serrano el 03/07/2019. DFRCH. 
Comunicaciones de cambio de supervisión =13 / Solicitudes del área de cambio de supervisión =13
1. Contrato 296/19; 2. Contrato 294/19, 3. 299/19, 4. 301/19 5. 302/19. 4. 314/19. 5. 315/19. 6. 320, 321, 327, 348, 369 de 2019. DFRCH 24/JUL/2019  </t>
  </si>
  <si>
    <t xml:space="preserve">El 16/10/2019 la OAJ remitio el correo electronico de documentos Cordis de 09/10/2019. evidenciando la informacion de cambios en la supervision, comunicacion que estaba descrita en las acciones de mejora. 
el 28/10/2019 fue revisado y evidenciado el presente documento con la referente de la OAJ Leidy Alvarez.
</t>
  </si>
  <si>
    <t xml:space="preserve">27/12/2019 DFRCH. Segun los linemianetos estableciedo en el plan de mejoramiento y seguimiento en la carpeta de contratos digitales, el director a notificado acta de cambio de supervisión, se evidenció tanto acta de cambio de supervisión como correo electronico por parte de la OAJ notificando el cambio de supervisión. </t>
  </si>
  <si>
    <t>3.1.1.5</t>
  </si>
  <si>
    <t>Hallazgo administrativo por debilidades en el control de inventarios de los elementos recibidos en el marco del contrato 416 de 2017</t>
  </si>
  <si>
    <t>Elaborar una comunicación trimestral para todos los supervisores en cumplimiento del procedimiento establecido para el manejo y control de bienes de la Entidad</t>
  </si>
  <si>
    <t>comunicación a los supervisores</t>
  </si>
  <si>
    <t>Número de comunicaciones elaboradas/Número de comunicaciones programadas tres</t>
  </si>
  <si>
    <t>Oficina TICS- Sub. Corporativa Almacén</t>
  </si>
  <si>
    <t>Octubre de 2019
Se elaboraron las comunicaciones radicadas con los números 2019IE4702 del 2 de octubre de 2019 y 2019IE3491 del 30 de julio de 2019, la cual fue dirigida a los Subdirectores, jefes, servidores y contratistas del IDIGER, sobre cumplimiento del Procedimiento de "Administración de bienes y control de Inventarios ".  Estas comunicaciones socializaron  a través de correo Institucional. Se elaboraron 2 comunicaciones de las 3 programadas en el 2019.
Diciembre de 2019 
Se proyectó la comunicación radicadas con el número 2019IE5672 del 26 de noviembre de 2019, la cual se socializó a través de correo institucional, cumpliendo con las 3 comunicaciones establecidas en la acción a desarrollar.</t>
  </si>
  <si>
    <t>27 de diciembre de 2019 
Se evidencia correo electrónico del día 27/11/2019 socializando la comunicación radicadas con el número 2019IE5672 del 26 de noviembre de 2019, cumpliendo con las 3 comunicaciones establecidas en la acción a desarrollar. LCIR
Se comunicación radicadas con el número 2019IE5693 del 28 de noviembre de 2019, Asunto: Ingreso de Bienes a Almacén, para el cumplimiento del procedimiento de administración de bienes. Se evidencia el cumplimiento de las 3 comunicaciones establecidas en la acción a desarrollar. LCIR</t>
  </si>
  <si>
    <t>19/07/2019 No se ha realizado a la fecha, se programa para Julio, Octubre y Diciembre. Continua en ejecución. DKRP.</t>
  </si>
  <si>
    <t xml:space="preserve">Seguimiento 2 de Octubre de 2019:Se remite comunicación el 30/07/2019 a todo los subdirectores,jefes, y servidores y contratistas del IDIGER, con asunto " Cumplimiento procedimiento "administración de bienes y control de Inventarios"
El día 2 de agosto  de 2019,fue socializado  mediante correo electronico a todos los funcionarios y contratistas del IDIGER. 
Para este  hallazgo se programaron 3 comunicaciones en los meses de Julio,Octubre y Diciembre.  1/3 =33%.MLBC
Se identifican  las comunicaciones radicadas con los números 2019IE4702 del 2 de octubre de 2019 y 2019IE3491 del 30 de julio de 2019, la cual fue dirigida a los Subdirectores, jefes, servidores y contratistas del IDIGER,  Asunto: Cumplimiento del Procedimiento de "Administración de bienes y control de Inventarios ".  Indicador 2/3=66% </t>
  </si>
  <si>
    <t>Se elaboraron las comunicaciones radicadas con los números 2019IE4702 del 2 de octubre de 2019 y 2019IE3491 del 30 de julio de 2019 y el número 2019IE5672 del 26 de noviembre de 2019 la cual fue dirigida a los Subdirectores, jefes, servidores y contratistas del IDIGER, sobre cumplimiento del Procedimiento de "Administración de bienes y control de Inventarios ".  Estas comunicaciones socializaron  a través de correo Institucional, cumpliendo con las 3 proyectadas.</t>
  </si>
  <si>
    <t>Identificar los elementos que se encuentran sin placas, y proceder a colocar la placa de inventarios a cada uno de ellos, con base en el contrato de obra y el comprobante de ingreso</t>
  </si>
  <si>
    <t>Identificación y colocación de placas a los bienes</t>
  </si>
  <si>
    <t>Número de bienes con placas colocadas/No bienes identificados</t>
  </si>
  <si>
    <t>Subdirección Corporativa y de Asuntos Disciplinarios</t>
  </si>
  <si>
    <t>Octubre de 2019:
Mediante contrato 414-2018 se hizo la adquisición de 2130 placas en acero inoxidable con el fin de replaquetear ese mismo número de bienes que por su utilización y exposición requieren una placa de alta durabilidad, se adjunto documento complementario del contrato en mención, y listado de las placas que fueron adheridas a cada uno de los bienes, como evidencia del cierre de la acción cumplida</t>
  </si>
  <si>
    <r>
      <t xml:space="preserve">19/07/2019 Se revisan  fotografías de los elementos donde no se  identificó placa de ingreso en el hallazgo. Se colocaron las placas a cada uno de los elementos que según el contrato 416 de 2017, faltaban de placa. Como evidencia se aporta fotos y comprobante de ingreso. Además de esta corrección se desarrolló  una estrategia incluida en inventarios con los siguientes soportes: Plan de Inventarios  señalando actividad de identificacion de elementos (Placas)
Comunicacion a funcionarios para que pidan placa cuando esté deteriorada
Control de identificacion de elementos (excel)  con el conteo de los que van hasta el momento
Fotografías  de plaqueteo de elementos. </t>
    </r>
    <r>
      <rPr>
        <sz val="11"/>
        <color rgb="FFFF0000"/>
        <rFont val="Calibri"/>
      </rPr>
      <t xml:space="preserve">Pendiente: soportes. DKRP </t>
    </r>
  </si>
  <si>
    <r>
      <t xml:space="preserve">Almacen realizó identificación de 2130 elementos  para replaquetear y se suscribe  contrato 414-2018  para adquisición de estas  placas para  replaqueteo. Del indicador referente a :  Número de bienes con placas colocadas/No bienes identificados se tiene entonces 2130/2130 =100%.  La OCI recomienda realizar revisión periódica sobre elementos para no encontrar de nuevo esta situación. Se adjunt documento complementario del contrato en mención, y listado de las placas que fueron adheridas a cada uno de los bienes. La accion se cumple pero debe sostenerse en el tiempo. </t>
    </r>
    <r>
      <rPr>
        <sz val="11"/>
        <color rgb="FF0000FF"/>
        <rFont val="Calibri"/>
      </rPr>
      <t>Será objeto de revisión para verificar su sostenibilidad.</t>
    </r>
  </si>
  <si>
    <t xml:space="preserve">Almacen realizó identificación de 2130 elementos  para replaquetear y se suscribe  contrato 414-2018  para adquisición de estas  placas para  replaqueteo. Del indicador referente a :  Número de bienes con placas colocadas/No bienes identificados se tiene entonces 2130/2130 =100%. </t>
  </si>
  <si>
    <t>3.1.1.6</t>
  </si>
  <si>
    <t>Hallazgo administrativo por ausencia de requisitos para los informes de supervisión contenido en el manual de contratación de la entidad, así como falta de control frente a la cancelación de la contribución parafiscal al Fondo Nacional de Formación Profesional de la Industria de la Construcción (FIC), en el marco de los contratos de obra</t>
  </si>
  <si>
    <t>Se realizara una (1) capacitación a supervisores sobre las obligaciones a tener en cuenta en su labor de supervisión</t>
  </si>
  <si>
    <t>Convocatoria y Capacitación</t>
  </si>
  <si>
    <t>Una (1) Capacitación.</t>
  </si>
  <si>
    <t>23/07/2019:El 03 de mayo de 2019 la Oficina Asesora Jurídica realizó capacitación a los supervisores en la Jornada de Inducción y Reinducción que adeltanto la Oficina Asesora Jurídica, se anexa listado de asistencia en tres (3) folios anverso y revsero. Así mismo, presentación de los temas vistos en la capacitación en seis (6) folios.
10/10/2019: El 30 de agosto de 2019 se realizó reunión de lideres donde se realizó retroalimentacuón y capacitación relacionada con la supervisión contractual. Se anexan como evidencia de dicha reunión el Control de Asistencia y tareas definidas.</t>
  </si>
  <si>
    <t>se evidencia que el dia 03 de mayo de 2019 se realizó asesoria juridica a los supervisores con tema de capacitacion de lass obligaciones a tener en cuenta como supervisor 24/07/2019</t>
  </si>
  <si>
    <t xml:space="preserve">El dia 16/10/2019 la OAJ remitio correo electronico con la evidencia de la accion descrita sobre capacitacion a supervisores, fue una reunion de lideres que se realizó el 30/08/2019 dando cumplimiento a la accion mencionada en el plan de mejoramiento. 
Correo electronico del 05/09/2019 que se envio como notificacion a los supervisores sobre las capacitaciones sobre las obligfaciones a tener en cuenta como supervisor. 
DFRCH: 28/10/2019
</t>
  </si>
  <si>
    <t xml:space="preserve">27/12/2019 DFRCH. La OAJ Realizó capacitación a los lideres en el mes de mayo y el 30 de agosto una segunda capacitación quedando cumplida la acción. Lorena Barón. </t>
  </si>
  <si>
    <t>Expedir Comunicación Interna a los Supervisores, reiterando el cumplimiento de la Guía para la Supervisión Contractual, en especial las relacionadas en el Capítulo V y solicitando verificar el cumplimiento por parte del contratista de del pago de la contribución parafiscal al (FIC) para los contratos de obra.</t>
  </si>
  <si>
    <t>Comunicación Interna proyectada</t>
  </si>
  <si>
    <t>23/07/2019: El 31 de mayo de 2019, se remitió a los supervisores Comunicación Interna No. 2019IE2570, en donde la Oficina Asesora Jurídica imparte recomendaciones a los Supervisores, en donde se les solicitá leer integramente los contratos o convenio , lo estudios y documentos previos, así como las modificaciones.  Igualmente se solicita que se de cumplimiento al Manual de Contratación, Capítulo V y la Guía para la supervisión contractual, Capítulo V, especialmente en el tema de informes.  
El 30 de mayo de 2019, se remitió a los supervisores comunicación interna 2019ER2549, donde se solicita, se de cumplimiento a la Resolución 1449 del 24 de julio de 2012 del Servicio Nacional de Aprendizaje  (SENA) "Por la cual se regula el funcionamiento del Fondo Nacional de Formación Profesional de la Industria de la Construcción del SENA FIC". Para lo cual los supervisores deberán pedir a los contratistas la constancia del pago del FIC correspondiente a cada contrato de obra en donde se contrate 40 o más trabajadores para ejecutarlos, la constancia se debe anexar a la carpeta contractual.</t>
  </si>
  <si>
    <t xml:space="preserve">Se evidenció comunicacion interna 2019IE2570 en donde la Oficina Asesora Jurídica imparte recomendaciones a los Supervisores, en donde se les solicitá leer integramente los contratos o convenio , lo estudios y documentos previos, así como las modificaciones.  Igualmente se solicita que se de cumplimiento al Manual de Contratación, Capítulo V y la Guía para la supervisión contractual, Capítulo V, especialmente en el tema de informes con fecha del 31/05/2019. fecha de seguimiento 24/07/2019.
Se evidenció por parte de la oficina asesora juridica que el 30 de mayo se remitió comunicación interna 2019ER2549, donde se solicita, se de cumplimiento a la Resolución 1449 del 24 de julio de 2012 del Servicio Nacional de Aprendizaje  (SENA) "Por la cual se regula el funcionamiento del Fondo Nacional de Formación Profesional de la Industria de la Construcción del SENA FIC". Para lo cual los supervisores deberán pedir a los contratistas la constancia del pago del FIC correspondiente a cada contrato de obra en donde se contrate 40 o más trabajadores para ejecutarlos, la constancia se debe anexar a la carpeta contractual. 
FECHA SEGUIMIENTO DFRCH 24/07/2019 </t>
  </si>
  <si>
    <t>se obsevó la evidencia correspondiente al la verificacion de pago de parafiscal (FIC) , se evidenció en fisico y en medio digital.</t>
  </si>
  <si>
    <t xml:space="preserve">27/12/2019 DFRCH. Se observó la expedición a la fecha se evidencio la comunicacion interna IE 4327 del 16 de septiembre donde se imparten las recomendaciones respectivas a los supervisores de acuerdo a la accion establecida en el plan de mejoramiento, quedando cumplida para este periodo. </t>
  </si>
  <si>
    <t>Hallazgo administrativo con incidencia fiscal, por valor de $94.037.479,85 y con presunta incidencia disciplinaria por sobrecostos en el contrato de obra No. 214 de 2018</t>
  </si>
  <si>
    <t>Realizar reuniones entre el grupo de Obras de Mitigación y el grupo de Estudios y diseños, previa a la aprobación de los productos de las Consultorías, para la generación de recomendaciones a los productos presentados or dicha consultoria y que seran avalados por la Subdirección de Analisis</t>
  </si>
  <si>
    <t>Reuniones de retroalimentación productos de consultoria</t>
  </si>
  <si>
    <t>(No. de reuniones realizadas/No. de poligonos de estudio)*100</t>
  </si>
  <si>
    <r>
      <t xml:space="preserve">06/27/2019  Se han realizado las reuniones entre el grupo de Obras de Mitigación y el grupo de Estudios y diseños.
Evidencia 
Actas de reuniones 
10/01/2019 Acciones desarrolladas  
Se realizaron las reuniones entre el grupo de Obras de Mitigación y el grupo de Estudios y diseños y se  generaron recomendaciones a los productos presentados por las consultorías.  
Evidencias 
Se adjuntan como evidencias las actas de reunión celebradas con el grupo de Estudios y diseños y las comunicaiones intenas con recomendaciones. 
</t>
    </r>
    <r>
      <rPr>
        <b/>
        <sz val="11"/>
        <rFont val="Calibri"/>
      </rPr>
      <t>12/12/2019</t>
    </r>
    <r>
      <rPr>
        <sz val="11"/>
        <color rgb="FF000000"/>
        <rFont val="Calibri"/>
      </rPr>
      <t xml:space="preserve"> Acciones realizadas: 
Se realizaron las reuniones entre el Equipo de Obras de Mitigación y el Equipo de Estudios y diseños y se  generaron recomendaciones a los productos presentados por las consultorías.  
Evidencias 
Se adjuntan como evidencias las actas de reunión celebradas con el Equipo de Estudios y diseños y las comunicaciones internas con recomendaciones. 
19-04-11.Actas de coordinacion Estudios y diseños 
19-05-22.Actas de coordinacion Estudios y diseños 
19-05-23.Actas de coordinacion Estudios y diseños - Factor Multiplicador 
19-06-04.Actas de coordinacion Estudios y diseños 
19-06-05.Actas de coordinacion Estudios y diseños 
19-07-02.Actas de coordinacion Estudios y diseños 
19-07-24.Actas de coordinacion Estudios y diseños 
19-08-27.Actas de coordinacion Estudios y diseños 
19-09-17.Actas de coordinacion Estudios y diseños - Factor Multiplicador 
19-10-30.Actas de coordinacion Estudios y diseños 
19-10-31.Actas de coordinacion Estudios y diseños 
19-12-04.Actas de coordinacion Estudios y diseños 
</t>
    </r>
  </si>
  <si>
    <t>SEGUIMIENTO JULIO DE 2019: Se evidencian soportes de reuniones entre los grupos de Obras y Diseños correspondienets a los meses de febrero, abril, mayo y junio. La acción se encuentra en desarrollo</t>
  </si>
  <si>
    <t xml:space="preserve">
SEGUIMIENTO OCTUBRE DE 2019: La dependencia reporta el desarrollo de reuniones para cada uno de los polígonos objeto de estudio. La acción vence en marzo de 2020, se solicita remitir los soportes que se vayan generando de las reuniones desarrolladas hasta tal fecha.</t>
  </si>
  <si>
    <t>Se identifican soportes de las  reuniones entre el Equipo de Obras de Mitigación y el Equipo de Estudios y diseños  donde se  generaron recomendaciones a los productos presentados por las consultorías.  
Evidencias :
Se adjuntan como evidencias las actas de reunión celebradas con el Equipo de Estudios y diseños y las comunicaciones internas con recomendaciones. 
19-04-11.Actas de coordinacion Estudios y diseños 
19-05-22.Actas de coordinacion Estudios y diseños 
19-05-23.Actas de coordinacion Estudios y diseños - Factor Multiplicador 
19-06-04.Actas de coordinacion Estudios y diseños 
19-06-05.Actas de coordinacion Estudios y diseños 
19-07-02.Actas de coordinacion Estudios y diseños 
19-07-24.Actas de coordinacion Estudios y diseños 
19-08-27.Actas de coordinacion Estudios y diseños 
19-09-17.Actas de coordinacion Estudios y diseños - Factor Multiplicador 
19-10-30.Actas de coordinacion Estudios y diseños 
19-10-31.Actas de coordinacion Estudios y diseños 
19-12-04.Actas de coordinacion Estudios y diseños 
Se registra Seguimiento de los siguientes Polígonos en las actas: Monterrey, Laches, Divino Niño, Santa Rosita las Vegas, Arboleda Sur, Fiscala Fortuna, Mirador, Delicias del Carmen, Juan José Rondón, Caracolí, Bella Flor, Granjas de san Pablo,  San Martín de Porres, Peñón de Cortijo, Parque Nacional 
Continúa en Ejecución hasta Marzo de 2020 fecha hasta la cual se evalúa resultado definitivo del indicador . Para próximos seguimientos se recomienda especificar en el campo de rgistro de la dependencia los polígonos relacionados.</t>
  </si>
  <si>
    <t>3.1.3.2</t>
  </si>
  <si>
    <t>Hallazgo administrativo con incidencia fiscal por valor de $2.606.814 y presunta incidencia disciplinaria, por errores en el cálculo del factor multiplicador, en el contrato de consultoría 231 de 2018</t>
  </si>
  <si>
    <t>Generar e implementar un formato para el factor multiplicador para contratos de consultoría e interventoría de estudios y diseños, en el cual el contratista pueda incluir todos los ítems que considere necesarios para el desarrollo de la actividad a contratar, y la entidad pueda hacer una verificación del mismo.</t>
  </si>
  <si>
    <t>Implementación del Cálculo del Factor Multiplicador</t>
  </si>
  <si>
    <t>IFM=(No. Procesos Contratados con revisión del Factor multiplicador/No. De Procesos Contratados) * 100</t>
  </si>
  <si>
    <t>Subdirección de Análisis de Riesgos y Efectos del Cambio Climático</t>
  </si>
  <si>
    <r>
      <rPr>
        <b/>
        <sz val="11"/>
        <rFont val="Calibri"/>
      </rPr>
      <t xml:space="preserve">Julio 23 de 2019: </t>
    </r>
    <r>
      <rPr>
        <sz val="11"/>
        <color rgb="FF000000"/>
        <rFont val="Calibri"/>
      </rPr>
      <t xml:space="preserve">Se realiza reunión el día 23 de mayo de 2019, a la cual asisten representantes de la Oficina Asesora Jurídica, Subdirección de Reducción (obras) y Subdirección de Análisis (estudios y diseños), del cual se anexa acta de reunión.
Se realiza la consulta a Colombia compra eficiente sobre el factor multiplicador el día 06 de junio de 2019, de la cual se recibe respuesta el día 18 de julio de 2019, de las cuales se anexa copia. 
Se realiza primera versión del formato del factor multiplicador el cual se pone a prueba en el concurso de méritos “PLANTEAMIENTO Y EVALUACIÓN DE ALTERNATIVAS DE MITIGACIÓN DEL RIESGO PARA EL BARRIO LA GRAN COLOMBIA DE LA LOCALIDAD DE SAN CRISTÓBAL” , anexo formato.
</t>
    </r>
    <r>
      <rPr>
        <b/>
        <sz val="11"/>
        <rFont val="Calibri"/>
      </rPr>
      <t xml:space="preserve">Septiembre 30 de 2019: </t>
    </r>
    <r>
      <rPr>
        <sz val="11"/>
        <color rgb="FF000000"/>
        <rFont val="Calibri"/>
      </rPr>
      <t xml:space="preserve"> Como aspecto de complemento al formato, se realiza reunión de presentación del formato a las áreas Jurídica, Obras, Control Interno. Producto de la reunión se recomienda no incluir el formato en el concurso de méritos sino solicitarlo en el momento de firma del contrato, lo cual se implementa en los procesos precontractual de la consultoría e interventoría del “Estudio detallado de amenaza y riesgo por movimientos en masa y planteamiento de alternativas de mitigación para el polígono de interés del barrio Buenavista de la localidad de Usaquén”. Además, por parte de la mesa reunida se reconoce la necesidad de buscar alternativas para ir ajustando el formato en función de las necesidades específicas.
Se ha implementado el formato ajustado en todos los concursos de méritos (4).
</t>
    </r>
    <r>
      <rPr>
        <b/>
        <sz val="11"/>
        <rFont val="Calibri"/>
      </rPr>
      <t>Diciembre 18 de 2019:</t>
    </r>
    <r>
      <rPr>
        <sz val="11"/>
        <color rgb="FF000000"/>
        <rFont val="Calibri"/>
      </rPr>
      <t xml:space="preserve"> Con el formato de factor multiplicador diligenciado por los contratistas de la consultoría e interventoría Gran Colombia, se realizará el respectivo seguimiento contractual. Como evidencia se presentan los formatos diligenciados (2).  Dado el resultado de la reunión del periodo anterior, para la consultoría e interventoría Buenavista se solicitará el factor multiplicador al inicio de los contratos.
Como balance final de la acción de mejora, las acciones han buscado mejorar de fondo la herramienta para la formulación del factor multiplicador, y se trabajó de forma interdisciplinar para realizar las aclaraciones respectivas, por lo cual se considera que se ha cumplido completamente.</t>
    </r>
  </si>
  <si>
    <t xml:space="preserve">SEGUIMIENTO JULIO DE 2019: La dependencia informa que se realizó reunión el día 23 de mayo de 2019, a la cual asisten representantes de la Oficina Asesora Jurídica, Subdirección de Reducción (obras) y Subdirección de Análisis (estudios y diseños), del cual se anexa acta de reunión.
Se realiza la consulta a Colombia compra eficiente sobre el factor multiplicador el día 06 de junio de 2019, de la cual se recibe respuesta el día 18 de julio de 2019, de las cuales se anexa copia. 
Se realiza primera versión del formato del factor multiplicador el cual se pone a prueba en el concurso de méritos “PLANTEAMIENTO Y EVALUACIÓN DE ALTERNATIVAS DE MITIGACIÓN DEL RIESGO PARA EL BARRIO LA GRAN COLOMBIA DE LA LOCALIDAD DE SAN CRISTÓBAL” , la dependencia presenta como soporte formato en proceso.
La acción se encuentra en ejecución.
</t>
  </si>
  <si>
    <t>SEGUIMIENTO OCI OCTUBRE DE 2019: 
La dependencia presenta el formato de factor multiplicador formulado y informa de su implementación en el proceso precontractual de la consultoría e interventoría del “Estudio detallado de amenaza y riesgo por movimientos en masa y planteamiento de alternativas de mitigación para el polígono de interés del barrio Buenavista de la localidad de Usaquén”. 
Adicionalmente informa que se ha implementado el formato ajustado en todos los concursos de méritos (4).
Se recomienda continuar con la implementación de la acción la cual se encuentra vigente hasta el 2020, adicionalmente se solicita que para el proximo seguimiento se remitan los soportes de la implementación en los procesos.</t>
  </si>
  <si>
    <t>Se identifican  factor multiplicador diligenciado por los contratistas de la consultoría e interventoría Gran Colombia, se realizará el respectivo seguimiento contractual. Como evidencia se presentan los formatos diligenciados  . Continuá en ejecución hasta 2020.</t>
  </si>
  <si>
    <t>Realizar el descuento del valor de $ 2.606.814 durante la fase de liquidación del Contrato 231 de 2018, con lo cual se evita el presunto detrimento patrimonial.</t>
  </si>
  <si>
    <t>Corrección del Cálculo del Factor Multiplicador de un (1) contrato.</t>
  </si>
  <si>
    <t>CFM=Un proceso con corrección del Factor multiplicador</t>
  </si>
  <si>
    <r>
      <rPr>
        <b/>
        <sz val="11"/>
        <rFont val="Calibri"/>
      </rPr>
      <t xml:space="preserve">Julio 23 de 2019: </t>
    </r>
    <r>
      <rPr>
        <sz val="11"/>
        <color rgb="FF000000"/>
        <rFont val="Calibri"/>
      </rPr>
      <t xml:space="preserve">Se realiza aprobación del informe final de la consultoría N° 231 de 2018, el día 12 de julio de 2019, mediante radicado 2019EE9609, razón por la cual se está realizando el proceso de liquidación del contrato en el cual se tomará esta acción. 
</t>
    </r>
    <r>
      <rPr>
        <b/>
        <sz val="11"/>
        <rFont val="Calibri"/>
      </rPr>
      <t>Agosto 23 de 2019:</t>
    </r>
    <r>
      <rPr>
        <sz val="11"/>
        <color rgb="FF000000"/>
        <rFont val="Calibri"/>
      </rPr>
      <t xml:space="preserve"> Mediante comunicación con radicado 2019EE12221 se envía acta de liquidación al consultor para su respectiva firma, en esta acta se incluía el descuento del valor de $2.606.814.
</t>
    </r>
    <r>
      <rPr>
        <b/>
        <sz val="11"/>
        <rFont val="Calibri"/>
      </rPr>
      <t>Septiembre 09 de 2019:</t>
    </r>
    <r>
      <rPr>
        <sz val="11"/>
        <color rgb="FF000000"/>
        <rFont val="Calibri"/>
      </rPr>
      <t xml:space="preserve"> El contratista mediante comunicación 2019ER17089 manifiesta que incluir una serie de salvedades al acta de liquidación, no tienen relación con el descuento por $2.606.814, al momento no se ha podido realizar la firma del acta de liquidación por este motivo.
</t>
    </r>
    <r>
      <rPr>
        <b/>
        <sz val="11"/>
        <rFont val="Calibri"/>
      </rPr>
      <t>Diciembre 18 de 2019:</t>
    </r>
    <r>
      <rPr>
        <sz val="11"/>
        <color rgb="FF000000"/>
        <rFont val="Calibri"/>
      </rPr>
      <t xml:space="preserve"> El contratista mantiene la posición de no aceptar el acta de liquidación, ya que incluyen varios descuentos de aspectos de la oferta económica no relacionados con el hallazgo. El descuento por seguros de $2.606.814 ya fue recomendado por el supervisor sin objeción por el contratista, por lo cual se considera aplicado el control completamente; como evidencia se adjunta acta de liquidación proyectada y respuesta del contratista.
Se continúa trabajando con la oficina jurídica para buscar alternativas para la firma del acta de liquidación.
Como balance final de la acción de mejora, las correcciones han buscado evitar el detrimento patrimonial, por lo cual se considera que se ha cumplido completamente.</t>
    </r>
  </si>
  <si>
    <t xml:space="preserve">La dependencia informa que se realizó aprobación del informe final de la consultoría N° 231 de 2018, el día 12 de julio de 2019, mediante radicado 2019EE9609, razón por la cual se está realizando el proceso de liquidación del contrato en el cual se tomará esta acción. 
</t>
  </si>
  <si>
    <t>La dependencia remite soportes de proceso de liquidación no obstante el proceso no se ha finalizado y por consiguiente el descuento no se ha realizado. La acción se encuentra en ejecución hasta abril del 2020.</t>
  </si>
  <si>
    <t>La dependencia manifiesta que el descuento por seguros de $2.606.814 ya fue recomendado por el supervisor sin objeción por el contratista,; como evidencia se adjunta acta de liquidación proyectada y respuesta del contratista.
Se continúa trabajando con la oficina jurídica para buscar alternativas para la firma del acta de liquidación. Continúa en ejecución hasta 2020.</t>
  </si>
  <si>
    <t>3.1.3.3</t>
  </si>
  <si>
    <t>Hallazgo administrativo con incidencia fiscal, por $4.386.891 y presunta incidencia disciplinaria, por incluir en el factor multiplicador el componente denominado ICBF y cancelar dicho valor al contratista, sin que fuera ejecutado por el mismo, en el contrato de interventoría No. 213 de 2018</t>
  </si>
  <si>
    <t>Analizar la viabilidad de solicitar o no la discriminación del factor multiplicador en la oferta</t>
  </si>
  <si>
    <t>Aplicación de documento de analisis</t>
  </si>
  <si>
    <t>Documento de analisis</t>
  </si>
  <si>
    <t>Oficina Asesora Juridica y Subdirección de Reducción de Riesgos y Adaptación al Cambio Climático</t>
  </si>
  <si>
    <r>
      <t xml:space="preserve">10/01/2019 Acciones desarrolladas  
A continuación se detallan las acciones realizadas:
• En la comunicación interna 2019IE2095 de fecha 02 de mayo de 2019, la Oficina Asesora Jurídica dio respuesta a solicitud de concepto Jurídico, solicitado por la Subdirección de Análisis de Riegos y Efectos del Cambio Climático, relacionado sobre los tipos de contratación y factor multiplicador.
• En la comunicación interna 2019IE2199 del 10 de mayo de 2019 se socializó el concepto Jurídico sobre el Factor Multiplicador a los Subdirectores de Gestión Corporativa, Reducción y Emergencias. Igualmente, el 23 de mayo de 2019 se realizó reunión convocada por el área de estudios y diseños,  relacionada con el Factor Multiplicador, donde se establecieron unas actividades que deben adelantar los grupos Estudios y Diseños y Obras.
• Se estableció dentro del anexo oferta económica, dos columnas para que los proponentes diligencien el cálculo del factor multiplicador, diferenciando el personal por nómina y por prestación de servicios y notas para su diligenciamiento.
• En la comunicación interna 2019IE4268 de fecha 12 de septiembre de 2019, la Oficina Asesora Jurídica da Alcance a la comunicación cuyo asunto fue el Concepto Jurídico sobre Factor Multiplicador dada en la comunicación interna 20191E2199 del 10/05/2019.
• Se realizó una reunión con el área de estudios y diseños y la oficina asesora jurídica el día 23 mayo 2019. 
• Se realizó una reunión con el área de estudios y diseños y la oficina asesora jurídica el día 17 de septiembre 2019
Evidencias 
Se anexan como evidencias la  Comunicación interna 2019IE2095, la Comunicación interna 2019IE2199, Comunicación interna 2019IE4268, las actas de reunión celebradas el día 23 mayo 2019 y el día 17 de septiembre 2019.
</t>
    </r>
    <r>
      <rPr>
        <b/>
        <sz val="11"/>
        <rFont val="Calibri"/>
      </rPr>
      <t>12/12/2019</t>
    </r>
    <r>
      <rPr>
        <sz val="11"/>
        <color rgb="FF000000"/>
        <rFont val="Calibri"/>
      </rPr>
      <t xml:space="preserve"> Acciones desarrolladas.  
Se cuentan con los documentos de análisis del mercado para los contratos suscritos, en donde se relacionan los Ítems de Manejo y Disposición de Residuos de Contrucción y Demolición (RCD) dentro del  presupuesto de cada contrato de obra.
Evidencias 
Se anexan los documentos de análisis del mercado para los siguientes contratos suscritos:
Contrato 271 de 2019. Casagrande.
Contrato 279 de 2019. Porvenir.
Contrato 337 de 2018. Serranías.
Contrato 398 de 2018. Juan José Rondón - Usme.
Contrato 313 de 2018. Arabia.
Contrato 334 de 2018. Estrada.
Contrato 488 de 2018. Divino Niño
Contrato 490 de 2018. Monterrey </t>
    </r>
  </si>
  <si>
    <t>23/07/2019:  En comunicación interna 2019IE2095 de fecha 02 de mayo de 2019, la Oficina Asesora Jurídica dio respuesta a solicitud de concepto Jurídico, solicitado por la Subdirección de Análisis de Riegos y Efectos del Cambio Climático, relacionado sobre los tipos de contratación y factor multiplicador.  Igualmente a través de comunicación interna 2019IE2199 del 10 de mayo de 2019 se socializó el concepto Jurídico sobre el Factor Multiplicador a los Subdirectores de Gestión Corporativa, Reducción y Emergencias. Igualmente, el 23 de mayo de 2019 se realizó reunión convocada por el área de estudios y diseños relacionadas con el Factor Multiplicador, donde se establecieron unas actividades que deben adelantar los grupos Estudios y Diseñor y Obras. De igual forma para los procesos (Consultoria e Interventoria a la Consultoria) Concursos de Méritos 006 y 007 (Pliegos definitivos) se estableció dentro del anexo oferta económica, dos columnas para que los proponentes diligencien el calculo del factor multiplicador, diferenciando el personal por nomina y por prestación de servicios y notas para su diligenciamiento.
10/10/2019: Mediante la comunicación interna No. 2019IE4268 del 12-09-2019 se dio alcance a la comunicación en la que se respondian una serie de preguntas formuladas por la Subdirección de Análisis de Riegos y Efectos del Cambio Climático, con el fin de aclarar la posición de la Oficina Asesora Jurídica respecto a la aplicación del factor multiplicador, la cual se concreta en no recomendarlo, debido a la dificultad para realizar seguimiento a cada una de sus variables. Adicionalmente el día 17 de septiembre de 2019 se asistió a la reunion organizada por el area de Estudios y Diseños donde se planteo la posicion anteriormente referida. Por otro lado, con el fin de continuar con la gestión de la acción planteada, se le solicito al la Subdirección de Reducción del Riesgo y Adaptación al Cambio Climático - Area Obras de Mitigación, informar las decisiones adoptadas sobre este tema, pues la Oficina Asesora Jurídica al no recomendar el uso de Facto Multiplicador, asumirá lo planteado por cada area en cada caso en particular. En atención a lo solicitado el Ingeniero Wilson Pulido a traves de correo electronico remirio Acta de Reunion del día 09-10-2019 donde el Área llegó a una serie de conclusiones sobre el tema.</t>
  </si>
  <si>
    <t>Realizando el seguimiento a la presente accion de mejora se evidenció uno por uno cada uno de los soportes establecido en el compromiso de accion entre los cuales se detallan los siguientes: 
1) En comunicación interna 2019IE2095 de fecha 02 de mayo de 2019, la Oficina Asesora Jurídica dio respuesta a solicitud de concepto Jurídico, solicitado por la Subdirección de Análisis de Riegos y Efectos del Cambio Climático, relacionado sobre los tipos de contratación y factor multiplicador.
2) comunicación interna 2019IE2199 del 10 de mayo de 2019 se socializó el concepto Jurídico sobre el Factor Multiplicador a los Subdirectores de Gestión Corporativa, Reducción y Emergencias. Igualmente, el 23 de mayo de 2019 se realizó reunión convocada por el área de estudios y diseños relacionadas con el Factor Multiplicador, donde se establecieron unas actividades que deben adelantar los grupos Estudios y Diseñor y Obras.
3) se estableció dentro del anexo oferta económica, dos columnas para que los proponentes diligencien el calculo del factor multiplicador, diferenciando el personal por nomina y por prestación de servicios y notas para su diligenciamiento. Se identifica  así aplicación y sera objeto de revisión al cierre de la acción (dic de 2019 para evauar su eficacia y sostenibilidad.
SEGUIMIENTO DFRCH DKRP 24/07/2019</t>
  </si>
  <si>
    <t xml:space="preserve">SEGUIMIENTO OCTUBRE DE 2019: La dependencia reporta la gestión realizada para realizar el análisis de viabilidad y remite soportes.
La Oficina de control interno recomienda generar un documento por cada contrato suscrito en el que se presente el analisis de viabiliadad al que ha llegado la dependencia para dar cumplimiento al indicador.
DFRCH 28/10/2019; Se preguntó por la recomendacion incluida en este comentario por la OCI y está pendiente la evidencia por parte de la OAJ. 
DFRCH 29/10/2019. se evidenció mediante correo electronico accion de mejora con correos remitidos por la OAJ a cada una de las areas indicando la informacion sobre responsabilidad de realizar factor multiplicador remitido a la misma OAJ. 
27/12/2019 DFRCH.  LORENA BARÓN El documento son los estudios previos se videnció documento en fisico y en medio digital donde se les da las pautas a los proponentes, señalando que el factor multiplicador no es evaluable en la presentacion de la propuesta, sino un requisito para el cumplimieno contractual: Este documento debe ser tenido en cuenta para la presentacion de la propuesta economica. </t>
  </si>
  <si>
    <t>La viabilidad se documenta en  los estudios previos se evidenció documento en fisico y en medio digital donde se les da las pautas a los proponentes, señalando que el factor multiplicador no es evaluable en la presentacion de la propuesta, sino un requisito para el cumplimieno contractual: Este documento debe ser tenido en cuenta para la presentacion de la propuesta economica. 
Adicionalmente El 23 de mayo de 2019 se realizó reunión convocada por el área de estudios y diseños,  relacionada con el Factor Multiplicador, donde se establecieron unas actividades que deben adelantar los grupos Estudios y Diseños y Obras.
• Se estableció dentro del anexo oferta económica, dos columnas para que los proponentes diligencien el cálculo del factor multiplicador, diferenciando el personal por nómina y por prestación de servicios y notas para su diligenciamiento.
• La Oficina Asesora Jurídica responde las solicitudes de las dependencias  indicando que es potestativo de cada proceso de acuerdo a su naturaleza y debe establecer control sobre este.
• Se realizó una reunión con el área de estudios y diseños y la oficina asesora jurídica el día 23 mayo 2019. 
• Se realizó una reunión con el área de estudios y diseños y la oficina asesora jurídica el día 17 de septiembre 2019
Finalmente se realizaron ajustes  por  los descuentos a los contratistas de interventoría, por no soportar los pagos según el Factor Multiplicador presentado.Contrato 297 de 2019. Porvenir. Contrato 381 de 2019. Serranías.</t>
  </si>
  <si>
    <t>3.1.3.4</t>
  </si>
  <si>
    <t>Hallazgo administrativo con incidencia fiscal, por valor de $39.792.960 y presunta incidencia disciplinaria, por sobrecostos en el contrato de obra No. 318 de 2018</t>
  </si>
  <si>
    <t>Hacer previo a la solicitud de la oferta el análisis del mercado.</t>
  </si>
  <si>
    <t>Documento análisis del mercado</t>
  </si>
  <si>
    <t>Un documento generado</t>
  </si>
  <si>
    <t>Subdirección de Reducción de Riesgos y Adaptación al Cambio Climático y Oficina Asesora Jurídica</t>
  </si>
  <si>
    <r>
      <t xml:space="preserve">06/27/2019  Se ajustó en los  contratos la denominación de los ítems y se realizó el desglose de las actividades referentes a los Ítems de manejo y disposición de residuos en el presupuesto.
Evidencias 
Presupuesto 
10/01/2019 Acciones desarrolladas  
Se cuentan con los documentos de análisis del mercado para los contratos suscritos. 
Evidencias 
Se anexan los documentos de análisis del mercado para los contratos suscritos
La Subdirección de Reducción del Riesgo, solicita que esta acción se traslade a la Subdirección de Analisis del Riesgo, por ser de su comptencia. 
</t>
    </r>
    <r>
      <rPr>
        <b/>
        <sz val="11"/>
        <rFont val="Calibri"/>
      </rPr>
      <t>12/12/2019</t>
    </r>
    <r>
      <rPr>
        <sz val="11"/>
        <color rgb="FF000000"/>
        <rFont val="Calibri"/>
      </rPr>
      <t xml:space="preserve"> Acciones desarrolladas.  
Se cuentan con los documentos de análisis del mercado para los contratos suscritos, en donde se relacionan los Ítems de Manejo y Disposición de Residuos de Contrucción y Demolición (RCD) dentro del  presupuesto de cada contrato de obra.
Evidencias 
Se anexan los documentos de análisis del mercado para los siguientes contratos suscritos:
Contrato 271 de 2019. Casagrande.
Contrato 279 de 2019. Porvenir.
Contrato 337 de 2018. Serranías.
Contrato 398 de 2018. Juan José Rondón - Usme.
Contrato 313 de 2018. Arabia.
Contrato 334 de 2018. Estrada.
Contrato 488 de 2018. Divino Niño
Contrato 490 de 2018. Monterrey </t>
    </r>
  </si>
  <si>
    <t xml:space="preserve">23/07/2019:  En reunión de fecha 23 de julio de 2019, la Oficina Asesora Jurídica Grupo Precontractual, se revisó el procedimiento que realiza este grupo relacionado con el análisis realizado a los estudios de mercado que remiten las diferentes áreas de la entidad junto con los estudios previos y sector. (Se anexa Acta de reunión). En los proceso de obra y e interventoria se está solicitando a la Subdirección de reducción que remitan documento de análisis que realizan para calcular los precios unitarios. 
11/10/2019: Mediante Comunicación Interna radicada No. 2019IE4924 del 11-10-2019 se recordó a las Subdirecciones y Oficinas de la Entidad, una serie de lineamientos a tener en cuenta al momento de realizar el Estudio de Mercado.
</t>
  </si>
  <si>
    <t xml:space="preserve">
Se evidenció que el 23/07/2019 se realizó reunion de analisis a los estudios de mercado que remiten las diferentes areas de la entidad, reunion que se comprobó mediante acta al a fecha de inicio de este seguimiento. 
DFRCH 24/07/2019  
Frente a lo analizado es necesario que la Subdirección de Reduccion realice las acciones pertinentes para poder completar la accion y  remitir documento de analisis de mercado de acuerdo a contrataciones de obra requeridas. Este documento debe generarse y avalarse para dar cumplimiento a al acción.</t>
  </si>
  <si>
    <t>La dependencia remite formatos con cotizaciones para las obras JJ Rondon, La Estrada y Arabia, los documentos remitidos no corresponden a un estudio de mercado. La acción se encuentra vigente hasta marzo de 2020, se recomienda priorizar la recopilación de la información que corresponde al cumplimiento de la acción teniendo en cuanta la cantidad de obras ejecutadas.
DFRCH 28/10/2019 Se realizo la observacion frente a la presente acción y la refeerente de la OAJ dice que la evidencia de los estudios de mercado es competencia de la subdireccion de reducción, por ende ellos remitiran estudios de mercado no la OAJ. 
Se presentan los siguientes avances frente a la acción: En reunión de fecha 23 de julio de 2019, la Oficina Asesora Jurídica Grupo Precontractual, se revisó el procedimiento que realiza este grupo relacionado con el análisis realizado a los estudios de mercado que remiten las diferentes áreas de la entidad junto con los estudios previos y sector. (Se anexa Acta de reunión). En los procesos de obra y e interventoria se está solicitando a la Subdirección de Reducción que remitan documento de análisis que realizan para calcular los precios unitarios.  (Se anexa PDF) .
 Mediante Comunicación Interna radicada No. 2019IE4924 del 11-10-2019 se recordó a las Subdirecciones y Oficinas de la Entidad, una serie de lineamientos a tener en cuenta al momento de realizar el Estudio de Mercado.
Se recomienda a la Oficina Asesora Jurídica realizar el seguimiento de los lineamientos establecidos.
Esta acción continúa en ejecución.</t>
  </si>
  <si>
    <t>27/12/2019 DFRCH. A la fecha se evidenció soporte relacionado con analisis de mercado proceso de seleccion, S.A. MC 024 DE 2019 tipologia contractual obra, dando asi cumplimiento al seguimiento de plan de mejoramiento. Lorena Barón. 
Se identifican:  documentos de análisis del mercado para los contratos suscritos, en donde se relacionan los Ítems de Manejo y Disposición de Residuos de Contrucción y Demolición (RCD) dentro del  presupuesto de cada contrato de obra.
Soportes: Se anexan los documentos de análisis del mercado para los siguientes contratos suscritos:
Contrato 271 de 2019. Casagrande.
Contrato 279 de 2019. Porvenir.
Contrato 337 de 2018. Serranías.
Contrato 398 de 2018. Juan José Rondón - Usme.
Contrato 313 de 2018. Arabia.
Contrato 334 de 2018. Estrada.
Contrato 488 de 2018. Divino Niño
Contrato 490 de 2018. Monterrey 
Continua en ejecución hasta cierre de la acción en marzo de 2020.</t>
  </si>
  <si>
    <t>Ajustar en los próximos contratos la denominación de los items y realizar el desglose de las actividades referentes a los Items de manejo y disposición de residuos en el presupuesto.</t>
  </si>
  <si>
    <t>Item de transporte y disposición de residuos</t>
  </si>
  <si>
    <t>Un documento modificado</t>
  </si>
  <si>
    <t xml:space="preserve">06/27/2019  Se han realizado los análisis de precios
Evidencias 
Cuadros de análisis de precios 
01/10/2019 Acciones realizadas 
Se solicitó a la Subdirección de Análisis y efectos de Cambio Climático los documentos asociados a los análisis de mercado que soportan los presupuestos producto de las consultorías para los para los contratos suscritos. 
Evidencias
Se anexan el oficio de requerimiento de Análisis del mercado de consultorías y los análisis de mercado de las urgencias manifiestas. 
12/12/2019 Acciones realizadas 
Se anexan los  análisis de mercado que soportan los presupuestos producto de las consultorías para los para los contratos suscritos correspondientes a Parque Nacional y Granjas de San Pablo. De igual forma se anexan los estudio de sector que incorpora los lineamientos dados por la oficina jurídica mediante la comunicación interna 2019IE4924 del 10 de octubre de 2019 
Evidencias
Se adjuntan como evidencia la comunicación interna 2019IE4924 
Se adjuntan como evidencia los análisis del mercado de los siguientes contratos: 
Contrato 321 de 2019. Arabia.
Contrato 402 de 2019. Juan José Rondón - Usme.
Contrato 369 de 2019. La Estrada. 
Se adjuntan como evidencia los siguientes Estudios de Sector: 
Casagrande.
Contrato 464 de 2019. Parque nacional.
Contrato 271 de 2019. Casagrande.
</t>
  </si>
  <si>
    <t xml:space="preserve">
SEGUIMIENTO JULIO DE 2019:   A la fecha la depdenencia remite  análisis de precios realizados por lo que se insta a  determinar las actividades con la Subdirección de Analisis para definir de forma concertada los requerimientos en las consultorías.
Se solicta dar estricto cumplimiento a la acción  y al indicador en la contratación para dar cierre a la misma.
"Ajustar en los próximos contratos la denominación de los items y realizar el desglose de las actividades referentes a los Items de manejo y disposición de residuos en el presupuesto"</t>
  </si>
  <si>
    <t xml:space="preserve">SEGUIMIENTO OCTUBRE DE 2019: La dependencia solicita traslado de la acción al grupo de Estudios y Diseños de la SARRECC, lo cual no es posible toda vez que la Oficina de Control Interno no se encuentra facultada para realizar modificaciones al Plan de Mejoramiento ya suscrito ante la Contraloría de Bogotá en el aplicativo SIVICOF.
Se solicita priorizar la ejecución de esta acción la cual se encuentra a dos meses de vencer.
La dependencia de Subdirección de Reducción de Riesgos y Adaptación al Cambio Climático solicita a La Subdirección de Análisis de Riesgos los documentos asociados a los análisis de mercado que soportan los presupuestos producto de las consultorías para los para los contratos suscritos con el desglose requerido, esto debido a  que esta dependencia es el insumo para los contratos de obra posteriores. 
Se insta a agilizar este trámite en atención a que el cierre  es el al finalizar esta vigencia. 
Se identifica el oficio de requerimiento de Análisis del mercado de consultorías y los análisis de mercado de las urgencias manifiestas. 
</t>
  </si>
  <si>
    <t>Se realizó el ajuste la desagregación en el  ítems "3.00" correspondiente a "transporte y disposición de residuos"  y "derecho a botadero" en los presupuestos de los  contratos de obra de Parque nacional.y  Casagrande. Contrato 464 de 2019. Parque nacional. Contrato 271 de 2019. Casagrande.</t>
  </si>
  <si>
    <t>3.1.3.5</t>
  </si>
  <si>
    <t>Hallazgo administrativo con incidencia fiscal por valor de $10.967.227 y presunta incidencia disciplinaria, por debilidades en la supervisión asociadas al seguimiento del factor multiplicador pactado en el marco del contrato de interventoría 212 de 2018</t>
  </si>
  <si>
    <r>
      <t xml:space="preserve">06/27/2019  Esta acción se encuentra en proceso de implementación 
10/01/2019 Acciones desarrolladas  
A continuación se detallan las acciones realizadas:
• En la comunicación interna 2019IE2095 de fecha 02 de mayo de 2019, la Oficina Asesora Jurídica dio respuesta a solicitud de concepto Jurídico, solicitado por la Subdirección de Análisis de Riegos y Efectos del Cambio Climático, relacionado sobre los tipos de contratación y factor multiplicador.
• En la comunicación interna 2019IE2199 del 10 de mayo de 2019 se socializó el concepto Jurídico sobre el Factor Multiplicador a los Subdirectores de Gestión Corporativa, Reducción y Emergencias. Igualmente, el 23 de mayo de 2019 se realizó reunión convocada por el área de estudios y diseños,  relacionada con el Factor Multiplicador, donde se establecieron unas actividades que deben adelantar los grupos Estudios y Diseños y Obras.
• Se estableció dentro del anexo oferta económica, dos columnas para que los proponentes diligencien el cálculo del factor multiplicador, diferenciando el personal por nómina y por prestación de servicios y notas para su diligenciamiento.
• En la comunicación interna 2019IE4268 de fecha 12 de septiembre de 2019, la Oficina Asesora Jurídica da Alcance Comunicación Concepto Jurídico sobre Factor Multiplicador dada en la comunicación interna 20191E2199 del 10/05/2019.
• Se realizó una reunión con el área de estudios y diseños y la oficina asesora jurídica el día 23 mayo 2019. 
• Se realizó una reunión con el área de estudios y diseños y la oficina asesora jurídica el día 17 de septiembre 2019
Evidencias 
Se anexan como evidencias la  Comunicación interna 2019IE2095, la Comunicación interna 2019IE2199, Comunicación interna 2019IE4268, las actas de reunión  celebradas el día 23 mayo 2019. y el día 17 de septiembre 2019
</t>
    </r>
    <r>
      <rPr>
        <b/>
        <sz val="11"/>
        <rFont val="Calibri"/>
      </rPr>
      <t>12/12/2019</t>
    </r>
    <r>
      <rPr>
        <sz val="11"/>
        <color rgb="FF000000"/>
        <rFont val="Calibri"/>
      </rPr>
      <t xml:space="preserve"> Acciones realizadas: 
Se han estado calculando y efectuando  los descuentos a los contratistas de interventoría, por no soportar los pagos según el Factor Multiplicador presentado.
Evidencias 
Se anexan como evidencias los documentos que soportan los descuentos realizados.
Contrato 297 de 2019. Porvenir.
Contrato 381 de 2019. Serranías.
</t>
    </r>
  </si>
  <si>
    <t>sin reporte</t>
  </si>
  <si>
    <t>SEGUIMIENTO OCTUBRE DE 2019: La dependencia reporta la gestión realizada para realizar el análisis de viabilidad y remite soportes.
La Oficina de control interno recomienda generar un documento por cada contrato suscrito en el que se presente el analisis de viabiliadad al que ha llegado la dependencia para dar cumplimiento al indicador.</t>
  </si>
  <si>
    <t xml:space="preserve">El 23 de mayo de 2019 se realizó reunión convocada por el área de estudios y diseños,  relacionada con el Factor Multiplicador, donde se establecieron unas actividades que deben adelantar los grupos Estudios y Diseños y Obras.
• Se estableció dentro del anexo oferta económica, dos columnas para que los proponentes diligencien el cálculo del factor multiplicador, diferenciando el personal por nómina y por prestación de servicios y notas para su diligenciamiento.
• La Oficina Asesora Jurídica responde las solicitudes de las dependencias  indicando que es potestativo de cada proceso de acuerdo a su naturaleza y debe establecer control sobre este.
• Se realizó una reunión con el área de estudios y diseños y la oficina asesora jurídica el día 23 mayo 2019. 
• Se realizó una reunión con el área de estudios y diseños y la oficina asesora jurídica el día 17 de septiembre 2019
Finalmente se realizaron ajustes  por  los descuentos a los contratistas de interventoría, por no soportar los pagos según el Factor Multiplicador presentado.Contrato 297 de 2019. Porvenir.Contrato 381 de 2019. Serranías.
Se anexa el acta de la reunion de obras en la cual se realizó el analisis y se tomaron decisiones con respecto a la aplicación del  factor multiplicador  que es el documento de análisis
la OAJ manifiesta: La viabilidad se documenta en  los estudios previos se evidenció documento en fisico y en medio digital donde se les da las pautas a los proponentes, señalando que el factor multiplicador no es evaluable en la presentacion de la propuesta, sino un requisito para el cumplimieno contractual: Este documento debe ser tenido en cuenta para la presentacion de la propuesta economica. . 
</t>
  </si>
  <si>
    <t>Hallazgo administrativo con incidencia fiscal por valor de $18.083.800 y presunta incidencia disciplinaria, por diferencias en el cálculo de la administración del contrato de obra 321 de 2017</t>
  </si>
  <si>
    <t>Fortalecer la revisión a los documentos en el cálculo de la administración</t>
  </si>
  <si>
    <t>Documentos en el cálculo de la administración</t>
  </si>
  <si>
    <t>Un documento ajustado</t>
  </si>
  <si>
    <t>06/27/2019  Esta acción se encuentra en proceso de implementación 
10/01/19 Acciones realizadas 
Se fortaleció la revisión a los documentos en el cálculo de la administración mediante solicitud a los contratistas de oba e interventoria de los mismos y verificacion de la incorporacion  en el expediente respectivo.
Evidencias 
Se anexan como evidencia los documentos del cálculo de la administración para los contratos suscritos.
12/12/2019 Acciones realizadas: 
Se fortaleció la revisión a los documentos en el cálculo de la administración mediante solicitud a los contratistas de oba e interventoría de los mismos y verificación de la incorporación  en el expediente respectivo.
Se anexan como evidencias los documentos del cálculo de la administración de los siguientes contratos:
Contrato 321 de 2019. Arabia.
Contrato 297 de 2019. Porvenir.
Contrato 381 de 2019. Serranías.
Contrato 457 de 2018. Caracoli 
Contrato 297 de 2019. Casagrande.
Contrato 420 de 2019. Granjas de San Pablo
Contrato 398 de 2018. Juan José Rondón - Usme.
Contrato 464 de 2019. Parque nacional.</t>
  </si>
  <si>
    <t>SEGUIMIENTO OCTUBRE DE 2019: La dependencia remite documentos de cálculo de administración correspondientes a las obras Porvenir, Casagrande, Serranías, Arabia y la Estrada, se recomienda continuar con la ejecución de la acción hasta el cierre con corte a diciembre.</t>
  </si>
  <si>
    <t>De acuerdo a lo manifestado por la dependencia se realiza de manera sistemática calculo y  revisión del cálculo de la administración. Se identifican los documentos del cálculo de la administración de los siguientes contratos:
Contrato 321 de 2019. Arabia.
Contrato 297 de 2019. Porvenir.
Contrato 381 de 2019. Serranías.
Contrato 457 de 2018. Caracoli 
Contrato 297 de 2019. Casagrande.
Contrato 420 de 2019. Granjas de San Pablo
Contrato 398 de 2018. Juan José Rondón - Usme.
Contrato 464 de 2019. Parque nacional.</t>
  </si>
  <si>
    <t>Hallazgo administrativo con incidencia fiscal por valor de $2.975.000 y presunta incidencia disciplinaria, por debilidades en la supervisión asociadas al seguimiento del factor multiplicador pactado en el marco del contrato de interventoría 420 de 2017</t>
  </si>
  <si>
    <t>Incorporar en el formato del cálculo del factor multiplicador de los estudios previos y en el pliego de condiciones una nota indicado a los proponentes la necesidad de colocar No Aplica en aquellos ítems que por ley no deban incluir, señalando al pie de página la razón de la no aplicabilidad</t>
  </si>
  <si>
    <t>Aplicación de lineamientos calculo factor multiplicador</t>
  </si>
  <si>
    <t>(No. de procesos con factor multiplicado ajustado/No. de procesos en curso)*100</t>
  </si>
  <si>
    <t>Oficina TICS</t>
  </si>
  <si>
    <t xml:space="preserve">0/0 </t>
  </si>
  <si>
    <t>09/10/2019 No se han presentado contratos que requieran el factor multiplicador supervisados por la oficina TIC en el periodo de seguimiento. La oficina TIC se encuentra atenta a designaciones por por parte de la direccion general de contratos de este tipo que dieran a lugar para implementar las acciones sugeridas</t>
  </si>
  <si>
    <t>Seguimiento  18 de julio de 2019: No se observó registro de avance por parte de la oficina TICS, debido a que  a al fecha no se han presentado contratos que requieran el uso del factor multiplicador. La acción continua en ejecución hasta 2020. SAN- DKRP Julio de 2019</t>
  </si>
  <si>
    <t>Seguimiento 11 de Octubre de 2019:Se observó que la Oficina TICS no reporta avance debido  que a la fecha no se han reportado   contratos que requieran el factor multiplicador supervisados por la oficina TICS.La acción culmina en abril de 2020. MLBC</t>
  </si>
  <si>
    <t>Seguimiento 31 de diciembre  de 2019:Se observó que la Oficina TICS no reporta avance debido  que a la fecha no se han reportado   contratos que requieran el factor multiplicador supervisados por la oficina TICS.La acción culmina en abril de 2020. MLBC</t>
  </si>
  <si>
    <t>3.1.3.8</t>
  </si>
  <si>
    <t>Hallazgo administrativo con presunta incidencia disciplinaria por no contar con análisis económicos y precios del mercado, para determinar el valor de los contratos de obra 214 de 2018, 318 de 2018, 211 de 2018, 321 de 2017 y contrato de consultoría 231 de 2018, violando el principio de planeación</t>
  </si>
  <si>
    <t>Realizar reuniones entre el grupo de Obras de Mitigación y el grupo de Estudios y diseños, previa a la aprobación de los productos de las Consultorías, para la generación de recomendaciones a los productos presentados por dicha consultoria y que seran avalados por la Subdirección de Analisis</t>
  </si>
  <si>
    <r>
      <t xml:space="preserve">06/27/2019  Se han realizado las reuniones entre el grupo de Obras de Mitigación y el grupo de Estudios y diseños.
Evidencia 
Actas de reuniones 
10/01/2019 Acciones desarrolladas  
Se  aclara que  el presupuesto es un producto de la consultoría realizada por el área de estudios y diseños y en varias oportunidades se ha en las reuniones con el área de Diseños el desglose del ítem relacionado con el transporte y disposición final del material.  Finalmente en la reunión celebrada el 01 de octubre de se acordó elevar la solicitud para trasladar el hallazgo al área de estudios y diseños por cuanto el presupuesto es un producto de la consultoría, y es el área de estudios y diseños quien debe determinar los cambios o sugerencias al presupuesto, así como aportar las evidencias al  plan de mejoramiento. 
</t>
    </r>
    <r>
      <rPr>
        <b/>
        <sz val="11"/>
        <rFont val="Calibri"/>
      </rPr>
      <t>12/12/2019</t>
    </r>
    <r>
      <rPr>
        <sz val="11"/>
        <color rgb="FF000000"/>
        <rFont val="Calibri"/>
      </rPr>
      <t xml:space="preserve"> Acciones realizadas: 
Se realizaron las reuniones entre el Equipo de Obras de Mitigación y el Equipo de Estudios y diseños y se  generaron recomendaciones a los productos presentados por las consultorías.  
Evidencias 
Se adjuntan como evidencias las actas de reunión celebradas con el Equipo de Estudios y diseños y las comunicaciones internas con recomendaciones. 
19-04-11.Actas de coordinacion Estudios y diseños 
19-05-22.Actas de coordinacion Estudios y diseños 
19-05-23.Actas de coordinacion Estudios y diseños - Factor Multiplicador 
19-06-04.Actas de coordinacion Estudios y diseños 
19-06-05.Actas de coordinacion Estudios y diseños 
19-07-02.Actas de coordinacion Estudios y diseños 
19-07-24.Actas de coordinacion Estudios y diseños 
19-08-27.Actas de coordinacion Estudios y diseños 
19-09-17.Actas de coordinacion Estudios y diseños - Factor Multiplicador 
19-10-30.Actas de coordinacion Estudios y diseños 
19-10-31.Actas de coordinacion Estudios y diseños 
19-12-04.Actas de coordinacion Estudios y diseños 
</t>
    </r>
  </si>
  <si>
    <t xml:space="preserve">
SEGUIMIENTO OCTUBRE DE 2019: La dependencia reporta el desarrollo de reuniones para cada uno de los polígonos objeto de estudio. La acción vence en marzo de 2020, se solicita remitir los soportes que se vayan generando de las reuniones desarrolladas hasta tal fecha.</t>
  </si>
  <si>
    <r>
      <t xml:space="preserve">Se verifican soportes de reuniones entre el Equipo de Obras de Mitigación y el Equipo de Estudios y diseños frente a productos presentados por las consultorías.  
Soportes:  
Se adjuntan como evidencias las actas de reunión celebradas con el Equipo de Estudios y diseños y las comunicaciones internas con recomendaciones. 
19-04-11.Actas de coordinacion Estudios y diseños 
19-05-22.Actas de coordinacion Estudios y diseños 
19-05-23.Actas de coordinacion Estudios y diseños - Factor Multiplicador 
19-06-04.Actas de coordinacion Estudios y diseños 
19-06-05.Actas de coordinacion Estudios y diseños 
19-07-02.Actas de coordinacion Estudios y diseños 
19-07-24.Actas de coordinacion Estudios y diseños 
19-08-27.Actas de coordinacion Estudios y diseños 
19-09-17.Actas de coordinacion Estudios y diseños - Factor Multiplicador 
19-10-30.Actas de coordinacion Estudios y diseños 
19-10-31.Actas de coordinacion Estudios y diseños 
19-12-04.Actas de coordinacion Estudios y diseños 
</t>
    </r>
    <r>
      <rPr>
        <sz val="11"/>
        <color rgb="FFFF0000"/>
        <rFont val="Calibri"/>
      </rPr>
      <t>Observación: Para garantizar correspondencia con el indicador debes especificarse los polígonos discutidos en las reuniones.</t>
    </r>
  </si>
  <si>
    <t>Hallazgo administrativo con presunta incidencia disciplinaria, por incumplimiento en la publicación en el Plan Anual de Adquisiciones de los contratos de obra No. 416 de 2017, 211 de 2018 y 214 de 2018 y los contratos de interventoría No. 420 de 2017 y 212 de 2018</t>
  </si>
  <si>
    <t>Previo a iniciar cualquier contratación con recursos FONDIGER, se verifica que se encuentre incluido en el Plan de Adquisiciones a partir de la implementación de la nueva politica</t>
  </si>
  <si>
    <t>Verificación Plan Anual de Adquisiciones vs la contrataciones realizadas</t>
  </si>
  <si>
    <t>Contratos suscritos con recursos FONDIGER / Contrados reportados en el Plan Anual de Adquisiciones.</t>
  </si>
  <si>
    <t>23/07/2019: Verificado la versión 40 del plan de Adquisiciones publicada en el SECOP II y la base de contratos del IDIGER (Recursos FONDIGER), Se encuentra que esta cumpliendo. 
14/08/2019: Se verifica la Version 43 del Plan de Adquisicones publicada en el SECOP V/S la Base de Contratos del IDIGER (Recursos FONDIGER), el Convenio 270 de 2019 se encuentra incluido en el Plan Anual de Adquisiciones vigencia 2019. Se anexa la versión 43 del Plan Anual de Adquisiciones.
10/10/2019: Se verifica la version 55 del Plan de Adquisiciones vs la Base de Contratos del IDIGER (Recursos FONDIGER), el cual se encuentra cumpliendo.</t>
  </si>
  <si>
    <t xml:space="preserve">El dia 24 de Julio se realizó verificacion de las evidencias comenzando con la versión 40 del plan de Adquisiciones publicada en el SECOP II y la base de contratos del IDIGER (Recursos FONDIGER) de lo anteriormente mencionado se evidencio que si le estan dando cumplimiento a las acciones descritas en el plan de mejoramiento, sin embargo no se observó la publicacion de la evidencia correspondiente al convenio 270 de 2019. DFRCH. 
14/08/2019 Se evidencio la publicacion del convenio 270 de 2019 en la version 43 del plan anual de adquisiones publicado en el secop, el Convenio 270 de 2019 se encuentra incluido en el Plan Anual de Adquisiciones vigencia 2019. Anexando la versión 43 del Plan Anual de Adquisiciones. DFRCH.  </t>
  </si>
  <si>
    <t xml:space="preserve">DFRCH 28/10/2019 Se evidencío por parte de la OAJ en la pagina del SECOP II la verificacion del PAA tal y como lo implemetó la nueva politica de contratacion publica acorde con los contratos celebrados por IDIGER.
EVIDENCIA: correo electronico con PAA y PAA en la pagina del SECOP II.
Referente de OAJ Leidy Alvarez.    </t>
  </si>
  <si>
    <t>Actividad en ejecución en vigencia 2020</t>
  </si>
  <si>
    <t>3.1.3.10</t>
  </si>
  <si>
    <t>Hallazgo administrativo con presunta incidencia disciplinaria, por debilidades en la interventoría y la supervisión del contrato de obra No. 211 de 2018 relacionadas con la obtención de permisos y/o licencias</t>
  </si>
  <si>
    <t>Solicitar a futuro para contratos con objeto y obligaciones similares al contratista el seguimiento semanal al estado de los trámites radicado en la SDA, desde la entidad se llevará la trazabilidad de las solicitudes y se realizará la gestión interinstitucional pertinente.</t>
  </si>
  <si>
    <t>Seguimiento a trámites ante SDA</t>
  </si>
  <si>
    <t>(Número de trámites con seguimiento/Numero total de tramites requeridos por obra)*100</t>
  </si>
  <si>
    <r>
      <t xml:space="preserve">06/27/2019  Se han realizado el seguimiento a los trámites requeridos 
Evidencia 
Actas de Comité de obra 
10/01/19 Acciones realizadas
Se han realizado el seguimiento a los trámites requeridos.
Evidencias 
Se adjuntan como evidencias los Radicados de seguimiento tramites ante SDA.
</t>
    </r>
    <r>
      <rPr>
        <b/>
        <sz val="11"/>
        <rFont val="Calibri"/>
      </rPr>
      <t xml:space="preserve">04/12/19 </t>
    </r>
    <r>
      <rPr>
        <sz val="11"/>
        <color rgb="FF000000"/>
        <rFont val="Calibri"/>
      </rPr>
      <t xml:space="preserve">Acciones realizadas
Se han realizado el seguimiento a los trámites requeridos.
Evidencias 
Se adjuntan como evidencias los Radicados de seguimiento trámites ante SDA.
2019EE6144 Contrato 214 de 2018. Juan José Rondón - Ciudad Bolívar.
2017EE16031 Contrato 214 de 2018. Juan José Rondón - Ciudad Bolívar.
2017EE16032 Contrato 214 de 2018. Juan José Rondón - Ciudad Bolívar.
2019ER59993 Contrato 214 de 2018. Juan José Rondón - Ciudad Bolívar.
</t>
    </r>
  </si>
  <si>
    <t>SEGUIMIENTO JULIO DE 2019: Se solictan los soportes que permitan evidenciar los tramites con seguimiento que se han realizado a la fecha ante SDA.</t>
  </si>
  <si>
    <t>La dependencia remite soportes de seguimiento a tramites, se solicita realizar un consolidado de los tramites requeridos con su respectivo seguimiento, para cálculo del indicador.</t>
  </si>
  <si>
    <t xml:space="preserve">Se han realizado el seguimiento a los trámites requeridos.ante la SDA. Adicionalme, se incluyó en los estudios previos la obligacion de " 8. Durante la ejecución, garantizar el cumplimiento de las obligaciones derivadas de los permisos, licencias y /o autorizaciones, que se hubiesen otorgado por la autoridad ambiental en los eventos en los que hubiere dado lugar a ellos. Además de implementar las medidas conducentes para: i) Evitar la contaminación ambiental, ii) Prevenir y mitigar los riesgos durante la ejecución de sus operaciones y/o actividades."
Evidencias
Radicados de seguimiento trámites ante SDA de las obras Casagrande, Parque Porvenir Usme, Arabia, Serranías, Sotavento.
(6  trámites con seguimiento/ 6 tramites requeridos por obra)*100=100%
Estudios previos Parque nacional </t>
  </si>
  <si>
    <t>3.1.3.11</t>
  </si>
  <si>
    <t>Hallazgo administrativo con presunta incidencia disciplinaria, por falta de suficiencia en la garantía de responsabilidad civil exigida en el marco del contrato de obra 321 de 2017</t>
  </si>
  <si>
    <t>Comunicar al contratista de obra e interventoria mediante oficio los lineamientos para proceder en los casos en los que sean necesarias adiciones y prórrogas, en el cual se enfatizará la necesidad de cumplir con lo establecido en el artículo 2.2.1.2.3.1.17 del Decreto 1082 de 2015 frente a las pólizas y las garantías</t>
  </si>
  <si>
    <t>Seguimiento a pólizas y garantías</t>
  </si>
  <si>
    <t>Número de garantías aprobadas/ número de adiciones realizadas</t>
  </si>
  <si>
    <r>
      <t xml:space="preserve">06/27/2019 Se cuenta con el formato de  oficio los lineamientos para proceder en los casos en los que sean necesarias adiciones y prórrogas, en el cual se enfatiza la necesidad de cumplir con lo establecido en el artículo 2.2.1.2.3.1.17 del Decreto 1082 de 2015 frente a las pólizas y las garantías.
10/01/2019 Acciones desarrolladas  
Se ha entregado a los contratistas el  oficio los lineamientos para proceder en los casos en los que se han requerido adiciones y prórrogas, en el cual se enfatiza la necesidad de cumplir con lo establecido en el artículo 2.2.1.2.3.1.17 del Decreto 1082 de 2015 frente a las pólizas y las garantías.
Evidencias 
Se adjuntan como evidencias los oficios entregados al contratista.
</t>
    </r>
    <r>
      <rPr>
        <b/>
        <sz val="11"/>
        <rFont val="Calibri"/>
      </rPr>
      <t>12/12/2019</t>
    </r>
    <r>
      <rPr>
        <sz val="11"/>
        <color rgb="FF000000"/>
        <rFont val="Calibri"/>
      </rPr>
      <t xml:space="preserve"> Acciones realizadas: 
Se ha entregado a los contratistas el  oficio los lineamientos para proceder en los casos en los que se han requerido adiciones y prórrogas, en el cual se enfatiza la necesidad de cumplir con lo establecido en el artículo 2.2.1.2.3.1.17 del Decreto 1082 de 2015 frente a las pólizas y las garantías.
Evidencias 
Se adjuntan como evidencias los oficios entregados al contratista.
Contrato 297 de 2019. Porvenir de fecha 22 de noviembre de 2019
Contrato 420 de 2019. Granjas de fecha 20 de agosto de 2019</t>
    </r>
  </si>
  <si>
    <t>SEGUIMIENTO JULIO DE 2019: Se evidencia formato en word de lineamientos para proceder en los casos en los que sean necesarias adiciones y prórrogas, en el cual se enfatiza la necesidad de cumplir con lo establecido en el artículo 2.2.1.2.3.1.17 del Decreto 1082 de 2015 frente a las pólizas y las garantías.
Se solicita soportes de comunicación de estos lineamientos al contratista asi como el soporte de seguimiento a las polizas y garantias.
Se solicta se aplique estrictamente la acción</t>
  </si>
  <si>
    <t xml:space="preserve">SEGUIMIENTO OCTUBRE OCI: La dependencia informa que se ha entregado a los contratistas oficios con los lineamientos para proceder en los casos en los que se han requerido adiciones y prórrogas, y remite como evidencia las pólizas y garantías y el oficio con lineamientos remitidos para las obras Porvenir Usme y Arabia. Se recomienda continuar con la acción hasta finalizar  la vigencia.
</t>
  </si>
  <si>
    <t xml:space="preserve">Se ha efectuado el seguimiento a la aprobación de las pólizas para los contratos en los que hubo lugar adiciones y prórrogas. Se adjunta ejemplo de comunicación de lineamientos en caso de adición y prórroga
Se adjuntan los soportes de  aprobación de las polizas de los contratos de Madrid, Sotavento, El Codito, Casagrande,  Arabia, Parque Porvenir, Serranías y Juan José Rondón Usme.  
Se identiofican Número de garantías aprobadas/ número de adiciones realizadas así: 16 garantías aprobadas/ 16 número de adiciones realizadas
</t>
  </si>
  <si>
    <t>3.1.3.12</t>
  </si>
  <si>
    <t>Hallazgo administrativo, por omitir una de las reglas pactadas en el pliego de condiciones en el marco del concurso de méritos No. IDIGER-CM-002-2017</t>
  </si>
  <si>
    <t>Dar cumplimiento a las Comunicaciones Internas con lineamientos de la Oficina Asesora Jurídica sobre como se deben estructurar los estudios previos en las diferentes modalidades de selección, teniendo en cuenta la normatividad vigente y los lineamiento de Colombia Compra Eficiente.</t>
  </si>
  <si>
    <t>Estudios previos y pliegos de condiciones</t>
  </si>
  <si>
    <t>Dos documentos modificados</t>
  </si>
  <si>
    <t>Subdirecci de Reducción de Riesgos y Adaptación a Cambio Climático apoyo de Oficina Asesora Jurídica</t>
  </si>
  <si>
    <t xml:space="preserve">06/27/2019 Se han socializado en las reuniones de coordinación de obras y se ha remitido por correo electrónico las Comunicaciones Internas con lineamientos de la Oficina Asesora Jurídica sobre como se deben estructurar los estudios previos en las diferentes modalidades de selección, teniendo en cuenta la normatividad vigente y los lineamiento de Colombia Compra Eficiente.
10/01/2019 
Se han socializado en las reuniones de coordinación de obras y se ha remitido por correo electrónico las Comunicaciones Internas con lineamientos de la Oficina Asesora Jurídica sobre como se deben estructurar los estudios previos en las diferentes modalidades de selección, teniendo en cuenta la normatividad vigente y los lineamiento de Colombia Compra Eficiente. Adicionalmente se encuentra en curso el proceso de actualización del formato de estudios previos para obras de mitigación.
Evidencias 
Se adjuntan como evidencia el acta de reunión sobre el diagnostico de ajustes al formato actual de los estudios previos. 
12/12/2019 Acciones realizadas: 
Se han socializado en las reuniones de coordinación de obras y se ha remitido por correo electrónico las Comunicaciones Internas con lineamientos de la Oficina Asesora Jurídica sobre como se deben estructurar los estudios previos en las diferentes modalidades de selección, teniendo en cuenta la normatividad vigente y los lineamiento de Colombia Compra Eficiente. Adicionalmente se encuentra en curso el proceso de actualización del formato de estudios previos para obras de mitigación.
Evidencias 
Se adjuntan como evidencia el acta de reunión sobre el diagnostico de ajustes al formato actual de los estudios previos. 
Formato preliminar de Estudios previos </t>
  </si>
  <si>
    <t xml:space="preserve">23/07/2019: El 31 de mayo de 2019  se adelantó reunión en la Oficina Asesora Jurídica con el lider del proceso de gestión precontractual con el fin de actualizar los estudio previos de las diferentes modalidades de selección, actualizar los documentos complementarios y verificar y actualizar los procedimientos de acuerdo a la normatividad vigente. (Se anexa acta).
10/10/2019: Se adelanta el formato de estudios previos del proceso de selección abreviada por subasta inversa, quedando pendiente la revision por parte de la jefe de la Oficina Asesora Juridica. (Se anexa acta de reunion) </t>
  </si>
  <si>
    <t xml:space="preserve">En este segumiento mediante acta de reunion con fecha del 31/05/2019 realizada por la oficina asesora juridica, con el lider del proceso de gestión precontractual con el fin de actualizar los estudio previos de las diferentes modalidades de selección, actualizar los documentos complementarios y verificar y actualizar los procedimientos de acuerdo a la normatividad vigente.
DFRCH 24/07/2019.
La SRRACC, informa que se han socializado en las reuniones de coordinación de obras y se ha remitido por correo electrónico las Comunicaciones Internas con lineamientos de la Oficina Asesora Jurídica sobre como se deben estructurar los estudios previos en las diferentes modalidades de selección, teniendo en cuenta la normatividad vigente y los lineamiento de Colombia Compra Eficiente. 
Falta realizar los formatos descritos en la accion y por reduccion, evidenciar las acciones de mejora. </t>
  </si>
  <si>
    <t xml:space="preserve">La dependencia indica que de acuerdo a la normatividad vigente se encuentran en el proceso de modificación del formato de estudios previos. Para poder dar cierre a esta acción se debe formalizar y publicar dicho formato y adicionalmente el de pliego de condiciones de acuerdo a lo propuesto en la acción. Como evidencia remiten acta en la que se trata el tema de modificación del formato de estudios previos.
DFRCH 28/10/2019 Se realizó seguimiento a la presente acción y a la recomendacion por parte de la OCI y la OAJ queda pendiente por remitir evidencias de formalizar y publicar dicho formato. </t>
  </si>
  <si>
    <t>27/12/2019 DFRCH. Se anexa correo electronico donde se encuentra la trazabilidad del estudio previo de INTERVENTORIA DE OBRA para su visto bueno el cual fue remitido por Anamilena Alvarez el cual se encuentra en revision por parte de la OAJ. 
Se deja como soporte de evidencia correo electronico con trazabilidad de fecha del 19 y 27 de diciembre. 
Lorena Barón.  Contnua en ejecución hasta 2020.</t>
  </si>
  <si>
    <t>Expedir Comunicaciones Internas a los Subdirectores y Jefes de Oficina con lineamientos de cómo se debe exigir la experiencia específica de los estudios previos , teniendo en cuenta la normatividad vigente y los lineamiento de Colombia Compra Eficiente.</t>
  </si>
  <si>
    <r>
      <t xml:space="preserve">06/27/2019  Esta acción se encuentra en proceso de implementación por parte de Juridica
</t>
    </r>
    <r>
      <rPr>
        <b/>
        <sz val="11"/>
        <rFont val="Calibri"/>
      </rPr>
      <t>12/12/2019</t>
    </r>
    <r>
      <rPr>
        <sz val="11"/>
        <color rgb="FF000000"/>
        <rFont val="Calibri"/>
      </rPr>
      <t xml:space="preserve"> Acciones realizadas: 
Esta acción se encuentra en proceso de implementación por parte de Jurídica
*Comunicación interna a los supervisores y subdirecciones respecto a los lineamientos que establece Colombia Compra Eficiente. 
</t>
    </r>
  </si>
  <si>
    <t>23/07/2019: Esta adelantando el borrador de la comunicación interna que se remitirá a las Subdirección y Oficina del Idiger, para lo cual el día 23 de Julio de 2019, el Lider del proceso Precontractual remitió insumo para proyectar la comunicación. Igualmente el grupo precontractual en la revisión que realiza a los estudios previos de los procesos de selección realizá recomendaciones relacionadas con la experiencia.
10/10/2019: Se remitió la comunicacion interna No. 2019IE4877 del 10-10-2019 a todas la Sudiinformando una serie de lineamientos sobre la Experiencia Especifica establecidos por Colombia Compra Eficiente y la Camara Colobiana de la Infraestructura. Dihca comunicación tambien fue remitida a traves del correo talentohumano@idiger.gov.co.</t>
  </si>
  <si>
    <t>En seguimiento realizado a la OAJ, cuenta actualmente con el insumo para adelantar la comunicacion y poder ejecutar las acciones correspondientes. pendiente evidencia.
DFRCH 24/07/2019</t>
  </si>
  <si>
    <t xml:space="preserve">DFRCH 28/10/2019 De acuerdo a las acciones descritas en este punto se evidenció comunicacion interna a los supervisores y subdirecciones respescto a los lineamientos que establece Colombia Compra Eficiente. 
Documento remitido por la referente de la OAJ por correo electronico. 
Referente Leidy Alvarez. </t>
  </si>
  <si>
    <t xml:space="preserve">27/12/2019 DFRCH. 
En el seguimiento que se realizó al plan de mejoramiento se evidenció como se establecen en el proceso de obra la experiencia especifica en un lineamiento que dio la OAJ. 
Lorena Barón. </t>
  </si>
  <si>
    <t>3.1.3.13</t>
  </si>
  <si>
    <t>Hallazgo administrativo con presunta incidencia disciplinaria, por falta de exigencia, control y seguimiento de las garantías del contrato de obra No. 416 de 2018</t>
  </si>
  <si>
    <t>Establecer en los estudios previos dentro de las obligaciones del idiger el " Realizar el seguimiento a las clausulas contractuales una vez se realicen modificaciones o adiciones a los contratos"</t>
  </si>
  <si>
    <t>Estudios previos con la obligacion de la entidad / total de procesos de la vigencia</t>
  </si>
  <si>
    <t>09/10/2019 Se realizó socialización a los funcionarios de la oficina TIC responsables de la elaboración de los estudios previos para incluir la obligación definida en el plan de acción. Debido a que en la actualidad no cursa ninguna elaboración del estudio previo, se espera entregar avance de la implementación en la proxima fecha de seguimiento</t>
  </si>
  <si>
    <t>Seguimiento  18 de julio de 2019: No se observó registro de avance por parte de la oficina TICS</t>
  </si>
  <si>
    <t>Seguimiento 11 de Octubre de 2019 la Oficina TICS mediante correo electronico envia a los funcionarios responsables de TIC, recordando la inclusión de la obligación en los estudios previos. Esta acción culmina en el mes de abril de 2019</t>
  </si>
  <si>
    <t>Mediante correo electronico del 9 de Octubre de 2019;  envia a los funcionarios responsables de TIC, recordando la inclusión de la obligación en los estudios previos. Esta acción culmina en el mes de abril de 2020</t>
  </si>
  <si>
    <t>Hallazgo administrativo con presunta incidencia disciplinaria, por delegar una supervisión en el marco del contrato de obra 416 de 2017</t>
  </si>
  <si>
    <t>Preveer en los pliegos de condiciones de contrato de obra pública que tenga adicional la entrega de elementos, además de las contratación de la interventoria para la obra la designación de un supervisor para la recepción de los bienes adquiridos.</t>
  </si>
  <si>
    <t>Interventoria en los contratos de obra con valor superior a la menor cuantia</t>
  </si>
  <si>
    <t>Contratos de interventoria / Contratos del obras supervisados por la oficina TIC con valor superior a la menor cuantia</t>
  </si>
  <si>
    <t>09/10/2019 No se han presentado contratos de obra ni de interventoria supervisados por la oficina TIC en el periodo de seguimiento. La oficina TIC se encuentra atenta a designaciones por por parte de la direccion general de contratos de este tipo que dieran a lugar para implementar las acciones sugeridas</t>
  </si>
  <si>
    <t>Seguimiento 11 de Octubre de 2019 la Oficina TICS no reporta avance debido a que a la fecha en la oficina TICS no se han presentado contratos de obra ni de interventoria.La acción culmina en abril de 2020.  MLBC</t>
  </si>
  <si>
    <t>La OFicina TICs manifiesta que  no se han presentado contratos de obra ni de interventoria supervisados por la oficina TIC en el periodo de seguimiento. La oficina TIC se encuentra atenta a designaciones por por parte de la direccion general de contratos de este tipo que dieran a lugar para implementar las acciones sugeridas. La acción culmina en abril de 2020 por lo que continúa en ejecución.</t>
  </si>
  <si>
    <t>3.1.3.15</t>
  </si>
  <si>
    <t>Hallazgo administrativo con presunta incidencia disciplinaria por vulnerar el principio de transparencia en la subasta inversa IDIGER-SA-MC-014-2017</t>
  </si>
  <si>
    <t>En el estudio de mercado de las subastas se solicitara unicamente lo establecido en 2.2.1.2.1.2.1 decreto 1082 2015 y en la matriz de riesgo se establecera el concepto de incompatibilidad de tecnologia, salvo que se trate de un único proveedor.</t>
  </si>
  <si>
    <t>Fichas tecnicas ajustadas al decreto</t>
  </si>
  <si>
    <t>Procesos con fichas tecnicas ajustadas al decreto / procesos de subasta de la oficina TIC durante la vigencia</t>
  </si>
  <si>
    <t>09/10/2019 No se han presentado procesos de subasta supervisados por oficina TIC en el periodo de seguimiento. La oficina TIC se encuentra atenta al plan de adquisiciones para implementar la accion en cuanto surja un proceso de tipo subasta</t>
  </si>
  <si>
    <t>Seguimiento 11 de Octubre de 2019 la Oficina TICS no reporta avance debido a que a la fecha en la oficina TICS procesos de subasta supervisados por oficina TIC .La acción culmina en abril de 2020. MLBC</t>
  </si>
  <si>
    <t>la Oficina TICS no reporta avance debido a que a la fecha en la oficina TICS procesos de subasta supervisados por oficina TIC .La acción culmina en abril de 2020. MLBC</t>
  </si>
  <si>
    <t>3.1.3.16</t>
  </si>
  <si>
    <t>Hallazgo administrativo con presunta incidencia disciplinaria, por debilidades en la interventoría y supervisión del contrato de obra 416 de 2017 y contrato de interventoría 420 de 2017</t>
  </si>
  <si>
    <t>Realizar el diseño de el formato "Transferencia de conocimiento de servicios tecnologicos" , registrarlo en el sistema de gestión de calidad e implementarlo en los contratos cuya obligación involucre transferencia de conocimiento por parte del proveedor.</t>
  </si>
  <si>
    <t>% de implementacion de los formatos durante la vigencia</t>
  </si>
  <si>
    <t>Formatos diligenciados / Procesos contractuales requeridos</t>
  </si>
  <si>
    <t>10/10/2019 Se realizo el diseño del formato " Acta de transferencia de conocimiento de servicios tecnologicos". Fue enviado a la oficina de planeación para revisión y posterior publicación</t>
  </si>
  <si>
    <t>Seguimiento 11 de Octubre de 2019: se evidencia borrador del Acta de transferencia de conocimiento 
de servicios tecnologico.Pendiente de ser aprobado por la Oficina Asesora de Planeación. MLBC</t>
  </si>
  <si>
    <t>31 de diciembre de 2019
No se reporta avance por parte de la oficina TICS</t>
  </si>
  <si>
    <t>3.1.3.17</t>
  </si>
  <si>
    <t>Hallazgo administrativo con presunta incidencia disciplinaria, por falta de seguimiento por parte de la interventoría e IDIGER frente a la cancelación de la contribución parafiscal al Fondo Nacional de Formación Profesional de la Industria de la Construcción (FIC) dentro del contrato de obra 416 de 2017</t>
  </si>
  <si>
    <t>Incluir la obligacion al contratista: "El contratista deberá anexar el recibo de pago al(FIC)correspondiente a la ejecución del presente contrato de obra, para la suscripción del acta de liquidación" y a la interventoria: "Verificar que el contratista anexe el recibo de pago al (FIC) correspondiente a la ejecución del contrato de obra, previo a la suscripción del acta de liquidación, en caso que aplique a las condiciones de ejecución de la obra civil"</t>
  </si>
  <si>
    <t>% contratos de obra e interventoria con la obligación del FIC</t>
  </si>
  <si>
    <t>contratos con la obligacion FIC/Total de contratos de obra e interventoria de la oficina TIC durante la vigencia</t>
  </si>
  <si>
    <t>la Oficina TICS no reporta avance debido a que a la fecha en la oficina TICS no se han presentado contratos de obra ni de interventoria.La acción culmina en abril de 2020.  MLBC</t>
  </si>
  <si>
    <t>3.1.3.18</t>
  </si>
  <si>
    <t>Hallazgo administrativo por deficiencia en los controles de la supervisión y falencias en la planeación de los contratos de logística 345 de 2014 y 290 de 2018</t>
  </si>
  <si>
    <t>Elaborar, implementar y socializar una guía que contenga las instrucciones a seguir por parte de las dependencias solicitantes de los servicios del contrato del apoyo logistíco antes, durante y después del evento</t>
  </si>
  <si>
    <t>Guía de instrucciones para el uso del contrato de apoyo logístico</t>
  </si>
  <si>
    <t>1 Guía elaborada y implementada</t>
  </si>
  <si>
    <t>23 de julio de 2019
Se elaboró la guía y se remitió a la OAP a través de correo institucional
Octubre de 2019
Se elaboró un instructivo para la programación de servicios de apoyo logísitco, acompañado de un formato de solicitud delevento, documentos que  fueron revisados y aprobados por la Oficina Asesora de Planeación. Se encuentra publicados en la página web del IDIGER.</t>
  </si>
  <si>
    <t>Se identifican los siguientes soportes: Correo enviado a OAP para aprobación del documento: INSTRUCTIVO PARA LA PROGRAMACION DE SERVICIOS
DE APOYO LOGISTICO y el documento  relacionado. SE asigna un 80% de cumplimiento hasta aprobación. Se encuentra Vencida.  23 de julio de 2019. DKRP</t>
  </si>
  <si>
    <t>El documento se encuentra publicado en el proceso de Gestión Administrativa en el siguiente link: https://www.idiger.gov.co/web/guest/administrativa se adjuntan:MP-IN-01 Instructivo apoyo Logístico
MP-FT-01 Formato de solicitud del Evento</t>
  </si>
  <si>
    <t>Solicitar a la empresa contratista un informe mensual de la ejecución del contrato</t>
  </si>
  <si>
    <t>Informe de ejecución del contrato</t>
  </si>
  <si>
    <t>Número de informes de ejecución del contrato/Plazo del contrato(meses)</t>
  </si>
  <si>
    <t>Octubre de 2019:
No se realizó contrato de apoyo logístico en el IDIGER. En reemplazo se suscribio el contrato de suministro de alimentos No. 447 de 2019, en el cual se establece la obligación específica No. 17: " Entregar con la cuenta de cobro la constancia de recibido de los alimentos que se suministren.", la cual es el soporte de ejución del contrato.
El contrato se inició en octubre, razón por la cual ningún pago se ha realizado.
Diciembre de 2019: como evidencia se adjunta el soporte de ejecución del contrato, en donde se muestra como fue la ejecución del mismo de conformidad con lo solicitado.</t>
  </si>
  <si>
    <t>19/07/2019  La acción se iniciará en agosto de acuerdo a lo programado, pues alli se firmará el nuevo contrato de logística. DKRP</t>
  </si>
  <si>
    <t>La SCAD manifiesta que no se realizó contrato de apoyo logístico en el IDIGE,  sino contrato de suministro de alimentos No. 447 de 2019 (4 meses: El pago se hará en mensualidades contra la presentación de factura), en el cual  esta  la obligación específica No. 17: " Entregar con la cuenta de cobro la constancia de recibido de los alimentos que se suministren.", la cual  sera  soporte de ejución del contrato. Dado que se inicio en cotubre la acción continua en ejecución. 
DKRP</t>
  </si>
  <si>
    <t xml:space="preserve">Se evidencia soportes de la ejecución del contrato, en donde se muestra como fue la ejecución del mismo de conformidad con lo solicitado.Se relaciona en un cuadro de excel con 10 refrigerios entregados para un total de $9928170. Empresa ROKY`s FOOD. 
El contrato inició en el mes de octubre de 2019 y vence el 3 de febrero de 2020.En el mes de Octubre no se solicitaron servicios al proveedor. Durante los meses de noviembre y diciembre se presentaron servicios, cuyo soporte se presenta en un informe  donde se encuentran los dos reportes de servicios . La dependencia manifiesta que se han presentado 2 servicios y se evidencia el reporte de estos dando cumplimiento al 100% de lo programado para la vigencia y debe tenerse en cuenta que el contrato continua en ejecución hasta febrero de 2020
</t>
  </si>
  <si>
    <t>Hallazgo administrativo con presunta incidencia disciplinaria, por la baja ejecución presupuestal de los proyectos de inversión 1158 y 1178, contraviniendo el principio de anualidad y planeación establecidos en el Estatuto Orgánico del Presupuesto</t>
  </si>
  <si>
    <t>Realizar inventario semestral de necesidades de herramientas, accesorios y/o equipos que se requieren para garantizar el cumplimiento de las metas del proyecto 1178. Los cuales permitan evidenciar las necesidades de compras para el CDLyR con anterioridad, cumpliendo el principio de anualidad.</t>
  </si>
  <si>
    <t>Inventario semestral de HEAS</t>
  </si>
  <si>
    <t>(N° de invetarios HEAS realizados/ 2 inventarios HEAS)*100</t>
  </si>
  <si>
    <t>Subd. Manejo de Emergencias</t>
  </si>
  <si>
    <t xml:space="preserve">22-07-2019: Se elaboró el plan de adquisiones de la SMEyD, como una herramienta mediante la cual se realiza el inventario de las necesidades de HEAS, identificando y priorizando confome al presupuesto y el tiempo de ejecución. Se adjunta el plan para los fines pertinentes.
23-10-2019: Con el propósito de realizar mayor control a las necesidades en recursos, herramientas, equipos y otros, de la Subdirección para el Manejo de Emergencias y Desastres-SMEYD, se elaboró un documento de control en el cual se describen los procesos requeridos, entre tanto mediante éste se realiza un inventario de las necesidades, el cual se nombro plan de adquisiciones, sin embargo mediante este se ennumeran los procesos, su descripción, la fecha a realizar, el valor y entre otras variables que permiten realizar un control de las necesidades de la SMEYD, y permite que la planeación de estos procesos cumplan con los princios establecidos en la normatividad. Se adjunta Plan de adqusiciónes- Inventario de necesidades actualizado a la fecha.
10-01-2019: El inventario de necesidades de la SMEYD (Plan de adquisiciones), fue actualizado en la vigencia 2019 conforme a las necesidades identificadas, se adjunta documento actualizado. Teniendo en cuenta lo anterior se solicita de manera cordial se cierre al hallazgo, puesto que se dio cumplimiento a  la meta, el indicador y  la acción planteada.
</t>
  </si>
  <si>
    <t>La dependencia remite como soporte excel con procesos de compra. Como evidncia se reuiere inventario semestral de acuerdo a la acciòn formulada: Realizar inventario semestral de necesidades de herramientas, accesorios y/o equipos que se requieren para garantizar el cumplimiento de las metas del proyecto 1178. Los cuales permitan evidenciar las necesidades de compras para el CDLyR con anterioridad, cumpliendo el principio de anualidad.
En taenciòn a que la acciòn esta sucrita para desarrollar entre el 15 de abril y el 31 de diciembre de 2019, se espera como soportes dos inventarios de identificaciòn de necesidades.... al finalziar el periodo de la acciòn.</t>
  </si>
  <si>
    <t xml:space="preserve">Con el propósito de realizar mayor control a las necesidades en recursos, herramientas, equipos y otros, de la Subdirección para el Manejo de Emergencias y Desastres-SMEYD, se elaboró un documento de control en el cual se describen los procesos requeridos, entre tanto mediante éste se realiza un inventario de las necesidades, el cual se nombro plan de adquisiciones, sin embargo mediante este se ennumeran los procesos, su descripción, la fecha a realizar, el valor y entre otras variables que permiten realizar un control de las necesidades de la SMEYD, y permite que la planeación de estos procesos cumplan con los princios establecidos en la normatividad. Se adjunta 2 PlanES de adqusiciónes- Inventario de necesidades .
Este fue actualizado en la vigencia 2019 conforme a las necesidades identificadas, se adjuntan documentos </t>
  </si>
  <si>
    <t>Daremos estricto cumplimiento a los decretos 111 de 1996, 714 de 1996 y la ley 819 de 2003.</t>
  </si>
  <si>
    <t>Proyecto 1158</t>
  </si>
  <si>
    <t>Presupuesto programado/ Presupuesto aprobado</t>
  </si>
  <si>
    <t>Subdireccion Reducción</t>
  </si>
  <si>
    <t xml:space="preserve">10/01/2017 Acciones realizadas 
Se realiza el monitoreo semanal al avance de la ejecución de la meta mediante el informe semanal de interventoría y las actas de Comité de obra. 
Evidencias
Se adjuntan como evidencia los informes semanal de ejecución de obras y las actas de los comités de obras.     
12/12/2019 Acciones realizadas 
Se subsanó la  baja ejecución presupuestal del Proyecto de inversión 1158, dado que para la vigencia 2019 se programaron por la linea de obras $1.050.081.095 y y se comprometio el 100% de los recursos, y a la fecha de la obra se ha ejecutado el 53% de los recursos de la obra
Evidencias 
Se anexa como evidencia el  INFORME DE EJECUCION DEL PRESUPUESTO DE GASTOS E INVERSIONES   
</t>
  </si>
  <si>
    <t>SEGUIMIENTO JULIO DE 2019: La dependencia informa que se ha dado estricto cumplimiento a los decretos 111 de 1996, 714 de 1996 y la ley 819 de 2003, en reporte del PACA con corte  de junio. Se requieren los soportes de cumplimiento.</t>
  </si>
  <si>
    <t>SEGUIMIENTO OCTUBRE OCI: La dependencia remite actas de comités de las obras Casagrande, Porvenir, Serranías, Arabia, La Estrada y Juan José Rondón y los informes de monitoreo semanal realizados por la interventoría. Se recomienda continuar con la ejecución de la acción hasta finalizar la vigencia remitiendo los respectivos soportes a la Oficina de Control Interno. Adicionalmente se solicita remitir el reporte de planeación en el que se evidencie el presupuesto programado respecto al presupuesto ejecutado para el proyecto 1158.</t>
  </si>
  <si>
    <t>Se presenta a cierre de diciembre de 2019 una ejecución del 88% del proyecto 1158  -Reducción del riesgo y adaptacion al cambio climático. Se adjunta informe de gestión y Ejecución presupuestal asociada y control sobre obras</t>
  </si>
  <si>
    <t>VENCIDA</t>
  </si>
  <si>
    <t>Hallazgo administrativo con presunta incidencia disciplinaria, por ejecutar recursos de los proyectos de inversión 1172, 1178, 1158 en gastos de funcionamiento, en el contrato No. 290 de 2018</t>
  </si>
  <si>
    <t>Solicitar y aplicar un concepto a la Secretaría Distrital de Planeación sobre la viabilidad de incluir gastos operativos en proyectos de inversión</t>
  </si>
  <si>
    <t>Concepto de la Secretaría Distrital de Planeación</t>
  </si>
  <si>
    <t>1 concepto aplicado</t>
  </si>
  <si>
    <t>Sub Corporativa y de Asuntos Disciplin - Ofi Asesora Planeac con apoyo gerentes proye 1172-1178-1158</t>
  </si>
  <si>
    <t>Se solicitó concepto a la Secretaría de Planeación y a la Secretaría de Hacienda Distrital a través de comunicación radicada con el No. 2019EE10053 y 2019EE9986  respectivamente en donde se menciona lo siguiente:
"Con el fin de aclarar conceptos técnicos sobre algunos hechos que fueron objeto de hallazgo por la Contraloría de Bogotá y que generan las acción de mejora por parte de la entidad, comedidamente solicito un concepto que determine si es viable comprometer recursos de inversión para gastos operativos asociados al proyecto relacionados con servicios de apoyo logístico y complementarios para cubrir gastos en escenarios, auditorios, alimentos, entre otros; teniendo en cuenta que no se cuenta con recursos de gastos de funcionamiento suficientes para tal fin.".
Se dió respuesta a las comunicaciones mencionadas anteriormente por parte de la Secretaría de Hacienda a través de la Comunicación radicada con el Número 2019ER14882 del 8 de agosto de 2019 IDIGER y 2019EE144928 del 2 de agosto de 2019 SH y la Secretaría de Planeación a través de la radicación No. 2-2019-51045 del 1 de agosto de 2019 SP y 2019ER14631 del 2 de agosto de 2019, conceptos que se van a aplicar por parte de los gerentes de los proyectos de inversión.
Octubre de 2019:
Con base en las respuestas entregads se seguirá aplicando el concepto, toda vez que estos confirmaron lo que se ha venido realizando en la Entidad frente a los gastos operativos a través de los proyectos de inversión.</t>
  </si>
  <si>
    <t>19/07/2019 Se solicitó concepto a la Secretaría de Planeación y a la Secretaría de Hacienda Distrital a través de comunicación radicada con el No. 2019ee10053 y 2019EE9986.  Se valora al 50% en atención a que se cumple con la solicitud a las entidades respectivas. Queda pendiente la respuesta para aplicación de la misma DKRP</t>
  </si>
  <si>
    <r>
      <t xml:space="preserve">22/08/2019: Se identifican  comunicaciones  por parte de la Secretaría de Hacienda a través de la Comunicación radicada con el Número 2019ER14882 del 8 de agosto de 2019 IDIGER y 2019EE144928 del 2 de agosto de 2019 SH y la Secretaría de Planeación a través de la radicación No. 2-2019-51045 del 1 de agosto de 2019 SP y 2019ER14631 del 2 de agosto de 2019,. la dependencia manifiesta que estos serán aplicados  por  por parte de los gerentes de los proyectos de inversión, situación que será objeto de verificación por parte de la oficina de control interno. Se asigna 67  en tanto se dió cumplimiento con solicitudes (33,3%),  las respectivas respuestas respuestas(33.3%) y queda pendiente la verificación de su aplicación) DKRP.
18/10/2019: </t>
    </r>
    <r>
      <rPr>
        <sz val="11"/>
        <color rgb="FF0000FF"/>
        <rFont val="Calibri"/>
      </rPr>
      <t xml:space="preserve">La aplicación  se verificará en una muestra PENDIENTE.
</t>
    </r>
    <r>
      <rPr>
        <sz val="11"/>
        <color rgb="FF000000"/>
        <rFont val="Calibri"/>
      </rPr>
      <t xml:space="preserve">Se identifican  comunicaciones  por parte de la Secretaría de Hacienda a través de la Comunicación radicada con el Número 2019ER14882 del 8 de agosto de 2019 IDIGER y 2019EE144928 del 2 de agosto de 2019 SH y la Secretaría de Planeación a través de la radicación No. 2-2019-51045 del 1 de agosto de 2019 SP y 2019ER14631 del 2 de agosto de 2019,. la dependencia manifiesta que estos serán aplicados  por  por parte de los gerentes de los proyectos de inversión.
El concepto menciona: "Con el fin de aclarar conceptos técnicos sobre algunos hechos que fueron objeto de hallazgo por la Contraloría de Bogotá y que generan las acción de mejora por parte de la entidad, comedidamente solicito un concepto que determine si es viable comprometer recursos de inversión para gastos operativos asociados al proyecto relacionados con servicios de apoyo logístico y complementarios para cubrir gastos en escenarios, auditorios, alimentos, entre otros; teniendo en cuenta que no se cuenta con recursos de gastos de funcionamiento suficientes para tal fin.".
Se dió respuesta a las comunicaciones mencionadas anteriormente por parte de la Secretaría de Hacienda a través de la Comunicación radicada con el Número 2019ER14882 del 8 de agosto de 2019 IDIGER y 2019EE144928 del 2 de agosto de 2019 SH y la Secretaría de Planeación a través de la radicación No. 2-2019-51045 del 1 de agosto de 2019 SP y 2019ER14631 del 2 de agosto de 2019, conceptos aplicables por parte de los gerentes de los proyectos de inversión.
La dependencia manifiesta que al confirmar esta viabilidad con base en las respuestas entregads se seguirá aplicando el concepto, toda vez que estos confirmaron lo que se ha venido realizando en la Entidad frente a los gastos operativos a través de los proyectos de inversión.
15/11/2019: Se revisan soportes de informe por concepto de gasto 2019 y el listado de los conceptos de gastos, con fin de evidenciar como se han ejecutado gastos operativos a través de los proyectos de inversión.
</t>
    </r>
  </si>
  <si>
    <t>Se identifican  comunicaciones  por parte de la Secretaría de Hacienda a través de la Comunicación radicada con el Número 2019ER14882 del 8 de agosto de 2019 IDIGER y 2019EE144928 del 2 de agosto de 2019 SH y la Secretaría de Planeación a través de la radicación No. 2-2019-51045 del 1 de agosto de 2019 SP y 2019ER14631 del 2 de agosto de 2019,. la dependencia manifiesta que estos serán aplicados  por  por parte de los gerentes de los proyectos de inversión, situación que será objeto de verificación por parte de la oficina de control interno. 
El concepto menciona: "Con el fin de aclarar conceptos técnicos sobre algunos hechos que fueron objeto de hallazgo por la Contraloría de Bogotá y que generan las acción de mejora por parte de la entidad, comedidamente solicito un concepto que determine si es viable comprometer recursos de inversión para gastos operativos asociados al proyecto relacionados con servicios de apoyo logístico y complementarios para cubrir gastos en escenarios, auditorios, alimentos, entre otros; teniendo en cuenta que no se cuenta con recursos de gastos de funcionamiento suficientes para tal fin.".
La dependencia manifiesta que al confirmar esta viabilidad con base en las respuestas entregads se seguirá aplicando el concepto, toda vez que estos confirmaron lo que se ha venido realizando en la Entidad frente a los gastos operativos a través de los proyectos de inversión.
Se revisan soportes de informe por concepto de gasto 2019 y el listado de los conceptos de gastos, con fin de evidenciar como se han ejecutado gastos operativos a través de los proyectos de inversión.</t>
  </si>
  <si>
    <t>Hallazgo administrativo, por la desactualización de las fichas de Estadística Básica de Inversión -EBI y de los documentos de formulación de los Proyectos de inversión 1172, 1158, 1178 y 1166</t>
  </si>
  <si>
    <t>Articular el procedimiento de formulación y/o seguimiento a los proyectos de inversión o el que haga sus veces con los manuales definidos por la Secretaria Distrital de Planeación-SDP y la Secretaría Distrital de Hacienda - SDH en lo referente a modificaciones presupuestales.</t>
  </si>
  <si>
    <t xml:space="preserve">Seguimiento 31/12/2019
Se realizó la actualización del procedimiento Formulación, reformulación y modificación de planes, programas y proyectos de inversión, en la cual se articularon las actividades que se realizan de acuerdo con manuales definidos por la Secretaria Distrital de Planeación-SDP y la Secretaría Distrital de Hacienda - SDH en lo referente a modificaciones presupuestales.
Se socializó con los referentes el procedimiento publicado y sus anexos vía correo electrónico.
Seguimiento a 30/09/2019 Se recopilaron los manuales de formulación y seguimiento definidos por la Secretaría Distrital de Planeación-SDP y el Manual de Presupuesto de la Secretaría de Hacienda Distrital- SHD y se está revisando la articulación de la información. </t>
  </si>
  <si>
    <t>Seguimiento18 de julio de 2019: Se evidenció con el líder asignado por la OAP que esta oficina ha venido recopilando los lineamientos de la Secretaría Distrital de Planeación que tienen que ver con la actualización de las fichas EBI de los proyectos de inversión la OCI recomendó que una vez seas analizados estos lineamientos se tengan en cuenta en la actualización del procedimiento para la formulación y seguimiento de los proyectos de inversión de la entidad para incorporar diferentes lineamientos requeridos para la gestión de los mismos, dichos lineamientos deberán ser tenidos en cuenta si los actuales proyectos requieren algún actualización que afecte la información de las fichas de estadísticas básicas y por su puesto para los nuevos proyectos que se formulen en el corto plazo con el cambio de plan de desarrollo de la ciudad</t>
  </si>
  <si>
    <t>Seguimiento15 de octubre de 2019: Se evidenció que la oficina Asesora de planeación una vez recopilo  los lineamientos de la Secretaría Distrital de Planeación que tienen que ver con la actualización de las fichas EBI de los proyectos de inversión.
Se reitera nuevamente la recomendación de  la OCI "una vez sean analizados estos lineamientos se tengan en cuenta en la actualización del procedimiento para la formulación y seguimiento de los proyectos de inversión de la entidad para incorporar diferentes lineamientos requeridos para la gestión de los mismos, dichos lineamientos deberán ser tenidos en cuenta si los actuales proyectos requieren algún actualización que afecte la información de las fichas de estadísticas básicas y por su puesto para los nuevos proyectos que se formulen en el corto plazo con el cambio de plan de desarrollo de la ciudad" esta acción tiene fecha de culminación el 31 de enero de 2020. MLBC</t>
  </si>
  <si>
    <t>Seguimiento 31/12/2019
Se evidenció la actualización del procedimiento Formulación, reformulación y modificación de planes, programas y proyectos de inversión, en la cual se articularon las actividades que se realizan de acuerdo con manuales definidos por la Secretaria Distrital de Planeación-SDP y la Secretaría Distrital de Hacienda - SDH en lo referente a modificaciones presupuestales.</t>
  </si>
  <si>
    <t>3.2.1.4</t>
  </si>
  <si>
    <t>Hallazgo administrativo, por no contar con evaluación ex-post en los proyectos de inversión 1172, 1158, 1178 y 1166 que permitan determinar el cumplimiento de los objetivos del proyecto</t>
  </si>
  <si>
    <t>Incluir dentro del informe de gestión de los proyectos de inversión de la entidad, la evaluación ex post y oficializar la plantilla de reporte dentro del Sistema Integrado de Gestión del IDIGER.</t>
  </si>
  <si>
    <t>Informes de Gestión de los proyectos de inversión con evaluación ex proyectos</t>
  </si>
  <si>
    <t>Número de informes con evaluación expost/ Total de informes de gestión</t>
  </si>
  <si>
    <t xml:space="preserve">Seguimiento 31/01/2019
La oficina Asersora de Planeación cuenta con 4 informes de gestión y la respectiva Evaluación Ex-post.
Seguimiento 31/12/2019
Al momento de cuenta con 3 evaluaciones Ex-post correspondientes a los Proyectos 1166, 1178 y 1158.
Seguimiento a 30/09/2019:
Actualmente la OAP ha recibido 2 informes de gestión con la Evaluación Ex-post. El Proyecto 1178- 1178 Fortalecimiento del Manejo de Emergencias y Desastres y el Proyecto 1158- Reducción del riesgo y adaptación al cambio climático.
Seguimiento a 20/06/2019:
Se elaboró, público y socializo a ravés de comunicación interna el formato PLF-FT-48 Evaluación Ex-post y se solicitó el primer seguimiento para el día 19 de Julio 2019.
</t>
  </si>
  <si>
    <t>Seguimiento  18 de julio de 2019: Se Observó que la OAP elaboró, público y socializo a través de comunicación interna el formato PLF-FT-48 Evaluación Ex-post frente al primer seguimiento  utilizando dicho formato por parte de los responsables y solicitado  por la OAP para el 19 de Julio 2019, no se contaba con evidencia debido al que el presente seguimiento se realizó un día, antes por lo cual se recomendó al líder de la OAP recopilar dicha información para el control del avance en la misma y su verificación en el próximo seguimiento.</t>
  </si>
  <si>
    <r>
      <t xml:space="preserve">Seguimiento 15 de octubre de 2019:  se evidencia 2 evaluaciones Ex-post en el formato establecido para tal fin; el proyecto 1178 </t>
    </r>
    <r>
      <rPr>
        <b/>
        <sz val="11"/>
        <rFont val="Calibri"/>
      </rPr>
      <t>"Fortalecimiento del Manejo de Emergencias y Desastres"</t>
    </r>
    <r>
      <rPr>
        <sz val="11"/>
        <color rgb="FF000000"/>
        <rFont val="Calibri"/>
      </rPr>
      <t xml:space="preserve"> y el Proyecto 1158- </t>
    </r>
    <r>
      <rPr>
        <b/>
        <sz val="11"/>
        <rFont val="Calibri"/>
      </rPr>
      <t xml:space="preserve">Reducción del riesgo y adaptación al cambio climático.
</t>
    </r>
    <r>
      <rPr>
        <sz val="11"/>
        <color rgb="FF000000"/>
        <rFont val="Calibri"/>
      </rPr>
      <t xml:space="preserve"> Teniendo en cuenta el indicador, tiene un avance del 60%.MLBC
</t>
    </r>
  </si>
  <si>
    <t>Seguimiento 31/12/2019
Se evidenció 3 evaluaciones Ex-post correspondientes a los Proyectos 1166, 1178 y 1158.</t>
  </si>
  <si>
    <t>3.2.1.5</t>
  </si>
  <si>
    <t>Hallazgo administrativo, por inconsistencias en el Diligenciamiento de la Ficha de Estadística Básica de Inversión Distrital EBI – D de los proyectos de inversión 1172 y 1178</t>
  </si>
  <si>
    <t>Solicitar la SDP orientaciones metodológicas aplicables a la Gestión de Riesgo en la formulación y seguimiento a proyectos.</t>
  </si>
  <si>
    <t>Una comunicación dirigida a la SDP solicitando orientación del impacto de la Gestión de Riesgo.</t>
  </si>
  <si>
    <t>Una comunicación dirigida a la SDP</t>
  </si>
  <si>
    <t>Seguimiento a 30/09/2019:
Se realizó una reunión con la SDP, el 22/08/2019, en la cual indica con respecto a este hallazgo que las actualizaciones a las fichas EBI se hacen cuando requieran Concepto Presupuestal de lo contrario no.
La territorialización no se hace por beneficio, esta orientado a la inversión.
Seguimiento a 10/07/2019:  El día 8 de Julio de 2019,  se remitió comunicación  a la Secretaría Distrital de Planeación realizando la solicitud de orientaciones metodológicas aplicables a la Gestión de Riesgo en la  formulación y seguimiento a proyectos.</t>
  </si>
  <si>
    <t>Seguimiento 16 de octubre de 2019:Se evidencia comunicación 2019EE9199 el 8 de julio de 2019, dirgida a la Secretaria Distrital de Planeación, solicitando orientaciones metodológicas  aplicables a la Gestión de Riesgo en la Formuilación y seguimiento a proyectos. se realizó la reunión el 22 de agosto de 2019 con la SDP, con respecto a la población objetivo  los proyectos 1172 y 1178 esta es orientado a las condiciones de riesgo de desastre del Distrito Capital, y la territorialización no se hace por beneficio, esta orientado a la inversión.MLBC</t>
  </si>
  <si>
    <t>Se revisara sostenibilidad  en 2020</t>
  </si>
  <si>
    <t>3.2.1.6</t>
  </si>
  <si>
    <t>Hallazgo administrativo, por falencias en la clasificación de los contratos en relación a algunas de las metas de los proyectos de inversión</t>
  </si>
  <si>
    <t>Incluir en el formato de ajuste a la ficha del proyecto de inversión un campo de verificación del objeto con respecto al cumplimiento de la meta proyecto.</t>
  </si>
  <si>
    <t>Formato de ajuste a la ficha del proyecto de inversión actualizado</t>
  </si>
  <si>
    <t>Un formato actualizado y socializado con el área de planeación y los referentes de cada proyecto.</t>
  </si>
  <si>
    <t xml:space="preserve">
Seguimiento 31/12/2019:
Se creó y publico el formato DE-FT-50-v1 Solicitud ajuste fichas proyectos de inversión, en el cual de verificación del objeto con respecto al cumplimiento de la meta proyecto y el campo de conceptos de gasto.
Se socializó con los referentes de cada proyecto vía correo electrónico.
Seguimiento a 30/09/2019: El formato se encuentra actualizado pero está en la fase de prueba.</t>
  </si>
  <si>
    <t>Seguimiento 18 de  julio de 2019: Se observó la elaboración del formato SOLICITUD  AJUSTE FICHAS PROYECTOS DE INVERSIÓN PLE-FT-16, no obstante no se observaron en las evidencias remitidas por la líder aplicación del mismo a la fecha, aun queda tiempo para culminar la acción y recopilar la información necesaria en esta herramienta para su verificación.</t>
  </si>
  <si>
    <r>
      <t>Seguimiento 16 de octubre de 2019:  se evidenció borrador  de el formato "</t>
    </r>
    <r>
      <rPr>
        <b/>
        <sz val="11"/>
        <rFont val="Calibri"/>
      </rPr>
      <t xml:space="preserve">El formato SOLICITUD  AJUSTE FICHAS PROYECTOS DE INVERSIÓN" </t>
    </r>
    <r>
      <rPr>
        <sz val="11"/>
        <color rgb="FF000000"/>
        <rFont val="Calibri"/>
      </rPr>
      <t>de acuerdo con la Oficina asesora de Plabeación se encuentra en fase de prueba. avance de acuerdo al indicador es del 0%. fecha limite de culminación el 7 de abril de 2020.MLBC</t>
    </r>
  </si>
  <si>
    <t>Seguimiento 31/12/2019:
SE evidenció el formato DE-FT-50-v1 Solicitud ajuste fichas proyectos de inversión, en el cual de verificación del objeto con respecto al cumplimiento de la meta proyecto y el campo de conceptos de gasto.
Se socializó con los referentes de cada proyecto vía correo electrónico.</t>
  </si>
  <si>
    <t>Actualizar el formato de estudios previos, dónde se indique la meta del PDD a la cual le apunta el objeto contractual.</t>
  </si>
  <si>
    <t>Formato de ajuste a los estudios previos actualizado</t>
  </si>
  <si>
    <t>Un formato actualizado de estudios previos</t>
  </si>
  <si>
    <t>23/07/2019: Se adelantó reunión la Coordinadora de Contratos y la Profesional que tiene a cargo el Plan de Mejoramiento con el fin de establecer fecha para ajustar los estudios previos para adelantar contratación de Prestación de Servicios, con el fin que en los mismos, se incorpore casilla deonde se indique la Meta del PDD a la cual apunta el objeto contractual para el caso de las contrataciones con recursos IDIGER y con recursos FONDIGER se indique la Linea de Inversión. (Se anexa acta)
26/07/2019: Se remitió correo electrónico a Planeación con los estudios previo a ajustar y la solicitud para revisión. 
02/08/2019: Se cumplió con la acción el 02 de agosto de 2019, quedo incluido en el Sistema de Gestión de Calidad del proceso precontractual, los estudios previos para adelantar los contratos de prestación de servicios de apoyo y profesionales tanto del FONDIGER como del IDIGER.  En el Formato del IDIGER se incluyo el proyecto y la meta a la cul apunta y para FONDIGER la línea de inversión.</t>
  </si>
  <si>
    <t>En seguimiento se comprobó que la OAJ adelantó una reunion del 23/07/2019, donde se discute el tema de cambio de formatos para los estudios previos, se evidenció acta de reunion. 
falta evidencia de las acciones aimplementar. 
La ruta de acceso para encontrar el modelo de estudios previos es la siguiente https://www.idiger.gov.co/web/guest/contractual.
DFRCH 24/07/2019.</t>
  </si>
  <si>
    <t>Se cumplió con la acción  dado  quedo incluido en el Sistema de Gestión de  la entidad del proceso precontractual, los estudios previos para adelantar los contratos de prestación de servicios de apoyo y profesionales tanto del FONDIGER como del IDIGER.  En el Formato del IDIGER se incluyó el proyecto y la meta a la cul apunta y para FONDIGER la línea de inversión. Se encuentran publicados en el link: https://www.idiger.gov.co/web/guest/contractual</t>
  </si>
  <si>
    <t>3.2.2.1</t>
  </si>
  <si>
    <t>Hallazgo administrativo, por incumplimiento de la meta del proyecto PACA “Construir 16 obras de mitigación, adecuación y recuperación para la reducción del riesgo (Adecuación hidrogeormorfológica de humedales y recuperación y control de la erosión de lagunas)” meta del Proyecto PACA Distrital 2016-2020</t>
  </si>
  <si>
    <t>Informe de reporte del PACA</t>
  </si>
  <si>
    <t>Documento del informe de reporte del PACA</t>
  </si>
  <si>
    <t>Subdirecci de Reducción de Riesgos y Adaptación a Cambio Climático con Oficina Asesora de Planeación</t>
  </si>
  <si>
    <r>
      <t xml:space="preserve">06/27/2019  Se ha dado estricto cumplimiento a los decretos 111 de 1996, 714 de 1996 y la ley 819 de 2003, en el reporte del PACA con corte de junio.
Evidencia:
Reporte de PACA                 
10/01/2019 
Se realizó el reporte de PACA de acuerdo a los lineamientos allegados por la SDA.
Evidencias
Se adjuntan como evidencia el informe de reporte del PACA y los Lineamientos para la elaboración del informe de reporte del PACA emitidos por la SDA.
</t>
    </r>
    <r>
      <rPr>
        <b/>
        <sz val="11"/>
        <rFont val="Calibri"/>
      </rPr>
      <t>12/12/2019</t>
    </r>
    <r>
      <rPr>
        <sz val="11"/>
        <color rgb="FF000000"/>
        <rFont val="Calibri"/>
      </rPr>
      <t xml:space="preserve"> Acciones realizadas 
Se realizó el reporte de PACA de acuerdo a los lineamientos allegados por la SDA. Es pertinente destacar que según  las orientaciones recibidas para el reporte del PACA se reporta la ejecución de los recursos provenientes de la fuente IDIGER. 
Evidencias
Se adjuntan como evidencia el informe de reporte del PACA y los Lineamientos para la elaboración del informe de reporte del PACA  generados por la SDA.
</t>
    </r>
  </si>
  <si>
    <t>Seguimiento 31/12/2019
Con respecto a las acciones que debía realizar la Oficina Asesora de Planeación ya se realizó la actualización del procedimiento Formulación, reformulación y modificación de planes, programas y proyectos de inversión y quedo en la versión 7, en la cual se incluyó dentro de la política el instrumento de Lineamientos para la Gestión de Proyectos Ambientales- IDIGER; la normativa vigente y las directrices de la Secretaria Distrital de Ambiente y se creó una actividad para la articulación del Plan de Acción Cuatrienal Ambiental – PACA y los demás planes asociados a la inversión.
Se socializó con los referentes el procedimiento publicado y sus anexos vía correo electrónico.
Nota 1: Es importante mencionar que a partir del 24 de Octubre de 2019 la Subdirección Corporativa y Asuntos Disciplinarios es quien asume el tema de PACA y PIGA. Resolución 562 de 2019.
Nota2: El informe PACA se reporta el 31 de diciembre de 2019.
Seguimiento 30/09/2019
El anexo del PACA, que relacione las etapas de este instrumento ya fue elaborado y revisado por el Jefe de la Oficina Asesora de Planeación. Dicho anexo sera incluido en el procedimiento de formulación y/o seguimiento a proyectos de inversión y posteriormente será publicado y socializado.
La entrega del informe se realizara el 31 de Diciembre de 2019. 
Se está realizando la articulación del procedimiento de formulación y/o seguimiento a proyectos de inversión con el manual definido por la Secretaria Distrital de Ambiente-SDA para la formulación y seguimiento del PACA. Por lo anterior se realizó un anexo que contiene la información relevante. Se encuentra en etapa de revisión para su posterior publicación.</t>
  </si>
  <si>
    <t>SEGUIMIENTO OCTUBRE OCI:  La SRRAC remite evidencia del reporte del PACA  de acuerdo a los lineamientos de SDA.
Con lo anterior se evidencia cumplimiento del indicador
No obstante la acción hace referncia a "Articular el procedimiento de formulación y/o seguimiento a los proyectos de inversión o el que haga sus veces con el manual definido por la Secretaria Distrital de Ambiente-SDA para la formulación y seguimiento del PACA o el que haga sus veces", dicha acción se encontraba en ejecución el trimestre anterior por la OAP, se dara cierre a la acción tan pronto sea formalizado y publicado el procedimiento con las respectivas modificaciones.
La acción se encuentra en ejecución hasta diciembre de 2019</t>
  </si>
  <si>
    <t xml:space="preserve">Se identifica  que la Oficina Asesora de Planeación  realizó la actualización del procedimiento Formulación, reformulación y modificación de planes, programas y proyectos de inversión y quedo en la versión 7, en la cual se incluyó dentro de la política el instrumento de Lineamientos para la Gestión de Proyectos Ambientales- IDIGER; la normativa vigente y las directrices de la Secretaria Distrital de Ambiente y se creó una actividad para la articulación del Plan de Acción Cuatrienal Ambiental – PACA y los demás planes asociados a la inversión.
Se realizó el reporte de PACA de acuerdo a los lineamientos allegados por la SDA. Es pertinente destacar que según  las orientaciones recibidas para el reporte del PACA se reporta la ejecución de los recursos provenientes de la fuente IDIGER. 
Evidencias
Se adjuntan como evidencia el informe de reporte del PACA y los Lineamientos para la elaboración del informe de reporte del PACA  generados por la SDA.
</t>
  </si>
  <si>
    <t>Hallazgo administrativo por diferencias presentadas en las cuentas 1-5-14 – Materiales y Suministros y 1-6-35 – Bienes Muebles en Bodega; con relación al ingreso de elementos al Almacén del Contrato de Obra 416 de 2017</t>
  </si>
  <si>
    <t>Realizar reunión con el área contable con el fin de revisar el ingreso objeto del contrato 416 de 2017 y realizar los ajustes que se consideren pertinentes</t>
  </si>
  <si>
    <t>Reunión con el área contable</t>
  </si>
  <si>
    <t>1 reunión efectuada</t>
  </si>
  <si>
    <t>Octubre de 2019:
Se elaboró un acta con el área contable.</t>
  </si>
  <si>
    <t>19/07/2019 No se ha realizado reunión planteaada. Se encuentra Vencida  DKRP</t>
  </si>
  <si>
    <t>22/08/2019: Se realizó la respectiva reunión  con el area contable para revisar el ingreso del contrato 416 de 2017 y se plantean lso ajustes para agosto de 2019. Se asigna un 50% al quedar pendiente la realziación de los ajustes. Continúa vencida.
18/10/2019: Se encuentran pendiente los ajustes y aclaración sobre lo encontrado.
Se realizó la respectiva reunión  con el area contable para revisar el ingreso del contrato 416 de 2017 y se plantean lso ajustes para agosto de 2019. Se asigna un 50% al quedar pendiente la realziación de los ajustes. Continúa vencida.
28/11/2019: Se identifica acta de revisión del 27 de noviembre de 2019 analizando diferentcia entre comprobante de ingreso y acta de recibo debido a la no inclusión del AIU . Se realizan los ajustes pertinentes atendiendo la política contable de la entidad: MEDICIÓN INICIAL. Se detallan los ajustes en acta de los elementos del contrato 416  de 2017 que requieren ajuste, con los comprobantes de ingreso y egreso respectivo.</t>
  </si>
  <si>
    <t xml:space="preserve">27/12/2019: Se evidencia dos soportes de los días 30/10/2019 con el ingreso y egreso de los bienes relacionados con el contrato 416 de 2017. Se evidencia acta del 30/10/2019, donde se establecen los ajustes que se deben hacer frente a los elementos entregados del contrato 416 de 2017. LCIR
 </t>
  </si>
  <si>
    <t>3.3.1.2</t>
  </si>
  <si>
    <t>Hallazgo administrativo por no realizar la depuración contable del 100% en el término establecido en la Ley 1819 de 2016</t>
  </si>
  <si>
    <t>Elaborar, aprobar, socializar y aplicar el procedimiento para trámite de incapacidades</t>
  </si>
  <si>
    <t>Procedimiento para trámite de Incapacidades</t>
  </si>
  <si>
    <t>Procedimiento aprobado y socializado</t>
  </si>
  <si>
    <r>
      <t xml:space="preserve">Julio 19 de 2018
Se terminó el procedimiento de incapacidades, fue revisado por el área contable y a nivel de normatividad. Se remitió el día de hoy a la Oficina Asesora de Planeación para su revisión y aprobación.
</t>
    </r>
    <r>
      <rPr>
        <b/>
        <sz val="11"/>
        <rFont val="Calibri"/>
      </rPr>
      <t>Octubre de 2019</t>
    </r>
    <r>
      <rPr>
        <sz val="11"/>
        <color rgb="FF000000"/>
        <rFont val="Calibri"/>
      </rPr>
      <t xml:space="preserve">
Los documentos de  procedimiento de incapacidades y la guía de incapacidades fueron aprobados y publicados en la página web del IDIGER, dentro del mapa de procesos en  Gestión Administrativa</t>
    </r>
  </si>
  <si>
    <t xml:space="preserve">19/07/2019 Se  revisa procedimiento para trámite de incapacidades elaborado y se encuentra  en aprobación en OAP mediante correo enviado el 19 de julio de 2019. SE valora en 0.9 hasta aprobación de OAP.
Evidencias Correo con procedimiento adjunto. DKRP </t>
  </si>
  <si>
    <t xml:space="preserve">18/10/2019: El procedimiento de trámite de incapacidades se encuentra en el link https://www.idiger.gov.co/web/guest/th: TH-GU-3 Guía para el trámite de incapacidades, licencias de maternidad y paternidad
TH-PD-29 Procedimiento para el trámite de incapacidades y licencias de maternidad y paternidad. Cumplida
• TH-GU-3 Guía para el trámite de incapacidades, licencias de maternidad y paternidad
</t>
  </si>
  <si>
    <t xml:space="preserve">El procedimiento de trámite de incapacidades se encuentra en el link https://www.idiger.gov.co/web/guest/th: TH-GU-3 Guía para el trámite de incapacidades, licencias de maternidad y paternidad
TH-PD-29 Procedimiento para el trámite de incapacidades y licencias de maternidad y paternidad. Cumplida
• TH-GU-3 Guía para el trámite de incapacidades, licencias de maternidad y paternidad
</t>
  </si>
  <si>
    <t>Realizar las acciones que permitan tener la información completa de recobro de incapacidades</t>
  </si>
  <si>
    <t>Plan de acciones sobre recobro de incapacidades</t>
  </si>
  <si>
    <t>Número de acciones realizadas/Número de acciones propuestas</t>
  </si>
  <si>
    <t>Julio 19 de 2018
 Se elaboró un plan de trabajo el cual se está ejecutando y se remiten reportes contables
 Octubre de 2019
 Se desarrollaron las actividades, que han permitido poner al día los hechos de incapacidades en el IDIGER y hacer la respectiva depuración contable
 Diciembre de 2019:
 1. Acciones Realizadas (octubre/noviembre/diciembre 2019)
 Reembolsos
 1. Durante el mes de noviembre se registraron los siguientes reembolsos:
 Reintegro de $3.459.550 por concepto de incapacidades por parte de la EPS Sanitas.
 Reintegro de $7.798.563 por concepto de incapacidades por parte de la Eps Famisanar.
 2. Durante el mes de diciembre se registraron los siguientes reembolsos:
 Reintegro de $701.153 por concepto de incapacidades por parte de la Nueva EPS.
 Reintegro de $1.545.735 por concepto de incapacidades por parte de la EPS Compensar (Pendiente de remitir devolución a Hacienda)
 Gestiones Realizadas
 1.Durante el último trimestre de 2019 se le solicitó al área de contabilidad la depuración de las incapacidades pagadas por las EPS Sanitas, Compensar y Salud total, famisanar y Nueva EPS por un valor de $17.598.846, con el fin de ser retiradas de las cuentas por cobrar a EPS.
 2. Así mismo se le solicitó al profesional de Gestión Financiera Pagos la devolución de todos los valores consignados en las cuentas de la entidad a la SHD.
 3. A corte 31 de diciembre de 2019, todas las incapacidades, están en proceso de cobro, reclamación o explicación por parte de las EPS.
 4. Durante el mes de diciembre luego de realizar la verificación correspondiente de incapacidades de 2015 a 2019, y a la normatividad vigente sobre reconocimiento y prescripción de incapacidades y licencias, mediante comunicaciones No. 2019IE5833 de 05 de diciembre de 2019 y 2019IE6078 de 19 de diciembre de 2019, se le solicitó al área de contabilidad la depuración contable de $6.981.336 que se consideran partidas incobrables por no reconocimiento y/o prescripción por parte de las correspondientes EPS, para que en comité de sostenibilidad contable se estudiará su castigo, esto de conformidad a los soportes suministrados por cada eps y/o AFP.
 5.Se le solicitó a la EPS COMPENSAR explicación sobre aportes por $22.653.868.
 2. Información registrada 6 / Información reportada 6
 3. Se anexan los soportes contables de la gestión realizada</t>
  </si>
  <si>
    <r>
      <t xml:space="preserve">19/07/2019 Se identifica plan de trabajo con objetivo: Generar información contable fiable y de acuerdo a los hechos económicos reportados por talento humano – nomina. Se han realizado 7 actividades, se identifican las comunicaciones de TN Nomina. Sigue en ejecución. DKRP </t>
    </r>
    <r>
      <rPr>
        <sz val="11"/>
        <color rgb="FFFF0000"/>
        <rFont val="Calibri"/>
      </rPr>
      <t xml:space="preserve">Pendiente registros Contables. </t>
    </r>
  </si>
  <si>
    <t>Frente a  las acciones que permitan tener la información completa de recobro de incapacidades se han desarrollado las siguientes: Se continuó con la consecución y búsqueda de documentos soportes  con el fin de efectuar  el recobro de incapacidades, con base a las repuestas y documentos evidenciados, se  da inicio a la organización de documentación y preparación de la ficha de depuración  de cinco incapacidades que han prescrito o no están sujetas a reconocimiento económico por parte de la EPS.
Discriminadas así:
Cruz Blanca 1 No hay reconocimiento
Sanitas 2 Prescripción
Compensar 1 No hay reconocimiento
Famisanar 1 No hay reconocimiento
Adicionalmente se obtuvo por parte de las EPS Compensar, Sanitas y Salud Total un reintegro de $5.639.580 de incapacidades de los años 2016 y 2017.
Mediante radicado No. 2019EE14149 de fecha 24 de septiembre de 2019, se remitió derecho de petición a la EPS Famisanar con el fin de que nos informen el motivo por el cual a la fecha no ha realizado el pago de las incapacidades liquidadas y autorizadas. 
 Se identifica plan de trabajo con objetivo: Generar información contable fiable y de acuerdo a los hechos económicos reportados por talento humano – nomina. Se han realizado 7 actividades, se identifican las comunicaciones de TN Nomina. Sigue en ejecución. DKRP</t>
  </si>
  <si>
    <t>Se identifica plan de trabajo con objetivo: Generar información contable fiable y de acuerdo a los hechos económicos reportados por talento humano – nomina donde se realizan actividades para  la consecución y búsqueda de documentos soportes  con el fin de efectuar  el recobro de incapacidades y  con base a las repuestas y documentos evidenciados, se  da inicio a la organización de documentación y preparación de la ficha de depuración  de cinco incapacidades que han prescrito o no están sujetas a reconocimiento económico por parte de la EPS. Se identifican evidencias de las actividades del plan así: 1.Durante el último trimestre de 2019 se le solicitó al área de contabilidad la depuración de las incapacidades pagadas por las EPS Sanitas, Compensar y Salud total, famisanar y Nueva EPS por un valor de $17.598.846, con el fin de ser retiradas de las cuentas por cobrar a EPS.
2. Así mismo se le solicitó al profesional de Gestión Financiera Pagos la devolución de todos los valores consignados en las cuentas de la entidad a la SHD.
3. A corte 31 de diciembre de 2019, todas las incapacidades, están en proceso de cobro, reclamación o explicación por parte de las EPS.
4. Durante el mes de diciembre luego de realizar la verificación correspondiente de incapacidades de 2015 a 2019, y a la normatividad vigente sobre reconocimiento y prescripción de incapacidades y licencias, mediante comunicaciones No. 2019IE5833 de 05 de diciembre de 2019 y 2019IE6078 de 19 de diciembre de 2019, se le solicitó al área de contabilidad la depuración contable de $6.981.336 que se consideran partidas incobrables por no reconocimiento y/o prescripción por parte de las correspondientes EPS, para que en comité de sostenibilidad contable se estudiará su castigo, esto de conformidad a los soportes suministrados por cada eps y/o AFP.
5.Se le solicitó a través de dos comunicaciones  a la EPS COMPENSAR explicación sobre aportes por $22.653.868. (2)</t>
  </si>
  <si>
    <t>Realizar el registro contable de acuerdo con la información reportada por el area de Talento Humano</t>
  </si>
  <si>
    <t>Información contable fiable y de acuerdo a los hechos económicos</t>
  </si>
  <si>
    <t>Información registradas/Información reportada</t>
  </si>
  <si>
    <t xml:space="preserve">Julio 19 de 2018
Se elaboró un plan de trabajo el cual se está ejecutando y se remiten reportes contables
Octubre de 2019
Se desarrollaron las actividades, que han permitido poner al día los hechos de incapacidades en el IDIGER y hacer la respectiva depuración contable
Diciembre de 2019:
1. Acciones Realizadas (octubre/noviembre/diciembre 2019)
Reembolsos
1. Durante el mes de noviembre se registraron los siguientes reembolsos:
Reintegro de $3.459.550 por concepto de incapacidades por parte de la EPS Sanitas.
Reintegro de $7.798.563 por concepto de incapacidades por parte de la Eps Famisanar.
2. Durante el mes de diciembre se registraron los siguientes reembolsos:
Reintegro de $701.153 por concepto de incapacidades por parte de la Nueva EPS.
Reintegro de $1.545.735 por concepto de incapacidades por parte de la EPS Compensar (Pendiente de remitir devolución a Hacienda)
Gestiones Realizadas
1.Durante el último trimestre de 2019 se le solicitó al área de contabilidad la depuración de las incapacidades pagadas por las EPS Sanitas, Compensar y Salud total, famisanar y Nueva EPS por un valor de $17.598.846, con el fin de ser retiradas de las cuentas por cobrar a EPS.
2. Así mismo se le solicitó al profesional de Gestión Financiera Pagos la devolución de todos los valores consignados en las cuentas de la entidad a la SHD.
3. A corte 31 de diciembre de 2019, todas las incapacidades, están en proceso de cobro, reclamación o explicación por parte de las EPS.
4. Durante el mes de diciembre luego de realizar la verificación correspondiente de incapacidades de 2015 a 2019, y a la normatividad vigente sobre reconocimiento y prescripción de incapacidades y licencias, mediante comunicaciones No. 2019IE5833 de 05 de diciembre de 2019 y 2019IE6078 de 19 de diciembre de 2019, se le solicitó al área de contabilidad la depuración contable de $6.981.336 que se consideran partidas incobrables por no reconocimiento y/o prescripción por parte de las correspondientes EPS, para que en comité de sostenibilidad contable se estudiará su castigo, esto de conformidad a los soportes suministrados por cada eps y/o AFP.
5.Se le solicitó a la EPS COMPENSAR explicación sobre aportes por $22.653.868.
2. Información registrada 6 / Información reportada 6
3.Se anexan los soportes contables de la gestión realizada"
</t>
  </si>
  <si>
    <t>19/07/2019 Se identifica plan de trabajo con objetivo: Generar información contable fiable y de acuerdo a los hechos económicos reportados por talento humano – nomina. Se han realizado 7 actividades, se identifican las comunicaciones de TN Nomina. DKRP</t>
  </si>
  <si>
    <t>Frente a  las acciones que permitan tener la información completa de recobro de incapacidades se han desarrollado las siguientes: Se continuó con la consecución y búsqueda de documentos soportes  con el fin de efectuar  el recobro de incapacidades, con base a las repuestas y documentos evidenciados, se  da inicio a la organización de documentación y preparación de la ficha de depuración  de cinco incapacidades que han prescrito o no están sujetas a reconocimiento económico por parte de la EPS.
Discriminadas así:
Cruz Blanca 1 No hay reconocimiento
Sanitas 2 Prescripción
Compensar 1 No hay reconocimiento
Famisanar 1 No hay reconocimiento
Adicionalmente se obtuvo por parte de las EPS Compensar, Sanitas y Salud Total un reintegro de $5.639.580 de incapacidades de los años 2016 y 2017.
Mediante radicado No. 2019EE14149 de fecha 24 de septiembre de 2019, se remitió derecho de petición a la EPS Famisanar con el fin de que nos informen el motivo por el cual a la fecha no ha realizado el pago de las incapacidades liquidadas y autorizadas. 
Se identifica plan de trabajo con objetivo: Generar información contable fiable y de acuerdo a los hechos económicos reportados por talento humano – nomina. Se han realizado 7 actividades, se identifican las comunicaciones de TN Nomina. DKRP</t>
  </si>
  <si>
    <t>Se identifica en el documento LIBRO AUXILIAR  de la cuenta 138426 del año 2019, el registro mensual de la  causación de nomina por incapacidades y   los ingresos recibidos por el  recobro de estas.  Así mismo  se registran   los ajustes  contables que obedecen a la depuración del área de talento humano  derivadas de las acciones del  Plan de acciones sobre recobro de incapacidades . 11 causaciones registradas, 18 notas debito, 6 ajustes contables. Total 35/ 35=100%</t>
  </si>
  <si>
    <t>2 02 - AUDITORIA DE DESEMPEÑO</t>
  </si>
  <si>
    <t>Hallazgo administrativo por debilidades en el archivo documental, que soporta la trayectoria aplicada para la entrega de ayudas humanitarias de carácter pecuniario</t>
  </si>
  <si>
    <t>Realizar una mesa de trabajo en las cual se compartan los cambios en los lineamientos para la organización del archivo documental de ayudas humanitarias</t>
  </si>
  <si>
    <t>Mesa de trabajo para el archivo documental de ayudas humanitarias</t>
  </si>
  <si>
    <t>Reunión mesa de trabajo programada/ Reunión mesa de trabajo realizada</t>
  </si>
  <si>
    <t>SUBDIRECCIÓN DE EMERGENCIAS (AYUDAS HUMANITARIAS)</t>
  </si>
  <si>
    <t xml:space="preserve">13-01-2020:  Se realizará mesa de trabajo en la semana del 16 al 22 de enero de 2020, la cual tiene el objetivo revisar los lineamientos de Gestión Documental referente al archivo de Ayudas humanitarias. </t>
  </si>
  <si>
    <t>Hallazgo administrativo por inconsistencias en el procedimiento de ayudas humanitarias de carácter pecuniario, para la relocalización transitoria de familias afectadas por emergencia o por riesgo inminente</t>
  </si>
  <si>
    <t>Revisar, actualizar y socializar el procedimiento "Reconocimiento de AHCP para la Relocalización Transitoria de Familias Afectadas por Emergencia o por Riesgo Inminente" atendiendo las recomendaciones de realizadas por el equipo auditor.</t>
  </si>
  <si>
    <t>Procedimiento actualizado "AHCP"</t>
  </si>
  <si>
    <t>Procedimiento "Reconocimiento de AHCP para la Relocalización Transitoria de Familias Afectadas por Emergencia o por Riesgo Inminente" / Procedimiento actualizado*100</t>
  </si>
  <si>
    <t>12-01-2020: Se realizó reunión el13 noviembre de 2019 con el equipo de Gestión Humanitaria con el fin de socializar los hallazgos de Contraloría, y generar los compromisos para actualizar el procedimiento "Reconocimiento de AHCP para la Relocalización Transitoria de Familias Afectadas por Emergencia o por Riesgo Inminente" con las recomendaciones de la Contraloría y el análisis del área.</t>
  </si>
  <si>
    <t>Hallazgo administrativo, por debilidades en el manejo del inventario del Centro Distrital Logístico y de Reserva</t>
  </si>
  <si>
    <t>Adquirir un equipo para el cargue de baterías del CDLYR, como medida de seguridad en caso de fallas con las baterías.</t>
  </si>
  <si>
    <t>Adquisición de un equipo para cargue de baterías</t>
  </si>
  <si>
    <t>No de equipos para cargue de baterías disponibles en el CDLYR/ No de Equipos para cargue de baterias adquiridos para el CDLYR.</t>
  </si>
  <si>
    <t>SUBDIRECCIÓN DE EMERGENCIAS (LOGISTICA)</t>
  </si>
  <si>
    <t xml:space="preserve">10-01-2020: Se adquirió a través del contrato de suministros de ferretería un cargador para baterías, el cual permite cargar las baterías de las motos y otros equipos del CDLyR en el momento que se lleguen a descargar. Se adjunta registro fotográfico del elemento adquirido. </t>
  </si>
  <si>
    <t>Elaborar una propuesta de modificación del Manual de Imagen institucional a la Oficina Asesora de Comunicaciones</t>
  </si>
  <si>
    <t>Propuesta de modificación al Manual de Imagen Institucional</t>
  </si>
  <si>
    <t>Una propuesta de modificación del Manual de Imagen Institucional / Una propuesta de modificación elaborada *100</t>
  </si>
  <si>
    <t>10-01-2020: A la fecha se espera la entrega de las directrices de la Alcaldía de Bogotá para hacer los ajustes en el manual de imagen corporativa de IDIGER. Desde la Oficina de comunicaciones del IDIGER se han iniciado acciones para la modificación de los logos institucionales</t>
  </si>
  <si>
    <t>El grupo de almacen hara la revision de la informacion de los bienesde propiedad planta y equipo a cargodel CDLYR incluyendo la informacion faltante en el modulo SAI de SI CAPITAL.</t>
  </si>
  <si>
    <t>Revision de bienes del CDLYR</t>
  </si>
  <si>
    <t>(Número de bienes actualizados CDLYR/ Número de bienes de propiedad planta y equipo del CDLYR)*100</t>
  </si>
  <si>
    <t>SUB DE GESTIÓN CORPORATIVA(ALMACÉN)</t>
  </si>
  <si>
    <t>En el mes de diciembre de 2019 se realizó la actualización de la información de los bienes del CDLYR en el sistema de información de almacén (SAI), con el fin de dar cumplimiento a la acción de mejoramiento de la Contraloría. Se remite información a la Dra. Diana Karina Ruiz el 16 de diciembre de 2019 a través de correo institucional con las evidencias correspondientes al  listado de los bienes generado a través de SAI, con los bienes del Centro Distrital Logístico y de Reserva y la central de información y Telecomunicaciones del IDIGER.  El indicador es el siguiente: 176/176</t>
  </si>
  <si>
    <t>No se evidencia avances 
LCIR</t>
  </si>
  <si>
    <t>Hallazgo administrativo con presunta incidencia disciplinaria, por no acreditar la compra de los Ítems capacitación, herramientas y dotación; como también por falencias en los estudios previos del contrato interadministrativo 382 de 2018</t>
  </si>
  <si>
    <t>Implementar un control previo a la ejecución de contratos interadministrativos de dela Sub. Emergencias, en la cual se contemple un "Informe de alistamiento" donde se aclare que el contratista dispone de cada uno de los insumos, en las condiciones descritas en el contrato, para proceder con la formalización del acta de inicio.</t>
  </si>
  <si>
    <t>Informe de alistamiento en contratos interadministrativos</t>
  </si>
  <si>
    <t>No. de contratos interadministrativos con requisito de "Informe de alistamiento" / Nº de contratos interadministrativos celebrados*100</t>
  </si>
  <si>
    <t>SUBDIRECCIÓN DE EMERGENCIAS</t>
  </si>
  <si>
    <t xml:space="preserve">13-01-2020: Se adelantaron las siguientes acciones:
1. Se adicionó la siguiente especificación a la minuta del contrato, cláusula “ESPECIFICACIONES  DE LOS SERVICIOS A SER PRESTADOS POR EL CONTRATISTA EN EL MARCO DEL CONTRATO”, con el fin de garantizar todos los elementos contemplados en el contrato para el inicio de actividades operativas.
2. Entregar dentro de los cinco días calendario posteriores a la suscripción del contrato, los siguientes documentos para aprobación del IDIGER, como requisito para formalizar el acta de inicio:
•	Plan de trabajo operativo y cronograma.
•	Plan de Comunicaciones.
•	Relación del personal vinculado al contrato.
•	Matriz de EPP del personal vinculados con recursos IDIGER/FONDIGER.
•	Relación de herramientas y elementos.
Estos documentos serán revisados por el IDIGER en reunión de verificación donde se pueda constatar en físico el 100% del estado de alistamiento con respecto a los requisitos contractuales y características especificadas en la propuesta aceptada (entre ellos: personal, herramientas, vehículos, equipos, EPP, documentación etc.). Con la aprobación del IDIGER sobre los soportes de cumplimiento y documentos, se procederá a firmar acta de inicio.
La supervisión, generará el informe de alistamiento con estos insumos.
</t>
  </si>
  <si>
    <t>Implementar un control en la etapa contractual de la naturalezacontratos interadministrativos de dela Sub. Emergencias por medio del cual se oriente las labores de supervisión a través de un "Plan de Supervisión" para los contratos interadministrativos de la subdirección de emergencias y desastres</t>
  </si>
  <si>
    <t>Plan de supervisión</t>
  </si>
  <si>
    <t>plan de supervisión ejecutado/plan de supervisión programado *100</t>
  </si>
  <si>
    <t xml:space="preserve">13-01-2020: Durante la ejecución del contrato, se realizará un control mensual o bimensual, dependiendo del plazo de ejecución establecido, para verificar la disponibilidad del personal y el cumplimiento de las obligaciones contempladas en el contrato, a través de una visita, donde se aplicarán los formatos de verificación de personal, herramientas y vehículos, los cuáles deben ir debidamente firmados por el personal verificado y por el supervisor que realiza la visita y, servirá como insumo para el respectivo informe de seguimiento. El informe va acompañado de registro fotográfico.
Se adjunta documento, el modelo de informe utilizado con sus respectivos formatos, tomando como ejemplo el Contrato interadministrativo 382 de 2018.
</t>
  </si>
  <si>
    <t>Hallazgo administrativo con incidencia fiscal por valor de $130.478.277 y presunta incidencia disciplinaria por sobrecostos encontrados en el contrato de obra 495 de 2014</t>
  </si>
  <si>
    <t>Realizar reuniones entre el grupo de Obras de Mitigación ygrupo de Estudios y diseños para la generación de recomendaciones referentes al proceso constructivo(Análisis de precios unitarios, precios de referencia, cotizaciones y/o comparativos de otros proyectos de las mismas características técnicas de ubicación y complejidad)de las obras planteadasyrevisarconjuntamente su completitud.</t>
  </si>
  <si>
    <t>Reuniones de retroalimentación de los productos de la consultoría</t>
  </si>
  <si>
    <t>(# de procesos constructivos revisados/No. deprocesos constructivos diseñados )*100</t>
  </si>
  <si>
    <t>SUBDIRECCIÓN DE ANÁLISIS(ESTUDIOS)
 SUBDIRECCIÓN DE REDUCCIÓN(OBRAS)</t>
  </si>
  <si>
    <t>Las dependencias no remiten soportes de cumplimiento de la acción, se solicita a las Subdirecciones de Analisis y de Reducción remitir la evidencia de cumplimiento.</t>
  </si>
  <si>
    <r>
      <t xml:space="preserve">Se identifican soportes de visitas en campo de revisión del proceso constructivo de Divino Niño. </t>
    </r>
    <r>
      <rPr>
        <sz val="11"/>
        <color rgb="FFFF0000"/>
        <rFont val="Calibri"/>
      </rPr>
      <t xml:space="preserve">Pendiente confirmación de polígonos visitados en el marco del proceso constructivo y su soporte. </t>
    </r>
    <r>
      <rPr>
        <sz val="11"/>
        <color rgb="FF000000"/>
        <rFont val="Calibri"/>
      </rPr>
      <t>Continua ejecución hasta 2020.</t>
    </r>
  </si>
  <si>
    <t>Hallazgo administrativo con incidencia fiscal en cuantía de $32.321.381 y presunta incidencia disciplinaria, por la adición efectuada como consecuencia a la mayor permanencia de la interventoría, producto de las deficiencias en la planeación, fase de estudios y diseños de la obra, del contrato de Interventoría No. 469 de 2017</t>
  </si>
  <si>
    <t>Se debe realizar los ajustes técnicos necesarios, y redefinir el alcance presupuestal para dar cumplimiento al objeto contractual, la reprogramación de tiempo y recursos con las respectivas modificaciones contractuales y dar continuidad a las acciones dela interventoria cuando esto sea requerido, con la finalidad de dar cumplimiento a lo establecido en la Ley 80 de 1993 y la Ley 1474 de 2011.</t>
  </si>
  <si>
    <t>Contratos de obra con ajustes durante la ejecución.</t>
  </si>
  <si>
    <t>(# de contratos de obra con ajustes durante la ejecución /# de contratos de obra suscritos con necesidad de ajuste)*100</t>
  </si>
  <si>
    <t>SUBDIRECCIÓN DE REDUCCIÓN(OBRAS)</t>
  </si>
  <si>
    <t>12/12/2019 Acciones realizadas 
Se realizaron los ajustes técnicos para la realización de adiciones y prorrogas con las respectivas justificaciones técnicas y administrativas para  dar continuidad a las acciones de la interventoría en cumplimiento dar cumplimiento a lo establecido en la Ley 80 de 1993 y la Ley 1474 de 2011.
Evidencias
Se anexan los documentos referentes a las  adiciones y prórrogas 
Contrato 297 de 2019. Porvenir 
Contrato 271 de 2019. Casagrande.
Contrato 420 de 2019. Granjas de San Pablo 
Contrato 337 de 2018. Serranías.</t>
  </si>
  <si>
    <t xml:space="preserve">
Se identifican  los ajustes técnicos para la realización de adiciones y prorrogas con las respectivas justificaciones técnicas y administrativas para  dar continuidad a las acciones de la interventoría en cumplimiento dar cumplimiento a lo establecido en la Ley 80 de 1993 y la Ley 1474 de 2011.
Soportes 
Se anexan los documentos referentes a las  adiciones y prórrogas 
Contrato 297 de 2019. Porvenir 
Contrato 271 de 2019. Casagrande.
Contrato 420 de 2019. Granjas de San Pablo 
Contrato 337 de 2018. Serranías.
Continua ejecución hasta 2020.</t>
  </si>
  <si>
    <t>Hallazgo administrativo con incidencia fiscal por valor de $22.203.470 y presunta incidencia disciplinaria, por sobreestimación en el cálculo del presupuesto oficial del contrato de obra 495 de 2014</t>
  </si>
  <si>
    <t>Fortalecer las acciones de lainterventoría de obra a contratar mediante elestablecimiento deun mecanismo que le permitirá a la supervisión establecer el cumplimiento de los obligaciones contractuales de la interventoría asociadas con velar por el cumplimiento del contrato en términos de plazos, calidades, cantidades y adecuada ejecución de los recursos del contrato.</t>
  </si>
  <si>
    <t>Certificaciónsuscrita por la interventoria de obra con los respetivos soportes</t>
  </si>
  <si>
    <t># de Certificaciones suscritas por la interventoria de obra / # de Certificaciones requeridas</t>
  </si>
  <si>
    <t xml:space="preserve">12/12/2019 Acciones realizadas: 
Se anexan las certificaciones de cumplimiento firmadas por parte de la interventoría para los contratos en ejecución
Evidencia 
Certificación de cumplimiento suscrita por la interventoría para los contratos de:
Contrato 271 de 2019. Casagrande.
Contrato 279 de 2019. Porvenir.
Contrato 313 de 2018. Arabia.
Contrato 457 de 2018. Caracolí </t>
  </si>
  <si>
    <t>Se identifican  certificaciones de cumplimiento firmadas por parte de la interventoría para los contratos en ejecución para los contratos de:
Contrato 271 de 2019. Casagrande.
Contrato 279 de 2019. Porvenir.
Contrato 313 de 2018. Arabia.
Contrato 457 de 2018. Caracolí 
Continua ejecución hasta 2020.</t>
  </si>
  <si>
    <t>Hallazgo administrativo con presunta incidencia disciplinaria por doble reconocimiento del pago de vigilancia y arriendo durante el tiempo de la suspensión en el marco del contrato de obra 495 de 2014</t>
  </si>
  <si>
    <r>
      <rPr>
        <b/>
        <sz val="11"/>
        <rFont val="Calibri"/>
      </rPr>
      <t>12/12/2019</t>
    </r>
    <r>
      <rPr>
        <sz val="11"/>
        <color rgb="FF000000"/>
        <rFont val="Calibri"/>
      </rPr>
      <t xml:space="preserve"> Acciones realizadas: 
Se anexan las certificaciones de cumplimiento firmadas por parte de la interventoría para los contratos en ejecución
Evidencia 
Certificación de cumplimiento suscrita por la interventoría para los contratos de:
Contrato 271 de 2019. Casagrande.
Contrato 279 de 2019. Porvenir.
Contrato 313 de 2018. Arabia.
Contrato 457 de 2018. Caracolí </t>
    </r>
  </si>
  <si>
    <t>Hallazgo administrativo con presunta incidencia disciplinaria por insuficiencia en la garantía de responsabilidad civil extracontractual en el marco del contrato de obra 495 de 2014</t>
  </si>
  <si>
    <t>Expedir formato que sirva de apoyo en la revisión de la garantía de responsabilidad civil extracontractual. junto con Elaboración decomunicación interna, recondando a los supervisores e interventores la obligación que tienen de revisar previamente las garantías antes de ser radicadas en la Oficina Asesora Jurídica para su aprobación.</t>
  </si>
  <si>
    <t>1. Formato de revisión y Comunicación interna proyectada</t>
  </si>
  <si>
    <t>Formato de revisión garantía de responsabilidad civil extracontractual y Comunicación interna proyectada</t>
  </si>
  <si>
    <t>Hallazgo administrativo con presunta incidencia disciplinaria por falencias en la supervisión del convenio 411 de 2014, contrato de obra 495 de 2014 y contrato interadministrativo 382 de 2018</t>
  </si>
  <si>
    <t>Fortalecer las acciones de lainterventoría de obra a contratar mediante elestablecimiento deun mecanismo de monitoreo mensual del cumplimiento de los obligaciones contractuales de la interventoría.</t>
  </si>
  <si>
    <t>Lista de chequeo de seguimiento mensual que realiza el supervisor a la interventoría</t>
  </si>
  <si>
    <t># lista de chequeo mensual / # de meses de ejecucion de contratos de interventoria</t>
  </si>
  <si>
    <r>
      <rPr>
        <b/>
        <sz val="11"/>
        <rFont val="Calibri"/>
      </rPr>
      <t xml:space="preserve">12/12/2019 </t>
    </r>
    <r>
      <rPr>
        <sz val="11"/>
        <color rgb="FF000000"/>
        <rFont val="Calibri"/>
      </rPr>
      <t xml:space="preserve">Acciones realizadas: 
 Se anexa el certificado de cumplimiento que da cuenta del control al cumplimiento de las obligaciones de la interventoría y esta a su vez al contratista de obra mediante la revisión de los informes semanales. 
Evidencia 
Certificación de cumplimiento suscrita por la interventoría para los contratos de:
Contrato 271 de 2019. Casagrande.
Contrato 279 de 2019. Porvenir.
Contrato 313 de 2018. Arabia.
Contrato 457 de 2018. Caracolí 
</t>
    </r>
  </si>
  <si>
    <r>
      <t xml:space="preserve">Se identifican  certificaciones de cumplimiento firmadas por parte de la interventoría para los contratos en ejecución para los contratos de:
Contrato 271 de 2019. Casagrande.
Contrato 279 de 2019. Porvenir.
Contrato 313 de 2018. Arabia.
Contrato 457 de 2018. Caracolí 
</t>
    </r>
    <r>
      <rPr>
        <sz val="11"/>
        <color rgb="FFFF0000"/>
        <rFont val="Calibri"/>
      </rPr>
      <t xml:space="preserve">Se requiere soporte de  lista de chequeo mensual como soporte.
</t>
    </r>
    <r>
      <rPr>
        <sz val="11"/>
        <color rgb="FF000000"/>
        <rFont val="Calibri"/>
      </rPr>
      <t>Continua ejecución hasta 2020.</t>
    </r>
  </si>
  <si>
    <t>Elaborarinformeparcialde supervisión donde se registre el avance especifico en el cumplimiento de los compromisos para los contratos interadministrativos de la subdirección de emergencias y desastres</t>
  </si>
  <si>
    <t>Informe de supervisión</t>
  </si>
  <si>
    <t>Un informe de supervisión / Un informe de supervisión elaborado*100</t>
  </si>
  <si>
    <t>13-01-2020: Se diseñó el modelo de informe de supervisión para realizar el seguimiento a los compromisos establecidos en los contratos. Se adjunta el modelo, que se va a utilizar en el contrato 519 de 2019 firmado con la Defensa Civil Colombiana. Se adjunta documento.</t>
  </si>
  <si>
    <t>La OAJ elaborará comunicación interna a las subdirectores de reducción y de emergencias indicando que las obligaciones específicas pactadas desde los estudios previos deben ser claras (saber realmente que actividades deben realizar las partes) y verificables, poder determinar cual es el producto esperado y la forma como se acredita el cumplimiento de la obligación con evidencia del soporte que debe entregar el contratista, cooperante, convenido que demuestre que se ejecutó dicha obligación.</t>
  </si>
  <si>
    <t>Comunicación interna proyectada.</t>
  </si>
  <si>
    <t>Una comunicación interna proyectada yremitida.</t>
  </si>
  <si>
    <t>Hallazgo administrativo con incidencia fiscal por valor de $134.817.854 y presunta incidencia disciplinaria por no encontrar en el sitio de las obras el número y densidad de especies vegetales reportadas en el acta de recibo a satisfacción del contrato 495 de 2014</t>
  </si>
  <si>
    <t>En los proyectos que se ejecuten actividades de traslado y/o siembra de especies vegetales y/o individuos arbóreos se proyectarán mantenimientos periódicosposteriores al recibo a satisfacción del proyecto.</t>
  </si>
  <si>
    <t>Mantenimientos Forestales</t>
  </si>
  <si>
    <t># de Mantenimientos Forestales realizados)/(# de mantenimientos forestales programados)</t>
  </si>
  <si>
    <r>
      <rPr>
        <b/>
        <sz val="11"/>
        <rFont val="Calibri"/>
      </rPr>
      <t>12/12/2019</t>
    </r>
    <r>
      <rPr>
        <sz val="11"/>
        <color rgb="FF000000"/>
        <rFont val="Calibri"/>
      </rPr>
      <t xml:space="preserve"> Acciones realizadas: 
 Se envia matriz con el diagnostico de las obras que requieren mantenimiento de arbolado. 
Evidencia:
Matriz de diagnostico de las obras que requerirían mantenimiento de arbolado </t>
    </r>
  </si>
  <si>
    <t>Se identifica  matriz con el diagnostico de las obras que requieren mantenimiento de arbolado. 
Continua en ejecución hasta 2020</t>
  </si>
  <si>
    <t>Total 52</t>
  </si>
  <si>
    <t>Total 01 - AUDITORIA DE REGULARIDAD</t>
  </si>
  <si>
    <t>Total 58</t>
  </si>
  <si>
    <t>Total 02 - AUDITORIA DE DESEMPEÑO</t>
  </si>
  <si>
    <t>Total 22</t>
  </si>
  <si>
    <t>Total 1 01 - AUDITORIA DE REGULARIDAD</t>
  </si>
  <si>
    <t>Total 32</t>
  </si>
  <si>
    <t>Total 2 02 - AUDITORIA DE DESEMPEÑO</t>
  </si>
  <si>
    <t>COUNTA of TIPO</t>
  </si>
  <si>
    <t>Total general</t>
  </si>
  <si>
    <t>Presenta el estado general del Plan de Mejoramiento Contraloría 2018  2020 (Acciones vigentes).  El estado de las acciones se presenta por vigencia y por número de auditoría, se puede visualizar el total de acciones abiertas discriminadas entre vencidas o en desarrollo, asi como las acciones cumplidas.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</si>
</sst>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0.0%"/>
  </numFmts>
  <fonts count="24">
    <font>
      <sz val="11"/>
      <color rgb="FF000000"/>
      <name val="Calibri"/>
    </font>
    <font>
      <b/>
      <sz val="48"/>
      <color rgb="FF000000"/>
      <name val="Calibri"/>
    </font>
    <font>
      <b/>
      <sz val="11"/>
      <color rgb="FF000000"/>
      <name val="Calibri"/>
    </font>
    <font>
      <b/>
      <sz val="36"/>
      <color rgb="FF000000"/>
      <name val="Calibri"/>
    </font>
    <font>
      <b/>
      <sz val="14"/>
      <color rgb="FF000000"/>
      <name val="Arial"/>
    </font>
    <font>
      <sz val="11"/>
      <name val="Calibri"/>
    </font>
    <font>
      <b/>
      <sz val="20"/>
      <color rgb="FF000000"/>
      <name val="Calibri"/>
    </font>
    <font>
      <b/>
      <sz val="9"/>
      <color rgb="FF000000"/>
      <name val="Arial"/>
    </font>
    <font>
      <b/>
      <sz val="8"/>
      <color rgb="FF000000"/>
      <name val="Arial"/>
    </font>
    <font>
      <sz val="11"/>
      <color rgb="FF000000"/>
      <name val="Serif"/>
    </font>
    <font>
      <b/>
      <sz val="12"/>
      <color rgb="FF000000"/>
      <name val="Serif"/>
    </font>
    <font>
      <sz val="8"/>
      <color rgb="FF000000"/>
      <name val="Arial"/>
    </font>
    <font>
      <b/>
      <sz val="12"/>
      <color rgb="FF000000"/>
      <name val="Arial"/>
    </font>
    <font>
      <b/>
      <sz val="11"/>
      <color rgb="FF000000"/>
      <name val="Verdana"/>
    </font>
    <font>
      <b/>
      <sz val="8"/>
      <color rgb="FFFFFFFF"/>
      <name val="Arial"/>
    </font>
    <font>
      <sz val="8"/>
      <color rgb="FFFFFFFF"/>
      <name val="Arial"/>
    </font>
    <font>
      <b/>
      <sz val="8"/>
      <name val="Arial"/>
    </font>
    <font>
      <sz val="8"/>
      <name val="Arial"/>
    </font>
    <font>
      <b/>
      <sz val="11"/>
      <name val="Calibri"/>
    </font>
    <font>
      <sz val="11"/>
      <color rgb="FF0000FF"/>
      <name val="Calibri"/>
    </font>
    <font>
      <i/>
      <sz val="11"/>
      <name val="Calibri"/>
    </font>
    <font>
      <sz val="11"/>
      <color rgb="FFFF0000"/>
      <name val="Calibri"/>
    </font>
    <font>
      <sz val="11"/>
      <color rgb="FF000000"/>
      <name val="Calibri"/>
      <family val="2"/>
    </font>
    <font>
      <sz val="8"/>
      <color rgb="FF000000"/>
      <name val="Arial"/>
      <family val="2"/>
    </font>
  </fonts>
  <fills count="13">
    <fill>
      <patternFill patternType="none"/>
    </fill>
    <fill>
      <patternFill patternType="gray125"/>
    </fill>
    <fill>
      <patternFill patternType="solid">
        <fgColor rgb="FFFFFFFF"/>
        <bgColor rgb="FFFFFFFF"/>
      </patternFill>
    </fill>
    <fill>
      <patternFill patternType="solid">
        <fgColor rgb="FFEAF1DD"/>
        <bgColor rgb="FFEAF1DD"/>
      </patternFill>
    </fill>
    <fill>
      <patternFill patternType="solid">
        <fgColor rgb="FFE5DFEC"/>
        <bgColor rgb="FFE5DFEC"/>
      </patternFill>
    </fill>
    <fill>
      <patternFill patternType="solid">
        <fgColor rgb="FFFDE9D9"/>
        <bgColor rgb="FFFDE9D9"/>
      </patternFill>
    </fill>
    <fill>
      <patternFill patternType="solid">
        <fgColor rgb="FFDAEEF3"/>
        <bgColor rgb="FFDAEEF3"/>
      </patternFill>
    </fill>
    <fill>
      <patternFill patternType="solid">
        <fgColor rgb="FFCCCCFF"/>
        <bgColor rgb="FFCCCCFF"/>
      </patternFill>
    </fill>
    <fill>
      <patternFill patternType="solid">
        <fgColor rgb="FFFFFFCC"/>
        <bgColor rgb="FFFFFFCC"/>
      </patternFill>
    </fill>
    <fill>
      <patternFill patternType="solid">
        <fgColor rgb="FFCCFFCC"/>
        <bgColor rgb="FFCCFFCC"/>
      </patternFill>
    </fill>
    <fill>
      <patternFill patternType="solid">
        <fgColor rgb="FFEBF1DE"/>
        <bgColor rgb="FFEBF1DE"/>
      </patternFill>
    </fill>
    <fill>
      <patternFill patternType="solid">
        <fgColor rgb="FF666699"/>
        <bgColor rgb="FF666699"/>
      </patternFill>
    </fill>
    <fill>
      <patternFill patternType="solid">
        <fgColor rgb="FFFF9900"/>
        <bgColor rgb="FFFF9900"/>
      </patternFill>
    </fill>
  </fills>
  <borders count="4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0000FF"/>
      </left>
      <right style="thin">
        <color rgb="FF000000"/>
      </right>
      <top style="thick">
        <color rgb="FF0000FF"/>
      </top>
      <bottom style="thin">
        <color rgb="FF000000"/>
      </bottom>
      <diagonal/>
    </border>
    <border>
      <left/>
      <right/>
      <top style="thick">
        <color rgb="FF0000FF"/>
      </top>
      <bottom style="thin">
        <color rgb="FF000000"/>
      </bottom>
      <diagonal/>
    </border>
    <border>
      <left style="thick">
        <color rgb="FF0000FF"/>
      </left>
      <right style="thin">
        <color rgb="FF000000"/>
      </right>
      <top style="thick">
        <color rgb="FFFF9900"/>
      </top>
      <bottom style="thin">
        <color rgb="FF000000"/>
      </bottom>
      <diagonal/>
    </border>
    <border>
      <left/>
      <right style="thick">
        <color rgb="FFFF9900"/>
      </right>
      <top style="thick">
        <color rgb="FFFF9900"/>
      </top>
      <bottom style="thin">
        <color rgb="FF000000"/>
      </bottom>
      <diagonal/>
    </border>
    <border>
      <left/>
      <right style="thin">
        <color rgb="FF000000"/>
      </right>
      <top style="thick">
        <color rgb="FFFF0000"/>
      </top>
      <bottom style="thin">
        <color rgb="FF000000"/>
      </bottom>
      <diagonal/>
    </border>
    <border>
      <left style="thin">
        <color rgb="FF000000"/>
      </left>
      <right style="thin">
        <color rgb="FF000000"/>
      </right>
      <top/>
      <bottom/>
      <diagonal/>
    </border>
    <border>
      <left/>
      <right/>
      <top style="thick">
        <color rgb="FFFF0000"/>
      </top>
      <bottom style="thin">
        <color rgb="FF000000"/>
      </bottom>
      <diagonal/>
    </border>
    <border>
      <left style="medium">
        <color rgb="FF38761D"/>
      </left>
      <right style="thin">
        <color rgb="FF000000"/>
      </right>
      <top style="medium">
        <color rgb="FF38761D"/>
      </top>
      <bottom style="thin">
        <color rgb="FF000000"/>
      </bottom>
      <diagonal/>
    </border>
    <border>
      <left style="thin">
        <color rgb="FF000000"/>
      </left>
      <right style="medium">
        <color rgb="FF38761D"/>
      </right>
      <top style="medium">
        <color rgb="FF38761D"/>
      </top>
      <bottom style="thin">
        <color rgb="FF000000"/>
      </bottom>
      <diagonal/>
    </border>
    <border>
      <left/>
      <right style="thick">
        <color rgb="FF9900FF"/>
      </right>
      <top style="thick">
        <color rgb="FF9900FF"/>
      </top>
      <bottom style="thin">
        <color rgb="FF000000"/>
      </bottom>
      <diagonal/>
    </border>
    <border>
      <left style="thick">
        <color rgb="FF0000FF"/>
      </left>
      <right style="thin">
        <color rgb="FF000000"/>
      </right>
      <top/>
      <bottom style="thin">
        <color rgb="FF000000"/>
      </bottom>
      <diagonal/>
    </border>
    <border>
      <left/>
      <right style="thick">
        <color rgb="FFFF9900"/>
      </right>
      <top/>
      <bottom style="thin">
        <color rgb="FF000000"/>
      </bottom>
      <diagonal/>
    </border>
    <border>
      <left style="medium">
        <color rgb="FF38761D"/>
      </left>
      <right style="thin">
        <color rgb="FF000000"/>
      </right>
      <top style="thin">
        <color rgb="FF000000"/>
      </top>
      <bottom style="thin">
        <color rgb="FF000000"/>
      </bottom>
      <diagonal/>
    </border>
    <border>
      <left style="thin">
        <color rgb="FF000000"/>
      </left>
      <right style="medium">
        <color rgb="FF38761D"/>
      </right>
      <top style="thin">
        <color rgb="FF000000"/>
      </top>
      <bottom style="thin">
        <color rgb="FF000000"/>
      </bottom>
      <diagonal/>
    </border>
    <border>
      <left/>
      <right style="thick">
        <color rgb="FF9900FF"/>
      </right>
      <top/>
      <bottom style="thin">
        <color rgb="FF000000"/>
      </bottom>
      <diagonal/>
    </border>
    <border>
      <left style="thin">
        <color rgb="FFCCCCCC"/>
      </left>
      <right style="thin">
        <color rgb="FF000000"/>
      </right>
      <top style="thin">
        <color rgb="FFCCCCCC"/>
      </top>
      <bottom style="thin">
        <color rgb="FF000000"/>
      </bottom>
      <diagonal/>
    </border>
    <border>
      <left style="medium">
        <color rgb="FF38761D"/>
      </left>
      <right style="thin">
        <color rgb="FF000000"/>
      </right>
      <top style="thin">
        <color rgb="FF000000"/>
      </top>
      <bottom style="medium">
        <color rgb="FF38761D"/>
      </bottom>
      <diagonal/>
    </border>
    <border>
      <left style="thin">
        <color rgb="FF000000"/>
      </left>
      <right style="medium">
        <color rgb="FF38761D"/>
      </right>
      <top style="thin">
        <color rgb="FF000000"/>
      </top>
      <bottom style="medium">
        <color rgb="FF38761D"/>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style="thin">
        <color rgb="FFABABAB"/>
      </left>
      <right style="thin">
        <color rgb="FFABABAB"/>
      </right>
      <top style="thin">
        <color rgb="FFABABAB"/>
      </top>
      <bottom/>
      <diagonal/>
    </border>
    <border>
      <left style="thin">
        <color rgb="FFABABAB"/>
      </left>
      <right/>
      <top style="thin">
        <color indexed="65"/>
      </top>
      <bottom/>
      <diagonal/>
    </border>
    <border>
      <left style="thin">
        <color rgb="FFABABAB"/>
      </left>
      <right/>
      <top style="thin">
        <color rgb="FFABABAB"/>
      </top>
      <bottom style="thin">
        <color rgb="FFABABAB"/>
      </bottom>
      <diagonal/>
    </border>
    <border>
      <left style="thin">
        <color indexed="65"/>
      </left>
      <right/>
      <top style="thin">
        <color rgb="FFABABAB"/>
      </top>
      <bottom style="thin">
        <color rgb="FFABABAB"/>
      </bottom>
      <diagonal/>
    </border>
    <border>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
      <left style="thin">
        <color rgb="FFABABAB"/>
      </left>
      <right/>
      <top/>
      <bottom/>
      <diagonal/>
    </border>
    <border>
      <left style="thin">
        <color rgb="FFABABAB"/>
      </left>
      <right style="thin">
        <color rgb="FFABABAB"/>
      </right>
      <top/>
      <bottom/>
      <diagonal/>
    </border>
  </borders>
  <cellStyleXfs count="1">
    <xf numFmtId="0" fontId="0" fillId="0" borderId="0"/>
  </cellStyleXfs>
  <cellXfs count="200">
    <xf numFmtId="0" fontId="0" fillId="0" borderId="0" xfId="0" applyFont="1" applyAlignment="1"/>
    <xf numFmtId="0" fontId="2" fillId="2" borderId="0" xfId="0" applyFont="1" applyFill="1" applyAlignment="1">
      <alignment wrapText="1"/>
    </xf>
    <xf numFmtId="0" fontId="1" fillId="0" borderId="0" xfId="0" applyFont="1" applyAlignment="1">
      <alignment vertical="center"/>
    </xf>
    <xf numFmtId="0" fontId="0" fillId="0" borderId="0" xfId="0" applyFont="1"/>
    <xf numFmtId="0" fontId="7" fillId="0" borderId="0" xfId="0" applyFont="1" applyAlignment="1"/>
    <xf numFmtId="0" fontId="8" fillId="10" borderId="7" xfId="0" applyFont="1" applyFill="1" applyBorder="1" applyAlignment="1">
      <alignment horizontal="center" vertical="center" wrapText="1"/>
    </xf>
    <xf numFmtId="0" fontId="9" fillId="2" borderId="0" xfId="0" applyFont="1" applyFill="1" applyAlignment="1">
      <alignment horizontal="center" wrapText="1"/>
    </xf>
    <xf numFmtId="0" fontId="8" fillId="10" borderId="7" xfId="0" applyFont="1" applyFill="1" applyBorder="1" applyAlignment="1">
      <alignment horizontal="center" vertical="center" wrapText="1"/>
    </xf>
    <xf numFmtId="0" fontId="0" fillId="2" borderId="0" xfId="0" applyFont="1" applyFill="1" applyAlignment="1">
      <alignment wrapText="1"/>
    </xf>
    <xf numFmtId="0" fontId="10" fillId="0" borderId="0" xfId="0" applyFont="1" applyAlignment="1">
      <alignment horizontal="center" wrapText="1"/>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1" fillId="0" borderId="7" xfId="0" applyFont="1" applyBorder="1" applyAlignment="1">
      <alignment horizontal="left" vertical="center"/>
    </xf>
    <xf numFmtId="0" fontId="11" fillId="2" borderId="7" xfId="0" applyFont="1" applyFill="1" applyBorder="1" applyAlignment="1">
      <alignment horizontal="center" vertical="center"/>
    </xf>
    <xf numFmtId="0" fontId="13" fillId="2" borderId="0" xfId="0" applyFont="1" applyFill="1" applyAlignment="1">
      <alignment horizontal="center" wrapText="1"/>
    </xf>
    <xf numFmtId="0" fontId="11" fillId="0" borderId="7" xfId="0" applyFont="1" applyBorder="1" applyAlignment="1">
      <alignment horizontal="center" vertical="center"/>
    </xf>
    <xf numFmtId="0" fontId="10" fillId="0" borderId="0" xfId="0" applyFont="1" applyAlignment="1">
      <alignment horizontal="center" wrapText="1"/>
    </xf>
    <xf numFmtId="0" fontId="11" fillId="0" borderId="7" xfId="0" applyFont="1" applyBorder="1" applyAlignment="1">
      <alignment horizontal="left" vertical="center"/>
    </xf>
    <xf numFmtId="0" fontId="0" fillId="2" borderId="0" xfId="0" applyFont="1" applyFill="1" applyAlignment="1">
      <alignment horizontal="center" wrapText="1"/>
    </xf>
    <xf numFmtId="0" fontId="11" fillId="0" borderId="8" xfId="0" applyFont="1" applyBorder="1" applyAlignment="1">
      <alignment horizontal="center" vertical="center"/>
    </xf>
    <xf numFmtId="0" fontId="14" fillId="11" borderId="7" xfId="0" applyFont="1" applyFill="1" applyBorder="1" applyAlignment="1">
      <alignment horizontal="center" vertical="center" wrapText="1"/>
    </xf>
    <xf numFmtId="0" fontId="15" fillId="11" borderId="7" xfId="0" applyFont="1" applyFill="1" applyBorder="1" applyAlignment="1">
      <alignment horizontal="center" vertical="center" wrapText="1"/>
    </xf>
    <xf numFmtId="0" fontId="14" fillId="11"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7" borderId="12"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1" fillId="2" borderId="7" xfId="0" applyFont="1" applyFill="1" applyBorder="1" applyAlignment="1">
      <alignment horizontal="center" vertical="center"/>
    </xf>
    <xf numFmtId="0" fontId="16" fillId="8" borderId="6" xfId="0" applyFont="1" applyFill="1" applyBorder="1" applyAlignment="1">
      <alignment horizontal="center" vertical="center" wrapText="1"/>
    </xf>
    <xf numFmtId="0" fontId="0" fillId="0" borderId="0" xfId="0" applyFont="1" applyAlignment="1"/>
    <xf numFmtId="0" fontId="16" fillId="9" borderId="6" xfId="0" applyFont="1" applyFill="1" applyBorder="1" applyAlignment="1">
      <alignment horizontal="center" vertical="center" wrapText="1"/>
    </xf>
    <xf numFmtId="0" fontId="0" fillId="0" borderId="0" xfId="0" applyFont="1" applyAlignment="1">
      <alignment horizontal="center"/>
    </xf>
    <xf numFmtId="0" fontId="16" fillId="9" borderId="5"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0" borderId="24" xfId="0" applyFont="1" applyBorder="1" applyAlignment="1">
      <alignment horizontal="center" vertical="center" wrapText="1"/>
    </xf>
    <xf numFmtId="0" fontId="15" fillId="11" borderId="7" xfId="0" applyFont="1" applyFill="1" applyBorder="1" applyAlignment="1">
      <alignment horizontal="center" vertical="top" wrapText="1"/>
    </xf>
    <xf numFmtId="0" fontId="11" fillId="0" borderId="7" xfId="0" applyFont="1" applyBorder="1" applyAlignment="1">
      <alignment horizontal="left" vertical="top" wrapText="1"/>
    </xf>
    <xf numFmtId="0" fontId="11" fillId="0" borderId="7" xfId="0" applyFont="1" applyBorder="1" applyAlignment="1">
      <alignment horizontal="center" vertical="top" wrapText="1"/>
    </xf>
    <xf numFmtId="0" fontId="11" fillId="2" borderId="7" xfId="0" applyFont="1" applyFill="1" applyBorder="1" applyAlignment="1">
      <alignment horizontal="center" vertical="top" wrapText="1"/>
    </xf>
    <xf numFmtId="0" fontId="11" fillId="2" borderId="7" xfId="0" applyFont="1" applyFill="1" applyBorder="1" applyAlignment="1">
      <alignment horizontal="left" vertical="top" wrapText="1"/>
    </xf>
    <xf numFmtId="10" fontId="0" fillId="0" borderId="0" xfId="0" applyNumberFormat="1" applyFont="1"/>
    <xf numFmtId="9" fontId="11" fillId="2" borderId="7" xfId="0" applyNumberFormat="1" applyFont="1" applyFill="1" applyBorder="1" applyAlignment="1">
      <alignment horizontal="center" vertical="top" wrapText="1"/>
    </xf>
    <xf numFmtId="14" fontId="11" fillId="2" borderId="7" xfId="0" applyNumberFormat="1" applyFont="1" applyFill="1" applyBorder="1" applyAlignment="1">
      <alignment horizontal="center" vertical="top" wrapText="1"/>
    </xf>
    <xf numFmtId="14" fontId="11" fillId="2" borderId="5" xfId="0" applyNumberFormat="1" applyFont="1" applyFill="1" applyBorder="1" applyAlignment="1">
      <alignment horizontal="center" vertical="top" wrapText="1"/>
    </xf>
    <xf numFmtId="0" fontId="11" fillId="3" borderId="12" xfId="0" applyFont="1" applyFill="1" applyBorder="1" applyAlignment="1">
      <alignment horizontal="left" vertical="top" wrapText="1"/>
    </xf>
    <xf numFmtId="0" fontId="11" fillId="3" borderId="6" xfId="0" applyFont="1" applyFill="1" applyBorder="1" applyAlignment="1">
      <alignment horizontal="left" vertical="top" wrapText="1"/>
    </xf>
    <xf numFmtId="0" fontId="11" fillId="4" borderId="6" xfId="0" applyFont="1" applyFill="1" applyBorder="1" applyAlignment="1">
      <alignment horizontal="left" vertical="top" wrapText="1"/>
    </xf>
    <xf numFmtId="0" fontId="11" fillId="5" borderId="6" xfId="0" applyFont="1" applyFill="1" applyBorder="1" applyAlignment="1">
      <alignment horizontal="left" vertical="top" wrapText="1"/>
    </xf>
    <xf numFmtId="9" fontId="11" fillId="6" borderId="6" xfId="0" applyNumberFormat="1" applyFont="1" applyFill="1" applyBorder="1" applyAlignment="1">
      <alignment horizontal="left" vertical="top" wrapText="1"/>
    </xf>
    <xf numFmtId="0" fontId="11" fillId="6" borderId="5" xfId="0" applyFont="1" applyFill="1" applyBorder="1" applyAlignment="1">
      <alignment horizontal="left" vertical="top" wrapText="1"/>
    </xf>
    <xf numFmtId="0" fontId="11" fillId="7" borderId="12" xfId="0" applyFont="1" applyFill="1" applyBorder="1" applyAlignment="1">
      <alignment horizontal="left" vertical="top" wrapText="1"/>
    </xf>
    <xf numFmtId="0" fontId="11" fillId="7" borderId="6" xfId="0" applyFont="1" applyFill="1" applyBorder="1" applyAlignment="1">
      <alignment horizontal="left" vertical="top" wrapText="1"/>
    </xf>
    <xf numFmtId="0" fontId="11" fillId="8" borderId="6" xfId="0" applyFont="1" applyFill="1" applyBorder="1" applyAlignment="1">
      <alignment horizontal="left" vertical="top" wrapText="1"/>
    </xf>
    <xf numFmtId="0" fontId="11" fillId="9" borderId="6" xfId="0" applyFont="1" applyFill="1" applyBorder="1" applyAlignment="1">
      <alignment horizontal="left" vertical="top" wrapText="1"/>
    </xf>
    <xf numFmtId="0" fontId="11" fillId="9" borderId="5" xfId="0" applyFont="1" applyFill="1" applyBorder="1" applyAlignment="1">
      <alignment horizontal="left" vertical="top" wrapText="1"/>
    </xf>
    <xf numFmtId="0" fontId="11" fillId="2" borderId="25" xfId="0" applyFont="1" applyFill="1" applyBorder="1" applyAlignment="1">
      <alignment horizontal="center" vertical="top" wrapText="1"/>
    </xf>
    <xf numFmtId="0" fontId="11" fillId="2" borderId="5" xfId="0" applyFont="1" applyFill="1" applyBorder="1" applyAlignment="1">
      <alignment horizontal="left" vertical="top" wrapText="1"/>
    </xf>
    <xf numFmtId="10" fontId="11" fillId="0" borderId="25" xfId="0" applyNumberFormat="1" applyFont="1" applyBorder="1" applyAlignment="1">
      <alignment horizontal="center" vertical="top" wrapText="1"/>
    </xf>
    <xf numFmtId="0" fontId="11" fillId="0" borderId="26" xfId="0" applyFont="1" applyBorder="1" applyAlignment="1">
      <alignment horizontal="center" vertical="top" wrapText="1"/>
    </xf>
    <xf numFmtId="0" fontId="11" fillId="0" borderId="6" xfId="0" applyFont="1" applyBorder="1" applyAlignment="1">
      <alignment horizontal="center" vertical="top" wrapText="1"/>
    </xf>
    <xf numFmtId="0" fontId="11" fillId="0" borderId="5" xfId="0" applyFont="1" applyBorder="1" applyAlignment="1">
      <alignment horizontal="center" vertical="top" wrapText="1"/>
    </xf>
    <xf numFmtId="9" fontId="11" fillId="0" borderId="27" xfId="0" applyNumberFormat="1" applyFont="1" applyBorder="1" applyAlignment="1">
      <alignment horizontal="center" vertical="top" wrapText="1"/>
    </xf>
    <xf numFmtId="0" fontId="11" fillId="0" borderId="28" xfId="0" applyFont="1" applyBorder="1" applyAlignment="1">
      <alignment horizontal="left" vertical="top" wrapText="1"/>
    </xf>
    <xf numFmtId="0" fontId="11" fillId="0" borderId="29" xfId="0" applyFont="1" applyBorder="1" applyAlignment="1">
      <alignment horizontal="center" vertical="top" wrapText="1"/>
    </xf>
    <xf numFmtId="0" fontId="11" fillId="0" borderId="25" xfId="0" applyFont="1" applyBorder="1" applyAlignment="1">
      <alignment horizontal="center" vertical="top" wrapText="1"/>
    </xf>
    <xf numFmtId="9" fontId="11" fillId="0" borderId="6" xfId="0" applyNumberFormat="1" applyFont="1" applyBorder="1" applyAlignment="1">
      <alignment horizontal="center" vertical="top" wrapText="1"/>
    </xf>
    <xf numFmtId="0" fontId="11" fillId="2" borderId="28" xfId="0" applyFont="1" applyFill="1" applyBorder="1" applyAlignment="1">
      <alignment horizontal="left" vertical="top" wrapText="1"/>
    </xf>
    <xf numFmtId="9" fontId="11" fillId="4" borderId="6" xfId="0" applyNumberFormat="1" applyFont="1" applyFill="1" applyBorder="1" applyAlignment="1">
      <alignment horizontal="left" vertical="top" wrapText="1"/>
    </xf>
    <xf numFmtId="0" fontId="11" fillId="4" borderId="6" xfId="0" applyFont="1" applyFill="1" applyBorder="1" applyAlignment="1">
      <alignment horizontal="left" vertical="top" wrapText="1"/>
    </xf>
    <xf numFmtId="0" fontId="11" fillId="6" borderId="6" xfId="0" applyFont="1" applyFill="1" applyBorder="1" applyAlignment="1">
      <alignment horizontal="left" vertical="top" wrapText="1"/>
    </xf>
    <xf numFmtId="0" fontId="11" fillId="6" borderId="5" xfId="0" applyFont="1" applyFill="1" applyBorder="1" applyAlignment="1">
      <alignment horizontal="left" vertical="top" wrapText="1"/>
    </xf>
    <xf numFmtId="0" fontId="11" fillId="3" borderId="12" xfId="0" applyFont="1" applyFill="1" applyBorder="1" applyAlignment="1">
      <alignment horizontal="left" vertical="top" wrapText="1"/>
    </xf>
    <xf numFmtId="0" fontId="11" fillId="3" borderId="6" xfId="0" applyFont="1" applyFill="1" applyBorder="1" applyAlignment="1">
      <alignment horizontal="center" vertical="top" wrapText="1"/>
    </xf>
    <xf numFmtId="9" fontId="11" fillId="5" borderId="6" xfId="0" applyNumberFormat="1" applyFont="1" applyFill="1" applyBorder="1" applyAlignment="1">
      <alignment horizontal="left" vertical="top" wrapText="1"/>
    </xf>
    <xf numFmtId="0" fontId="11" fillId="5" borderId="6" xfId="0" applyFont="1" applyFill="1" applyBorder="1" applyAlignment="1">
      <alignment horizontal="left" vertical="top" wrapText="1"/>
    </xf>
    <xf numFmtId="0" fontId="11" fillId="12" borderId="26" xfId="0" applyFont="1" applyFill="1" applyBorder="1" applyAlignment="1">
      <alignment horizontal="left" vertical="top" wrapText="1"/>
    </xf>
    <xf numFmtId="49" fontId="11" fillId="2" borderId="7" xfId="0" applyNumberFormat="1" applyFont="1" applyFill="1" applyBorder="1" applyAlignment="1">
      <alignment horizontal="center" vertical="top" wrapText="1"/>
    </xf>
    <xf numFmtId="164" fontId="11" fillId="2" borderId="7" xfId="0" applyNumberFormat="1" applyFont="1" applyFill="1" applyBorder="1" applyAlignment="1">
      <alignment horizontal="center" vertical="top" wrapText="1"/>
    </xf>
    <xf numFmtId="9" fontId="11" fillId="3" borderId="12" xfId="0" applyNumberFormat="1" applyFont="1" applyFill="1" applyBorder="1" applyAlignment="1">
      <alignment horizontal="left" vertical="top" wrapText="1"/>
    </xf>
    <xf numFmtId="164" fontId="11" fillId="2" borderId="5" xfId="0" applyNumberFormat="1" applyFont="1" applyFill="1" applyBorder="1" applyAlignment="1">
      <alignment horizontal="center" vertical="top" wrapText="1"/>
    </xf>
    <xf numFmtId="9" fontId="11" fillId="7" borderId="12" xfId="0" applyNumberFormat="1" applyFont="1" applyFill="1" applyBorder="1" applyAlignment="1">
      <alignment horizontal="left" vertical="top" wrapText="1"/>
    </xf>
    <xf numFmtId="0" fontId="11" fillId="7" borderId="6" xfId="0" applyFont="1" applyFill="1" applyBorder="1" applyAlignment="1">
      <alignment horizontal="left" vertical="top" wrapText="1"/>
    </xf>
    <xf numFmtId="9" fontId="11" fillId="3" borderId="12" xfId="0" applyNumberFormat="1" applyFont="1" applyFill="1" applyBorder="1" applyAlignment="1">
      <alignment horizontal="center" vertical="top" wrapText="1"/>
    </xf>
    <xf numFmtId="0" fontId="11" fillId="3" borderId="6" xfId="0" applyFont="1" applyFill="1" applyBorder="1" applyAlignment="1">
      <alignment horizontal="left" vertical="top" wrapText="1"/>
    </xf>
    <xf numFmtId="9" fontId="11" fillId="4" borderId="6" xfId="0" applyNumberFormat="1"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6" xfId="0" applyFont="1" applyFill="1" applyBorder="1" applyAlignment="1">
      <alignment vertical="top" wrapText="1"/>
    </xf>
    <xf numFmtId="14" fontId="11" fillId="2" borderId="6" xfId="0" applyNumberFormat="1" applyFont="1" applyFill="1" applyBorder="1" applyAlignment="1">
      <alignment horizontal="center" vertical="top" wrapText="1"/>
    </xf>
    <xf numFmtId="0" fontId="11" fillId="3" borderId="7" xfId="0" applyFont="1" applyFill="1" applyBorder="1" applyAlignment="1">
      <alignment horizontal="left" vertical="top" wrapText="1"/>
    </xf>
    <xf numFmtId="0" fontId="11" fillId="3" borderId="14" xfId="0" applyFont="1" applyFill="1" applyBorder="1" applyAlignment="1">
      <alignment horizontal="left" vertical="top" wrapText="1"/>
    </xf>
    <xf numFmtId="0" fontId="11" fillId="4" borderId="14" xfId="0" applyFont="1" applyFill="1" applyBorder="1" applyAlignment="1">
      <alignment horizontal="left" vertical="top" wrapText="1"/>
    </xf>
    <xf numFmtId="0" fontId="11" fillId="5" borderId="14" xfId="0" applyFont="1" applyFill="1" applyBorder="1" applyAlignment="1">
      <alignment horizontal="left" vertical="top" wrapText="1"/>
    </xf>
    <xf numFmtId="0" fontId="11" fillId="7" borderId="7" xfId="0" applyFont="1" applyFill="1" applyBorder="1" applyAlignment="1">
      <alignment horizontal="left" vertical="top" wrapText="1"/>
    </xf>
    <xf numFmtId="0" fontId="11" fillId="7" borderId="14" xfId="0" applyFont="1" applyFill="1" applyBorder="1" applyAlignment="1">
      <alignment horizontal="left" vertical="top" wrapText="1"/>
    </xf>
    <xf numFmtId="0" fontId="11" fillId="8" borderId="14" xfId="0" applyFont="1" applyFill="1" applyBorder="1" applyAlignment="1">
      <alignment horizontal="left" vertical="top" wrapText="1"/>
    </xf>
    <xf numFmtId="0" fontId="11" fillId="8" borderId="14" xfId="0" applyFont="1" applyFill="1" applyBorder="1" applyAlignment="1">
      <alignment horizontal="left" vertical="top" wrapText="1"/>
    </xf>
    <xf numFmtId="0" fontId="11" fillId="9" borderId="14" xfId="0" applyFont="1" applyFill="1" applyBorder="1" applyAlignment="1">
      <alignment horizontal="left" vertical="top" wrapText="1"/>
    </xf>
    <xf numFmtId="0" fontId="11" fillId="9" borderId="11" xfId="0" applyFont="1" applyFill="1" applyBorder="1" applyAlignment="1">
      <alignment horizontal="left" vertical="top" wrapText="1"/>
    </xf>
    <xf numFmtId="0" fontId="11" fillId="2" borderId="5" xfId="0" applyFont="1" applyFill="1" applyBorder="1" applyAlignment="1">
      <alignment horizontal="left" vertical="top" wrapText="1"/>
    </xf>
    <xf numFmtId="0" fontId="11" fillId="2" borderId="27" xfId="0" applyFont="1" applyFill="1" applyBorder="1" applyAlignment="1">
      <alignment horizontal="center" vertical="top" wrapText="1"/>
    </xf>
    <xf numFmtId="0" fontId="11" fillId="0" borderId="6" xfId="0" applyFont="1" applyBorder="1" applyAlignment="1">
      <alignment horizontal="left" vertical="top" wrapText="1"/>
    </xf>
    <xf numFmtId="164" fontId="11" fillId="2" borderId="6" xfId="0" applyNumberFormat="1" applyFont="1" applyFill="1" applyBorder="1" applyAlignment="1">
      <alignment horizontal="center" vertical="top" wrapText="1"/>
    </xf>
    <xf numFmtId="0" fontId="11" fillId="3" borderId="7" xfId="0" applyFont="1" applyFill="1" applyBorder="1" applyAlignment="1">
      <alignment horizontal="left" vertical="top" wrapText="1"/>
    </xf>
    <xf numFmtId="0" fontId="11" fillId="4" borderId="7" xfId="0" applyFont="1" applyFill="1" applyBorder="1" applyAlignment="1">
      <alignment horizontal="left" vertical="top" wrapText="1"/>
    </xf>
    <xf numFmtId="0" fontId="11" fillId="4" borderId="11" xfId="0" applyFont="1" applyFill="1" applyBorder="1" applyAlignment="1">
      <alignment horizontal="left" vertical="top" wrapText="1"/>
    </xf>
    <xf numFmtId="0" fontId="11" fillId="5" borderId="7" xfId="0" applyFont="1" applyFill="1" applyBorder="1" applyAlignment="1">
      <alignment horizontal="left" vertical="top" wrapText="1"/>
    </xf>
    <xf numFmtId="0" fontId="11" fillId="9" borderId="1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5" borderId="12" xfId="0" applyFont="1" applyFill="1" applyBorder="1" applyAlignment="1">
      <alignment horizontal="left" vertical="top" wrapText="1"/>
    </xf>
    <xf numFmtId="9" fontId="11" fillId="8" borderId="6" xfId="0" applyNumberFormat="1" applyFont="1" applyFill="1" applyBorder="1" applyAlignment="1">
      <alignment horizontal="left" vertical="top" wrapText="1"/>
    </xf>
    <xf numFmtId="0" fontId="11" fillId="8" borderId="6" xfId="0" applyFont="1" applyFill="1" applyBorder="1" applyAlignment="1">
      <alignment horizontal="left" vertical="top" wrapText="1"/>
    </xf>
    <xf numFmtId="9" fontId="11" fillId="9" borderId="6" xfId="0" applyNumberFormat="1" applyFont="1" applyFill="1" applyBorder="1" applyAlignment="1">
      <alignment horizontal="left" vertical="top" wrapText="1"/>
    </xf>
    <xf numFmtId="9" fontId="11" fillId="0" borderId="25" xfId="0" applyNumberFormat="1" applyFont="1" applyBorder="1" applyAlignment="1">
      <alignment horizontal="center" vertical="top" wrapText="1"/>
    </xf>
    <xf numFmtId="9" fontId="11" fillId="2" borderId="27" xfId="0" applyNumberFormat="1" applyFont="1" applyFill="1" applyBorder="1" applyAlignment="1">
      <alignment horizontal="center" vertical="top" wrapText="1"/>
    </xf>
    <xf numFmtId="0" fontId="8" fillId="5" borderId="6" xfId="0" applyFont="1" applyFill="1" applyBorder="1" applyAlignment="1">
      <alignment horizontal="left" vertical="top" wrapText="1"/>
    </xf>
    <xf numFmtId="0" fontId="11" fillId="6" borderId="6" xfId="0" applyFont="1" applyFill="1" applyBorder="1" applyAlignment="1">
      <alignment horizontal="left" vertical="top" wrapText="1"/>
    </xf>
    <xf numFmtId="0" fontId="11" fillId="9" borderId="6" xfId="0" applyFont="1" applyFill="1" applyBorder="1" applyAlignment="1">
      <alignment horizontal="left" vertical="top" wrapText="1"/>
    </xf>
    <xf numFmtId="0" fontId="11" fillId="9" borderId="5"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2" borderId="26" xfId="0" applyFont="1" applyFill="1" applyBorder="1" applyAlignment="1">
      <alignment horizontal="center" vertical="center" wrapText="1"/>
    </xf>
    <xf numFmtId="9" fontId="11" fillId="2" borderId="14" xfId="0" applyNumberFormat="1" applyFont="1" applyFill="1" applyBorder="1" applyAlignment="1">
      <alignment horizontal="center" vertical="top" wrapText="1"/>
    </xf>
    <xf numFmtId="9" fontId="11" fillId="2" borderId="25" xfId="0" applyNumberFormat="1" applyFont="1" applyFill="1" applyBorder="1" applyAlignment="1">
      <alignment horizontal="center" vertical="top" wrapText="1"/>
    </xf>
    <xf numFmtId="9" fontId="11" fillId="5" borderId="12" xfId="0" applyNumberFormat="1" applyFont="1" applyFill="1" applyBorder="1" applyAlignment="1">
      <alignment horizontal="left" vertical="top" wrapText="1"/>
    </xf>
    <xf numFmtId="9" fontId="11" fillId="8" borderId="6" xfId="0" applyNumberFormat="1" applyFont="1" applyFill="1" applyBorder="1" applyAlignment="1">
      <alignment horizontal="center" vertical="center" wrapText="1"/>
    </xf>
    <xf numFmtId="0" fontId="11" fillId="8" borderId="7" xfId="0" applyFont="1" applyFill="1" applyBorder="1" applyAlignment="1">
      <alignment horizontal="left" vertical="top" wrapText="1"/>
    </xf>
    <xf numFmtId="9" fontId="11" fillId="8" borderId="6" xfId="0" applyNumberFormat="1" applyFont="1" applyFill="1" applyBorder="1" applyAlignment="1">
      <alignment horizontal="center" vertical="top" wrapText="1"/>
    </xf>
    <xf numFmtId="0" fontId="8" fillId="2" borderId="6" xfId="0" applyFont="1" applyFill="1" applyBorder="1" applyAlignment="1">
      <alignment vertical="top" wrapText="1"/>
    </xf>
    <xf numFmtId="0" fontId="11" fillId="6" borderId="30" xfId="0" applyFont="1" applyFill="1" applyBorder="1" applyAlignment="1">
      <alignment vertical="top" wrapText="1"/>
    </xf>
    <xf numFmtId="0" fontId="8" fillId="0" borderId="5" xfId="0" applyFont="1" applyBorder="1" applyAlignment="1">
      <alignment horizontal="center" vertical="top" wrapText="1"/>
    </xf>
    <xf numFmtId="0" fontId="11" fillId="2" borderId="31" xfId="0" applyFont="1" applyFill="1" applyBorder="1" applyAlignment="1">
      <alignment horizontal="center" vertical="top" wrapText="1"/>
    </xf>
    <xf numFmtId="0" fontId="11" fillId="2" borderId="32" xfId="0" applyFont="1" applyFill="1" applyBorder="1" applyAlignment="1">
      <alignment horizontal="left" vertical="top" wrapText="1"/>
    </xf>
    <xf numFmtId="0" fontId="0" fillId="0" borderId="0" xfId="0" applyFont="1" applyAlignment="1">
      <alignment wrapText="1"/>
    </xf>
    <xf numFmtId="0" fontId="0" fillId="0" borderId="0" xfId="0" applyFont="1" applyAlignment="1">
      <alignment horizontal="center" wrapText="1"/>
    </xf>
    <xf numFmtId="0" fontId="0" fillId="0" borderId="0" xfId="0" applyFont="1" applyAlignment="1">
      <alignment wrapText="1"/>
    </xf>
    <xf numFmtId="0" fontId="0" fillId="0" borderId="33" xfId="0" pivotButton="1" applyFont="1" applyBorder="1" applyAlignment="1"/>
    <xf numFmtId="0" fontId="0" fillId="0" borderId="34" xfId="0" applyFont="1" applyBorder="1" applyAlignment="1"/>
    <xf numFmtId="0" fontId="0" fillId="0" borderId="35" xfId="0" applyFont="1" applyBorder="1" applyAlignment="1"/>
    <xf numFmtId="0" fontId="0" fillId="0" borderId="33" xfId="0" applyFont="1" applyBorder="1" applyAlignment="1"/>
    <xf numFmtId="0" fontId="0" fillId="0" borderId="37" xfId="0" applyFont="1" applyBorder="1" applyAlignment="1"/>
    <xf numFmtId="0" fontId="0" fillId="0" borderId="33" xfId="0" applyNumberFormat="1" applyFont="1" applyBorder="1" applyAlignment="1"/>
    <xf numFmtId="0" fontId="0" fillId="0" borderId="36" xfId="0" applyNumberFormat="1" applyFont="1" applyBorder="1" applyAlignment="1"/>
    <xf numFmtId="0" fontId="0" fillId="0" borderId="37" xfId="0" applyNumberFormat="1" applyFont="1" applyBorder="1" applyAlignment="1"/>
    <xf numFmtId="0" fontId="0" fillId="0" borderId="38" xfId="0" applyFont="1" applyBorder="1" applyAlignment="1"/>
    <xf numFmtId="0" fontId="0" fillId="0" borderId="39" xfId="0" applyFont="1" applyBorder="1" applyAlignment="1"/>
    <xf numFmtId="0" fontId="0" fillId="0" borderId="40" xfId="0" applyFont="1" applyBorder="1" applyAlignment="1"/>
    <xf numFmtId="0" fontId="0" fillId="0" borderId="39" xfId="0" applyNumberFormat="1" applyFont="1" applyBorder="1" applyAlignment="1"/>
    <xf numFmtId="0" fontId="0" fillId="0" borderId="41" xfId="0" applyNumberFormat="1" applyFont="1" applyBorder="1" applyAlignment="1"/>
    <xf numFmtId="0" fontId="0" fillId="0" borderId="42" xfId="0" applyNumberFormat="1" applyFont="1" applyBorder="1" applyAlignment="1"/>
    <xf numFmtId="0" fontId="0" fillId="0" borderId="42" xfId="0" pivotButton="1" applyFont="1" applyBorder="1" applyAlignment="1"/>
    <xf numFmtId="0" fontId="0" fillId="0" borderId="42" xfId="0" applyFont="1" applyBorder="1" applyAlignment="1">
      <alignment horizontal="left"/>
    </xf>
    <xf numFmtId="0" fontId="0" fillId="0" borderId="43" xfId="0" applyFont="1" applyBorder="1" applyAlignment="1"/>
    <xf numFmtId="0" fontId="0" fillId="0" borderId="44" xfId="0" applyNumberFormat="1" applyFont="1" applyBorder="1" applyAlignment="1"/>
    <xf numFmtId="0" fontId="23" fillId="0" borderId="8" xfId="0" applyFont="1" applyBorder="1" applyAlignment="1">
      <alignment horizontal="center" vertical="center"/>
    </xf>
    <xf numFmtId="0" fontId="0" fillId="0" borderId="33" xfId="0" applyFont="1" applyBorder="1" applyAlignment="1">
      <alignment horizontal="justify" vertical="center" wrapText="1"/>
    </xf>
    <xf numFmtId="165" fontId="17" fillId="0" borderId="7" xfId="0" applyNumberFormat="1" applyFont="1" applyBorder="1" applyAlignment="1">
      <alignment horizontal="center" vertical="center"/>
    </xf>
    <xf numFmtId="0" fontId="0" fillId="0" borderId="36" xfId="0" applyFont="1" applyBorder="1" applyAlignment="1">
      <alignment horizontal="justify" vertical="center" wrapText="1"/>
    </xf>
    <xf numFmtId="0" fontId="0" fillId="0" borderId="37" xfId="0" applyFont="1" applyBorder="1" applyAlignment="1">
      <alignment horizontal="justify" vertical="center" wrapText="1"/>
    </xf>
    <xf numFmtId="0" fontId="0" fillId="0" borderId="33" xfId="0" pivotButton="1" applyFont="1" applyBorder="1" applyAlignment="1">
      <alignment horizontal="justify" vertical="center" wrapText="1"/>
    </xf>
    <xf numFmtId="0" fontId="1" fillId="0" borderId="0" xfId="0" applyFont="1" applyAlignment="1">
      <alignment horizontal="center" vertical="center"/>
    </xf>
    <xf numFmtId="0" fontId="0" fillId="0" borderId="0" xfId="0" applyFont="1" applyAlignment="1"/>
    <xf numFmtId="0" fontId="3" fillId="0" borderId="1" xfId="0" applyFont="1" applyBorder="1" applyAlignment="1">
      <alignment horizontal="center" vertical="center"/>
    </xf>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0" fillId="0" borderId="1" xfId="0" applyFont="1" applyBorder="1" applyAlignment="1">
      <alignment horizontal="center" vertical="top"/>
    </xf>
    <xf numFmtId="0" fontId="22" fillId="0" borderId="1" xfId="0" applyFont="1" applyBorder="1" applyAlignment="1">
      <alignment horizontal="center" vertical="top" wrapText="1"/>
    </xf>
    <xf numFmtId="0" fontId="0" fillId="0" borderId="1" xfId="0" applyFont="1" applyBorder="1" applyAlignment="1">
      <alignment horizontal="center" vertical="top" wrapText="1"/>
    </xf>
    <xf numFmtId="0" fontId="0" fillId="0" borderId="0" xfId="0" applyFont="1" applyAlignment="1">
      <alignment horizontal="center" vertical="center"/>
    </xf>
    <xf numFmtId="0" fontId="11" fillId="10" borderId="13" xfId="0" applyFont="1" applyFill="1" applyBorder="1" applyAlignment="1">
      <alignment horizontal="center" vertical="center"/>
    </xf>
    <xf numFmtId="0" fontId="5" fillId="0" borderId="11" xfId="0" applyFont="1" applyBorder="1"/>
    <xf numFmtId="0" fontId="5" fillId="0" borderId="14" xfId="0" applyFont="1" applyBorder="1"/>
    <xf numFmtId="0" fontId="8" fillId="10" borderId="8" xfId="0" applyFont="1" applyFill="1" applyBorder="1" applyAlignment="1">
      <alignment horizontal="center" vertical="center" wrapText="1"/>
    </xf>
    <xf numFmtId="0" fontId="5" fillId="0" borderId="20" xfId="0" applyFont="1" applyBorder="1"/>
    <xf numFmtId="0" fontId="5" fillId="0" borderId="12" xfId="0" applyFont="1" applyBorder="1"/>
    <xf numFmtId="0" fontId="8" fillId="10" borderId="8" xfId="0" applyFont="1" applyFill="1" applyBorder="1" applyAlignment="1">
      <alignment horizontal="center" vertical="center"/>
    </xf>
    <xf numFmtId="0" fontId="6" fillId="9" borderId="1" xfId="0" applyFont="1" applyFill="1" applyBorder="1" applyAlignment="1">
      <alignment horizontal="center" vertical="center" wrapText="1"/>
    </xf>
    <xf numFmtId="0" fontId="5" fillId="0" borderId="9" xfId="0" applyFont="1" applyBorder="1"/>
    <xf numFmtId="0" fontId="6" fillId="2" borderId="1" xfId="0" applyFont="1" applyFill="1" applyBorder="1" applyAlignment="1">
      <alignment horizontal="center" vertical="center" wrapText="1"/>
    </xf>
    <xf numFmtId="0" fontId="5" fillId="0" borderId="10" xfId="0" applyFont="1" applyBorder="1"/>
    <xf numFmtId="0" fontId="12" fillId="0" borderId="0" xfId="0" applyFont="1" applyAlignment="1">
      <alignment horizontal="center" wrapText="1"/>
    </xf>
    <xf numFmtId="0" fontId="4" fillId="2" borderId="0" xfId="0" applyFont="1" applyFill="1" applyAlignment="1">
      <alignment horizontal="center" wrapText="1"/>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cellXfs>
  <cellStyles count="1">
    <cellStyle name="Normal" xfId="0" builtinId="0"/>
  </cellStyles>
  <dxfs count="14">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title>
      <c:tx>
        <c:rich>
          <a:bodyPr/>
          <a:lstStyle/>
          <a:p>
            <a:pPr lvl="0">
              <a:defRPr b="0">
                <a:solidFill>
                  <a:srgbClr val="000000"/>
                </a:solidFill>
                <a:latin typeface="Roboto"/>
              </a:defRPr>
            </a:pPr>
            <a:r>
              <a:rPr lang="es-ES" b="1"/>
              <a:t>ESTADO ACCIONES SEGUIMIENTO CUARTO TRIMESTRE DE 2019</a:t>
            </a:r>
          </a:p>
        </c:rich>
      </c:tx>
      <c:layout>
        <c:manualLayout>
          <c:xMode val="edge"/>
          <c:yMode val="edge"/>
          <c:x val="0.15256635582668207"/>
          <c:y val="6.0781741904903396E-2"/>
        </c:manualLayout>
      </c:layout>
      <c:overlay val="0"/>
    </c:title>
    <c:autoTitleDeleted val="0"/>
    <c:view3D>
      <c:rotX val="50"/>
      <c:rotY val="0"/>
      <c:rAngAx val="1"/>
    </c:view3D>
    <c:floor>
      <c:thickness val="0"/>
    </c:floor>
    <c:sideWall>
      <c:thickness val="0"/>
    </c:sideWall>
    <c:backWall>
      <c:thickness val="0"/>
    </c:backWall>
    <c:plotArea>
      <c:layout/>
      <c:pie3DChart>
        <c:varyColors val="1"/>
        <c:ser>
          <c:idx val="0"/>
          <c:order val="0"/>
          <c:tx>
            <c:strRef>
              <c:f>'ESTADISTICA GENERAL'!$B$16</c:f>
              <c:strCache>
                <c:ptCount val="1"/>
                <c:pt idx="0">
                  <c:v>CANTIDAD</c:v>
                </c:pt>
              </c:strCache>
            </c:strRef>
          </c:tx>
          <c:dPt>
            <c:idx val="0"/>
            <c:bubble3D val="0"/>
          </c:dPt>
          <c:dPt>
            <c:idx val="1"/>
            <c:bubble3D val="0"/>
          </c:dPt>
          <c:dPt>
            <c:idx val="2"/>
            <c:bubble3D val="0"/>
          </c:dPt>
          <c:dPt>
            <c:idx val="3"/>
            <c:bubble3D val="0"/>
          </c:dPt>
          <c:dLbls>
            <c:dLbl>
              <c:idx val="0"/>
              <c:layout>
                <c:manualLayout>
                  <c:x val="-1.9784651491942348E-2"/>
                  <c:y val="6.9296998252577251E-3"/>
                </c:manualLayout>
              </c:layout>
              <c:showLegendKey val="1"/>
              <c:showVal val="1"/>
              <c:showCatName val="1"/>
              <c:showSerName val="0"/>
              <c:showPercent val="0"/>
              <c:showBubbleSize val="0"/>
              <c:extLst>
                <c:ext xmlns:c15="http://schemas.microsoft.com/office/drawing/2012/chart" uri="{CE6537A1-D6FC-4f65-9D91-7224C49458BB}">
                  <c15:layout/>
                </c:ext>
              </c:extLst>
            </c:dLbl>
            <c:dLbl>
              <c:idx val="1"/>
              <c:layout>
                <c:manualLayout>
                  <c:x val="7.0360914783263017E-3"/>
                  <c:y val="-6.2120253836195002E-2"/>
                </c:manualLayout>
              </c:layout>
              <c:showLegendKey val="1"/>
              <c:showVal val="1"/>
              <c:showCatName val="1"/>
              <c:showSerName val="0"/>
              <c:showPercent val="0"/>
              <c:showBubbleSize val="0"/>
              <c:extLst>
                <c:ext xmlns:c15="http://schemas.microsoft.com/office/drawing/2012/chart" uri="{CE6537A1-D6FC-4f65-9D91-7224C49458BB}">
                  <c15:layout/>
                </c:ext>
              </c:extLst>
            </c:dLbl>
            <c:dLbl>
              <c:idx val="2"/>
              <c:layout>
                <c:manualLayout>
                  <c:x val="-4.0035652540021194E-3"/>
                  <c:y val="-3.9378285261512123E-2"/>
                </c:manualLayout>
              </c:layout>
              <c:showLegendKey val="1"/>
              <c:showVal val="1"/>
              <c:showCatName val="1"/>
              <c:showSerName val="0"/>
              <c:showPercent val="0"/>
              <c:showBubbleSize val="0"/>
              <c:extLst>
                <c:ext xmlns:c15="http://schemas.microsoft.com/office/drawing/2012/chart" uri="{CE6537A1-D6FC-4f65-9D91-7224C49458BB}">
                  <c15:layout>
                    <c:manualLayout>
                      <c:w val="0.26158017790438309"/>
                      <c:h val="9.8508535489667565E-2"/>
                    </c:manualLayout>
                  </c15:layout>
                </c:ext>
              </c:extLst>
            </c:dLbl>
            <c:dLbl>
              <c:idx val="3"/>
              <c:layout>
                <c:manualLayout>
                  <c:x val="-9.3854863705176792E-3"/>
                  <c:y val="-0.15101980177006177"/>
                </c:manualLayout>
              </c:layout>
              <c:showLegendKey val="1"/>
              <c:showVal val="1"/>
              <c:showCatName val="1"/>
              <c:showSerName val="0"/>
              <c:showPercent val="0"/>
              <c:showBubbleSize val="0"/>
              <c:extLst>
                <c:ext xmlns:c15="http://schemas.microsoft.com/office/drawing/2012/chart" uri="{CE6537A1-D6FC-4f65-9D91-7224C49458BB}">
                  <c15:layout/>
                </c:ext>
              </c:extLst>
            </c:dLbl>
            <c:spPr>
              <a:noFill/>
              <a:ln>
                <a:noFill/>
              </a:ln>
              <a:effectLst/>
            </c:spPr>
            <c:showLegendKey val="1"/>
            <c:showVal val="1"/>
            <c:showCatName val="0"/>
            <c:showSerName val="0"/>
            <c:showPercent val="0"/>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'ESTADISTICA GENERAL'!$A$17:$A$22</c15:sqref>
                  </c15:fullRef>
                </c:ext>
              </c:extLst>
              <c:f>'ESTADISTICA GENERAL'!$A$19:$A$22</c:f>
              <c:strCache>
                <c:ptCount val="4"/>
                <c:pt idx="0">
                  <c:v>CUMPLIDA</c:v>
                </c:pt>
                <c:pt idx="1">
                  <c:v>VENCIDA</c:v>
                </c:pt>
                <c:pt idx="2">
                  <c:v>EN EJECUCIÓN</c:v>
                </c:pt>
                <c:pt idx="3">
                  <c:v>TOTAL</c:v>
                </c:pt>
              </c:strCache>
            </c:strRef>
          </c:cat>
          <c:val>
            <c:numRef>
              <c:extLst>
                <c:ext xmlns:c15="http://schemas.microsoft.com/office/drawing/2012/chart" uri="{02D57815-91ED-43cb-92C2-25804820EDAC}">
                  <c15:fullRef>
                    <c15:sqref>'ESTADISTICA GENERAL'!$B$17:$B$22</c15:sqref>
                  </c15:fullRef>
                </c:ext>
              </c:extLst>
              <c:f>'ESTADISTICA GENERAL'!$B$19:$B$22</c:f>
              <c:numCache>
                <c:formatCode>General</c:formatCode>
                <c:ptCount val="4"/>
                <c:pt idx="0">
                  <c:v>57</c:v>
                </c:pt>
                <c:pt idx="1">
                  <c:v>1</c:v>
                </c:pt>
                <c:pt idx="2">
                  <c:v>31</c:v>
                </c:pt>
                <c:pt idx="3">
                  <c:v>89</c:v>
                </c:pt>
              </c:numCache>
            </c:numRef>
          </c:val>
          <c:extLst>
            <c:ext xmlns:c15="http://schemas.microsoft.com/office/drawing/2012/chart" uri="{02D57815-91ED-43cb-92C2-25804820EDAC}">
              <c15:categoryFilterExceptions>
                <c15:categoryFilterException>
                  <c15:sqref>'ESTADISTICA GENERAL'!$B$17</c15:sqref>
                  <c15:spPr xmlns:c15="http://schemas.microsoft.com/office/drawing/2012/chart"/>
                  <c15:bubble3D val="0"/>
                </c15:categoryFilterException>
                <c15:categoryFilterException>
                  <c15:sqref>'ESTADISTICA GENERAL'!$B$18</c15:sqref>
                  <c15:spPr xmlns:c15="http://schemas.microsoft.com/office/drawing/2012/chart"/>
                  <c15:bubble3D val="0"/>
                  <c15:dLbl>
                    <c:idx val="-1"/>
                    <c:layout>
                      <c:manualLayout>
                        <c:x val="4.8634006073472895E-2"/>
                        <c:y val="7.7970442373948541E-3"/>
                      </c:manualLayout>
                    </c:layout>
                    <c:showLegendKey val="1"/>
                    <c:showVal val="1"/>
                    <c:showCatName val="0"/>
                    <c:showSerName val="0"/>
                    <c:showPercent val="0"/>
                    <c:showBubbleSize val="0"/>
                    <c:extLst>
                      <c:ext uri="{CE6537A1-D6FC-4f65-9D91-7224C49458BB}"/>
                    </c:extLst>
                  </c15:dLbl>
                </c15:categoryFilterException>
              </c15:categoryFilterExceptions>
            </c:ext>
          </c:extLst>
        </c:ser>
        <c:ser>
          <c:idx val="1"/>
          <c:order val="1"/>
          <c:tx>
            <c:strRef>
              <c:f>'ESTADISTICA GENERAL'!$C$16</c:f>
              <c:strCache>
                <c:ptCount val="1"/>
                <c:pt idx="0">
                  <c:v>PORCENTAJE</c:v>
                </c:pt>
              </c:strCache>
            </c:strRef>
          </c:tx>
          <c:cat>
            <c:strRef>
              <c:extLst>
                <c:ext xmlns:c15="http://schemas.microsoft.com/office/drawing/2012/chart" uri="{02D57815-91ED-43cb-92C2-25804820EDAC}">
                  <c15:fullRef>
                    <c15:sqref>'ESTADISTICA GENERAL'!$A$17:$A$22</c15:sqref>
                  </c15:fullRef>
                </c:ext>
              </c:extLst>
              <c:f>'ESTADISTICA GENERAL'!$A$19:$A$22</c:f>
              <c:strCache>
                <c:ptCount val="4"/>
                <c:pt idx="0">
                  <c:v>CUMPLIDA</c:v>
                </c:pt>
                <c:pt idx="1">
                  <c:v>VENCIDA</c:v>
                </c:pt>
                <c:pt idx="2">
                  <c:v>EN EJECUCIÓN</c:v>
                </c:pt>
                <c:pt idx="3">
                  <c:v>TOTAL</c:v>
                </c:pt>
              </c:strCache>
            </c:strRef>
          </c:cat>
          <c:val>
            <c:numRef>
              <c:extLst>
                <c:ext xmlns:c15="http://schemas.microsoft.com/office/drawing/2012/chart" uri="{02D57815-91ED-43cb-92C2-25804820EDAC}">
                  <c15:fullRef>
                    <c15:sqref>'ESTADISTICA GENERAL'!$C$17:$C$22</c15:sqref>
                  </c15:fullRef>
                </c:ext>
              </c:extLst>
              <c:f>'ESTADISTICA GENERAL'!$C$19:$C$22</c:f>
              <c:numCache>
                <c:formatCode>General</c:formatCode>
                <c:ptCount val="4"/>
                <c:pt idx="0" formatCode="0.0%">
                  <c:v>0.6404494382022472</c:v>
                </c:pt>
                <c:pt idx="1" formatCode="0.0%">
                  <c:v>1.1235955056179775E-2</c:v>
                </c:pt>
                <c:pt idx="2" formatCode="0.0%">
                  <c:v>0.34831460674157305</c:v>
                </c:pt>
                <c:pt idx="3" formatCode="0.0%">
                  <c:v>1</c:v>
                </c:pt>
              </c:numCache>
            </c:numRef>
          </c:val>
        </c:ser>
        <c:dLbls>
          <c:showLegendKey val="0"/>
          <c:showVal val="0"/>
          <c:showCatName val="0"/>
          <c:showSerName val="0"/>
          <c:showPercent val="0"/>
          <c:showBubbleSize val="0"/>
          <c:showLeaderLines val="0"/>
        </c:dLbls>
      </c:pie3DChart>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3</xdr:col>
      <xdr:colOff>309843</xdr:colOff>
      <xdr:row>12</xdr:row>
      <xdr:rowOff>186577</xdr:rowOff>
    </xdr:from>
    <xdr:ext cx="5833782" cy="3804397"/>
    <xdr:graphicFrame macro="">
      <xdr:nvGraphicFramePr>
        <xdr:cNvPr id="2" name="Chart 1"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Lilia Carolina  Ibarra Romero" refreshedDate="43895.426186921293" refreshedVersion="5" recordCount="89">
  <cacheSource type="worksheet">
    <worksheetSource ref="A5:AP94" sheet="CONSOLIDADO GENERAL"/>
  </cacheSource>
  <cacheFields count="42">
    <cacheField name="NO." numFmtId="0">
      <sharedItems containsSemiMixedTypes="0" containsString="0" containsNumber="1" containsInteger="1" minValue="1" maxValue="89"/>
    </cacheField>
    <cacheField name="CÓDIGO DE LA ENTIDAD" numFmtId="0">
      <sharedItems containsSemiMixedTypes="0" containsString="0" containsNumber="1" containsInteger="1" minValue="203" maxValue="203"/>
    </cacheField>
    <cacheField name="VIGENCIA PAD AUDITORIA o VISITA" numFmtId="0">
      <sharedItems containsSemiMixedTypes="0" containsString="0" containsNumber="1" containsInteger="1" minValue="2018" maxValue="2019" count="2">
        <n v="2018"/>
        <n v="2019"/>
      </sharedItems>
    </cacheField>
    <cacheField name="VIGENCIA PAD AUDITORIA o VISITA 1" numFmtId="0">
      <sharedItems/>
    </cacheField>
    <cacheField name="CODIGO AUDITORIA SEGÚN PAD DE LA VIGENCIA" numFmtId="0">
      <sharedItems containsSemiMixedTypes="0" containsString="0" containsNumber="1" containsInteger="1" minValue="22" maxValue="58" count="4">
        <n v="52"/>
        <n v="58"/>
        <n v="22"/>
        <n v="32"/>
      </sharedItems>
    </cacheField>
    <cacheField name="No. HALLAZGO o Numeral del Informe de la Auditoría o Visita" numFmtId="0">
      <sharedItems/>
    </cacheField>
    <cacheField name="CODIGO ACCION" numFmtId="0">
      <sharedItems containsSemiMixedTypes="0" containsString="0" containsNumber="1" containsInteger="1" minValue="1" maxValue="3" count="3">
        <n v="1"/>
        <n v="2"/>
        <n v="3"/>
      </sharedItems>
    </cacheField>
    <cacheField name="MODALIDAD" numFmtId="0">
      <sharedItems count="4">
        <s v="01 - AUDITORIA DE REGULARIDAD"/>
        <s v="02 - AUDITORIA DE DESEMPEÑO"/>
        <s v="1 01 - AUDITORIA DE REGULARIDAD"/>
        <s v="2 02 - AUDITORIA DE DESEMPEÑO"/>
      </sharedItems>
    </cacheField>
    <cacheField name="COMPONENTE" numFmtId="0">
      <sharedItems/>
    </cacheField>
    <cacheField name="FACTOR" numFmtId="0">
      <sharedItems/>
    </cacheField>
    <cacheField name="TIPO" numFmtId="0">
      <sharedItems count="3">
        <s v="Hallazgo administrativo"/>
        <s v="Hallazgo Administrativo con presunta incidencia disciplinaria"/>
        <s v="HALLAZGO ADMINISTRATIVO CON INCIDENCIA FISCAL Y  PRESUNTA INCIDENCIA DISCIPLINARIA"/>
      </sharedItems>
    </cacheField>
    <cacheField name="DESCRIPCIÓN DEL HALLAZGO" numFmtId="0">
      <sharedItems/>
    </cacheField>
    <cacheField name="DESCRIPCIÓN ACCION" numFmtId="0">
      <sharedItems/>
    </cacheField>
    <cacheField name="NOMBRE DEL INDICADOR" numFmtId="0">
      <sharedItems/>
    </cacheField>
    <cacheField name="FORMULA DEL INDICADOR" numFmtId="0">
      <sharedItems/>
    </cacheField>
    <cacheField name="META" numFmtId="0">
      <sharedItems containsSemiMixedTypes="0" containsString="0" containsNumber="1" containsInteger="1" minValue="1" maxValue="100"/>
    </cacheField>
    <cacheField name="AREA RESPONSABLE" numFmtId="0">
      <sharedItems/>
    </cacheField>
    <cacheField name="FECHA DE INICIO" numFmtId="0">
      <sharedItems containsSemiMixedTypes="0" containsNonDate="0" containsDate="1" containsString="0" minDate="2018-05-23T00:00:00" maxDate="2019-10-16T00:00:00"/>
    </cacheField>
    <cacheField name="FECHA DE TERMINACIÓN" numFmtId="0">
      <sharedItems containsSemiMixedTypes="0" containsNonDate="0" containsDate="1" containsString="0" minDate="2019-02-28T00:00:00" maxDate="2020-10-01T00:00:00"/>
    </cacheField>
    <cacheField name="RESULTADO INDICADOR" numFmtId="0">
      <sharedItems containsString="0" containsBlank="1" containsNumber="1" containsInteger="1" minValue="0" maxValue="100"/>
    </cacheField>
    <cacheField name="REPORTE DEPENDENCIA" numFmtId="0">
      <sharedItems containsBlank="1"/>
    </cacheField>
    <cacheField name="RESULTADO INDICADOR2" numFmtId="0">
      <sharedItems containsString="0" containsBlank="1" containsNumber="1" minValue="0.1" maxValue="1"/>
    </cacheField>
    <cacheField name="REPORTE DEPENDENCIA2" numFmtId="0">
      <sharedItems containsBlank="1"/>
    </cacheField>
    <cacheField name="RESULTADO INDICADOR3" numFmtId="0">
      <sharedItems containsString="0" containsBlank="1" containsNumber="1" minValue="0.1" maxValue="1"/>
    </cacheField>
    <cacheField name="REPORTE DEPENDENCIA3" numFmtId="0">
      <sharedItems containsBlank="1"/>
    </cacheField>
    <cacheField name="RESULTADO INDICADOR4" numFmtId="0">
      <sharedItems containsString="0" containsBlank="1" containsNumber="1" minValue="0.5" maxValue="1.67"/>
    </cacheField>
    <cacheField name="REPORTE DEPENDENCIA4" numFmtId="0">
      <sharedItems containsBlank="1"/>
    </cacheField>
    <cacheField name="RESULTADO INDICADOR5" numFmtId="0">
      <sharedItems containsString="0" containsBlank="1" containsNumber="1" containsInteger="1" minValue="1" maxValue="1"/>
    </cacheField>
    <cacheField name="REPORTE DEPENDENCIA5" numFmtId="0">
      <sharedItems containsBlank="1"/>
    </cacheField>
    <cacheField name="RESULTADO INDICADOR6" numFmtId="0">
      <sharedItems containsString="0" containsBlank="1" containsNumber="1" minValue="0.8" maxValue="1"/>
    </cacheField>
    <cacheField name="REPORTE DEPENDENCIA6" numFmtId="0">
      <sharedItems containsBlank="1"/>
    </cacheField>
    <cacheField name="RESULTADO INDICADOR7" numFmtId="0">
      <sharedItems containsBlank="1" containsMixedTypes="1" containsNumber="1" minValue="0.1" maxValue="100"/>
    </cacheField>
    <cacheField name="REPORTE DEPENDENCIA7" numFmtId="0">
      <sharedItems containsBlank="1"/>
    </cacheField>
    <cacheField name="RESULTADO INDICADOR8" numFmtId="0">
      <sharedItems containsString="0" containsBlank="1" containsNumber="1" containsInteger="1" minValue="0" maxValue="100"/>
    </cacheField>
    <cacheField name="SEGUIMIENTO PRIMER TRIMESTRE" numFmtId="0">
      <sharedItems containsBlank="1"/>
    </cacheField>
    <cacheField name="RESULTADO INDICADOR9" numFmtId="0">
      <sharedItems containsString="0" containsBlank="1" containsNumber="1" minValue="0" maxValue="100"/>
    </cacheField>
    <cacheField name="SEGUIMIENTO SEGUNDO TRIMESTRE" numFmtId="0">
      <sharedItems containsBlank="1"/>
    </cacheField>
    <cacheField name="RESULTADO INDICADOR10" numFmtId="0">
      <sharedItems containsString="0" containsBlank="1" containsNumber="1" minValue="0" maxValue="100"/>
    </cacheField>
    <cacheField name="SEGUIMIENTO TERCER TRIMESTRE" numFmtId="0">
      <sharedItems containsBlank="1"/>
    </cacheField>
    <cacheField name="RESULTADO INDICADOR11" numFmtId="0">
      <sharedItems containsString="0" containsBlank="1" containsNumber="1" minValue="0" maxValue="1"/>
    </cacheField>
    <cacheField name="SEGUIMIENTO DICIEMBRE 2019" numFmtId="0">
      <sharedItems/>
    </cacheField>
    <cacheField name="ESTADO Y EVALUACIÓN ENTIDAD" numFmtId="0">
      <sharedItems count="3">
        <s v="CUMPLIDA"/>
        <s v="EN EJECUCIÓN"/>
        <s v="VENCID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9">
  <r>
    <n v="1"/>
    <n v="203"/>
    <x v="0"/>
    <s v="2018 2018"/>
    <x v="0"/>
    <s v="3.1.4.4.4.1"/>
    <x v="0"/>
    <x v="0"/>
    <s v="Control Gestión"/>
    <s v="Gestión Contractual"/>
    <x v="0"/>
    <s v="Hallazgo administrativo por Constitución de Reservas, contraviniendo los principios de Anualidad y Planeación establecidos en el Estatuto Orgánico del Presupuesto y otras normas."/>
    <s v="Realizar mesas de trabajo para realizar seguimiento presupuestal y concienciación frente a la constitución y ejecución de reservas en las dependencias"/>
    <s v="Realización mesas de seguimiento"/>
    <s v="(Mesas de trabajo realizadas/Mesas de trabajo programadas)*100"/>
    <n v="1"/>
    <s v="Subdirección Corporativa y Asuntos Disciplinarios"/>
    <d v="2018-06-01T00:00:00"/>
    <d v="2019-02-28T00:00:00"/>
    <m/>
    <m/>
    <m/>
    <m/>
    <m/>
    <m/>
    <n v="1"/>
    <s v="Se identifican mesas de seguimiento en las cuales se realiza el seguimiento presupuestal de reservas y vigencia. Como soporte consta las mesas de trabajo del es de junio a septiembre de 2018 con las dependencia cabezas de proyecto. Se identifican a la fec"/>
    <m/>
    <m/>
    <m/>
    <m/>
    <m/>
    <m/>
    <n v="64"/>
    <s v="Seguimiento 17/05/2019_x000a_Se evidencia acta de reunión No.27 del 23/11/2018 Tema: Sub de Manejo Emergencias, seguimiento presupuestal proyecto 1178, con cinco (5) participantes. Se evidencia acta de reunión No.28 del 23/11/2018 Tema: Sub de Corporativa, segu"/>
    <n v="1"/>
    <s v="19/07/2019_x000a_Se realizaron 10 mesas adicionales de  seguimiento para un total de 23  (Seguimiento pasado 14). El indicador  se valora en 23422= 109%  garantizandose el 100% de cumplimiento.  Esta estrategia se llevará a cabo de forma sostenible como control"/>
    <m/>
    <m/>
    <n v="1"/>
    <s v="Se identifican mesas de seguimiento en las cuales se realiza el seguimiento presupuestal de reservas y vigencia con las diferentes dependencias del Idiger que gerencian los diferentes proyectos de inversión. Como soporte consta en actas  las mesas de trab"/>
    <x v="0"/>
  </r>
  <r>
    <n v="2"/>
    <n v="203"/>
    <x v="0"/>
    <s v="2018 2018"/>
    <x v="0"/>
    <s v="3.1.2.1"/>
    <x v="0"/>
    <x v="0"/>
    <s v="Control Gestión"/>
    <s v="Plan de mejoramiento"/>
    <x v="1"/>
    <s v="Hallazgo administrativo con presunta incidencia disciplinaria, por no atender dentro de los plazos legales varios derechos de petición, radicados en la entidad durante la vigencia 2017"/>
    <s v="Continuar con las estrategias de monitoreo y seguimiento con las diferentes dependencias frente a la gestión de pqrs"/>
    <s v="Desarrollo de Acciones de monitoreo y seguimeinto"/>
    <s v="(Acciones monitoreo y seguimiento desarrolladas/Acc. Programadas)*100"/>
    <n v="1"/>
    <s v="Subdirección Corporativa"/>
    <d v="2018-05-25T00:00:00"/>
    <d v="2019-03-30T00:00:00"/>
    <m/>
    <m/>
    <m/>
    <m/>
    <m/>
    <m/>
    <n v="1.67"/>
    <s v="La Subdirección manifiesta que se han seguido realizando acciones de monitoreo y seguimiento: _x000a_  - Seguimiento semanal de los PQRS por cada dependencia, con las respectivas alertas_x000a_  - Generación de alertas automáticas a las diferentes dependencias, envia"/>
    <m/>
    <m/>
    <m/>
    <m/>
    <m/>
    <m/>
    <n v="100"/>
    <s v="Seguimiento 17/05/2019_x000a_Se evidencia 105 acciones (correos electrónicos) remitidos por el área de atención al ciudadano a las diferentes áreas del IDIGER, con el correspondiente seguimiento a los radicados PQRS, correspondientes a los meses de noviembre y "/>
    <n v="100"/>
    <s v="19/07/2019  Se mantiene estrategia de seguimiento a la fecha. DKRP"/>
    <m/>
    <m/>
    <n v="1"/>
    <s v="La Subdirección manifiesta que se han seguido realizando acciones de monitoreo y seguimiento: _x000a_  - Seguimiento semanal de los PQRS por cada dependencia, con las respectivas alertas_x000a_  - Generación de alertas automáticas a las diferentes dependencias, envia"/>
    <x v="0"/>
  </r>
  <r>
    <n v="3"/>
    <n v="203"/>
    <x v="0"/>
    <s v="2018 2018"/>
    <x v="0"/>
    <s v="3.3.1.1"/>
    <x v="0"/>
    <x v="0"/>
    <s v="Control Financiero"/>
    <s v="Estados Contables"/>
    <x v="1"/>
    <s v="Hallazgo Administrativo con presunta incidencia disciplinaria por diferencias presentadas en el Balance General y el Estado de Actividad Financiera, Económica, Social y Ambiental, reportado en el aplicativo SIVICOF y los Libros Auxiliares presentados por "/>
    <s v="Solicitar a la Contraloría de Bogotá un concepto sobre que trámites deben realizarse en caso de posterior modificación de la información financiera reportada en el sistema SIVICOF y proceder de conformidad"/>
    <s v="Solicitud de Concepto"/>
    <s v="Un concepto solicitado y aplicado"/>
    <n v="1"/>
    <s v="Subdirección Corporativa y Asuntos Disciplinarios- Área Contable"/>
    <d v="2018-06-15T00:00:00"/>
    <d v="2019-03-31T00:00:00"/>
    <m/>
    <m/>
    <m/>
    <m/>
    <m/>
    <m/>
    <n v="1"/>
    <s v="Se identifica que la dependencia realizó solicitud de concepto a la Contaduría General de la Nación por modificación de información financiera bajo EE 11504 de 2018. La Contaduría responde mediante comunicación 2018 er 15148 que manifiesta en su cuerpo: a"/>
    <m/>
    <m/>
    <m/>
    <m/>
    <m/>
    <m/>
    <n v="100"/>
    <s v="Seguimiento 17/05/2019_x000a__x000a_Se evidencia comunicado oficial 2018EE11504 del 15/08/2018, radicado el día 18 de agosto de 2018 del IDIGER a la CONTADURÍA GENERAL DE LA NACIÓN, realizando “consulta informes contables presentados a la Contaduría en el sistema CHI"/>
    <n v="50"/>
    <s v="La SCAD  reiteró  solicitud mediante comunicación externa enviada con radicado No.2019EE9986 del 18 de julio de 2019.  Si  no se obtiene respuesta  se solicitará una mesa de trabajo .Continua al 50%. DKRP"/>
    <n v="0.5"/>
    <s v="Se han solicitado dos conceptos sin respuesta por parte de la Contraloría. En la entidad se hicieron los ajustes respectivos en los formatos reportados a Contaduría General de la Nación. Queda pendiente una tercera solicitud a Contraloría. DKRP_x000a__x000a_Se identi"/>
    <n v="1"/>
    <s v="Se evidencia comunicado oficial 2018EE11504 del 15/08/2018, radicado el día 18 de agosto de 2018 del IDIGER a la CONTADURÍA GENERAL DE LA NACIÓN, realizando “consulta informes contables presentados a la Contaduría en el sistema CHIP”.  Esta responde media"/>
    <x v="0"/>
  </r>
  <r>
    <n v="4"/>
    <n v="203"/>
    <x v="0"/>
    <s v="2018 2018"/>
    <x v="0"/>
    <s v="3.1.3.1"/>
    <x v="0"/>
    <x v="0"/>
    <s v="Control Gestión"/>
    <s v="Gestión Contractual"/>
    <x v="2"/>
    <s v="Hallazgo administrativo con incidencia fiscal por mayor valor pagado en cuantía de $20.981.084, por pago inadecuado del recurso humano, y presunta incidencia disciplinaria, por debilidades en la interventoría asociadas al control del personal en el Contra"/>
    <s v="Elaborar y comunicar lineamiento de presentación de soportes de pago del componente PMT a las interventorías de las obras contratadas"/>
    <s v="Lineamiento elaborado y comunicado"/>
    <s v="(Lineamientos elaborados y comunicado a interventorias/No. Interventorías Contratadas)*100"/>
    <n v="1"/>
    <s v="Subdirección de Reducción y Adaptación al Cambio Climático"/>
    <d v="2018-09-01T00:00:00"/>
    <d v="2019-05-01T00:00:00"/>
    <m/>
    <m/>
    <n v="1"/>
    <s v="Se elaboró e implementó un formato denominado 4.1 CERTIFICADO DE APORTES A SEGURIDAD SOCIAL Y PARAFISCALES, mediante el cual la Interventoría correspondiente debe certificar mes a mes, el pago de los salarios, salud, pension, ARL y parafiscales, de todo e"/>
    <m/>
    <m/>
    <m/>
    <m/>
    <m/>
    <m/>
    <m/>
    <m/>
    <m/>
    <m/>
    <n v="0"/>
    <s v=" SEGUIMIENTO ABRIL 2019 OCI: Se evidencia matriz de seguimiento al pago de Seguridad Social y Parafiscales y soportes correspondiente al Contrato 213 de 2018. No obstante la acción hace referencia a la elaboración y comunicación de un lineamiento, por lo "/>
    <n v="50"/>
    <s v="SEGUIMIENTO JULIO 2019 OCI: Se evidencia documento con radicado 2019EE5577 dirigido a la empresa &quot;INGECO&quot; en esta comunicación se observan instrucciones con relacion al Plan de Trabajo, Plan General de Obra, Formatos y Pagos, con relacion al contrato de i"/>
    <n v="100"/>
    <s v="SEGUIMIENTO OCTUBRE DE 2019: La dependencia remite comunicaciones remitidas a las seis interventorías de obras contratadas en donde entre otros temas se dan instrucciones para la presentación de soportes de pagos de parafiscales. Las comunicaciones eviden"/>
    <n v="1"/>
    <s v=" La dependencia presenta  comunicaciones remitidas a 10 interventorías de obras contratadas en donde entre otros temas se dan instrucciones para la presentación de soportes de pagos de parafiscales. Se adjuntan como evidencia los lineamientos elaborados y"/>
    <x v="0"/>
  </r>
  <r>
    <n v="5"/>
    <n v="203"/>
    <x v="0"/>
    <s v="2018 2018"/>
    <x v="0"/>
    <s v="3.1.3.14"/>
    <x v="0"/>
    <x v="0"/>
    <s v="Control Gestión"/>
    <s v="Gestión Contractual"/>
    <x v="0"/>
    <s v="Hallazgo administrativo por la inadecuada estructuración de la modificación del Contrato de Interventoría 436 de 2016."/>
    <s v="Especificar el perfil de formación académica y la idoneidad (experiencia general y específica) de los profesionales que se requieran en el formato de solicitud y prórroga"/>
    <s v="Registro Perfiles de formación especificos"/>
    <s v="(Registro Perfiles de formación especificos/Modificaciones de contrato que incluyan personal)*100"/>
    <n v="1"/>
    <s v="Subdirección de Reducción y Adaptación al Cambio Climático"/>
    <d v="2018-09-01T00:00:00"/>
    <d v="2019-05-01T00:00:00"/>
    <m/>
    <m/>
    <n v="1"/>
    <s v="Se elaboró el formato que incorpora en la solicitud y prórroga los requerimientos del perfil de la formación académica y la idoneidad en términos de experiencia general y específica. Se identifica en IV. JUSTIFICACIÓN DE LA MODIFICACIÓN SOLICITADA Se adju"/>
    <m/>
    <m/>
    <m/>
    <m/>
    <m/>
    <m/>
    <m/>
    <m/>
    <m/>
    <m/>
    <n v="0"/>
    <s v=" _x000a_SEGUIMIENTO ABRIL 2019 OCI: El formato de solicitud de prorroga no se presenta de acuerdo a lo establecido en la acción: &quot;Especificar el perfil de formación académica y la idoneidad (experiencia general y específica) de los profesionales que se requiera"/>
    <n v="0"/>
    <s v="SEGUIMIENTO JULIO 2019 OCI: En los formatos de solicitud de prorroga remitidos no se evidencia la expecificacion frente al perfil de formación académica y la idoneidad (Registro Perfiles de formación especificos/Modificaciones de contrato que incluyan per"/>
    <n v="80"/>
    <s v="SEGUIMIENTO OCTUBRE 2019 OCI: La dependencia remite formato con apartado para perfil y solcitud a la OAP para revisión y formalización del formato. Se dara por cumplida la acción una vez  el formato sea publicado en mapa de procesos."/>
    <n v="1"/>
    <s v="De acuerdo con lo manigestado por la Oficina Asesora Juridica y la oficina de planeación el formato existente &quot; GCT-FT-20 Solicitud de Prorroga, Adicion o Modificacion contractual&quot;, es se puede usar para este fin en caso de ser requerido, sin necesidad de"/>
    <x v="0"/>
  </r>
  <r>
    <n v="6"/>
    <n v="203"/>
    <x v="0"/>
    <s v="2018 2018"/>
    <x v="0"/>
    <s v="3.1.3.7"/>
    <x v="0"/>
    <x v="0"/>
    <s v="Control Gestión"/>
    <s v="Gestión Contractual"/>
    <x v="1"/>
    <s v="Hallazgo administrativo con presunta incidencia disciplinaria, por no acreditar el pago de los aportes a la Aseguradora de Riesgos Laborales en el Contrato de Obra 145 de 2016"/>
    <s v="Fijar un lineamiento de control sobre la presentación de soportes de pago de ARL a las interventorías de las obras contratadas"/>
    <s v="Control implementado"/>
    <s v="(Control ARL implementado por interventoría /Interventorías contratadas)*100"/>
    <n v="1"/>
    <s v="Subdirección de Reducción y Adaptación al Cambio Climático"/>
    <d v="2018-09-01T00:00:00"/>
    <d v="2019-05-01T00:00:00"/>
    <m/>
    <m/>
    <n v="1"/>
    <s v="Se elaboró e implementó un formato denominado 4.1 CERTIFICADO DE APORTES A SEGURIDAD SOCIAL Y PARAFISCALES, mediante el cual la Interventoría correspondiente debe certificar mes a mes, el pago de los salarios, salud, pension, ARL y parafiscales, de todo e"/>
    <m/>
    <m/>
    <m/>
    <m/>
    <m/>
    <m/>
    <m/>
    <m/>
    <m/>
    <m/>
    <n v="0"/>
    <s v=" SEGUIMIENTO ABRIL OCI: Se evidencia matriz de seguimiento al pago de Seguridad Social y Parafiscales y soportes correspondiente al Contrato 213 de 2018. No obstante la acción hace referencia a la elaboración y comunicación de un lineamiento, por lo tanto"/>
    <n v="0"/>
    <s v="SEGUIMIENTO JULIO DE 2019: Se evidencian soportes de pago de seguridad social correspondiente a las obras de CODITO Y SOTAVENTO. La Oficina de Control Interno reitera  la acción hace referencia a la elaboración y comunicación de un lineamiento, por lo tan"/>
    <n v="100"/>
    <s v="SEGUIMIENTO OCTUBRE DE 2019: La dependencia remite comunicaciones remitidas a las seis interventorías de obras contratadas en donde entre otros temas se dan instrucciones para la presentación de soportes de pagos de parafiscales. Las comunicaciones eviden"/>
    <n v="1"/>
    <s v=" La dependencia remite comunicaciones remitidas a las 10 interventorías de obras contratadas en donde entre otros temas se dan instrucciones para la presentación de soportes de pagos de parafiscales. Se adjuntan como evidencia los lineamientos elaborados "/>
    <x v="0"/>
  </r>
  <r>
    <n v="7"/>
    <n v="203"/>
    <x v="0"/>
    <s v="2018 2018"/>
    <x v="0"/>
    <s v="3.1.3.6"/>
    <x v="0"/>
    <x v="0"/>
    <s v="Control Gestión"/>
    <s v="Gestión Contractual"/>
    <x v="1"/>
    <s v="Hallazgo administrativo con presunta incidencia disciplinaria, por la falta de oportunidad para dar inicio al Contrato de Obra 145 de 2016"/>
    <s v="Realizar la correspondiente visita de campo para suscribir acta de inicio del contratos de obra e interventoría"/>
    <s v="Visitas de campo realizada"/>
    <s v="(Visitas de campo contratos de obras /Contratos de obra adjudicados)*100"/>
    <n v="1"/>
    <s v="Subdirección de Reducción y Adaptación al Cambio Climático"/>
    <d v="2018-09-01T00:00:00"/>
    <d v="2019-05-01T00:00:00"/>
    <m/>
    <m/>
    <n v="1"/>
    <s v="Se implementó en el procedimiento del Grupo de Obra, una visita al sitio de intervención al momento de dar inicio al Contrato de Obra, con objeto de dar a conocer el sitio y describir las obras a ejecutar._x000a_  -Acta de visita al sitio de obra Contrato 214/2"/>
    <m/>
    <m/>
    <m/>
    <m/>
    <m/>
    <m/>
    <m/>
    <m/>
    <m/>
    <m/>
    <n v="0"/>
    <s v="SEGUIMIENTO ABRIL 2019 OCI: Se evidencia acta de reunión del 07 de noviembre de 2018, Obra Sotavento cuyo lugar de ejecución fueron las instalaciones del IDIGER. La evidencia no cumple con la acción, toda vez que la acción hace referencia a visitas desarr"/>
    <n v="100"/>
    <s v="SEGUIMIENTO JULIO 2019: Se evidencian actas de visita de campo a &quot;CASAGRANDE&quot; &quot;PARQUE PORVENIR 2&quot; y &quot;JJ RONDON&quot; con compromisos a suscribir acta de inicio posterior a la visita._x000a__x000a_Para el cierre de la acción se requiere se informe cuales fueron los contrat"/>
    <n v="100"/>
    <s v="SEGUIMIENTO OCTUBRE DE 2019: La dependencia informa que se han suscrito los siguientes contratos:_x000a_*Casagrande_x000a_*Porvenir_x000a_*Serranías_x000a_*Arabia(UM)_x000a_*La Estrada (UM)_x000a_*Juan Jose Rondon (UM)_x000a__x000a_Para cada obra remite acta de visita de reconocimeinto para la suscripc"/>
    <n v="1"/>
    <s v="Se implementó en el procedimiento del Grupo de Obra, una visita al sitio de intervención al momento de dar inicio al Contrato de Obra, con objeto de dar a conocer el sitio y describir las obras a ejecutaR. Se adjuntan como evidencia las actas de visita de"/>
    <x v="0"/>
  </r>
  <r>
    <n v="8"/>
    <n v="203"/>
    <x v="0"/>
    <s v="2018 2018"/>
    <x v="0"/>
    <s v="3.1.3.9"/>
    <x v="0"/>
    <x v="0"/>
    <s v="Control Gestión"/>
    <s v="Gestión Contractual"/>
    <x v="1"/>
    <s v="Hallazgo administrativo con presunta incidencia disciplinaria, por no realizar análisis de mercado a los ítems no previstos en el marco del Contrato de Interventoría 171 de 2016"/>
    <s v="Solicitar en la entrega de informes de interventoría el listado y ubicación de las cotizaciones de los nuevos precios de ítems no previstos frente al Análisis de Precios Unitarios"/>
    <s v="Informe con listado NPs y soportes"/>
    <s v="(Informe con listado NPs y soportes/Interventorías contratadas)*100"/>
    <n v="1"/>
    <s v="Subdirección de Reducción y Adaptación al Cambio Climático"/>
    <d v="2018-09-01T00:00:00"/>
    <d v="2019-05-01T00:00:00"/>
    <m/>
    <m/>
    <n v="1"/>
    <s v="Se adjunta informes de interventoria donde se evidencia Informe con listado NPs . Informe Final punto 10 del contrato de interventoria 171 de 2016 en JJ rondon no se presentaron no previstas y recien inician 3 obras. Continua en desarrollo_x000a_ _x000a_04/06/2019 Se"/>
    <m/>
    <m/>
    <m/>
    <m/>
    <m/>
    <m/>
    <m/>
    <m/>
    <m/>
    <m/>
    <n v="100"/>
    <s v="04/06/2019 Se ha cumplido con el procedimiento definido para probación de Nps, se encuentran en los expedientes en físico y en el NAS las actas y cotizaciones para ala aprobación de NPS._x000a_Evidencias:_x000a_Actas de aprobación de Nps y Cotizaciones"/>
    <m/>
    <m/>
    <n v="100"/>
    <s v="SEGUIMIENTO OCTUBRE DE 2019: Se evidencian documentos emitidos con lineamientos respectos al trámite de No Previstos, para la obras de Casagrande,  Porvenir Usme, Arabia y Serranías (obras que requirieron aprobación de no previstos), adicionalmente la dep"/>
    <n v="1"/>
    <s v="Se evidencian documentos emitidos con lineamientos respectos al trámite de No Previstos, para la obras de Casagrande,  Porvenir Usme, Arabia y Serranías (obras que requirieron aprobación de no previstos), adicionalmente la dependencia manifiesta que ha cu"/>
    <x v="0"/>
  </r>
  <r>
    <n v="9"/>
    <n v="203"/>
    <x v="0"/>
    <s v="2018 2018"/>
    <x v="0"/>
    <s v="3.1.2.1"/>
    <x v="1"/>
    <x v="0"/>
    <s v="Control Gestión"/>
    <s v="Plan de mejoramiento"/>
    <x v="1"/>
    <s v="Hallazgo administrativo con presunta incidencia disciplinaria, por no atender dentro de los plazos legales varios derechos de petición, radicados en la entidad durante la vigencia 2017"/>
    <s v="Desarrollar estrategias de control en la SARECC frente al posible aumento de demanda de respuesta a derechos de petición, concientizando a los profesionales de las implicaciones en el manejo de la correspondencia, reiterar la posibilidad de cortar término"/>
    <s v="Cumplimiento en la estrategia de control de la SARECC"/>
    <s v="(Actividades de la estrategia ejecutada / Acts. de estrat. programadas)*100"/>
    <n v="1"/>
    <s v="Grupo Conceptos Técnicos para Proyectos Públicos _x000a_  Grupo Asistencia Técnica"/>
    <d v="2018-05-23T00:00:00"/>
    <d v="2019-05-17T00:00:00"/>
    <n v="100"/>
    <s v="Generación de alertas semanales a cada uno de los profesionales de acuerdo con las solicitudes que tiene a cargo. Se han realizado corte de términos. Priorización de los documentos que requieren respuesta urgente. Actualmente, está en período de prueba la"/>
    <m/>
    <m/>
    <m/>
    <m/>
    <m/>
    <m/>
    <m/>
    <m/>
    <m/>
    <m/>
    <m/>
    <m/>
    <n v="0"/>
    <s v="SEGUIMIENTO MAYO OCI: Se solicita remitir a la OCI, soportes que permitan evidenciar las actividades descritas."/>
    <n v="100"/>
    <s v="SEGUIMIENTO JULIO OCI: La dependencia informa que como estrategia el grupo de conceptos técnicos para proyectos públicos se realizando una priorización  desde el momento de la asignación a cada profesional de las solicitudes,  esta se realiza dependiendo "/>
    <m/>
    <m/>
    <n v="1"/>
    <s v="La dependencia informa que como estrategia el grupo de conceptos técnicos para proyectos públicos se realizando una priorización  desde el momento de la asignación a cada profesional de las solicitudes,  esta se realiza dependiendo del tipo de soliictud ("/>
    <x v="0"/>
  </r>
  <r>
    <n v="10"/>
    <n v="203"/>
    <x v="0"/>
    <s v="2018 2018"/>
    <x v="0"/>
    <s v="3.2.1.1"/>
    <x v="1"/>
    <x v="0"/>
    <s v="Control de Resultados"/>
    <s v="Planes, Programas y Proyectos"/>
    <x v="1"/>
    <s v="Hallazgo administrativo con presunta incidencia disciplinaria, por el bajo porcentaje de ejecución de la meta 2 del proyecto 1158 y de la meta 1 del proyecto 1178 del Plan de Desarrollo “Bogotá Mejor para Todos” 2016 - 2020."/>
    <s v="Elaboración de la programación para la elaboración de la Guía para la elaboración de las Estrategias Institucionales de Respuesta-EIR indicando el peso por actividad y guía EIR elaborada."/>
    <s v="Guía para la elaboración de las Estrategias Institucionales de Respuesta-EIR"/>
    <s v="Sumatoria de los porcentajes de avance de las actividades en cumplimiento de la Guía para la elaboración de las Estrategias Institucionales de Respuesta - EIR -."/>
    <n v="1"/>
    <s v="Claudia Coca - Subdirección de Manejo e Emergencias y Desastres"/>
    <d v="2018-06-01T00:00:00"/>
    <d v="2019-05-17T00:00:00"/>
    <m/>
    <m/>
    <m/>
    <m/>
    <n v="1"/>
    <s v="En el 2018 se estructuró la EIR de la Sec de Integración Social y se establecio como documento tipo, mediante el cual se van a realizart la EIR de las otras entidades. el área manifiesta: Se estructuró la EIR de la Subdirección Distrital de Integración So"/>
    <m/>
    <m/>
    <m/>
    <m/>
    <m/>
    <m/>
    <m/>
    <m/>
    <n v="0"/>
    <s v=" _x000a_SEGUIMIENTO MAYO OCI: La acción hace referencia a una programación y a la Guía Metodologica, se requiere se adjunte la programación para la generación de la guía metodologica y se recomienda se anexe una guía metodologica toda vez que un documento tipo "/>
    <n v="100"/>
    <s v="SEGUIMIENTO JULIO DE 2019: A pesar de las observaciones realizadas por la Oficina de Control Interno, la dependencia manifiesta cumplir con la acción y presenta como evidencia documento remitido a la Oficina de Control Interno en respuesta al Seguimiento "/>
    <m/>
    <m/>
    <n v="1"/>
    <s v="_x000a_Se adjunta el documento reportado como modelo y guia  para la elaboración de las Estrategias Institucionales de Respuesta-EIR . Tambien la dependencia informa que teniendo en cuenta lo dispuesto en la vigencia 2019 frente a la meta &quot;Desarrollar e impleme"/>
    <x v="0"/>
  </r>
  <r>
    <n v="11"/>
    <n v="203"/>
    <x v="0"/>
    <s v="2018 2018"/>
    <x v="0"/>
    <s v="3.2.1.2"/>
    <x v="0"/>
    <x v="0"/>
    <s v="Control de Resultados"/>
    <s v="Planes, Programas y Proyectos"/>
    <x v="0"/>
    <s v="Hallazgo administrativo por suscripción de varios contratos de prestación de servicios profesionales, que no guardaron relación directa con la meta 2 del proyecto 1158."/>
    <s v="En próximas contrataciones se ajustarán los objetos contractuales de profesionales de apoyo acorde a meta proy"/>
    <s v="Minutas contractuales"/>
    <s v="(Minutas contractuales ajustadas / Minutas contractuales de personal de apoyo)*100"/>
    <n v="1"/>
    <s v="Subdirección de Reducción y Adaptación al Cambio Climático"/>
    <d v="2019-01-01T00:00:00"/>
    <d v="2019-05-17T00:00:00"/>
    <m/>
    <m/>
    <n v="1"/>
    <s v="Los próximos contratos seran realizados con cargo al proyecto 1158 en la linea de inversión : Recurso Humano, concepto 0323: Personas para la Gestión del Riesgo. Continúa en desarrollo._x000a_ _x000a_ 04/09/2019 Para el periodo no se han realizado contrataciones de S"/>
    <m/>
    <m/>
    <m/>
    <m/>
    <m/>
    <m/>
    <m/>
    <m/>
    <m/>
    <m/>
    <n v="100"/>
    <s v="SEGUIMIENTO ABRIL OCI: Se recomienda dar estricto cumplimiento a la acción formulada en el momento de suscribir contratos de apoyo. _x000a__x000a_"/>
    <n v="100"/>
    <s v="SEGUIMEINTO JULIO OCI: La Subdirección de Reducción manifiesta que para el periodo no se han realizado contrataciones de Servicios de apoyo, no obstante una vez se realicen se velará por que guarden relación directa con la meta del proyecto._x000a__x000a_La Oficina d"/>
    <n v="100"/>
    <s v="SEGUIMEINTO JULIO OCI: La Subdirección de Reducción manifiesta que para el periodo no se han realizado contrataciones de Servicios de apoyo, no obstante una vez se realicen se velará por que guarden relación directa con la meta del proyecto._x000a__x000a_La Oficina d"/>
    <n v="1"/>
    <s v="La Subdirección de Reducción manifiesta que para el periodo no se han realizado contrataciones de Servicios de apoyo, no obstante una vez se realicen se velará por que guarden relación directa con la meta del proyecto."/>
    <x v="0"/>
  </r>
  <r>
    <n v="12"/>
    <n v="203"/>
    <x v="0"/>
    <s v="2018 2018"/>
    <x v="0"/>
    <s v="3.2.1.1"/>
    <x v="0"/>
    <x v="0"/>
    <s v="Control de Resultados"/>
    <s v="Planes, Programas y Proyectos"/>
    <x v="1"/>
    <s v="Hallazgo administrativo con presunta incidencia disciplinaria, por el bajo porcentaje de ejecución de la meta 2 del proyecto 1158 y de la meta 1 del proyecto 1178 del Plan de Desarrollo “Bogotá Mejor para Todos” 2016 - 2020."/>
    <s v="Establecer un mecanismo de monitoreo mensual sobre las obras contratadas para garantizar la contratación y ejecución de obras en tiempos oportunos"/>
    <s v="Ejecución de Obras"/>
    <s v="(# de Obras ejecutadas /Obras programadas)*100"/>
    <n v="1"/>
    <s v="Subdirección de Reducción y Adaptación al Cambio Climático"/>
    <d v="2018-09-01T00:00:00"/>
    <d v="2019-05-17T00:00:00"/>
    <m/>
    <m/>
    <n v="0.5"/>
    <s v="A la fecha se mejorado en términos agilizar los tiempos y los procesos para la contratación de las obras, lo cual ha permitido adjudicar los procesos _x000a_  Madrid_x000a_  Brisas del Volador fase II_x000a_  Sotavento_x000a_  Se adjunta como evidencia las resoluciones de adjudi"/>
    <m/>
    <m/>
    <m/>
    <m/>
    <m/>
    <m/>
    <m/>
    <m/>
    <m/>
    <m/>
    <n v="0"/>
    <s v=" SEGUIMIENTO ABRIL OCI: La evidencia es adecuada para dar cumplimiento a la acción, se recomienda determinara en qué nivel de avance deben encontrase las obras de acuerdo a la contratación con corte a 17 de mayo de 2019, para calcular el cumplimiento del "/>
    <n v="50"/>
    <s v="SEGUIMIENTO JULIO OCI: La Subdirección de Reducción de Riesgos y Adaptaciòn al Cambio Climático, remite como evidencia las resoluciones de adjudicación de tres obras: Casagrande, Serranias y Porvenir._x000a__x000a_Se solicta remitir los soportes de monitoreo correspo"/>
    <n v="100"/>
    <s v="SEGUIMIENTO OCTUBRE OCI:La dependencia remite actas de comites de las obras Casagrande,  Porvenir, Serranias, Arabia, La Estrada y Juan Jose Rondon y los informes de monitoreo semanal realizados por la interventoria."/>
    <n v="1"/>
    <s v="La dependencia remite actas de comites de las obras Casagrande,  Porvenir, Serranias, Arabia, La Estrada y Juan Jose Rondon y los informes de monitoreo semanal realizados por la interventoria. Se ha mejorado  los tiempos en  los procesos para la contratac"/>
    <x v="0"/>
  </r>
  <r>
    <n v="13"/>
    <n v="203"/>
    <x v="0"/>
    <s v="2018 2018"/>
    <x v="0"/>
    <s v="3.2.2.2"/>
    <x v="0"/>
    <x v="0"/>
    <s v="Control de Resultados"/>
    <s v="Planes, Programas y Proyectos"/>
    <x v="0"/>
    <s v="Hallazgo administrativo por el inadecuado estado en que se encuentran los predios de los Libertadores; Arrayanes V; Quiba; Lucero Sur; Bellavista Lucero Alto, adquiridos por el IDIGER."/>
    <s v="Fortalecer la gestiòn intersectorial a través de los gestores locales de IDIGER, socializando el estado de los predios a intervenir y el avance en los procesos de adecuación."/>
    <s v="Reporte del estado de adecuación de predios a las localidades."/>
    <s v="(No. Reportes periodicos de predios priorizados por localidad/ Reportes programados)*100"/>
    <n v="1"/>
    <s v="Subdirección de Reducción y Adaptación al Cambio Climático"/>
    <d v="2018-06-10T00:00:00"/>
    <d v="2019-05-17T00:00:00"/>
    <m/>
    <m/>
    <n v="0.3"/>
    <s v="La subdireccion menciona que se realizarán reuniones de articulación con los gestores locales entregando reportes del estado de adecuación de los predios por localidad, asi como las priorizaciones que se propongan para los nuevos procesos de adecuación . "/>
    <m/>
    <m/>
    <m/>
    <m/>
    <m/>
    <m/>
    <m/>
    <m/>
    <m/>
    <m/>
    <n v="30"/>
    <s v="SEGUIMIENTO ABRIL OCI: Se recomienda dar estricto cumplimiento a la acción formulada realizando los reportes a las localidades con predios en adecuación de acuerdo a la programación, es importante mencionar que el cumplimiento de la acción está previsto p"/>
    <n v="50"/>
    <s v="SEGUIMIENTO JULIO OCI: Se evidencian actas del 10 de junio de 2019 y del 13 de mayo de 2019, en donde se presentan como temas del dia el reporte del estado de las adecuaciones de predios y se generan compromisos por parte de los grupos de Gestión Local y "/>
    <n v="100"/>
    <s v="SEGUIMIENTO ABRIL OCI: La dependencia remite soportes de las reuniones desarrolladas entre los grupos funcionales de adecuación predial y gestión local, adicionalmente remite soportes de recorridos a puntos críticos y reuniones de los Consejos locales de "/>
    <n v="1"/>
    <s v="La dependencia remite soportes de las reuniones desarrolladas entre los grupos funcionales de adecuación predial y gestión local, adicionalmente remite soportes de recorridos a puntos críticos y reuniones de los Consejos Locales de Gestión de Riesgo y Cam"/>
    <x v="0"/>
  </r>
  <r>
    <n v="14"/>
    <n v="203"/>
    <x v="0"/>
    <s v="2018 2018"/>
    <x v="0"/>
    <s v="3.2.1.3"/>
    <x v="0"/>
    <x v="0"/>
    <s v="Control de Resultados"/>
    <s v="Planes, Programas y Proyectos"/>
    <x v="0"/>
    <s v="Hallazgo administrativo por falta de gestión frente a la información contenida en el documento “Estudio detallado de amenaza y riesgo por movimientos en masa y diseños de medidas de mitigación en el barrio bella flor de la localidad de Ciudad Bolívar en B"/>
    <s v="Gestionar la contratación y construcción de obra de medidas de mitigación en el barrio bella flor de la localidad de Ciudad Bolívar derivada del Estudio detallado de amenaza y riesgo por movimientos en masa y diseños de medidas de mitigación en el barrio "/>
    <s v="Construcción de obra bella flor"/>
    <s v="(Actividades ejecutadas obra mitigación bella flor/Actividades programadas Obra mitigación bella flor)*100"/>
    <n v="1"/>
    <s v="Subdirección de Reducción y Adaptación al Cambio Climático"/>
    <d v="2018-06-01T00:00:00"/>
    <d v="2019-05-17T00:00:00"/>
    <m/>
    <m/>
    <n v="0.7"/>
    <s v="En el momento estasn desarrollando todos los trámites y documentos precontractuales necesarios para dar apertura a los concursos para la adjudicación de la obra (Licitación Pública) e interventoría (Concurso de Méritos). Todos estos tramites se traducen e"/>
    <m/>
    <m/>
    <m/>
    <m/>
    <m/>
    <m/>
    <m/>
    <m/>
    <m/>
    <m/>
    <n v="0"/>
    <s v="SEGUIMIENTO OCI 2019: El plazo de ejecución de la acción vence el 17 de mayo de 2019, se recomienda priorizar esta acción. 06/05/2019 En el momento se avanza en las acciones de reasentamiento y demás tramites de orden predial, conjuntamente con la Caja de"/>
    <n v="0"/>
    <s v="SEGUIMIENTO JULIO 2019: La Subdirección de Reducciòn informa que esta acción se encuentra en proceso de implementación y solicita ampliar el plazo de ejecución de la acción dado que se requieren tramites que  están siendo adelantados por otras entidades._x000a_"/>
    <n v="10"/>
    <s v="SEGUIMIENTO OCTUBRE DE 2019: De acuerdo a lo informado por la dependencia no se ha iniciado el proceso de obra toda vez que en el terreno se encuentran predios aún en proceso de adquisición predial. La dependencia remite soportes de gestión con la Caja de"/>
    <n v="1"/>
    <s v="Se identifica la solicitud de actualización de la información geográfica de los predios incluidos al programa de reasentamiento, generada por la SRRACC con  2019IE4113, donde  la SARECC emitio el Concepto Técnico CT-8691, adenda al CT 4091 de 2004; actual"/>
    <x v="0"/>
  </r>
  <r>
    <n v="15"/>
    <n v="203"/>
    <x v="0"/>
    <s v="2018 2018"/>
    <x v="0"/>
    <s v="3.2.2.2"/>
    <x v="1"/>
    <x v="0"/>
    <s v="Control de Resultados"/>
    <s v="Planes, Programas y Proyectos"/>
    <x v="0"/>
    <s v="Hallazgo administrativo por el inadecuado estado en que se encuentran los predios de los Libertadores; Arrayanes V; Quiba; Lucero Sur; Bellavista Lucero Alto, adquiridos por el IDIGER."/>
    <s v="Implementar una estrategia de mantenimiento de los predios adecuados adquiridos por IDIGER"/>
    <s v="Implementaciòn de la estrategia"/>
    <s v="(Acciones de la estrategia ejecutadas / Acciones de la estrategia programadas)*100"/>
    <n v="1"/>
    <s v="Subdirección de Reducción y Adaptación al Cambio Climático"/>
    <d v="2018-07-15T00:00:00"/>
    <d v="2019-05-17T00:00:00"/>
    <m/>
    <m/>
    <n v="0.1"/>
    <s v="La dependencia manifiesta que se tendran en cuenta los barrios reportados para incluirlos en priorizaciones del contrato 328 de 2017 de Aguas de Bogotá, de acuerdo al alcance del contrato y en proximos procesos que se ejecutaran en 2019 para el mantenimie"/>
    <m/>
    <m/>
    <m/>
    <m/>
    <m/>
    <m/>
    <m/>
    <m/>
    <m/>
    <m/>
    <n v="0"/>
    <s v="SEGUIMIENTO ABRIL OCI: Se recomienda dar estricto cumplimiento a la acción formulada realizando los reportes a las localidades con predios en adecuación de acuerdo a la programación, es importante mencionar que el cumplimiento de la acción está previsto p"/>
    <n v="0"/>
    <s v="SEGUIMIENTO JULIO OCI: Se requiere sea remitida la estrategia formulada (documento avalado) en la cual se discrimine cada una de las acciones programdas con los soporets de ejecución de estas acciones para calificación del indicador."/>
    <n v="100"/>
    <s v="SEGUIMIENTO OCTUBRE OCI: La dependencia informa sobre la formulación de una estrategia y la implementación de la misma a través del desarrollo de las acciones propuestas, se evidencia acta de socialización de la estrategia con fecha 29/03/2019, así como r"/>
    <n v="1"/>
    <s v="La dependencia informa sobre la formulación de una estrategia y la implementación de la misma a través del desarrollo de las acciones propuestas, se evidencia acta de socialización de la estrategia con fecha 29/03/2019, así como reporte de las visitas rea"/>
    <x v="0"/>
  </r>
  <r>
    <n v="16"/>
    <n v="203"/>
    <x v="0"/>
    <s v="2018 2018"/>
    <x v="1"/>
    <s v="3.2.3"/>
    <x v="0"/>
    <x v="1"/>
    <s v="Control Gestión"/>
    <s v="Gestión Contractual"/>
    <x v="2"/>
    <s v="Hallazgo administrativo con presunta incidencia disciplinaria y fiscal por la suma de $235.521.249,60, al pagar 371,86 metros cuadrados que no fueron recibidos en el inmueble arrendado por IDIGER con el contrato N° 391 de 2016"/>
    <s v="Solicitar a la Oficina Jurídica se incluya una cláusula dentro de los contratos de arrendamiento, en la cual se especifique los conceptos de área construida y área del lote a arrendar"/>
    <s v="Contratos de arrendamiento de la SMEyD con cláusula aclaratoria"/>
    <s v="N° de contratos de arrendamiento adelantados con la respectiva cláusula aclaratoria/N° de contratos de arrendamiento de la SMEyD adelantados a partir del segundo semestre de 2018"/>
    <n v="1"/>
    <s v="Sub. Para el Manejo de Emergencias y Desastres."/>
    <d v="2018-12-01T00:00:00"/>
    <d v="2019-06-01T00:00:00"/>
    <n v="0"/>
    <m/>
    <m/>
    <m/>
    <n v="1"/>
    <s v="12-04-2019: A la fecha del seguimiento, no se ha requerido adelantar procesos contractuales para el arrendamiento de inmuebles en la Subdirección para el Manejo de Emergencias y Desastres, en los cuales se incluya la respectiva clausula aclaratoria confor"/>
    <m/>
    <m/>
    <m/>
    <m/>
    <m/>
    <m/>
    <m/>
    <m/>
    <n v="0"/>
    <s v="12-04-2019: A la fecha del seguimiento, no se ha requerido adelantar procesos contractuales para el arrendamiento de inmuebles en la Subdirección para el Manejo de Emergencias y Desastres, en los cuales se incluya la respectiva clausula aclaratoria confor"/>
    <n v="0"/>
    <s v="La dependencia manifiesta que a la fecha del seguimiento, no se ha requerido adelantar procesos contractuales para el arrendamiento de inmuebles en la Subdirección para el Manejo de Emergencias y Desastres, en los cuales se incluya la respectiva clausula "/>
    <m/>
    <m/>
    <n v="1"/>
    <s v="El 20 de septiembre de 2019 se firmó el contrato 442 de 2019, mediante el cual se contrató a título de arrendamiento un inmueble para la operación del CDLYR y la SMEYD. En el capitulo 2 aspectos técnicos del contrato 2.5 Descripción de espacios generales "/>
    <x v="0"/>
  </r>
  <r>
    <n v="17"/>
    <n v="203"/>
    <x v="0"/>
    <s v="2018 2018"/>
    <x v="1"/>
    <s v="3.2.4"/>
    <x v="0"/>
    <x v="1"/>
    <s v="Control Gestión"/>
    <s v="Gestión Contractual"/>
    <x v="2"/>
    <s v="Hallazgo administrativo con presunta incidencia disciplinaria y fiscal por mayor valor pagado en cuantía de $370.534.272 dentro del Contrato de Arrendamiento N° 391 de 2016"/>
    <s v="Elaborar los estudios de mercado y documentos precontractuales para el arrendamiento, que se adelante en el año 2018, con los detalles necesarios que permitan la escogencia de los inmuebles más favorables para las necesidades de la entidad"/>
    <s v="Estudios de mercado y doc contractuales detallados que permitan escogencia oferta mas favorable"/>
    <s v="N° estudios de mercado y documentos contractuales detallados que permitan la escogencia de la oferta mas favorable/N° de contratos de arrendamiento adelantados en la SMEyD"/>
    <n v="1"/>
    <s v="Sub. Para el Manejo de Emergencias y Desastres"/>
    <d v="2018-12-01T00:00:00"/>
    <d v="2019-06-01T00:00:00"/>
    <m/>
    <m/>
    <m/>
    <m/>
    <n v="1"/>
    <s v="12-04-2019: A la fecha del seguimiento no se ha requerido adelantar procesos contractuales para el arrendamiento de inmuebles en la Subdirección para el Manejo de Emergencias y Desastres, frente a los cuales se requiera elaborar estudios de mercados u otr"/>
    <m/>
    <m/>
    <m/>
    <m/>
    <m/>
    <m/>
    <m/>
    <m/>
    <n v="0"/>
    <s v="12-04-2019: A la fecha del seguimiento no se ha requerido adelantar procesos contractuales para el arrendamiento de inmuebles en la Subdirección para el Manejo de Emergencias y Desastres, frente a los cuales se requiera elaborar estudios de mercados u otr"/>
    <n v="100"/>
    <s v="A la fecha del seguimiento, no se ha requerido adelantar procesos contractuales para el arrendamiento de inmuebles en la Subdirección para el Manejo de Emergencias y Desastres, en los cuales se incluya la respectiva clausula aclaratoria conforme a la acci"/>
    <m/>
    <m/>
    <n v="1"/>
    <s v="El 20 de septiembre de 2019 se firmó el contrato 442 de 2019, mediante el cual se contrató a título de arrendamiento un inmueble para la operación del CDLYR y la SMEYD. Los estudios previos elaborados para la escogencia del contratista, incluyeron un estu"/>
    <x v="0"/>
  </r>
  <r>
    <n v="18"/>
    <n v="203"/>
    <x v="0"/>
    <s v="2018 2018"/>
    <x v="1"/>
    <s v="3.2.6"/>
    <x v="0"/>
    <x v="1"/>
    <s v="Control Gestión"/>
    <s v="Gestión Contractual"/>
    <x v="1"/>
    <s v="Hallazgo administrativo con presunta incidencia disciplinaria por falta de seguimiento por parte del IDIGER a la cancelación de la contribución parafiscal al Fondo Nacional de Formación Profesional de la Industria de la Construcción (FIC) dentro de los co"/>
    <s v="Incluir en los estudios previos y en la Minuta del contrato de obra la cancelación al Fondo Nacional de Formación Profesional de la Industria de la Construcción (FIC)."/>
    <s v="Contratos de obra con cancelación del FIC"/>
    <s v="Número de Contratos de Obra ejecutados con cancelación de FIC/ número de contratos de obra ejecutados"/>
    <n v="1"/>
    <s v="Sub. Reducción del Riesgo y Adaptación al Cambio Climático."/>
    <d v="2018-11-14T00:00:00"/>
    <d v="2019-06-28T00:00:00"/>
    <m/>
    <m/>
    <n v="1"/>
    <s v="04/09/2019 Se incluyó en los estudios previos y en la Minuta del contrato de obra la cancelación al Fondo Nacional de Formación Profesional de la Industria de la Construcción (FIC)._x000a_ Evidencias:_x000a_ Estudios previos_x000a_ _x000a_ SEGUIMIENTO OCI 2019: El indicador hace"/>
    <m/>
    <m/>
    <m/>
    <m/>
    <m/>
    <m/>
    <m/>
    <m/>
    <m/>
    <m/>
    <n v="0"/>
    <s v=" SEGUIMIENTO ABRIL OCI 2019: El indicador hace referencia a la cancelación del FIC para los contratos ejecutados, por lo tanto esta es la evidencia que se debe presentar. Teniendo en cuenta que el Contrato de Obras de Serranías, aun no inicia y posiblemen"/>
    <n v="50"/>
    <s v="SEGUIMIENTO JULIO OCI : Se evidencian soportes de pago del FIC para obras en JJRONDON, MADRID Y SOTAVENTO, entre los mese de octubre a febrero, asi como solicitudes del pago de FIC via correo electronico._x000a__x000a_Adicionalmente se evidencian estudios previos cor"/>
    <n v="90"/>
    <s v="SEGUIMIENTO OCTUBRE OCI: De acuerdo a lo informado por la dependencia el pago del FIC, se realiza una vez ejecutados los contratos y es requisito para la liquidación del contrato. En cumplimiento de la acción la dependencia remite los estudios previos y m"/>
    <n v="1"/>
    <s v="Se incluyó en los estudios previos y en la Minuta del contrato de obras obras de contratos de obra la cancelación al Fondo Nacional de Formación Profesional de la Industria de la Construcción (FIC):  Casagrande, Porvenir Usme, Arabia, Serranías, La Estrad"/>
    <x v="0"/>
  </r>
  <r>
    <n v="19"/>
    <n v="203"/>
    <x v="0"/>
    <s v="2018 2018"/>
    <x v="1"/>
    <s v="3.2.11"/>
    <x v="0"/>
    <x v="1"/>
    <s v="Control Gestión"/>
    <s v="Gestión Contractual"/>
    <x v="1"/>
    <s v="Hallazgo administrativo con presunta incidencia disciplinaria por recibir elementos que no cumplen con las especificaciones establecidas en los estudios previos del contrato 463 de 2016"/>
    <s v="Almacenar de manera diferencial los elementos del CDLyR con respecto el número del contrato mediante el cual fue adquirido."/>
    <s v="Elementos del CDLyR almacenados de manera diferencial"/>
    <s v="N° de elementos almacenados de manera diferencial/N° de elementos del CDLyR recibidos desde el segundo semestre de 2018"/>
    <n v="1"/>
    <s v="Sub. Para el Manejo de Emergencias y Desastres. Servicios de Logística"/>
    <d v="2018-12-01T00:00:00"/>
    <d v="2019-06-01T00:00:00"/>
    <m/>
    <m/>
    <m/>
    <m/>
    <n v="1"/>
    <s v="12-04-2019: A la fecha de seguimiento se han almacenado de manera diferencial los elementos del CDLyR, con respecto al contrato mediante el cual fue adquirido. De esta forma se han almacenado (5.197) elementos del contrato 407 de 2017 y (848) del Contrato"/>
    <m/>
    <m/>
    <m/>
    <m/>
    <m/>
    <m/>
    <m/>
    <m/>
    <n v="100"/>
    <s v="12-04-2019: A la fecha de seguimiento se han almacenado de manera diferencial los elementos del CDLyR, con respecto al contrato mediante el cual fue adquirido. De esta forma se han almacenado (5.197) elementos del contrato 407 de 2017 y (848) del Contrato"/>
    <n v="100"/>
    <s v="22-07-2019:  A la fecha de seguimiento se han almacenado de manera diferencial los elementos del CDLyR, con respecto al contrato mediante el cual fue adquirido. De esta forma se han almacenado (13.362) de los siguientes contratos:_x000a_•        Contrato 463 de"/>
    <m/>
    <m/>
    <n v="1"/>
    <s v="A 31 de diciembre se han almacenado de manera diferencial los elementos del CDLyR, con respecto al contrato mediante el cual fue adquirido. De esta forma se han almacenado (13.362) de los siguientes contratos:_x000a_•        Contrato 463 de 2016: Colchonetas: 2"/>
    <x v="0"/>
  </r>
  <r>
    <n v="20"/>
    <n v="203"/>
    <x v="0"/>
    <s v="2018 2018"/>
    <x v="1"/>
    <s v="3.2.11"/>
    <x v="1"/>
    <x v="1"/>
    <s v="Control Gestión"/>
    <s v="Gestión Contractual"/>
    <x v="1"/>
    <s v="Hallazgo administrativo con presunta incidencia disciplinaria por recibir elementos que no cumplen con las especificaciones establecidas en los estudios previos del contrato 463 de 2016"/>
    <s v="Solicitar en próximas contrataciones que se incluya el número del contrato en el sticker o sistema de marcación de los elementos que conforman el kit noche."/>
    <s v="Elementos con el número de contrato en su sticker o sistema de marcación definido por la Entidad"/>
    <s v=". N° elementos con el número de contrato en su sticker o sistema de marcación definido por la entidad/ N° elementos adquiridos desde el segundo semestre de 2018 que componen kits noche"/>
    <n v="1"/>
    <s v="Sub. Para el Manejo de Emergencias y Desastres.Servicios de Logística"/>
    <d v="2019-03-01T00:00:00"/>
    <d v="2019-11-06T00:00:00"/>
    <m/>
    <m/>
    <m/>
    <m/>
    <n v="0.5"/>
    <s v="12-04-2019: A la fecha del seguimiento, no se han adelantado procesos de contratación para la adquisición de kit´s noche, por lo tanto en cuanto se requiera, se adelantará el contrato con las respectivas especificaciones que incluya el número del contrato"/>
    <m/>
    <m/>
    <m/>
    <m/>
    <m/>
    <m/>
    <m/>
    <m/>
    <n v="0"/>
    <s v="12-04-2019: A la fecha del seguimiento, no se han adelantado procesos de contratación para la adquisición de kit´s noche, por lo tanto en cuanto se requiera, se adelantará el contrato con las respectivas especificaciones que incluya el número del contrato"/>
    <n v="0"/>
    <s v="La dependencia manifiesta que a la fecha no se han adelantado proceos que pemitan ejecutar la acción. La acción se encuentra en desarrollo."/>
    <n v="0"/>
    <s v="La dependencia informa que a la fecha se está adelantando estudio de mercado para  el proceso de adquisicón de los kits noche, se incluirá en este la necesidad de marcar el número del contrato en el stiker o incorporar un  sistema de marcación de los elem"/>
    <n v="1"/>
    <s v="El proceso para el suministro de los kits noche se viene adelantando, dentro de las especificaciones de los elementos se señalo que estos deben llevar estampado el logo de IDIGER,   el texto “PROHIBIDA SU VENTA Y COMERCIALIZACIÓN&quot;  y el número del contrat"/>
    <x v="0"/>
  </r>
  <r>
    <n v="21"/>
    <n v="203"/>
    <x v="0"/>
    <s v="2018 2018"/>
    <x v="1"/>
    <s v="3.2.12"/>
    <x v="1"/>
    <x v="1"/>
    <s v="Control Gestión"/>
    <s v="Gestión Contractual"/>
    <x v="1"/>
    <s v="Hallazgo administrativo con presunta incidencia disciplinaria por carencia de documentos soporte en el Convenio 018 de 2017 y falta de unicidad en el expediente contractual Convenio No. 199 de 2017"/>
    <s v="Actualizar los procedimientos de Gestión Documental relacionados con la centralización de archivos de gestión"/>
    <s v="Actualización de los procedimientos del proceso de Gestión Documental"/>
    <s v="No. De procedimientos actualizados/No. Prcedimientos a actualizar"/>
    <n v="1"/>
    <s v="Sub. Corporativa y Asuntos Disciplinarios"/>
    <d v="2018-12-01T00:00:00"/>
    <d v="2019-06-30T00:00:00"/>
    <m/>
    <m/>
    <m/>
    <m/>
    <m/>
    <m/>
    <n v="1"/>
    <s v="Al momento del seguimiento, la Sub. Corporativa y Asuntos Disciplinarios no ha realizado actividad alguna para el cumplimiento de la acción._x000a_ _x000a_ ABRIL 10DE 2019: Se elaboraron, aprobaron, socializaron y publicaron2 procedimientos con sus respectivas GUIAS,"/>
    <m/>
    <m/>
    <m/>
    <m/>
    <m/>
    <m/>
    <n v="100"/>
    <s v="_x000a_Seguimiento 17/05/2019_x000a_Se evidencia actualización de los procedimientos; Control de Información Documentada 18/12/2018, Gestión de Comunicaciones Oficiales, 08/02/2019 y Procedimiento para la conformación Organización y Administración CAD , 12/04/2019. S"/>
    <m/>
    <m/>
    <m/>
    <m/>
    <n v="1"/>
    <s v="Se evidencia actualización de los procedimientos; Control de Información Documentada 18/12/2018, Gestión de Comunicaciones Oficiales, 08/02/2019 y Procedimiento para la conformación Organización y Administración CAD , 12/04/2019. Se evidencia en el LINK h"/>
    <x v="0"/>
  </r>
  <r>
    <n v="22"/>
    <n v="203"/>
    <x v="0"/>
    <s v="2018 2018"/>
    <x v="1"/>
    <s v="3.2.15"/>
    <x v="0"/>
    <x v="1"/>
    <s v="Control Gestión"/>
    <s v="Gestión Contractual"/>
    <x v="0"/>
    <s v="Hallazgo administrativo por la adición del contrato de Interventoría No. 468 de 2017, sin que medie acto administrativo y contraviniendo lo establecido en los estudios previos y en la minuta del contrato"/>
    <s v="Aplicar la Guía del Supervisor del IDIGER."/>
    <s v="Contratos de interventoria a obras cumpliendo con la Guía del Supervisor."/>
    <s v="Número de Contratos de interventoria a obras cumpliendo con la Guía del Supervisor /Número de contratos de interventoria a obras suscritos"/>
    <n v="1"/>
    <s v="Sub. Reducción del Riesgo y Adaptación al Cambio Climático"/>
    <d v="2018-11-15T00:00:00"/>
    <d v="2019-06-28T00:00:00"/>
    <m/>
    <m/>
    <n v="1"/>
    <s v="04/09/2019 Se cumple a cabalidad lo establecido en la guía de la supervisión de la entidad _x000a_ Evidencias: estudios previos_x000a_ _x000a_ SEGUIMIENTO ABRIL OCI: Debe anexarse un soporte en el que se pueda evidenciar la verificación del cumplimiento de la Guía del supe"/>
    <m/>
    <m/>
    <m/>
    <m/>
    <m/>
    <m/>
    <m/>
    <m/>
    <m/>
    <m/>
    <n v="0"/>
    <s v="SEGUIMIENTO ABRIL OCI: Debe anexarse un soporte en el que se pueda evidenciar la verificación del cumplimiento de la Guía del supervisor, como por ejemplo una lista de chequeo._x000a_ "/>
    <n v="0"/>
    <s v="SEGUIMIENTO JULIO 2019: La evidencia suministrada no corresponde con lo propuesto en la acción, se reitera nuevamente que el soporte debe dar cuenta del cumplimiento de la guia del supervisor como por ejemplo una lista de chequeo en la se verifiquen cada "/>
    <n v="100"/>
    <s v="SEGUIMIENTO OCTUBRE: Se recomienda gestionar la formalización y publicación del formato de manera prioritaria para que se pueda utilizar en los procesos._x000a_Por otra parte se evidencian listas de verificacion del cumplimiento de las funciones del supervisor "/>
    <n v="1"/>
    <s v="Se evidencian listas de verificacion del cumplimiento de las funciones del supervisor de acuerdo con lo establecido en el “capítulo V” denominado “Supervisión e interventoría” de la Resolución N° 689 de 2016 “Por la cual se adopta el Manual de Contratació"/>
    <x v="0"/>
  </r>
  <r>
    <n v="23"/>
    <n v="203"/>
    <x v="0"/>
    <s v="2018 2018"/>
    <x v="1"/>
    <s v="3.2.15"/>
    <x v="1"/>
    <x v="1"/>
    <s v="Control Gestión"/>
    <s v="Gestión Contractual"/>
    <x v="0"/>
    <s v="Hallazgo administrativo por la adición del contrato de Interventoría No. 468 de 2017, sin que medie acto administrativo y contraviniendo lo establecido en los estudios previos y en la minuta del contrato"/>
    <s v="Generar controles a través del líder del Área de Obras de la Subdirección (revisiones, check list, )"/>
    <s v="Control Contratos de interventoria a obras cumpliendo con la Guía del Supervisor."/>
    <s v="Número de controles aplicados / número de controles establecidos."/>
    <n v="1"/>
    <s v="Sub. Reducción del Riesgo y Adaptación al Cambio Climático"/>
    <d v="2018-11-15T00:00:00"/>
    <d v="2019-06-28T00:00:00"/>
    <m/>
    <m/>
    <n v="1"/>
    <s v="04/06/2019 Se realiza el control respectivo a los procesos de los cuales se han tramitado las adiciones, se cuenta con las justificaciones técnicas y con la trazabilidad de todo el proceso._x000a_Evidencias:_x000a__x000a_06/27/2019 Se realizó en las reuniones de coordinaci"/>
    <m/>
    <m/>
    <m/>
    <m/>
    <m/>
    <m/>
    <m/>
    <m/>
    <m/>
    <m/>
    <n v="0"/>
    <s v="04/06/2019 Se realiza el control respectivo a los procesos de los cuales se han tramitado las adiciones, se cuenta con las justificaciones técnicas y con la trazabilidad de todo el proceso._x000a_Evidencias:"/>
    <n v="0"/>
    <s v="SEGUIMIENTO JULIO 2019: Se requiere se informe cual ha sido el control establecido y como y a que procesos se han aplicado._x000a__x000a_Se reitera la importancia de cumplir estrictamente con la acción."/>
    <n v="100"/>
    <s v="SEGUIMIENTO OCTUBRE OCI: La dependencia informa que los controles establecidos corresponden a la realización de las reuniones de coordinación de obras de mitigación y las matrices de seguimiento de obra, la dependencia remite tres actas de reunión del gru"/>
    <n v="1"/>
    <s v="La dependencia informa que los controles establecidos corresponden a la realización de las reuniones de coordinación de obras de mitigación y las matrices de seguimiento de obra, la dependencia remite tres actas de reunión del grupo de obras de mitigación"/>
    <x v="0"/>
  </r>
  <r>
    <n v="24"/>
    <n v="203"/>
    <x v="0"/>
    <s v="2018 2018"/>
    <x v="1"/>
    <s v="3.2.16"/>
    <x v="0"/>
    <x v="1"/>
    <s v="Control Gestión"/>
    <s v="Gestión Contractual"/>
    <x v="0"/>
    <s v="Hallazgo administrativo por la ausencia de un procedimiento para el Sistema de Modelación de Amenaza y Riesgo de Bogotá – SISMARB y por no dejar constancia de los productos recibidos en el momento de la terminación del contrato de prestación de servicios "/>
    <s v="Expedir Comunicación Interna, recordando a los Supervisores , la necesidad de recibir a satisfacción el objeto, obligaciones y productos del contrato."/>
    <s v="Comunicación Interna"/>
    <s v="Comunicaciones Internas proyectadas/Comunicaciones Internas remitidas"/>
    <n v="1"/>
    <s v="Oficina Asesora Jurídica"/>
    <d v="2018-11-15T00:00:00"/>
    <d v="2019-03-15T00:00:00"/>
    <m/>
    <m/>
    <m/>
    <m/>
    <m/>
    <m/>
    <m/>
    <m/>
    <n v="1"/>
    <s v="Comunicaciones Internas proyectadas = 1 /Comunicaciones Internas remitidas = 1_x000a_  _x000a_  Al momento del seguimiento, el área emitió el memorando 2019IE33 del 04/01/2019 donde se recuerda a los Supervisores, la necesidad de recibir a satisfacción el objeto, obl"/>
    <m/>
    <m/>
    <m/>
    <m/>
    <n v="100"/>
    <s v="Comunicaciones Internas proyectadas = 1 /Comunicaciones Internas remitidas = 1_x000a_  _x000a_  Al momento del seguimiento, el área emitió el memorando 2019IE33 del 04/01/2019 donde se recuerda a los Supervisores, la necesidad de recibir a satisfacción el objeto, obl"/>
    <n v="100"/>
    <s v="En el primer trimestre se completo el resultado del indicador de las acciones. DFRCH"/>
    <m/>
    <m/>
    <n v="1"/>
    <s v="Al momento del seguimiento, el área emitió el memorando 2019IE33 del 04/01/2019 donde se recuerda a los Supervisores, la necesidad de recibir a satisfacción el objeto, obligaciones y productos del contrato._x000a__x000a_10/10/2019: Mediante la comunicacion interna No"/>
    <x v="0"/>
  </r>
  <r>
    <n v="25"/>
    <n v="203"/>
    <x v="0"/>
    <s v="2018 2018"/>
    <x v="1"/>
    <s v="3.2.16"/>
    <x v="1"/>
    <x v="1"/>
    <s v="Control Gestión"/>
    <s v="Gestión Contractual"/>
    <x v="0"/>
    <s v="Hallazgo administrativo por la ausencia de un procedimiento para el Sistema de Modelación de Amenaza y Riesgo de Bogotá – SISMARB y por no dejar constancia de los productos recibidos en el momento de la terminación del contrato de prestación de servicios "/>
    <s v="Desarrollar y socializar un documento del uso y operación para el funcionamiento de la herramienta SISMARB dentro del sistema de gestión de calidad de la entidad."/>
    <s v="Avance desarrollo del documento del SISMARB."/>
    <s v="Doc elaborado/Doc Proyectado"/>
    <n v="1"/>
    <s v="Sub. Análisis_x000a_  Análisis de Riesgos y Efectos del Cambio Climático"/>
    <d v="2018-11-15T00:00:00"/>
    <d v="2019-03-15T00:00:00"/>
    <n v="1"/>
    <s v="El grupo de riesgo sísmico de la Subdirección de Análisis y Gestión de Riesgos y Efectos del Cambio Climático contactó a la Oficina Asesora de Planeación con el fin de incluir un procedimiento para el SISMARB en el sistema de gestión de calidad de la enti"/>
    <m/>
    <m/>
    <m/>
    <m/>
    <m/>
    <m/>
    <m/>
    <m/>
    <m/>
    <m/>
    <m/>
    <m/>
    <n v="80"/>
    <s v="SEGUIMIENTO MAYO OCI: Se recomienda priorizar la oficialización del documento asi como su socialización y remitir los soportes de cumplimiento a la Oficina de Control Interno toda vez que la acción se encuentra vencida desde el mes de marzo de 2019."/>
    <n v="90"/>
    <s v="SEGUIMIENTO JULIO DE 2019: Se evidencian soportes de gestión asi como documento definitivo aprobado por las areas pertinentes, al verificar mapa de procesos este aun no se encuentra publicado, se requiere agilizar el proceso de publicación para el cierre "/>
    <m/>
    <s v="No se registro reporte"/>
    <n v="1"/>
    <s v="Se cuenta con  publicación  del Instructivo SISMARB en el mapa de procesos, en el siguiente link: https://www.idiger.gov.co/web/guest/conocimiento. --&gt; Caracterización de escenarios de riesgo --&gt; CR-IN-02 Instructivo para la Modelación de Escenarios de Ri"/>
    <x v="0"/>
  </r>
  <r>
    <n v="26"/>
    <n v="203"/>
    <x v="0"/>
    <s v="2018 2018"/>
    <x v="1"/>
    <s v="3.2.17"/>
    <x v="0"/>
    <x v="1"/>
    <s v="Control Gestión"/>
    <s v="Gestión Contractual"/>
    <x v="0"/>
    <s v="Hallazgo administrativo por inconsistencias en el inventario del CDLyR y los formatos de entrega de ayuda humanitaria de los Kits de noche adquiridos bajo el contrato 463 de 2016"/>
    <s v="Registrar como novedad en las acta de cliente externo, cuando se entreguen elementos adquiridos mediante contratos diferentes, con el fin de contar con total claridad sobre el origen de los elementos entregados, cuando se entreguen elementos de contratos "/>
    <s v="Actas con entregas de elementos de diferentes contratos con registro de novedades"/>
    <s v="N° de actas de cliente externo con novedades de entrega de elementos de diferentes contratos/N° Actas de cliente externo en las cuales se entregan elementos de diferentes contratos"/>
    <n v="1"/>
    <s v="Sub. Para el Manejo de Emergencias y Desastres. - Servicios de Logística"/>
    <d v="2018-12-01T00:00:00"/>
    <d v="2019-11-06T00:00:00"/>
    <m/>
    <m/>
    <m/>
    <m/>
    <n v="1"/>
    <s v="12-04-2019: Desde diciembre de 2018 a la fecha se registran las novedades en las actas de cliente externo, respecto a la entrega de ayudas humanitarias de diferentes contratos, con el proposito de realizar mejor trazabilidad sobre las ayudas entregadas. D"/>
    <m/>
    <m/>
    <m/>
    <m/>
    <m/>
    <m/>
    <m/>
    <m/>
    <n v="0"/>
    <s v="12-04-2019: Desde diciembre de 2018 a la fecha se registran las novedades en las actas de cliente externo, respecto a la entrega de ayudas humanitarias de diferentes contratos, con el proposito de realizar mejor trazabilidad sobre las ayudas entregadas. D"/>
    <n v="80"/>
    <s v="La dependencia manifiesta que desde diciembre de 2018 a la fecha se registran las novedades en las actas de cliente externo, respecto a la entrega de ayudas humanitarias de diferentes contratos, con el proposito de realizar mejor trazabilidad sobre las ay"/>
    <m/>
    <m/>
    <n v="1"/>
    <s v="Desde diciembre de 2018 a la fecha se registran las novedades en las actas de cliente externo, respecto a la entrega de ayudas humanitarias de diferentes contratos, con el propósito de realizar mejor trazabilidad sobre las ayudas entregadas. Para el perío"/>
    <x v="0"/>
  </r>
  <r>
    <n v="27"/>
    <n v="203"/>
    <x v="0"/>
    <s v="2018 2018"/>
    <x v="1"/>
    <s v="3.2.18"/>
    <x v="0"/>
    <x v="1"/>
    <s v="Control Gestión"/>
    <s v="Gestión Contractual"/>
    <x v="0"/>
    <s v="Hallazgo administrativo por falta de identificación efectiva en los elementos entregados bajo el contrato N° 463 de 2016 con el fin de prevenir su comercialización"/>
    <s v="En los próximos procesos que se adelanten para la adquisición de kits noche, incluir que la identificación o marcación de los elementos que componen el kit, se realice directamente en estos . Esta marcación puede ser bordada o estampada para reducir la po"/>
    <s v="Suscripción de contratos que incluya elementos con marcación en bordado o estampado"/>
    <s v="N° de elementos del kit noche marcados o identificados directamente en estos/N° de elementos adquiridos de kits noche"/>
    <n v="1"/>
    <s v="Sub. Para el Manejo de Emergencias y Desastres. - Servicios de Logística"/>
    <d v="2019-03-01T00:00:00"/>
    <d v="2019-11-06T00:00:00"/>
    <m/>
    <m/>
    <m/>
    <m/>
    <n v="0.5"/>
    <s v="12-04-2019: A la fecha del seguimiento no requiriío adelantar procesos contractuales para la adquisición de kits noche para el CDLyR, en los cuales se incluyan las especificaciones de marcado directo en los kits._x000a_22-07-2019: 12-04-2019: A la fecha del seg"/>
    <m/>
    <m/>
    <m/>
    <m/>
    <m/>
    <m/>
    <m/>
    <m/>
    <n v="0"/>
    <s v="12-04-2019: A la fecha del seguimiento no requiriío adelantar procesos contractuales para la adquisición de kits noche para el CDLyR, en los cuales se incluyan las especificaciones de marcado directo en los kits."/>
    <n v="0"/>
    <s v="La dependencia manifiesta que a la fecha del seguimiento no requiriío adelantar procesos contractuales para la adquisición de kits noche para el CDLyR, en los cuales se incluyan las especificaciones de marcado directo en los kits. Es importante aclarar qu"/>
    <m/>
    <m/>
    <n v="1"/>
    <s v="El proceso para el suministro de los kits noche se viene adelantando, dentro de las especificaciones de los elementos se señalo que estos deben llevar estampado el logo de IDIGER,   el texto “PROHIBIDA SU VENTA Y COMERCIALIZACIÓN&quot;  y el número del contrat"/>
    <x v="0"/>
  </r>
  <r>
    <n v="28"/>
    <n v="203"/>
    <x v="0"/>
    <s v="2018 2018"/>
    <x v="1"/>
    <s v="3.2.19"/>
    <x v="0"/>
    <x v="1"/>
    <s v="Control Gestión"/>
    <s v="Gestión Contractual"/>
    <x v="0"/>
    <s v="Hallazgo administrativo por no encontrarse liquidado el convenio interadministrativo 018 de 2017"/>
    <s v="Suscribir Acta de Liquidación o solicitar el Acta de Liquidación a quien sea supervisor del Convenio interadministrativo, en los tiempos establecidos por la normatividad vigente."/>
    <s v="Acta de Liquidación."/>
    <s v="Actas de Liquidación gestionadas ante supervisión EAAB Convenio limpieza canales y quebradas / Convenio limpieza canales y quebradas finalizados"/>
    <n v="1"/>
    <s v="Sub. Reducción del Riesgo y Adaptación al Cambio Climático"/>
    <d v="2018-11-14T00:00:00"/>
    <d v="2019-07-15T00:00:00"/>
    <m/>
    <m/>
    <n v="0.8"/>
    <s v="04/09/2019 A la fecha se gestiono el acta de liquidación del Convenio 018 de 2017 se encuentra para firma por parte de la EAAB ya firmado por IDIGER. _x000a_ Evidencias acta Firmada por Idiger_x000a_ _x000a_SEGUIMIENTO OCI 2019: El documento remitido hace referencia a una "/>
    <m/>
    <m/>
    <m/>
    <m/>
    <m/>
    <m/>
    <m/>
    <m/>
    <m/>
    <m/>
    <n v="80"/>
    <s v="SEGUIMIENTO OCI 2019: El documento remitido hace referencia a una liquidación realizada durante el mes de marzo de 2018 por lo cual la evidencia no corresponde a la acción toda vez que el periodo de ejecución de la acción es del 14 de noviembre de 2018 al"/>
    <n v="50"/>
    <s v="SEGUIMIENTO JULIO OCI 2019: La dependencia informa que a la fecha se gestiono por medio de comunicación CR-33562 la solicitud de firma del acta de liquidacion por parte de la EAAB, ya que esta acta se encuentra firmada por párte del IDIGER con fecha marzo"/>
    <n v="100"/>
    <s v="SEGUIMEINTO OCTUBRE OCI: La dependencia remite acta de liquidación firmada por las partes del convenio 018 de 2017, con la cual se evidencia cumplimiento de la acción."/>
    <n v="1"/>
    <s v="La dependencia remite acta de liquidación firmada por las partes del convenio 018 de 2017, con la cual se evidencia cumplimiento de la acción."/>
    <x v="0"/>
  </r>
  <r>
    <n v="29"/>
    <n v="203"/>
    <x v="1"/>
    <s v="2019 2019"/>
    <x v="2"/>
    <s v="3.1.1.1"/>
    <x v="0"/>
    <x v="2"/>
    <s v="Control Gestión"/>
    <s v="Control Fiscal Interno"/>
    <x v="1"/>
    <s v="Hallazgo administrativo con presunta incidencia disciplinaria, por incumplimiento del procedimiento para la aprobación de ítems no previstos, fijado en el numeral 23 del procedimiento de ejecución de obras código GMR-PD-01 Versión 4"/>
    <s v="Comunicar al contratista de obra e interventoria mediante oficio los lineamientos para proceder en los casos en los que sea necesario la creación de los Items No previstos NPs."/>
    <s v="Items No previstos NPs."/>
    <s v="Un oficio generado"/>
    <n v="1"/>
    <s v="Subdirección de Reducción de Riesgos y Adaptación a Cambio Climático"/>
    <d v="2019-04-24T00:00:00"/>
    <d v="2020-03-31T00:00:00"/>
    <m/>
    <m/>
    <m/>
    <s v="06/27/2019  Se elaboró el oficio  de los lineamientos para proceder en los casos en los que sea necesario la creación de los Ítems No previstos NPs._x000a__x000a_Evidencias: oficio_x000a__x000a_10/01/2019 Acciones desarrolladas  _x000a_Se elaboraron los oficios   de los lineamientos  "/>
    <m/>
    <m/>
    <m/>
    <m/>
    <m/>
    <m/>
    <m/>
    <m/>
    <m/>
    <m/>
    <n v="0"/>
    <m/>
    <n v="0"/>
    <s v="SEGUIMIENTO JULIO DE 2019: La dependencia remite oficio proyectado pero no se evidencia que este hay sido remitiod al contratista. La acciòn se encuentra dentro de terminos."/>
    <n v="100"/>
    <s v="SEGUIMIENTO OCTUBRE DE 2019: Se evidencian documentos emitidos con lineamientos respectos al trámite de No Previstos, para la obras de Casagrande,  Porvenir Usme, Arabia y Serranías (obras que requirieron aprobación de no previstos), adicionalmente la dep"/>
    <m/>
    <s v="Se encuentra en desarrollo la acción hasta 2020"/>
    <x v="0"/>
  </r>
  <r>
    <n v="30"/>
    <n v="203"/>
    <x v="1"/>
    <s v="2019 2019"/>
    <x v="2"/>
    <s v="3.1.1.1"/>
    <x v="1"/>
    <x v="2"/>
    <s v="Control Gestión"/>
    <s v="Control Fiscal Interno"/>
    <x v="1"/>
    <s v="Hallazgo administrativo con presunta incidencia disciplinaria, por incumplimiento del procedimiento para la aprobación de ítems no previstos, fijado en el numeral 23 del procedimiento de ejecución de obras código GMR-PD-01 Versión 4"/>
    <s v="Incorporar en los Estudios Previos, los pliegos de condiciones y en la minutas de los contratos de interventoría la obligación de aprobar los ítems no previstos– NP’s, asegurándose de su correspondencia con los precios de los insumos contractuales, precio"/>
    <s v="Tipologia de No Previstos NPs"/>
    <s v="Documento modificado"/>
    <n v="3"/>
    <s v="Subdirección de Reducción de Riesgos y Adaptación a Cambio Climático"/>
    <d v="2019-04-24T00:00:00"/>
    <d v="2019-12-31T00:00:00"/>
    <m/>
    <m/>
    <m/>
    <s v="06/27/2019 Se incorporó en los Estudios Previos, los pliegos de condiciones y en la minutas de los contratos de interventoría la obligación de aprobar los ítems no previstos– NP’s, asegurándose de su correspondencia con los precios de los insumos contract"/>
    <m/>
    <m/>
    <m/>
    <m/>
    <m/>
    <m/>
    <m/>
    <m/>
    <m/>
    <m/>
    <n v="0"/>
    <m/>
    <n v="0"/>
    <s v="SEGUIMIENTO JULIO DE 2019: La dependencia remite estudiso previos de la obra en el barrio el porvenir. La acciòn se encuentra en ejecuciòn se solicita dar cumplimeinto a la acciÓN: Incorporar en los Estudios Previos, los pliegos de condiciones y en la min"/>
    <n v="50"/>
    <s v="SEGUIMIENTO OCTUBRE DE 2019: La dependencia remite las minutas suscritas y los estudios previos correspondientes a los contratos Juan Jose Rondon, Arabia, La estrada, Serranias, Porvenir y casagrande, especificando en la forma de pago lo siguiente:_x000a_&quot;El va"/>
    <n v="1"/>
    <s v="Se incorporó en los Estudios Previos, los pliegos de condiciones y en la minutas de los contratos de interventoría la obligación de aprobar los ítems no previstos– NP’s , así  “32. Efectuar el análisis de precios unitarios de dichas actividades, aseguránd"/>
    <x v="0"/>
  </r>
  <r>
    <n v="31"/>
    <n v="203"/>
    <x v="1"/>
    <s v="2019 2019"/>
    <x v="2"/>
    <s v="3.1.1.2"/>
    <x v="0"/>
    <x v="2"/>
    <s v="Control Gestión"/>
    <s v="Control Fiscal Interno"/>
    <x v="0"/>
    <s v="Hallazgo administrativo por inexactitud del Informe de Gestión de Proyectos Ambientales del PACA y la Información Contractual de los proyectos PACA"/>
    <s v="Articular el procedimiento de formulación y/o seguimiento a los proyectos de inversión o el que haga sus veces con el manual definido por la Secretaria Distrital de Ambiente-SDA para la formulación y seguimiento del PACA o el que haga sus veces."/>
    <s v="Procedimiento Actualizado"/>
    <s v="Un procedimiento actualizado y socializado con el área de planeación y los referentes de cada proyecto."/>
    <n v="1"/>
    <s v="Oficina Asesora de Planeación"/>
    <d v="2019-05-02T00:00:00"/>
    <d v="2019-08-30T00:00:00"/>
    <m/>
    <m/>
    <m/>
    <m/>
    <m/>
    <m/>
    <m/>
    <m/>
    <m/>
    <m/>
    <n v="1"/>
    <s v="_x000a_Seguimiento 31/12/2019_x000a__x000a_Se realizó la actualización del procedimiento Formulación, reformulación y modificación de planes, programas y proyectos de inversión y quedo en la versión 7, en la cual se incluyó dentro de la política el instrumento de Lineamien"/>
    <m/>
    <m/>
    <n v="0"/>
    <m/>
    <n v="0.8"/>
    <s v="Seguimiento18 de julio de 2019: Se evidenció con el líder asignado por la OAP que esta oficina ha venido revisando el procedimiento para la formulación y seguimiento de los proyectos de inversión de la entidad para incorporar diferentes lineamientos reque"/>
    <n v="0.8"/>
    <s v="Seguimiento 15 de Octubre 2019: Se elaboró anexo &quot;ARTICULACIÓN PACA&quot; al procedimiento &quot;Formulación, Reformulación y Modificación de Planes, Programas y Proyectos de Inversión PLE-PD-04”  articulado con el manual definido por la Secretaria Distrital de Amb"/>
    <n v="1"/>
    <s v="Se evidenció la actualización del procedimiento Formulación, reformulación y modificación de planes, programas y proyectos de inversión y quedo en la versión 7, y se evidenció  dentro de la política el instrumento de Lineamientos para la Gestión de Proyec"/>
    <x v="0"/>
  </r>
  <r>
    <n v="32"/>
    <n v="203"/>
    <x v="1"/>
    <s v="2019 2019"/>
    <x v="2"/>
    <s v="3.1.1.3"/>
    <x v="0"/>
    <x v="2"/>
    <s v="Control Gestión"/>
    <s v="Control Fiscal Interno"/>
    <x v="0"/>
    <s v="Hallazgo administrativo por incumplimiento de los lineamientos establecidos en el instructivo CBN-021, para la elaboración del informe de Balance social."/>
    <s v="Solicitar a la Contraloría una capacitación sobre la información establecida en los instructivos con el fin de aclarar dudas en la elaboración de los informes."/>
    <s v="Solicitud de Capacitación."/>
    <s v="Una capacitación solicitada."/>
    <n v="1"/>
    <s v="Oficina Asesora de Planeación"/>
    <d v="2019-09-02T00:00:00"/>
    <d v="2020-02-28T00:00:00"/>
    <m/>
    <m/>
    <m/>
    <m/>
    <m/>
    <m/>
    <m/>
    <m/>
    <m/>
    <m/>
    <n v="1"/>
    <s v="Seguimiento a 30/09/2019:_x000a_Se realizó una reunión adicional con la Secretaria Distrital de Planeación con el fin de aclarar dudas con respecto al reporte de la población en el sistema SEGPLAN._x000a__x000a__x000a_Seguimiento 20/06/2019: _x000a_El 21 de mayo de 2019, la Oficina As"/>
    <m/>
    <m/>
    <n v="0"/>
    <m/>
    <n v="0.7"/>
    <s v="Seguimiento18 de julio de 2019: _x000a_En efecto se evidenció que la OAP solicitó asesoría y acompañamiento de la Contraloría de Bogotá mediante radicado EE6784, en el sentido de tener mayor claridad para realizar el Informe de Balance Social  CBN 0021 de los p"/>
    <n v="1"/>
    <s v="Seguimiento 15 de Octubre 2019:_x000a_Se realizó una reunión  el día 22 de agosto de 2019 con la Secretaria Distrital de Planeación &quot;Orientaciones formulación de proyectos&quot;. de acuerdo a lo sugerido por la contraloría de Bogotá.  ypor lo tanto teniendo en cuent"/>
    <m/>
    <s v="Se encuentra en desarrollo la acción hasta 2020"/>
    <x v="0"/>
  </r>
  <r>
    <n v="33"/>
    <n v="203"/>
    <x v="1"/>
    <s v="2019 2019"/>
    <x v="2"/>
    <s v="3.1.1.3"/>
    <x v="1"/>
    <x v="2"/>
    <s v="Control Gestión"/>
    <s v="Control Fiscal Interno"/>
    <x v="0"/>
    <s v="Hallazgo administrativo por incumplimiento de los lineamientos establecidos en el instructivo CBN-021, para la elaboración del informe de Balance social."/>
    <s v="Incluir un anexo al procedimiento asociado al seguimiento a los proyectos de inversión con la información relevante para el reporte en SIVICOF."/>
    <s v="Procedimiento Actualizado"/>
    <s v="Un procedimiento actualizado y socializado con el área de planeación del IDIGER."/>
    <n v="1"/>
    <s v="Oficina Asesora de Planeación"/>
    <d v="2019-09-02T00:00:00"/>
    <d v="2020-02-28T00:00:00"/>
    <m/>
    <m/>
    <m/>
    <m/>
    <m/>
    <m/>
    <m/>
    <m/>
    <m/>
    <m/>
    <n v="0.8"/>
    <s v="_x000a__x000a_Seguimiento 31/12/2019_x000a__x000a_Se elaboró el anexo para la rendición de cuentas sistema de vigilancia y control  fiscal – SIVICOF, el cual será vinculado al procedimiento de Seguimiento y Control a la Gestión Institucional._x000a__x000a__x000a_Seguimeinto a 30/09/2019:_x000a__x000a_Se esta"/>
    <m/>
    <m/>
    <n v="0"/>
    <m/>
    <n v="0.1"/>
    <s v="Seguimiento18 de jukio de 2019: _x000a_En efecto se evidenció que la OAP solicitó asesoría y acompañamiento de la Contraloría de Bogotá mediante radicado EE6784, en el sentido de tener mayor claridad para realizar el Informe de Balance Social  CBN 0021 de los p"/>
    <n v="0"/>
    <s v="Seguimiento 15 de Octubre 2019: Se elaboró anexo &quot;ARTICULACIÓN PACA&quot; al procedimiento &quot;Formulación, Reformulación y Modificación de Planes, Programas y Proyectos de Inversión PLE-PD-04”  articulado con el manual definido por la Secretaria Distrital de Amb"/>
    <n v="0.8"/>
    <s v="Seguimiento 31/12/2019_x000a__x000a_Se evidenció la elaboración  del anexo para la rendición de cuentas sistema de vigilancia y control  fiscal – SIVICOF, falta vincularlo  al procedimiento de Seguimiento y Control a la Gestión Institucional."/>
    <x v="1"/>
  </r>
  <r>
    <n v="34"/>
    <n v="203"/>
    <x v="1"/>
    <s v="2019 2019"/>
    <x v="2"/>
    <s v="3.1.1.4"/>
    <x v="0"/>
    <x v="2"/>
    <s v="Control Gestión"/>
    <s v="Control Fiscal Interno"/>
    <x v="0"/>
    <s v="Hallazgo administrativo, por omitir la notificación de cambio del supervisor del contrato de interventoría 212 de 2018"/>
    <s v="El Director de la Entidad Notificará a través de Comunicación Interna la designación o cambio de la supervisor."/>
    <s v="Comunicación Interna y Seguimiento"/>
    <s v="Comunicaciones de cambio de supervisión/ Solicitudes del área de cambio de supervisión"/>
    <n v="1"/>
    <s v="Oficina Asesora Jurídica"/>
    <d v="2019-04-23T00:00:00"/>
    <d v="2020-04-07T00:00:00"/>
    <m/>
    <m/>
    <m/>
    <m/>
    <m/>
    <m/>
    <m/>
    <m/>
    <m/>
    <s v="Seguimiento 22/07/2019: El 03 de Julio de 2019, la coordinadora del Grupo de Gestión Contractual remitó correo a los abogados del área, donde se les socializa los diferente formatos de las comunicaciones y delegaciones para firma del ingeniero Richard (1."/>
    <m/>
    <m/>
    <m/>
    <m/>
    <n v="0"/>
    <m/>
    <n v="100"/>
    <s v="Se realiza el seguimiento a la accion que es realizar la socializacion de los diferentes formatos y delegaciones y se evidencio el cumplimiento de la accion de mejora mediante correo electronico enviado por la Dra Olga Serrano el 03/07/2019. DFRCH. _x000a__x000a_Comu"/>
    <n v="100"/>
    <s v="El 16/10/2019 la OAJ remitio el correo electronico de documentos Cordis de 09/10/2019. evidenciando la informacion de cambios en la supervision, comunicacion que estaba descrita en las acciones de mejora. _x000a_el 28/10/2019 fue revisado y evidenciado el prese"/>
    <n v="1"/>
    <s v="27/12/2019 DFRCH. Segun los linemianetos estableciedo en el plan de mejoramiento y seguimiento en la carpeta de contratos digitales, el director a notificado acta de cambio de supervisión, se evidenció tanto acta de cambio de supervisión como correo elect"/>
    <x v="0"/>
  </r>
  <r>
    <n v="35"/>
    <n v="203"/>
    <x v="1"/>
    <s v="2019 2019"/>
    <x v="2"/>
    <s v="3.1.1.5"/>
    <x v="0"/>
    <x v="2"/>
    <s v="Control Gestión"/>
    <s v="Control Fiscal Interno"/>
    <x v="0"/>
    <s v="Hallazgo administrativo por debilidades en el control de inventarios de los elementos recibidos en el marco del contrato 416 de 2017"/>
    <s v="Elaborar una comunicación trimestral para todos los supervisores en cumplimiento del procedimiento establecido para el manejo y control de bienes de la Entidad"/>
    <s v="comunicación a los supervisores"/>
    <s v="Número de comunicaciones elaboradas/Número de comunicaciones programadas tres"/>
    <n v="100"/>
    <s v="Oficina TICS- Sub. Corporativa Almacén"/>
    <d v="2019-05-02T00:00:00"/>
    <d v="2019-12-31T00:00:00"/>
    <m/>
    <m/>
    <m/>
    <m/>
    <m/>
    <m/>
    <n v="0.66"/>
    <s v="Octubre de 2019_x000a_Se elaboraron las comunicaciones radicadas con los números 2019IE4702 del 2 de octubre de 2019 y 2019IE3491 del 30 de julio de 2019, la cual fue dirigida a los Subdirectores, jefes, servidores y contratistas del IDIGER, sobre cumplimiento "/>
    <m/>
    <m/>
    <m/>
    <m/>
    <n v="100"/>
    <s v="27 de diciembre de 2019 _x000a_Se evidencia correo electrónico del día 27/11/2019 socializando la comunicación radicadas con el número 2019IE5672 del 26 de noviembre de 2019, cumpliendo con las 3 comunicaciones establecidas en la acción a desarrollar. LCIR_x000a__x000a_Se "/>
    <n v="0"/>
    <m/>
    <m/>
    <s v="19/07/2019 No se ha realizado a la fecha, se programa para Julio, Octubre y Diciembre. Continua en ejecución. DKRP."/>
    <n v="0.66"/>
    <s v="Seguimiento 2 de Octubre de 2019:Se remite comunicación el 30/07/2019 a todo los subdirectores,jefes, y servidores y contratistas del IDIGER, con asunto &quot; Cumplimiento procedimiento &quot;administración de bienes y control de Inventarios&quot;_x000a__x000a_El día 2 de agosto  "/>
    <n v="1"/>
    <s v="Se elaboraron las comunicaciones radicadas con los números 2019IE4702 del 2 de octubre de 2019 y 2019IE3491 del 30 de julio de 2019 y el número 2019IE5672 del 26 de noviembre de 2019 la cual fue dirigida a los Subdirectores, jefes, servidores y contratist"/>
    <x v="0"/>
  </r>
  <r>
    <n v="36"/>
    <n v="203"/>
    <x v="1"/>
    <s v="2019 2019"/>
    <x v="2"/>
    <s v="3.1.1.5"/>
    <x v="1"/>
    <x v="2"/>
    <s v="Control Gestión"/>
    <s v="Control Fiscal Interno"/>
    <x v="0"/>
    <s v="Hallazgo administrativo por debilidades en el control de inventarios de los elementos recibidos en el marco del contrato 416 de 2017"/>
    <s v="Identificar los elementos que se encuentran sin placas, y proceder a colocar la placa de inventarios a cada uno de ellos, con base en el contrato de obra y el comprobante de ingreso"/>
    <s v="Identificación y colocación de placas a los bienes"/>
    <s v="Número de bienes con placas colocadas/No bienes identificados"/>
    <n v="100"/>
    <s v="Subdirección Corporativa y de Asuntos Disciplinarios"/>
    <d v="2019-05-02T00:00:00"/>
    <d v="2019-05-31T00:00:00"/>
    <m/>
    <m/>
    <m/>
    <m/>
    <m/>
    <m/>
    <n v="1"/>
    <s v="Octubre de 2019:_x000a__x000a_Mediante contrato 414-2018 se hizo la adquisición de 2130 placas en acero inoxidable con el fin de replaquetear ese mismo número de bienes que por su utilización y exposición requieren una placa de alta durabilidad, se adjunto documento "/>
    <m/>
    <m/>
    <m/>
    <m/>
    <m/>
    <m/>
    <n v="0"/>
    <m/>
    <m/>
    <s v="19/07/2019 Se revisan  fotografías de los elementos donde no se  identificó placa de ingreso en el hallazgo. Se colocaron las placas a cada uno de los elementos que según el contrato 416 de 2017, faltaban de placa. Como evidencia se aporta fotos y comprob"/>
    <n v="1"/>
    <s v="Almacen realizó identificación de 2130 elementos  para replaquetear y se suscribe  contrato 414-2018  para adquisición de estas  placas para  replaqueteo. Del indicador referente a :  Número de bienes con placas colocadas/No bienes identificados se tiene "/>
    <n v="1"/>
    <s v="Almacen realizó identificación de 2130 elementos  para replaquetear y se suscribe  contrato 414-2018  para adquisición de estas  placas para  replaqueteo. Del indicador referente a :  Número de bienes con placas colocadas/No bienes identificados se tiene "/>
    <x v="0"/>
  </r>
  <r>
    <n v="37"/>
    <n v="203"/>
    <x v="1"/>
    <s v="2019 2019"/>
    <x v="2"/>
    <s v="3.1.1.6"/>
    <x v="0"/>
    <x v="2"/>
    <s v="Control Gestión"/>
    <s v="Control Fiscal Interno"/>
    <x v="0"/>
    <s v="Hallazgo administrativo por ausencia de requisitos para los informes de supervisión contenido en el manual de contratación de la entidad, así como falta de control frente a la cancelación de la contribución parafiscal al Fondo Nacional de Formación Profes"/>
    <s v="Se realizara una (1) capacitación a supervisores sobre las obligaciones a tener en cuenta en su labor de supervisión"/>
    <s v="Convocatoria y Capacitación"/>
    <s v="Una (1) Capacitación."/>
    <n v="1"/>
    <s v="Oficina Asesora Jurídica"/>
    <d v="2019-04-23T00:00:00"/>
    <d v="2020-04-07T00:00:00"/>
    <m/>
    <m/>
    <m/>
    <m/>
    <m/>
    <m/>
    <m/>
    <m/>
    <m/>
    <s v="23/07/2019:El 03 de mayo de 2019 la Oficina Asesora Jurídica realizó capacitación a los supervisores en la Jornada de Inducción y Reinducción que adeltanto la Oficina Asesora Jurídica, se anexa listado de asistencia en tres (3) folios anverso y revsero. A"/>
    <m/>
    <m/>
    <m/>
    <m/>
    <n v="0"/>
    <m/>
    <n v="100"/>
    <s v="se evidencia que el dia 03 de mayo de 2019 se realizó asesoria juridica a los supervisores con tema de capacitacion de lass obligaciones a tener en cuenta como supervisor 24/07/2019"/>
    <n v="100"/>
    <s v="El dia 16/10/2019 la OAJ remitio correo electronico con la evidencia de la accion descrita sobre capacitacion a supervisores, fue una reunion de lideres que se realizó el 30/08/2019 dando cumplimiento a la accion mencionada en el plan de mejoramiento. _x000a_Co"/>
    <n v="1"/>
    <s v="27/12/2019 DFRCH. La OAJ Realizó capacitación a los lideres en el mes de mayo y el 30 de agosto una segunda capacitación quedando cumplida la acción. Lorena Barón. "/>
    <x v="0"/>
  </r>
  <r>
    <n v="38"/>
    <n v="203"/>
    <x v="1"/>
    <s v="2019 2019"/>
    <x v="2"/>
    <s v="3.1.1.6"/>
    <x v="1"/>
    <x v="2"/>
    <s v="Control Gestión"/>
    <s v="Control Fiscal Interno"/>
    <x v="0"/>
    <s v="Hallazgo administrativo por ausencia de requisitos para los informes de supervisión contenido en el manual de contratación de la entidad, así como falta de control frente a la cancelación de la contribución parafiscal al Fondo Nacional de Formación Profes"/>
    <s v="Expedir Comunicación Interna a los Supervisores, reiterando el cumplimiento de la Guía para la Supervisión Contractual, en especial las relacionadas en el Capítulo V y solicitando verificar el cumplimiento por parte del contratista de del pago de la contr"/>
    <s v="Comunicación Interna"/>
    <s v="Comunicación Interna proyectada"/>
    <n v="1"/>
    <s v="Oficina Asesora Jurídica"/>
    <d v="2019-04-23T00:00:00"/>
    <d v="2020-04-07T00:00:00"/>
    <m/>
    <m/>
    <m/>
    <m/>
    <m/>
    <m/>
    <m/>
    <m/>
    <m/>
    <s v="23/07/2019: El 31 de mayo de 2019, se remitió a los supervisores Comunicación Interna No. 2019IE2570, en donde la Oficina Asesora Jurídica imparte recomendaciones a los Supervisores, en donde se les solicitá leer integramente los contratos o convenio , lo"/>
    <m/>
    <m/>
    <m/>
    <m/>
    <n v="0"/>
    <m/>
    <n v="100"/>
    <s v="Se evidenció comunicacion interna 2019IE2570 en donde la Oficina Asesora Jurídica imparte recomendaciones a los Supervisores, en donde se les solicitá leer integramente los contratos o convenio , lo estudios y documentos previos, así como las modificacion"/>
    <m/>
    <s v="se obsevó la evidencia correspondiente al la verificacion de pago de parafiscal (FIC) , se evidenció en fisico y en medio digital."/>
    <n v="1"/>
    <s v="27/12/2019 DFRCH. Se observó la expedición a la fecha se evidencio la comunicacion interna IE 4327 del 16 de septiembre donde se imparten las recomendaciones respectivas a los supervisores de acuerdo a la accion establecida en el plan de mejoramiento, que"/>
    <x v="0"/>
  </r>
  <r>
    <n v="39"/>
    <n v="203"/>
    <x v="1"/>
    <s v="2019 2019"/>
    <x v="2"/>
    <s v="3.1.3.1"/>
    <x v="0"/>
    <x v="2"/>
    <s v="Control Gestión"/>
    <s v="Control Fiscal Interno"/>
    <x v="0"/>
    <s v="Hallazgo administrativo con incidencia fiscal, por valor de $94.037.479,85 y con presunta incidencia disciplinaria por sobrecostos en el contrato de obra No. 214 de 2018"/>
    <s v="Realizar reuniones entre el grupo de Obras de Mitigación y el grupo de Estudios y diseños, previa a la aprobación de los productos de las Consultorías, para la generación de recomendaciones a los productos presentados or dicha consultoria y que seran aval"/>
    <s v="Reuniones de retroalimentación productos de consultoria"/>
    <s v="(No. de reuniones realizadas/No. de poligonos de estudio)*100"/>
    <n v="100"/>
    <s v="Subdirección de Reducción de Riesgos y Adaptación a Cambio Climático"/>
    <d v="2019-04-24T00:00:00"/>
    <d v="2020-03-31T00:00:00"/>
    <m/>
    <m/>
    <m/>
    <s v="06/27/2019  Se han realizado las reuniones entre el grupo de Obras de Mitigación y el grupo de Estudios y diseños._x000a_Evidencia _x000a_Actas de reuniones _x000a__x000a_10/01/2019 Acciones desarrolladas  _x000a_Se realizaron las reuniones entre el grupo de Obras de Mitigación y el g"/>
    <m/>
    <m/>
    <m/>
    <m/>
    <m/>
    <m/>
    <m/>
    <m/>
    <m/>
    <m/>
    <n v="0"/>
    <m/>
    <n v="50"/>
    <s v="SEGUIMIENTO JULIO DE 2019: Se evidencian soportes de reuniones entre los grupos de Obras y Diseños correspondienets a los meses de febrero, abril, mayo y junio. La acción se encuentra en desarrollo"/>
    <n v="60"/>
    <s v="_x000a__x000a_SEGUIMIENTO OCTUBRE DE 2019: La dependencia reporta el desarrollo de reuniones para cada uno de los polígonos objeto de estudio. La acción vence en marzo de 2020, se solicita remitir los soportes que se vayan generando de las reuniones desarrolladas has"/>
    <n v="0.73"/>
    <s v="Se identifican soportes de las  reuniones entre el Equipo de Obras de Mitigación y el Equipo de Estudios y diseños  donde se  generaron recomendaciones a los productos presentados por las consultorías.  _x000a_Evidencias :_x000a_Se adjuntan como evidencias las actas "/>
    <x v="1"/>
  </r>
  <r>
    <n v="40"/>
    <n v="203"/>
    <x v="1"/>
    <s v="2019 2019"/>
    <x v="2"/>
    <s v="3.1.3.2"/>
    <x v="0"/>
    <x v="2"/>
    <s v="Control Gestión"/>
    <s v="Control Fiscal Interno"/>
    <x v="2"/>
    <s v="Hallazgo administrativo con incidencia fiscal por valor de $2.606.814 y presunta incidencia disciplinaria, por errores en el cálculo del factor multiplicador, en el contrato de consultoría 231 de 2018"/>
    <s v="Generar e implementar un formato para el factor multiplicador para contratos de consultoría e interventoría de estudios y diseños, en el cual el contratista pueda incluir todos los ítems que considere necesarios para el desarrollo de la actividad a contra"/>
    <s v="Implementación del Cálculo del Factor Multiplicador"/>
    <s v="IFM=(No. Procesos Contratados con revisión del Factor multiplicador/No. De Procesos Contratados) * 100"/>
    <n v="100"/>
    <s v="Subdirección de Análisis de Riesgos y Efectos del Cambio Climático"/>
    <d v="2019-10-01T00:00:00"/>
    <d v="2020-04-01T00:00:00"/>
    <m/>
    <s v="Julio 23 de 2019: Se realiza reunión el día 23 de mayo de 2019, a la cual asisten representantes de la Oficina Asesora Jurídica, Subdirección de Reducción (obras) y Subdirección de Análisis (estudios y diseños), del cual se anexa acta de reunión._x000a_Se reali"/>
    <m/>
    <m/>
    <m/>
    <m/>
    <m/>
    <m/>
    <m/>
    <m/>
    <m/>
    <m/>
    <m/>
    <m/>
    <n v="0"/>
    <m/>
    <n v="0"/>
    <s v="SEGUIMIENTO JULIO DE 2019: La dependencia informa que se realizó reunión el día 23 de mayo de 2019, a la cual asisten representantes de la Oficina Asesora Jurídica, Subdirección de Reducción (obras) y Subdirección de Análisis (estudios y diseños), del cua"/>
    <n v="60"/>
    <s v="SEGUIMIENTO OCI OCTUBRE DE 2019: _x000a_La dependencia presenta el formato de factor multiplicador formulado y informa de su implementación en el proceso precontractual de la consultoría e interventoría del “Estudio detallado de amenaza y riesgo por movimientos"/>
    <m/>
    <s v="Se identifican  factor multiplicador diligenciado por los contratistas de la consultoría e interventoría Gran Colombia, se realizará el respectivo seguimiento contractual. Como evidencia se presentan los formatos diligenciados  . Continuá en ejecución has"/>
    <x v="1"/>
  </r>
  <r>
    <n v="41"/>
    <n v="203"/>
    <x v="1"/>
    <s v="2019 2019"/>
    <x v="2"/>
    <s v="3.1.3.2"/>
    <x v="1"/>
    <x v="2"/>
    <s v="Control Gestión"/>
    <s v="Control Fiscal Interno"/>
    <x v="2"/>
    <s v="Hallazgo administrativo con incidencia fiscal por valor de $2.606.814 y presunta incidencia disciplinaria, por errores en el cálculo del factor multiplicador, en el contrato de consultoría 231 de 2018"/>
    <s v="Realizar el descuento del valor de $ 2.606.814 durante la fase de liquidación del Contrato 231 de 2018, con lo cual se evita el presunto detrimento patrimonial."/>
    <s v="Corrección del Cálculo del Factor Multiplicador de un (1) contrato."/>
    <s v="CFM=Un proceso con corrección del Factor multiplicador"/>
    <n v="1"/>
    <s v="Subdirección de Análisis de Riesgos y Efectos del Cambio Climático"/>
    <d v="2019-05-01T00:00:00"/>
    <d v="2020-04-01T00:00:00"/>
    <m/>
    <s v="Julio 23 de 2019: Se realiza aprobación del informe final de la consultoría N° 231 de 2018, el día 12 de julio de 2019, mediante radicado 2019EE9609, razón por la cual se está realizando el proceso de liquidación del contrato en el cual se tomará esta acc"/>
    <m/>
    <m/>
    <m/>
    <m/>
    <m/>
    <m/>
    <m/>
    <m/>
    <m/>
    <m/>
    <m/>
    <m/>
    <n v="0"/>
    <m/>
    <n v="0"/>
    <s v="La dependencia informa que se realizó aprobación del informe final de la consultoría N° 231 de 2018, el día 12 de julio de 2019, mediante radicado 2019EE9609, razón por la cual se está realizando el proceso de liquidación del contrato en el cual se tomará"/>
    <n v="50"/>
    <s v="La dependencia remite soportes de proceso de liquidación no obstante el proceso no se ha finalizado y por consiguiente el descuento no se ha realizado. La acción se encuentra en ejecución hasta abril del 2020."/>
    <m/>
    <s v="La dependencia manifiesta que el descuento por seguros de $2.606.814 ya fue recomendado por el supervisor sin objeción por el contratista,; como evidencia se adjunta acta de liquidación proyectada y respuesta del contratista._x000a_Se continúa trabajando con la"/>
    <x v="1"/>
  </r>
  <r>
    <n v="42"/>
    <n v="203"/>
    <x v="1"/>
    <s v="2019 2019"/>
    <x v="2"/>
    <s v="3.1.3.3"/>
    <x v="0"/>
    <x v="2"/>
    <s v="Control Gestión"/>
    <s v="Control Fiscal Interno"/>
    <x v="2"/>
    <s v="Hallazgo administrativo con incidencia fiscal, por $4.386.891 y presunta incidencia disciplinaria, por incluir en el factor multiplicador el componente denominado ICBF y cancelar dicho valor al contratista, sin que fuera ejecutado por el mismo, en el cont"/>
    <s v="Analizar la viabilidad de solicitar o no la discriminación del factor multiplicador en la oferta"/>
    <s v="Aplicación de documento de analisis"/>
    <s v="Documento de analisis"/>
    <n v="100"/>
    <s v="Oficina Asesora Juridica y Subdirección de Reducción de Riesgos y Adaptación al Cambio Climático"/>
    <d v="2019-04-24T00:00:00"/>
    <d v="2019-12-31T00:00:00"/>
    <m/>
    <m/>
    <m/>
    <s v="10/01/2019 Acciones desarrolladas  _x000a_A continuación se detallan las acciones realizadas:_x000a_• En la comunicación interna 2019IE2095 de fecha 02 de mayo de 2019, la Oficina Asesora Jurídica dio respuesta a solicitud de concepto Jurídico, solicitado por la Subd"/>
    <m/>
    <m/>
    <m/>
    <m/>
    <m/>
    <s v="23/07/2019:  En comunicación interna 2019IE2095 de fecha 02 de mayo de 2019, la Oficina Asesora Jurídica dio respuesta a solicitud de concepto Jurídico, solicitado por la Subdirección de Análisis de Riegos y Efectos del Cambio Climático, relacionado sobre"/>
    <m/>
    <m/>
    <m/>
    <m/>
    <n v="0"/>
    <m/>
    <n v="70"/>
    <s v="Realizando el seguimiento a la presente accion de mejora se evidenció uno por uno cada uno de los soportes establecido en el compromiso de accion entre los cuales se detallan los siguientes: _x000a_1) En comunicación interna 2019IE2095 de fecha 02 de mayo de 20"/>
    <n v="70"/>
    <s v="SEGUIMIENTO OCTUBRE DE 2019: La dependencia reporta la gestión realizada para realizar el análisis de viabilidad y remite soportes._x000a__x000a_La Oficina de control interno recomienda generar un documento por cada contrato suscrito en el que se presente el analisis"/>
    <n v="1"/>
    <s v="La viabilidad se documenta en  los estudios previos se evidenció documento en fisico y en medio digital donde se les da las pautas a los proponentes, señalando que el factor multiplicador no es evaluable en la presentacion de la propuesta, sino un requisi"/>
    <x v="0"/>
  </r>
  <r>
    <n v="43"/>
    <n v="203"/>
    <x v="1"/>
    <s v="2019 2019"/>
    <x v="2"/>
    <s v="3.1.3.4"/>
    <x v="0"/>
    <x v="2"/>
    <s v="Control Gestión"/>
    <s v="Control Fiscal Interno"/>
    <x v="2"/>
    <s v="Hallazgo administrativo con incidencia fiscal, por valor de $39.792.960 y presunta incidencia disciplinaria, por sobrecostos en el contrato de obra No. 318 de 2018"/>
    <s v="Hacer previo a la solicitud de la oferta el análisis del mercado."/>
    <s v="Documento análisis del mercado"/>
    <s v="Un documento generado"/>
    <n v="1"/>
    <s v="Subdirección de Reducción de Riesgos y Adaptación al Cambio Climático y Oficina Asesora Jurídica"/>
    <d v="2019-04-24T00:00:00"/>
    <d v="2020-03-31T00:00:00"/>
    <m/>
    <m/>
    <m/>
    <s v="06/27/2019  Se ajustó en los  contratos la denominación de los ítems y se realizó el desglose de las actividades referentes a los Ítems de manejo y disposición de residuos en el presupuesto._x000a_Evidencias _x000a_Presupuesto _x000a__x000a_10/01/2019 Acciones desarrolladas  _x000a_Se"/>
    <m/>
    <m/>
    <m/>
    <m/>
    <m/>
    <s v="23/07/2019:  En reunión de fecha 23 de julio de 2019, la Oficina Asesora Jurídica Grupo Precontractual, se revisó el procedimiento que realiza este grupo relacionado con el análisis realizado a los estudios de mercado que remiten las diferentes áreas de l"/>
    <m/>
    <m/>
    <m/>
    <m/>
    <n v="0"/>
    <m/>
    <n v="0"/>
    <s v="_x000a__x000a_Se evidenció que el 23/07/2019 se realizó reunion de analisis a los estudios de mercado que remiten las diferentes areas de la entidad, reunion que se comprobó mediante acta al a fecha de inicio de este seguimiento. _x000a_DFRCH 24/07/2019  _x000a__x000a_Frente a lo anal"/>
    <n v="0.7"/>
    <s v="La dependencia remite formatos con cotizaciones para las obras JJ Rondon, La Estrada y Arabia, los documentos remitidos no corresponden a un estudio de mercado. La acción se encuentra vigente hasta marzo de 2020, se recomienda priorizar la recopilación de"/>
    <n v="1"/>
    <s v="27/12/2019 DFRCH. A la fecha se evidenció soporte relacionado con analisis de mercado proceso de seleccion, S.A. MC 024 DE 2019 tipologia contractual obra, dando asi cumplimiento al seguimiento de plan de mejoramiento. Lorena Barón. _x000a_Se identifican:  docu"/>
    <x v="0"/>
  </r>
  <r>
    <n v="44"/>
    <n v="203"/>
    <x v="1"/>
    <s v="2019 2019"/>
    <x v="2"/>
    <s v="3.1.3.4"/>
    <x v="1"/>
    <x v="2"/>
    <s v="Control Gestión"/>
    <s v="Control Fiscal Interno"/>
    <x v="2"/>
    <s v="Hallazgo administrativo con incidencia fiscal, por valor de $39.792.960 y presunta incidencia disciplinaria, por sobrecostos en el contrato de obra No. 318 de 2018"/>
    <s v="Ajustar en los próximos contratos la denominación de los items y realizar el desglose de las actividades referentes a los Items de manejo y disposición de residuos en el presupuesto."/>
    <s v="Item de transporte y disposición de residuos"/>
    <s v="Un documento modificado"/>
    <n v="1"/>
    <s v="Subdirección de Reducción de Riesgos y Adaptación a Cambio Climático"/>
    <d v="2019-04-24T00:00:00"/>
    <d v="2019-12-31T00:00:00"/>
    <m/>
    <m/>
    <m/>
    <s v="06/27/2019  Se han realizado los análisis de precios_x000a_Evidencias _x000a_Cuadros de análisis de precios _x000a__x000a_01/10/2019 Acciones realizadas _x000a_Se solicitó a la Subdirección de Análisis y efectos de Cambio Climático los documentos asociados a los análisis de mercado qu"/>
    <m/>
    <m/>
    <m/>
    <m/>
    <m/>
    <m/>
    <m/>
    <m/>
    <m/>
    <m/>
    <n v="0"/>
    <m/>
    <n v="0"/>
    <s v="_x000a__x000a_SEGUIMIENTO JULIO DE 2019:   A la fecha la depdenencia remite  análisis de precios realizados por lo que se insta a  determinar las actividades con la Subdirección de Analisis para definir de forma concertada los requerimientos en las consultorías._x000a_  _x000a_S"/>
    <n v="0"/>
    <s v="SEGUIMIENTO OCTUBRE DE 2019: La dependencia solicita traslado de la acción al grupo de Estudios y Diseños de la SARRECC, lo cual no es posible toda vez que la Oficina de Control Interno no se encuentra facultada para realizar modificaciones al Plan de Mej"/>
    <n v="1"/>
    <s v="Se realizó el ajuste la desagregación en el  ítems &quot;3.00&quot; correspondiente a &quot;transporte y disposición de residuos&quot;  y &quot;derecho a botadero&quot; en los presupuestos de los  contratos de obra de Parque nacional.y  Casagrande. Contrato 464 de 2019. Parque naciona"/>
    <x v="0"/>
  </r>
  <r>
    <n v="45"/>
    <n v="203"/>
    <x v="1"/>
    <s v="2019 2019"/>
    <x v="2"/>
    <s v="3.1.3.5"/>
    <x v="0"/>
    <x v="2"/>
    <s v="Control Gestión"/>
    <s v="Control Fiscal Interno"/>
    <x v="2"/>
    <s v="Hallazgo administrativo con incidencia fiscal por valor de $10.967.227 y presunta incidencia disciplinaria, por debilidades en la supervisión asociadas al seguimiento del factor multiplicador pactado en el marco del contrato de interventoría 212 de 2018"/>
    <s v="Analizar la viabilidad de solicitar o no la discriminación del factor multiplicador en la oferta"/>
    <s v="Aplicación de documento de analisis"/>
    <s v="Documento de analisis"/>
    <n v="1"/>
    <s v="Subdirección de Reducción de Riesgos y Adaptación a Cambio Climático"/>
    <d v="2019-04-24T00:00:00"/>
    <d v="2019-12-31T00:00:00"/>
    <m/>
    <m/>
    <m/>
    <s v="06/27/2019  Esta acción se encuentra en proceso de implementación _x000a__x000a_10/01/2019 Acciones desarrolladas  _x000a_A continuación se detallan las acciones realizadas:_x000a_• En la comunicación interna 2019IE2095 de fecha 02 de mayo de 2019, la Oficina Asesora Jurídica di"/>
    <m/>
    <m/>
    <m/>
    <m/>
    <m/>
    <m/>
    <m/>
    <m/>
    <m/>
    <m/>
    <n v="0"/>
    <m/>
    <n v="0"/>
    <s v="sin reporte"/>
    <n v="70"/>
    <s v="SEGUIMIENTO OCTUBRE DE 2019: La dependencia reporta la gestión realizada para realizar el análisis de viabilidad y remite soportes._x000a__x000a_La Oficina de control interno recomienda generar un documento por cada contrato suscrito en el que se presente el analisis"/>
    <n v="1"/>
    <s v="El 23 de mayo de 2019 se realizó reunión convocada por el área de estudios y diseños,  relacionada con el Factor Multiplicador, donde se establecieron unas actividades que deben adelantar los grupos Estudios y Diseños y Obras._x000a_• Se estableció dentro del a"/>
    <x v="0"/>
  </r>
  <r>
    <n v="46"/>
    <n v="203"/>
    <x v="1"/>
    <s v="2019 2019"/>
    <x v="2"/>
    <s v="3.1.3.6"/>
    <x v="0"/>
    <x v="2"/>
    <s v="Control Gestión"/>
    <s v="Control Fiscal Interno"/>
    <x v="2"/>
    <s v="Hallazgo administrativo con incidencia fiscal por valor de $18.083.800 y presunta incidencia disciplinaria, por diferencias en el cálculo de la administración del contrato de obra 321 de 2017"/>
    <s v="Fortalecer la revisión a los documentos en el cálculo de la administración"/>
    <s v="Documentos en el cálculo de la administración"/>
    <s v="Un documento ajustado"/>
    <n v="1"/>
    <s v="Subdirección de Reducción de Riesgos y Adaptación a Cambio Climático"/>
    <d v="2019-04-24T00:00:00"/>
    <d v="2019-12-31T00:00:00"/>
    <m/>
    <m/>
    <m/>
    <s v="06/27/2019  Esta acción se encuentra en proceso de implementación _x000a__x000a_10/01/19 Acciones realizadas _x000a_Se fortaleció la revisión a los documentos en el cálculo de la administración mediante solicitud a los contratistas de oba e interventoria de los mismos y ve"/>
    <m/>
    <m/>
    <m/>
    <m/>
    <m/>
    <m/>
    <m/>
    <m/>
    <m/>
    <m/>
    <n v="0"/>
    <m/>
    <n v="0"/>
    <s v="sin reporte"/>
    <n v="0.8"/>
    <s v="SEGUIMIENTO OCTUBRE DE 2019: La dependencia remite documentos de cálculo de administración correspondientes a las obras Porvenir, Casagrande, Serranías, Arabia y la Estrada, se recomienda continuar con la ejecución de la acción hasta el cierre con corte a"/>
    <n v="1"/>
    <s v="De acuerdo a lo manifestado por la dependencia se realiza de manera sistemática calculo y  revisión del cálculo de la administración. Se identifican los documentos del cálculo de la administración de los siguientes contratos:_x000a_Contrato 321 de 2019. Arabia."/>
    <x v="0"/>
  </r>
  <r>
    <n v="47"/>
    <n v="203"/>
    <x v="1"/>
    <s v="2019 2019"/>
    <x v="2"/>
    <s v="3.1.3.7"/>
    <x v="0"/>
    <x v="2"/>
    <s v="Control Gestión"/>
    <s v="Control Fiscal Interno"/>
    <x v="2"/>
    <s v="Hallazgo administrativo con incidencia fiscal por valor de $2.975.000 y presunta incidencia disciplinaria, por debilidades en la supervisión asociadas al seguimiento del factor multiplicador pactado en el marco del contrato de interventoría 420 de 2017"/>
    <s v="Incorporar en el formato del cálculo del factor multiplicador de los estudios previos y en el pliego de condiciones una nota indicado a los proponentes la necesidad de colocar No Aplica en aquellos ítems que por ley no deban incluir, señalando al pie de p"/>
    <s v="Aplicación de lineamientos calculo factor multiplicador"/>
    <s v="(No. de procesos con factor multiplicado ajustado/No. de procesos en curso)*100"/>
    <n v="100"/>
    <s v="Oficina TICS"/>
    <d v="2019-04-17T00:00:00"/>
    <d v="2020-04-07T00:00:00"/>
    <m/>
    <m/>
    <m/>
    <m/>
    <m/>
    <m/>
    <m/>
    <m/>
    <m/>
    <m/>
    <m/>
    <m/>
    <s v="0/0 "/>
    <s v="09/10/2019 No se han presentado contratos que requieran el factor multiplicador supervisados por la oficina TIC en el periodo de seguimiento. La oficina TIC se encuentra atenta a designaciones por por parte de la direccion general de contratos de este tip"/>
    <n v="0"/>
    <m/>
    <m/>
    <s v="Seguimiento  18 de julio de 2019: No se observó registro de avance por parte de la oficina TICS, debido a que  a al fecha no se han presentado contratos que requieran el uso del factor multiplicador. La acción continua en ejecución hasta 2020. SAN- DKRP J"/>
    <n v="0"/>
    <s v="Seguimiento 11 de Octubre de 2019:Se observó que la Oficina TICS no reporta avance debido  que a la fecha no se han reportado   contratos que requieran el factor multiplicador supervisados por la oficina TICS.La acción culmina en abril de 2020. MLBC"/>
    <m/>
    <s v="Seguimiento 31 de diciembre  de 2019:Se observó que la Oficina TICS no reporta avance debido  que a la fecha no se han reportado   contratos que requieran el factor multiplicador supervisados por la oficina TICS.La acción culmina en abril de 2020. MLBC"/>
    <x v="1"/>
  </r>
  <r>
    <n v="48"/>
    <n v="203"/>
    <x v="1"/>
    <s v="2019 2019"/>
    <x v="2"/>
    <s v="3.1.3.8"/>
    <x v="0"/>
    <x v="2"/>
    <s v="Control Gestión"/>
    <s v="Control Fiscal Interno"/>
    <x v="1"/>
    <s v="Hallazgo administrativo con presunta incidencia disciplinaria por no contar con análisis económicos y precios del mercado, para determinar el valor de los contratos de obra 214 de 2018, 318 de 2018, 211 de 2018, 321 de 2017 y contrato de consultoría 231 d"/>
    <s v="Realizar reuniones entre el grupo de Obras de Mitigación y el grupo de Estudios y diseños, previa a la aprobación de los productos de las Consultorías, para la generación de recomendaciones a los productos presentados por dicha consultoria y que seran ava"/>
    <s v="Reuniones de retroalimentación productos de consultoria"/>
    <s v="(No. de reuniones realizadas/No. de poligonos de estudio)*100"/>
    <n v="1"/>
    <s v="Subdirección de Reducción de Riesgos y Adaptación a Cambio Climático"/>
    <d v="2019-04-24T00:00:00"/>
    <d v="2020-03-31T00:00:00"/>
    <m/>
    <m/>
    <m/>
    <s v="06/27/2019  Se han realizado las reuniones entre el grupo de Obras de Mitigación y el grupo de Estudios y diseños._x000a_Evidencia _x000a_Actas de reuniones _x000a__x000a_10/01/2019 Acciones desarrolladas  _x000a_Se  aclara que  el presupuesto es un producto de la consultoría realizad"/>
    <m/>
    <m/>
    <m/>
    <m/>
    <m/>
    <m/>
    <m/>
    <m/>
    <m/>
    <m/>
    <n v="0"/>
    <m/>
    <n v="0.5"/>
    <s v="SEGUIMIENTO JULIO DE 2019: Se evidencian soportes de reuniones entre los grupos de Obras y Diseños correspondienets a los meses de febrero, abril, mayo y junio. La acción se encuentra en desarrollo"/>
    <n v="0.6"/>
    <s v="_x000a_SEGUIMIENTO OCTUBRE DE 2019: La dependencia reporta el desarrollo de reuniones para cada uno de los polígonos objeto de estudio. La acción vence en marzo de 2020, se solicita remitir los soportes que se vayan generando de las reuniones desarrolladas hast"/>
    <n v="0.73"/>
    <s v="Se verifican soportes de reuniones entre el Equipo de Obras de Mitigación y el Equipo de Estudios y diseños frente a productos presentados por las consultorías.  _x000a_Soportes:  _x000a_Se adjuntan como evidencias las actas de reunión celebradas con el Equipo de Est"/>
    <x v="1"/>
  </r>
  <r>
    <n v="49"/>
    <n v="203"/>
    <x v="1"/>
    <s v="2019 2019"/>
    <x v="2"/>
    <s v="3.1.3.9"/>
    <x v="0"/>
    <x v="2"/>
    <s v="Control Gestión"/>
    <s v="Control Fiscal Interno"/>
    <x v="1"/>
    <s v="Hallazgo administrativo con presunta incidencia disciplinaria, por incumplimiento en la publicación en el Plan Anual de Adquisiciones de los contratos de obra No. 416 de 2017, 211 de 2018 y 214 de 2018 y los contratos de interventoría No. 420 de 2017 y 21"/>
    <s v="Previo a iniciar cualquier contratación con recursos FONDIGER, se verifica que se encuentre incluido en el Plan de Adquisiciones a partir de la implementación de la nueva politica"/>
    <s v="Verificación Plan Anual de Adquisiciones vs la contrataciones realizadas"/>
    <s v="Contratos suscritos con recursos FONDIGER / Contrados reportados en el Plan Anual de Adquisiciones."/>
    <n v="1"/>
    <s v="Oficina Asesora Jurídica"/>
    <d v="2019-04-23T00:00:00"/>
    <d v="2020-04-07T00:00:00"/>
    <m/>
    <m/>
    <m/>
    <m/>
    <m/>
    <m/>
    <m/>
    <m/>
    <m/>
    <s v="23/07/2019: Verificado la versión 40 del plan de Adquisiciones publicada en el SECOP II y la base de contratos del IDIGER (Recursos FONDIGER), Se encuentra que esta cumpliendo. _x000a__x000a_14/08/2019: Se verifica la Version 43 del Plan de Adquisicones publicada en "/>
    <m/>
    <m/>
    <m/>
    <m/>
    <n v="0"/>
    <m/>
    <n v="100"/>
    <s v="El dia 24 de Julio se realizó verificacion de las evidencias comenzando con la versión 40 del plan de Adquisiciones publicada en el SECOP II y la base de contratos del IDIGER (Recursos FONDIGER) de lo anteriormente mencionado se evidencio que si le estan "/>
    <n v="0"/>
    <s v="DFRCH 28/10/2019 Se evidencío por parte de la OAJ en la pagina del SECOP II la verificacion del PAA tal y como lo implemetó la nueva politica de contratacion publica acorde con los contratos celebrados por IDIGER._x000a_EVIDENCIA: correo electronico con PAA y P"/>
    <n v="0"/>
    <s v="Actividad en ejecución en vigencia 2020"/>
    <x v="1"/>
  </r>
  <r>
    <n v="50"/>
    <n v="203"/>
    <x v="1"/>
    <s v="2019 2019"/>
    <x v="2"/>
    <s v="3.1.3.10"/>
    <x v="0"/>
    <x v="2"/>
    <s v="Control Gestión"/>
    <s v="Control Fiscal Interno"/>
    <x v="1"/>
    <s v="Hallazgo administrativo con presunta incidencia disciplinaria, por debilidades en la interventoría y la supervisión del contrato de obra No. 211 de 2018 relacionadas con la obtención de permisos y/o licencias"/>
    <s v="Solicitar a futuro para contratos con objeto y obligaciones similares al contratista el seguimiento semanal al estado de los trámites radicado en la SDA, desde la entidad se llevará la trazabilidad de las solicitudes y se realizará la gestión interinstitu"/>
    <s v="Seguimiento a trámites ante SDA"/>
    <s v="(Número de trámites con seguimiento/Numero total de tramites requeridos por obra)*100"/>
    <n v="1"/>
    <s v="Subdirección de Reducción de Riesgos y Adaptación a Cambio Climático"/>
    <d v="2019-04-24T00:00:00"/>
    <d v="2019-12-31T00:00:00"/>
    <m/>
    <m/>
    <m/>
    <s v="06/27/2019  Se han realizado el seguimiento a los trámites requeridos _x000a_Evidencia _x000a_Actas de Comité de obra _x000a__x000a_10/01/19 Acciones realizadas_x000a__x000a_Se han realizado el seguimiento a los trámites requeridos._x000a_Evidencias _x000a_Se adjuntan como evidencias los Radicados de s"/>
    <m/>
    <m/>
    <m/>
    <m/>
    <m/>
    <m/>
    <m/>
    <m/>
    <m/>
    <m/>
    <n v="0"/>
    <m/>
    <n v="0"/>
    <s v="SEGUIMIENTO JULIO DE 2019: Se solictan los soportes que permitan evidenciar los tramites con seguimiento que se han realizado a la fecha ante SDA."/>
    <n v="10"/>
    <s v="La dependencia remite soportes de seguimiento a tramites, se solicita realizar un consolidado de los tramites requeridos con su respectivo seguimiento, para cálculo del indicador."/>
    <n v="1"/>
    <s v="Se han realizado el seguimiento a los trámites requeridos.ante la SDA. Adicionalme, se incluyó en los estudios previos la obligacion de &quot; 8. Durante la ejecución, garantizar el cumplimiento de las obligaciones derivadas de los permisos, licencias y /o aut"/>
    <x v="0"/>
  </r>
  <r>
    <n v="51"/>
    <n v="203"/>
    <x v="1"/>
    <s v="2019 2019"/>
    <x v="2"/>
    <s v="3.1.3.11"/>
    <x v="0"/>
    <x v="2"/>
    <s v="Control Gestión"/>
    <s v="Control Fiscal Interno"/>
    <x v="1"/>
    <s v="Hallazgo administrativo con presunta incidencia disciplinaria, por falta de suficiencia en la garantía de responsabilidad civil exigida en el marco del contrato de obra 321 de 2017"/>
    <s v="Comunicar al contratista de obra e interventoria mediante oficio los lineamientos para proceder en los casos en los que sean necesarias adiciones y prórrogas, en el cual se enfatizará la necesidad de cumplir con lo establecido en el artículo 2.2.1.2.3.1.1"/>
    <s v="Seguimiento a pólizas y garantías"/>
    <s v="Número de garantías aprobadas/ número de adiciones realizadas"/>
    <n v="1"/>
    <s v="Subdirección de Reducción de Riesgos y Adaptación a Cambio Climático"/>
    <d v="2019-04-24T00:00:00"/>
    <d v="2019-12-31T00:00:00"/>
    <m/>
    <m/>
    <m/>
    <s v="06/27/2019 Se cuenta con el formato de  oficio los lineamientos para proceder en los casos en los que sean necesarias adiciones y prórrogas, en el cual se enfatiza la necesidad de cumplir con lo establecido en el artículo 2.2.1.2.3.1.17 del Decreto 1082 d"/>
    <m/>
    <m/>
    <m/>
    <m/>
    <m/>
    <m/>
    <m/>
    <m/>
    <m/>
    <m/>
    <n v="0"/>
    <m/>
    <n v="0"/>
    <s v="SEGUIMIENTO JULIO DE 2019: Se evidencia formato en word de lineamientos para proceder en los casos en los que sean necesarias adiciones y prórrogas, en el cual se enfatiza la necesidad de cumplir con lo establecido en el artículo 2.2.1.2.3.1.17 del Decret"/>
    <n v="90"/>
    <s v="SEGUIMIENTO OCTUBRE OCI: La dependencia informa que se ha entregado a los contratistas oficios con los lineamientos para proceder en los casos en los que se han requerido adiciones y prórrogas, y remite como evidencia las pólizas y garantías y el oficio c"/>
    <n v="1"/>
    <s v="Se ha efectuado el seguimiento a la aprobación de las pólizas para los contratos en los que hubo lugar adiciones y prórrogas. Se adjunta ejemplo de comunicación de lineamientos en caso de adición y prórroga_x000a_Se adjuntan los soportes de  aprobación de las p"/>
    <x v="0"/>
  </r>
  <r>
    <n v="52"/>
    <n v="203"/>
    <x v="1"/>
    <s v="2019 2019"/>
    <x v="2"/>
    <s v="3.1.3.12"/>
    <x v="0"/>
    <x v="2"/>
    <s v="Control Gestión"/>
    <s v="Control Fiscal Interno"/>
    <x v="0"/>
    <s v="Hallazgo administrativo, por omitir una de las reglas pactadas en el pliego de condiciones en el marco del concurso de méritos No. IDIGER-CM-002-2017"/>
    <s v="Dar cumplimiento a las Comunicaciones Internas con lineamientos de la Oficina Asesora Jurídica sobre como se deben estructurar los estudios previos en las diferentes modalidades de selección, teniendo en cuenta la normatividad vigente y los lineamiento de"/>
    <s v="Estudios previos y pliegos de condiciones"/>
    <s v="Dos documentos modificados"/>
    <n v="2"/>
    <s v="Subdirecci de Reducción de Riesgos y Adaptación a Cambio Climático apoyo de Oficina Asesora Jurídica"/>
    <d v="2019-04-24T00:00:00"/>
    <d v="2020-03-31T00:00:00"/>
    <m/>
    <m/>
    <m/>
    <s v="06/27/2019 Se han socializado en las reuniones de coordinación de obras y se ha remitido por correo electrónico las Comunicaciones Internas con lineamientos de la Oficina Asesora Jurídica sobre como se deben estructurar los estudios previos en las diferen"/>
    <m/>
    <m/>
    <m/>
    <m/>
    <m/>
    <s v="23/07/2019: El 31 de mayo de 2019  se adelantó reunión en la Oficina Asesora Jurídica con el lider del proceso de gestión precontractual con el fin de actualizar los estudio previos de las diferentes modalidades de selección, actualizar los documentos com"/>
    <m/>
    <m/>
    <m/>
    <m/>
    <n v="0"/>
    <m/>
    <n v="50"/>
    <s v="En este segumiento mediante acta de reunion con fecha del 31/05/2019 realizada por la oficina asesora juridica, con el lider del proceso de gestión precontractual con el fin de actualizar los estudio previos de las diferentes modalidades de selección, act"/>
    <n v="50"/>
    <s v="La dependencia indica que de acuerdo a la normatividad vigente se encuentran en el proceso de modificación del formato de estudios previos. Para poder dar cierre a esta acción se debe formalizar y publicar dicho formato y adicionalmente el de pliego de co"/>
    <n v="0.77"/>
    <s v="27/12/2019 DFRCH. Se anexa correo electronico donde se encuentra la trazabilidad del estudio previo de INTERVENTORIA DE OBRA para su visto bueno el cual fue remitido por Anamilena Alvarez el cual se encuentra en revision por parte de la OAJ. _x000a_Se deja como"/>
    <x v="1"/>
  </r>
  <r>
    <n v="53"/>
    <n v="203"/>
    <x v="1"/>
    <s v="2019 2019"/>
    <x v="2"/>
    <s v="3.1.3.12"/>
    <x v="1"/>
    <x v="2"/>
    <s v="Control Gestión"/>
    <s v="Control Fiscal Interno"/>
    <x v="0"/>
    <s v="Hallazgo administrativo, por omitir una de las reglas pactadas en el pliego de condiciones en el marco del concurso de méritos No. IDIGER-CM-002-2017"/>
    <s v="Expedir Comunicaciones Internas a los Subdirectores y Jefes de Oficina con lineamientos de cómo se debe exigir la experiencia específica de los estudios previos , teniendo en cuenta la normatividad vigente y los lineamiento de Colombia Compra Eficiente."/>
    <s v="Comunicación Interna"/>
    <s v="Comunicación Interna proyectada"/>
    <n v="1"/>
    <s v="Subdirecci de Reducción de Riesgos y Adaptación a Cambio Climático apoyo de Oficina Asesora Jurídica"/>
    <d v="2019-04-23T00:00:00"/>
    <d v="2020-04-07T00:00:00"/>
    <m/>
    <m/>
    <m/>
    <s v="06/27/2019  Esta acción se encuentra en proceso de implementación por parte de Juridica_x000a__x000a_12/12/2019 Acciones realizadas: _x000a_Esta acción se encuentra en proceso de implementación por parte de Jurídica_x000a_*Comunicación interna a los supervisores y subdirecciones"/>
    <m/>
    <m/>
    <m/>
    <m/>
    <m/>
    <s v="23/07/2019: Esta adelantando el borrador de la comunicación interna que se remitirá a las Subdirección y Oficina del Idiger, para lo cual el día 23 de Julio de 2019, el Lider del proceso Precontractual remitió insumo para proyectar la comunicación. Igualm"/>
    <m/>
    <m/>
    <m/>
    <m/>
    <n v="0"/>
    <m/>
    <n v="1"/>
    <s v="En seguimiento realizado a la OAJ, cuenta actualmente con el insumo para adelantar la comunicacion y poder ejecutar las acciones correspondientes. pendiente evidencia._x000a_DFRCH 24/07/2019"/>
    <n v="1"/>
    <s v="DFRCH 28/10/2019 De acuerdo a las acciones descritas en este punto se evidenció comunicacion interna a los supervisores y subdirecciones respescto a los lineamientos que establece Colombia Compra Eficiente. _x000a_Documento remitido por la referente de la OAJ p"/>
    <n v="1"/>
    <s v="27/12/2019 DFRCH. _x000a_En el seguimiento que se realizó al plan de mejoramiento se evidenció como se establecen en el proceso de obra la experiencia especifica en un lineamiento que dio la OAJ. _x000a_Lorena Barón. "/>
    <x v="0"/>
  </r>
  <r>
    <n v="54"/>
    <n v="203"/>
    <x v="1"/>
    <s v="2019 2019"/>
    <x v="2"/>
    <s v="3.1.3.13"/>
    <x v="0"/>
    <x v="2"/>
    <s v="Control Gestión"/>
    <s v="Control Fiscal Interno"/>
    <x v="1"/>
    <s v="Hallazgo administrativo con presunta incidencia disciplinaria, por falta de exigencia, control y seguimiento de las garantías del contrato de obra No. 416 de 2018"/>
    <s v="Establecer en los estudios previos dentro de las obligaciones del idiger el &quot; Realizar el seguimiento a las clausulas contractuales una vez se realicen modificaciones o adiciones a los contratos&quot;"/>
    <s v="Estudios previos y pliegos de condiciones"/>
    <s v="Estudios previos con la obligacion de la entidad / total de procesos de la vigencia"/>
    <n v="100"/>
    <s v="Oficina TICS"/>
    <d v="2019-04-17T00:00:00"/>
    <d v="2020-04-07T00:00:00"/>
    <m/>
    <m/>
    <m/>
    <m/>
    <m/>
    <m/>
    <m/>
    <m/>
    <m/>
    <m/>
    <m/>
    <m/>
    <n v="0.1"/>
    <s v="09/10/2019 Se realizó socialización a los funcionarios de la oficina TIC responsables de la elaboración de los estudios previos para incluir la obligación definida en el plan de acción. Debido a que en la actualidad no cursa ninguna elaboración del estudi"/>
    <n v="0"/>
    <m/>
    <m/>
    <s v="Seguimiento  18 de julio de 2019: No se observó registro de avance por parte de la oficina TICS"/>
    <m/>
    <s v="Seguimiento 11 de Octubre de 2019 la Oficina TICS mediante correo electronico envia a los funcionarios responsables de TIC, recordando la inclusión de la obligación en los estudios previos. Esta acción culmina en el mes de abril de 2019"/>
    <m/>
    <s v="Mediante correo electronico del 9 de Octubre de 2019;  envia a los funcionarios responsables de TIC, recordando la inclusión de la obligación en los estudios previos. Esta acción culmina en el mes de abril de 2020"/>
    <x v="1"/>
  </r>
  <r>
    <n v="55"/>
    <n v="203"/>
    <x v="1"/>
    <s v="2019 2019"/>
    <x v="2"/>
    <s v="3.1.3.14"/>
    <x v="0"/>
    <x v="2"/>
    <s v="Control Gestión"/>
    <s v="Control Fiscal Interno"/>
    <x v="1"/>
    <s v="Hallazgo administrativo con presunta incidencia disciplinaria, por delegar una supervisión en el marco del contrato de obra 416 de 2017"/>
    <s v="Preveer en los pliegos de condiciones de contrato de obra pública que tenga adicional la entrega de elementos, además de las contratación de la interventoria para la obra la designación de un supervisor para la recepción de los bienes adquiridos."/>
    <s v="Interventoria en los contratos de obra con valor superior a la menor cuantia"/>
    <s v="Contratos de interventoria / Contratos del obras supervisados por la oficina TIC con valor superior a la menor cuantia"/>
    <n v="100"/>
    <s v="Oficina TICS"/>
    <d v="2019-04-17T00:00:00"/>
    <d v="2020-04-07T00:00:00"/>
    <m/>
    <m/>
    <m/>
    <m/>
    <m/>
    <m/>
    <m/>
    <m/>
    <m/>
    <m/>
    <m/>
    <m/>
    <s v="0/0 "/>
    <s v="09/10/2019 No se han presentado contratos de obra ni de interventoria supervisados por la oficina TIC en el periodo de seguimiento. La oficina TIC se encuentra atenta a designaciones por por parte de la direccion general de contratos de este tipo que dier"/>
    <n v="0"/>
    <m/>
    <n v="0"/>
    <s v="Seguimiento  18 de julio de 2019: No se observó registro de avance por parte de la oficina TICS"/>
    <n v="0"/>
    <s v="Seguimiento 11 de Octubre de 2019 la Oficina TICS no reporta avance debido a que a la fecha en la oficina TICS no se han presentado contratos de obra ni de interventoria.La acción culmina en abril de 2020.  MLBC"/>
    <n v="0"/>
    <s v="La OFicina TICs manifiesta que  no se han presentado contratos de obra ni de interventoria supervisados por la oficina TIC en el periodo de seguimiento. La oficina TIC se encuentra atenta a designaciones por por parte de la direccion general de contratos "/>
    <x v="1"/>
  </r>
  <r>
    <n v="56"/>
    <n v="203"/>
    <x v="1"/>
    <s v="2019 2019"/>
    <x v="2"/>
    <s v="3.1.3.15"/>
    <x v="0"/>
    <x v="2"/>
    <s v="Control Gestión"/>
    <s v="Control Fiscal Interno"/>
    <x v="1"/>
    <s v="Hallazgo administrativo con presunta incidencia disciplinaria por vulnerar el principio de transparencia en la subasta inversa IDIGER-SA-MC-014-2017"/>
    <s v="En el estudio de mercado de las subastas se solicitara unicamente lo establecido en 2.2.1.2.1.2.1 decreto 1082 2015 y en la matriz de riesgo se establecera el concepto de incompatibilidad de tecnologia, salvo que se trate de un único proveedor."/>
    <s v="Fichas tecnicas ajustadas al decreto"/>
    <s v="Procesos con fichas tecnicas ajustadas al decreto / procesos de subasta de la oficina TIC durante la vigencia"/>
    <n v="100"/>
    <s v="Oficina TICS"/>
    <d v="2019-04-17T00:00:00"/>
    <d v="2020-04-07T00:00:00"/>
    <m/>
    <m/>
    <m/>
    <m/>
    <m/>
    <m/>
    <m/>
    <m/>
    <m/>
    <m/>
    <m/>
    <m/>
    <s v="0/0 "/>
    <s v="09/10/2019 No se han presentado procesos de subasta supervisados por oficina TIC en el periodo de seguimiento. La oficina TIC se encuentra atenta al plan de adquisiciones para implementar la accion en cuanto surja un proceso de tipo subasta"/>
    <n v="0"/>
    <m/>
    <m/>
    <s v="Seguimiento  18 de julio de 2019: No se observó registro de avance por parte de la oficina TICS"/>
    <n v="0"/>
    <s v="Seguimiento 11 de Octubre de 2019 la Oficina TICS no reporta avance debido a que a la fecha en la oficina TICS procesos de subasta supervisados por oficina TIC .La acción culmina en abril de 2020. MLBC"/>
    <n v="0"/>
    <s v="la Oficina TICS no reporta avance debido a que a la fecha en la oficina TICS procesos de subasta supervisados por oficina TIC .La acción culmina en abril de 2020. MLBC"/>
    <x v="1"/>
  </r>
  <r>
    <n v="57"/>
    <n v="203"/>
    <x v="1"/>
    <s v="2019 2019"/>
    <x v="2"/>
    <s v="3.1.3.16"/>
    <x v="0"/>
    <x v="2"/>
    <s v="Control Gestión"/>
    <s v="Control Fiscal Interno"/>
    <x v="1"/>
    <s v="Hallazgo administrativo con presunta incidencia disciplinaria, por debilidades en la interventoría y supervisión del contrato de obra 416 de 2017 y contrato de interventoría 420 de 2017"/>
    <s v="Realizar el diseño de el formato &quot;Transferencia de conocimiento de servicios tecnologicos&quot; , registrarlo en el sistema de gestión de calidad e implementarlo en los contratos cuya obligación involucre transferencia de conocimiento por parte del proveedor."/>
    <s v="% de implementacion de los formatos durante la vigencia"/>
    <s v="Formatos diligenciados / Procesos contractuales requeridos"/>
    <n v="100"/>
    <s v="Oficina TICS"/>
    <d v="2019-04-17T00:00:00"/>
    <d v="2020-04-07T00:00:00"/>
    <m/>
    <m/>
    <m/>
    <m/>
    <m/>
    <m/>
    <m/>
    <m/>
    <m/>
    <m/>
    <m/>
    <m/>
    <n v="0.15"/>
    <s v="10/10/2019 Se realizo el diseño del formato &quot; Acta de transferencia de conocimiento de servicios tecnologicos&quot;. Fue enviado a la oficina de planeación para revisión y posterior publicación"/>
    <n v="0"/>
    <m/>
    <m/>
    <s v="Seguimiento  18 de julio de 2019: No se observó registro de avance por parte de la oficina TICS"/>
    <n v="0.15"/>
    <s v="Seguimiento 11 de Octubre de 2019: se evidencia borrador del Acta de transferencia de conocimiento _x000a_de servicios tecnologico.Pendiente de ser aprobado por la Oficina Asesora de Planeación. MLBC"/>
    <m/>
    <s v="31 de diciembre de 2019_x000a_No se reporta avance por parte de la oficina TICS"/>
    <x v="1"/>
  </r>
  <r>
    <n v="58"/>
    <n v="203"/>
    <x v="1"/>
    <s v="2019 2019"/>
    <x v="2"/>
    <s v="3.1.3.17"/>
    <x v="0"/>
    <x v="2"/>
    <s v="Control Gestión"/>
    <s v="Control Fiscal Interno"/>
    <x v="1"/>
    <s v="Hallazgo administrativo con presunta incidencia disciplinaria, por falta de seguimiento por parte de la interventoría e IDIGER frente a la cancelación de la contribución parafiscal al Fondo Nacional de Formación Profesional de la Industria de la Construcc"/>
    <s v="Incluir la obligacion al contratista: &quot;El contratista deberá anexar el recibo de pago al(FIC)correspondiente a la ejecución del presente contrato de obra, para la suscripción del acta de liquidación&quot; y a la interventoria: &quot;Verificar que el contratista ane"/>
    <s v="% contratos de obra e interventoria con la obligación del FIC"/>
    <s v="contratos con la obligacion FIC/Total de contratos de obra e interventoria de la oficina TIC durante la vigencia"/>
    <n v="100"/>
    <s v="Oficina TICS"/>
    <d v="2019-04-17T00:00:00"/>
    <d v="2020-04-07T00:00:00"/>
    <m/>
    <m/>
    <m/>
    <m/>
    <m/>
    <m/>
    <m/>
    <m/>
    <m/>
    <m/>
    <m/>
    <m/>
    <s v="0/0 "/>
    <s v="09/10/2019 No se han presentado contratos de obra ni de interventoria supervisados por la oficina TIC en el periodo de seguimiento. La oficina TIC se encuentra atenta a designaciones por por parte de la direccion general de contratos de este tipo que dier"/>
    <n v="0"/>
    <m/>
    <m/>
    <s v="Seguimiento  18 de julio de 2019: No se observó registro de avance por parte de la oficina TICS"/>
    <n v="0"/>
    <s v="Seguimiento 11 de Octubre de 2019 la Oficina TICS no reporta avance debido a que a la fecha en la oficina TICS no se han presentado contratos de obra ni de interventoria.La acción culmina en abril de 2020.  MLBC"/>
    <m/>
    <s v="la Oficina TICS no reporta avance debido a que a la fecha en la oficina TICS no se han presentado contratos de obra ni de interventoria.La acción culmina en abril de 2020.  MLBC"/>
    <x v="1"/>
  </r>
  <r>
    <n v="59"/>
    <n v="203"/>
    <x v="1"/>
    <s v="2019 2019"/>
    <x v="2"/>
    <s v="3.1.3.18"/>
    <x v="0"/>
    <x v="2"/>
    <s v="Control Gestión"/>
    <s v="Control Fiscal Interno"/>
    <x v="0"/>
    <s v="Hallazgo administrativo por deficiencia en los controles de la supervisión y falencias en la planeación de los contratos de logística 345 de 2014 y 290 de 2018"/>
    <s v="Elaborar, implementar y socializar una guía que contenga las instrucciones a seguir por parte de las dependencias solicitantes de los servicios del contrato del apoyo logistíco antes, durante y después del evento"/>
    <s v="Guía de instrucciones para el uso del contrato de apoyo logístico"/>
    <s v="1 Guía elaborada y implementada"/>
    <n v="1"/>
    <s v="Subdirección Corporativa y de Asuntos Disciplinarios"/>
    <d v="2019-05-02T00:00:00"/>
    <d v="2019-06-28T00:00:00"/>
    <m/>
    <m/>
    <m/>
    <m/>
    <m/>
    <m/>
    <n v="1"/>
    <s v="23 de julio de 2019_x000a__x000a_Se elaboró la guía y se remitió a la OAP a través de correo institucional_x000a__x000a_Octubre de 2019_x000a_Se elaboró un instructivo para la programación de servicios de apoyo logísitco, acompañado de un formato de solicitud delevento, documentos que"/>
    <m/>
    <m/>
    <m/>
    <m/>
    <m/>
    <m/>
    <n v="0"/>
    <m/>
    <n v="0.8"/>
    <s v="Se identifican los siguientes soportes: Correo enviado a OAP para aprobación del documento: INSTRUCTIVO PARA LA PROGRAMACION DE SERVICIOS_x000a__x000a_DE APOYO LOGISTICO y el documento  relacionado. SE asigna un 80% de cumplimiento hasta aprobación. Se encuentra Venc"/>
    <n v="1"/>
    <s v="El documento se encuentra publicado en el proceso de Gestión Administrativa en el siguiente link: https://www.idiger.gov.co/web/guest/administrativa se adjuntan:MP-IN-01 Instructivo apoyo Logístico_x000a_MP-FT-01 Formato de solicitud del Evento"/>
    <n v="1"/>
    <s v="El documento se encuentra publicado en el proceso de Gestión Administrativa en el siguiente link: https://www.idiger.gov.co/web/guest/administrativa se adjuntan:MP-IN-01 Instructivo apoyo Logístico_x000a_MP-FT-01 Formato de solicitud del Evento"/>
    <x v="0"/>
  </r>
  <r>
    <n v="60"/>
    <n v="203"/>
    <x v="1"/>
    <s v="2019 2019"/>
    <x v="2"/>
    <s v="3.1.3.18"/>
    <x v="1"/>
    <x v="2"/>
    <s v="Control Gestión"/>
    <s v="Control Fiscal Interno"/>
    <x v="0"/>
    <s v="Hallazgo administrativo por deficiencia en los controles de la supervisión y falencias en la planeación de los contratos de logística 345 de 2014 y 290 de 2018"/>
    <s v="Solicitar a la empresa contratista un informe mensual de la ejecución del contrato"/>
    <s v="Informe de ejecución del contrato"/>
    <s v="Número de informes de ejecución del contrato/Plazo del contrato(meses)"/>
    <n v="100"/>
    <s v="Subdirección Corporativa y de Asuntos Disciplinarios"/>
    <d v="2019-08-01T00:00:00"/>
    <d v="2019-12-31T00:00:00"/>
    <m/>
    <m/>
    <m/>
    <m/>
    <m/>
    <m/>
    <n v="0.5"/>
    <s v="Octubre de 2019:_x000a_No se realizó contrato de apoyo logístico en el IDIGER. En reemplazo se suscribio el contrato de suministro de alimentos No. 447 de 2019, en el cual se establece la obligación específica No. 17: &quot; Entregar con la cuenta de cobro la consta"/>
    <m/>
    <m/>
    <m/>
    <m/>
    <m/>
    <m/>
    <n v="0"/>
    <m/>
    <m/>
    <s v="19/07/2019  La acción se iniciará en agosto de acuerdo a lo programado, pues alli se firmará el nuevo contrato de logística. DKRP"/>
    <m/>
    <s v="La SCAD manifiesta que no se realizó contrato de apoyo logístico en el IDIGE,  sino contrato de suministro de alimentos No. 447 de 2019 (4 meses: El pago se hará en mensualidades contra la presentación de factura), en el cual  esta  la obligación específi"/>
    <n v="1"/>
    <s v="Se evidencia soportes de la ejecución del contrato, en donde se muestra como fue la ejecución del mismo de conformidad con lo solicitado.Se relaciona en un cuadro de excel con 10 refrigerios entregados para un total de $9928170. Empresa ROKY`s FOOD. _x000a_El c"/>
    <x v="0"/>
  </r>
  <r>
    <n v="61"/>
    <n v="203"/>
    <x v="1"/>
    <s v="2019 2019"/>
    <x v="2"/>
    <s v="3.2.1.1"/>
    <x v="0"/>
    <x v="2"/>
    <s v="Control Gestión"/>
    <s v="Control Fiscal Interno"/>
    <x v="1"/>
    <s v="Hallazgo administrativo con presunta incidencia disciplinaria, por la baja ejecución presupuestal de los proyectos de inversión 1158 y 1178, contraviniendo el principio de anualidad y planeación establecidos en el Estatuto Orgánico del Presupuesto"/>
    <s v="Realizar inventario semestral de necesidades de herramientas, accesorios y/o equipos que se requieren para garantizar el cumplimiento de las metas del proyecto 1178. Los cuales permitan evidenciar las necesidades de compras para el CDLyR con anterioridad,"/>
    <s v="Inventario semestral de HEAS"/>
    <s v="(N° de invetarios HEAS realizados/ 2 inventarios HEAS)*100"/>
    <n v="100"/>
    <s v="Subd. Manejo de Emergencias"/>
    <d v="2019-04-15T00:00:00"/>
    <d v="2019-12-31T00:00:00"/>
    <m/>
    <m/>
    <m/>
    <m/>
    <n v="1"/>
    <s v="22-07-2019: Se elaboró el plan de adquisiones de la SMEyD, como una herramienta mediante la cual se realiza el inventario de las necesidades de HEAS, identificando y priorizando confome al presupuesto y el tiempo de ejecución. Se adjunta el plan para los "/>
    <m/>
    <m/>
    <m/>
    <m/>
    <m/>
    <m/>
    <m/>
    <m/>
    <n v="0"/>
    <m/>
    <n v="0"/>
    <s v="La dependencia remite como soporte excel con procesos de compra. Como evidncia se reuiere inventario semestral de acuerdo a la acciòn formulada: Realizar inventario semestral de necesidades de herramientas, accesorios y/o equipos que se requieren para gar"/>
    <m/>
    <m/>
    <n v="1"/>
    <s v="Con el propósito de realizar mayor control a las necesidades en recursos, herramientas, equipos y otros, de la Subdirección para el Manejo de Emergencias y Desastres-SMEYD, se elaboró un documento de control en el cual se describen los procesos requeridos"/>
    <x v="0"/>
  </r>
  <r>
    <n v="62"/>
    <n v="203"/>
    <x v="1"/>
    <s v="2019 2019"/>
    <x v="2"/>
    <s v="3.2.1.1"/>
    <x v="1"/>
    <x v="2"/>
    <s v="Control Gestión"/>
    <s v="Control Fiscal Interno"/>
    <x v="1"/>
    <s v="Hallazgo administrativo con presunta incidencia disciplinaria, por la baja ejecución presupuestal de los proyectos de inversión 1158 y 1178, contraviniendo el principio de anualidad y planeación establecidos en el Estatuto Orgánico del Presupuesto"/>
    <s v="Daremos estricto cumplimiento a los decretos 111 de 1996, 714 de 1996 y la ley 819 de 2003."/>
    <s v="Proyecto 1158"/>
    <s v="Presupuesto programado/ Presupuesto aprobado"/>
    <n v="100"/>
    <s v="Subdireccion Reducción"/>
    <d v="2019-04-15T00:00:00"/>
    <d v="2019-12-31T00:00:00"/>
    <m/>
    <m/>
    <m/>
    <s v="10/01/2017 Acciones realizadas _x000a_Se realiza el monitoreo semanal al avance de la ejecución de la meta mediante el informe semanal de interventoría y las actas de Comité de obra. _x000a__x000a_Evidencias_x000a_Se adjuntan como evidencia los informes semanal de ejecución de o"/>
    <m/>
    <m/>
    <m/>
    <m/>
    <m/>
    <m/>
    <m/>
    <m/>
    <m/>
    <m/>
    <n v="0"/>
    <m/>
    <n v="0.25"/>
    <s v="SEGUIMIENTO JULIO DE 2019: La dependencia informa que se ha dado estricto cumplimiento a los decretos 111 de 1996, 714 de 1996 y la ley 819 de 2003, en reporte del PACA con corte  de junio. Se requieren los soportes de cumplimiento."/>
    <n v="0.5"/>
    <s v="SEGUIMIENTO OCTUBRE OCI: La dependencia remite actas de comités de las obras Casagrande, Porvenir, Serranías, Arabia, La Estrada y Juan José Rondón y los informes de monitoreo semanal realizados por la interventoría. Se recomienda continuar con la ejecuci"/>
    <n v="0.88"/>
    <s v="Se presenta a cierre de diciembre de 2019 una ejecución del 88% del proyecto 1158  -Reducción del riesgo y adaptacion al cambio climático. Se adjunta informe de gestión y Ejecución presupuestal asociada y control sobre obras"/>
    <x v="2"/>
  </r>
  <r>
    <n v="63"/>
    <n v="203"/>
    <x v="1"/>
    <s v="2019 2019"/>
    <x v="2"/>
    <s v="3.2.1.2"/>
    <x v="0"/>
    <x v="2"/>
    <s v="Control Gestión"/>
    <s v="Control Fiscal Interno"/>
    <x v="1"/>
    <s v="Hallazgo administrativo con presunta incidencia disciplinaria, por ejecutar recursos de los proyectos de inversión 1172, 1178, 1158 en gastos de funcionamiento, en el contrato No. 290 de 2018"/>
    <s v="Solicitar y aplicar un concepto a la Secretaría Distrital de Planeación sobre la viabilidad de incluir gastos operativos en proyectos de inversión"/>
    <s v="Concepto de la Secretaría Distrital de Planeación"/>
    <s v="1 concepto aplicado"/>
    <n v="1"/>
    <s v="Sub Corporativa y de Asuntos Disciplin - Ofi Asesora Planeac con apoyo gerentes proye 1172-1178-1158"/>
    <d v="2019-05-02T00:00:00"/>
    <d v="2019-07-31T00:00:00"/>
    <m/>
    <m/>
    <m/>
    <m/>
    <m/>
    <m/>
    <n v="1"/>
    <s v="Se solicitó concepto a la Secretaría de Planeación y a la Secretaría de Hacienda Distrital a través de comunicación radicada con el No. 2019EE10053 y 2019EE9986  respectivamente en donde se menciona lo siguiente:_x000a_&quot;Con el fin de aclarar conceptos técnicos "/>
    <m/>
    <m/>
    <m/>
    <m/>
    <m/>
    <m/>
    <n v="0"/>
    <m/>
    <m/>
    <s v="19/07/2019 Se solicitó concepto a la Secretaría de Planeación y a la Secretaría de Hacienda Distrital a través de comunicación radicada con el No. 2019ee10053 y 2019EE9986.  Se valora al 50% en atención a que se cumple con la solicitud a las entidades res"/>
    <n v="1"/>
    <s v="22/08/2019: Se identifican  comunicaciones  por parte de la Secretaría de Hacienda a través de la Comunicación radicada con el Número 2019ER14882 del 8 de agosto de 2019 IDIGER y 2019EE144928 del 2 de agosto de 2019 SH y la Secretaría de Planeación a trav"/>
    <n v="1"/>
    <s v="Se identifican  comunicaciones  por parte de la Secretaría de Hacienda a través de la Comunicación radicada con el Número 2019ER14882 del 8 de agosto de 2019 IDIGER y 2019EE144928 del 2 de agosto de 2019 SH y la Secretaría de Planeación a través de la rad"/>
    <x v="0"/>
  </r>
  <r>
    <n v="64"/>
    <n v="203"/>
    <x v="1"/>
    <s v="2019 2019"/>
    <x v="2"/>
    <s v="3.2.1.3"/>
    <x v="0"/>
    <x v="2"/>
    <s v="Control Gestión"/>
    <s v="Control Fiscal Interno"/>
    <x v="0"/>
    <s v="Hallazgo administrativo, por la desactualización de las fichas de Estadística Básica de Inversión -EBI y de los documentos de formulación de los Proyectos de inversión 1172, 1158, 1178 y 1166"/>
    <s v="Articular el procedimiento de formulación y/o seguimiento a los proyectos de inversión o el que haga sus veces con los manuales definidos por la Secretaria Distrital de Planeación-SDP y la Secretaría Distrital de Hacienda - SDH en lo referente a modificac"/>
    <s v="Procedimiento Actualizado"/>
    <s v="Un procedimiento actualizado y socializado con el área de planeación y los referentes de cada proyecto."/>
    <n v="1"/>
    <s v="Oficina Asesora de Planeación"/>
    <d v="2019-07-01T00:00:00"/>
    <d v="2020-01-31T00:00:00"/>
    <m/>
    <m/>
    <m/>
    <m/>
    <m/>
    <m/>
    <m/>
    <m/>
    <m/>
    <m/>
    <n v="1"/>
    <s v="Seguimiento 31/12/2019_x000a_Se realizó la actualización del procedimiento Formulación, reformulación y modificación de planes, programas y proyectos de inversión, en la cual se articularon las actividades que se realizan de acuerdo con manuales definidos por l"/>
    <m/>
    <m/>
    <n v="0"/>
    <m/>
    <n v="0.2"/>
    <s v="Seguimiento18 de julio de 2019: Se evidenció con el líder asignado por la OAP que esta oficina ha venido recopilando los lineamientos de la Secretaría Distrital de Planeación que tienen que ver con la actualización de las fichas EBI de los proyectos de in"/>
    <n v="0.2"/>
    <s v="Seguimiento15 de octubre de 2019: Se evidenció que la oficina Asesora de planeación una vez recopilo  los lineamientos de la Secretaría Distrital de Planeación que tienen que ver con la actualización de las fichas EBI de los proyectos de inversión._x000a__x000a_Se re"/>
    <n v="1"/>
    <s v="Seguimiento 31/12/2019_x000a_Se evidenció la actualización del procedimiento Formulación, reformulación y modificación de planes, programas y proyectos de inversión, en la cual se articularon las actividades que se realizan de acuerdo con manuales definidos por"/>
    <x v="0"/>
  </r>
  <r>
    <n v="65"/>
    <n v="203"/>
    <x v="1"/>
    <s v="2019 2019"/>
    <x v="2"/>
    <s v="3.2.1.4"/>
    <x v="0"/>
    <x v="2"/>
    <s v="Control Gestión"/>
    <s v="Control Fiscal Interno"/>
    <x v="0"/>
    <s v="Hallazgo administrativo, por no contar con evaluación ex-post en los proyectos de inversión 1172, 1158, 1178 y 1166 que permitan determinar el cumplimiento de los objetivos del proyecto"/>
    <s v="Incluir dentro del informe de gestión de los proyectos de inversión de la entidad, la evaluación ex post y oficializar la plantilla de reporte dentro del Sistema Integrado de Gestión del IDIGER."/>
    <s v="Informes de Gestión de los proyectos de inversión con evaluación ex proyectos"/>
    <s v="Número de informes con evaluación expost/ Total de informes de gestión"/>
    <n v="4"/>
    <s v="Oficina Asesora de Planeación"/>
    <d v="2019-07-01T00:00:00"/>
    <d v="2020-01-31T00:00:00"/>
    <m/>
    <m/>
    <m/>
    <m/>
    <m/>
    <m/>
    <m/>
    <m/>
    <m/>
    <m/>
    <n v="1"/>
    <s v="Seguimiento 31/01/2019_x000a__x000a_La oficina Asersora de Planeación cuenta con 4 informes de gestión y la respectiva Evaluación Ex-post._x000a__x000a_Seguimiento 31/12/2019_x000a__x000a_Al momento de cuenta con 3 evaluaciones Ex-post correspondientes a los Proyectos 1166, 1178 y 1158._x000a__x000a__x000a_S"/>
    <m/>
    <m/>
    <n v="0"/>
    <m/>
    <n v="0.5"/>
    <s v="Seguimiento  18 de julio de 2019: Se Observó que la OAP elaboró, público y socializo a través de comunicación interna el formato PLF-FT-48 Evaluación Ex-post frente al primer seguimiento  utilizando dicho formato por parte de los responsables y solicitado"/>
    <n v="0.6"/>
    <s v="Seguimiento 15 de octubre de 2019:  se evidencia 2 evaluaciones Ex-post en el formato establecido para tal fin; el proyecto 1178 &quot;Fortalecimiento del Manejo de Emergencias y Desastres&quot; y el Proyecto 1158- Reducción del riesgo y adaptación al cambio climát"/>
    <n v="0.8"/>
    <s v="Seguimiento 31/12/2019_x000a__x000a_Se evidenció 3 evaluaciones Ex-post correspondientes a los Proyectos 1166, 1178 y 1158."/>
    <x v="1"/>
  </r>
  <r>
    <n v="66"/>
    <n v="203"/>
    <x v="1"/>
    <s v="2019 2019"/>
    <x v="2"/>
    <s v="3.2.1.5"/>
    <x v="0"/>
    <x v="2"/>
    <s v="Control Gestión"/>
    <s v="Control Fiscal Interno"/>
    <x v="0"/>
    <s v="Hallazgo administrativo, por inconsistencias en el Diligenciamiento de la Ficha de Estadística Básica de Inversión Distrital EBI – D de los proyectos de inversión 1172 y 1178"/>
    <s v="Solicitar la SDP orientaciones metodológicas aplicables a la Gestión de Riesgo en la formulación y seguimiento a proyectos."/>
    <s v="Una comunicación dirigida a la SDP solicitando orientación del impacto de la Gestión de Riesgo."/>
    <s v="Una comunicación dirigida a la SDP"/>
    <n v="1"/>
    <s v="Oficina Asesora de Planeación"/>
    <d v="2019-07-01T00:00:00"/>
    <d v="2020-01-31T00:00:00"/>
    <m/>
    <m/>
    <m/>
    <m/>
    <m/>
    <m/>
    <m/>
    <m/>
    <m/>
    <m/>
    <n v="1"/>
    <s v="Seguimiento a 30/09/2019:_x000a_Se realizó una reunión con la SDP, el 22/08/2019, en la cual indica con respecto a este hallazgo que las actualizaciones a las fichas EBI se hacen cuando requieran Concepto Presupuestal de lo contrario no._x000a__x000a_La territorialización "/>
    <m/>
    <m/>
    <n v="0"/>
    <m/>
    <m/>
    <m/>
    <n v="1"/>
    <s v="Seguimiento 16 de octubre de 2019:Se evidencia comunicación 2019EE9199 el 8 de julio de 2019, dirgida a la Secretaria Distrital de Planeación, solicitando orientaciones metodológicas  aplicables a la Gestión de Riesgo en la Formuilación y seguimiento a pr"/>
    <n v="1"/>
    <s v="Se revisara sostenibilidad  en 2020"/>
    <x v="1"/>
  </r>
  <r>
    <n v="67"/>
    <n v="203"/>
    <x v="1"/>
    <s v="2019 2019"/>
    <x v="2"/>
    <s v="3.2.1.6"/>
    <x v="0"/>
    <x v="2"/>
    <s v="Control Gestión"/>
    <s v="Control Fiscal Interno"/>
    <x v="0"/>
    <s v="Hallazgo administrativo, por falencias en la clasificación de los contratos en relación a algunas de las metas de los proyectos de inversión"/>
    <s v="Incluir en el formato de ajuste a la ficha del proyecto de inversión un campo de verificación del objeto con respecto al cumplimiento de la meta proyecto."/>
    <s v="Formato de ajuste a la ficha del proyecto de inversión actualizado"/>
    <s v="Un formato actualizado y socializado con el área de planeación y los referentes de cada proyecto."/>
    <n v="1"/>
    <s v="Oficina Asesora de Planeación"/>
    <d v="2019-04-23T00:00:00"/>
    <d v="2020-04-07T00:00:00"/>
    <m/>
    <m/>
    <m/>
    <m/>
    <m/>
    <m/>
    <m/>
    <m/>
    <m/>
    <m/>
    <n v="1"/>
    <s v="_x000a_Seguimiento 31/12/2019:_x000a_Se creó y publico el formato DE-FT-50-v1 Solicitud ajuste fichas proyectos de inversión, en el cual de verificación del objeto con respecto al cumplimiento de la meta proyecto y el campo de conceptos de gasto._x000a_Se socializó con los"/>
    <m/>
    <m/>
    <n v="0"/>
    <m/>
    <n v="0.8"/>
    <s v="Seguimiento 18 de  julio de 2019: Se observó la elaboración del formato SOLICITUD  AJUSTE FICHAS PROYECTOS DE INVERSIÓN PLE-FT-16, no obstante no se observaron en las evidencias remitidas por la líder aplicación del mismo a la fecha, aun queda tiempo para"/>
    <n v="0.8"/>
    <s v="Seguimiento 16 de octubre de 2019:  se evidenció borrador  de el formato &quot;El formato SOLICITUD  AJUSTE FICHAS PROYECTOS DE INVERSIÓN&quot; de acuerdo con la Oficina asesora de Plabeación se encuentra en fase de prueba. avance de acuerdo al indicador es del 0%."/>
    <n v="1"/>
    <s v="Seguimiento 31/12/2019:_x000a_SE evidenció el formato DE-FT-50-v1 Solicitud ajuste fichas proyectos de inversión, en el cual de verificación del objeto con respecto al cumplimiento de la meta proyecto y el campo de conceptos de gasto._x000a_Se socializó con los refer"/>
    <x v="0"/>
  </r>
  <r>
    <n v="68"/>
    <n v="203"/>
    <x v="1"/>
    <s v="2019 2019"/>
    <x v="2"/>
    <s v="3.2.1.6"/>
    <x v="1"/>
    <x v="2"/>
    <s v="Control Gestión"/>
    <s v="Control Fiscal Interno"/>
    <x v="0"/>
    <s v="Hallazgo administrativo, por falencias en la clasificación de los contratos en relación a algunas de las metas de los proyectos de inversión"/>
    <s v="Actualizar el formato de estudios previos, dónde se indique la meta del PDD a la cual le apunta el objeto contractual."/>
    <s v="Formato de ajuste a los estudios previos actualizado"/>
    <s v="Un formato actualizado de estudios previos"/>
    <n v="1"/>
    <s v="Oficina Asesora Jurídica"/>
    <d v="2019-04-23T00:00:00"/>
    <d v="2019-08-11T00:00:00"/>
    <m/>
    <m/>
    <m/>
    <m/>
    <m/>
    <m/>
    <m/>
    <m/>
    <m/>
    <s v="23/07/2019: Se adelantó reunión la Coordinadora de Contratos y la Profesional que tiene a cargo el Plan de Mejoramiento con el fin de establecer fecha para ajustar los estudios previos para adelantar contratación de Prestación de Servicios, con el fin que"/>
    <m/>
    <m/>
    <m/>
    <m/>
    <n v="0"/>
    <m/>
    <n v="100"/>
    <s v="En seguimiento se comprobó que la OAJ adelantó una reunion del 23/07/2019, donde se discute el tema de cambio de formatos para los estudios previos, se evidenció acta de reunion. _x000a_falta evidencia de las acciones aimplementar. _x000a_La ruta de acceso para encon"/>
    <m/>
    <s v=" "/>
    <n v="1"/>
    <s v="Se cumplió con la acción  dado  quedo incluido en el Sistema de Gestión de  la entidad del proceso precontractual, los estudios previos para adelantar los contratos de prestación de servicios de apoyo y profesionales tanto del FONDIGER como del IDIGER.  E"/>
    <x v="0"/>
  </r>
  <r>
    <n v="69"/>
    <n v="203"/>
    <x v="1"/>
    <s v="2019 2019"/>
    <x v="2"/>
    <s v="3.2.2.1"/>
    <x v="0"/>
    <x v="2"/>
    <s v="Control Gestión"/>
    <s v="Control Fiscal Interno"/>
    <x v="0"/>
    <s v="Hallazgo administrativo, por incumplimiento de la meta del proyecto PACA “Construir 16 obras de mitigación, adecuación y recuperación para la reducción del riesgo (Adecuación hidrogeormorfológica de humedales y recuperación y control de la erosión de lagu"/>
    <s v="Articular el procedimiento de formulación y/o seguimiento a los proyectos de inversión o el que haga sus veces con el manual definido por la Secretaria Distrital de Ambiente-SDA para la formulación y seguimiento del PACA o el que haga sus veces."/>
    <s v="Informe de reporte del PACA"/>
    <s v="Documento del informe de reporte del PACA"/>
    <n v="1"/>
    <s v="Subdirecci de Reducción de Riesgos y Adaptación a Cambio Climático con Oficina Asesora de Planeación"/>
    <d v="2019-04-24T00:00:00"/>
    <d v="2019-12-31T00:00:00"/>
    <m/>
    <m/>
    <m/>
    <s v="06/27/2019  Se ha dado estricto cumplimiento a los decretos 111 de 1996, 714 de 1996 y la ley 819 de 2003, en el reporte del PACA con corte de junio._x000a_Evidencia:_x000a_Reporte de PACA                 _x000a__x000a_10/01/2019 _x000a_Se realizó el reporte de PACA de acuerdo a los l"/>
    <m/>
    <m/>
    <m/>
    <m/>
    <m/>
    <m/>
    <n v="1"/>
    <s v="Seguimiento 31/12/2019_x000a_Con respecto a las acciones que debía realizar la Oficina Asesora de Planeación ya se realizó la actualización del procedimiento Formulación, reformulación y modificación de planes, programas y proyectos de inversión y quedo en la v"/>
    <m/>
    <m/>
    <n v="0"/>
    <m/>
    <n v="0.8"/>
    <s v="Seguimiento18 de julio de 2019: Se evidenció con el líder asignado por la OAP que esta oficina ha venido revisando el procedimiento para la formulación y seguimiento de los proyectos de inversión de la entidad para incorporar diferentes lineamientos reque"/>
    <n v="80"/>
    <s v="SEGUIMIENTO OCTUBRE OCI:  La SRRAC remite evidencia del reporte del PACA  de acuerdo a los lineamientos de SDA._x000a__x000a_Con lo anterior se evidencia cumplimiento del indicador_x000a__x000a_No obstante la acción hace referncia a &quot;Articular el procedimiento de formulación y/o"/>
    <n v="1"/>
    <s v="Se identifica  que la Oficina Asesora de Planeación  realizó la actualización del procedimiento Formulación, reformulación y modificación de planes, programas y proyectos de inversión y quedo en la versión 7, en la cual se incluyó dentro de la política el"/>
    <x v="0"/>
  </r>
  <r>
    <n v="70"/>
    <n v="203"/>
    <x v="1"/>
    <s v="2019 2019"/>
    <x v="2"/>
    <s v="3.3.1.1"/>
    <x v="0"/>
    <x v="2"/>
    <s v="Control Financiero"/>
    <s v="Estados Contables"/>
    <x v="0"/>
    <s v="Hallazgo administrativo por diferencias presentadas en las cuentas 1-5-14 – Materiales y Suministros y 1-6-35 – Bienes Muebles en Bodega; con relación al ingreso de elementos al Almacén del Contrato de Obra 416 de 2017"/>
    <s v="Realizar reunión con el área contable con el fin de revisar el ingreso objeto del contrato 416 de 2017 y realizar los ajustes que se consideren pertinentes"/>
    <s v="Reunión con el área contable"/>
    <s v="1 reunión efectuada"/>
    <n v="1"/>
    <s v="Subdirección Corporativa y de Asuntos Disciplinarios"/>
    <d v="2019-05-02T00:00:00"/>
    <d v="2019-06-30T00:00:00"/>
    <m/>
    <m/>
    <m/>
    <m/>
    <m/>
    <m/>
    <n v="1"/>
    <s v="Octubre de 2019:_x000a_Se elaboró un acta con el área contable."/>
    <m/>
    <m/>
    <m/>
    <m/>
    <m/>
    <m/>
    <n v="0"/>
    <m/>
    <m/>
    <s v="19/07/2019 No se ha realizado reunión planteaada. Se encuentra Vencida  DKRP"/>
    <n v="0.5"/>
    <s v="22/08/2019: Se realizó la respectiva reunión  con el area contable para revisar el ingreso del contrato 416 de 2017 y se plantean lso ajustes para agosto de 2019. Se asigna un 50% al quedar pendiente la realziación de los ajustes. Continúa vencida._x000a__x000a_18/10"/>
    <n v="1"/>
    <s v="27/12/2019: Se evidencia dos soportes de los días 30/10/2019 con el ingreso y egreso de los bienes relacionados con el contrato 416 de 2017. Se evidencia acta del 30/10/2019, donde se establecen los ajustes que se deben hacer frente a los elementos entreg"/>
    <x v="0"/>
  </r>
  <r>
    <n v="71"/>
    <n v="203"/>
    <x v="1"/>
    <s v="2019 2019"/>
    <x v="2"/>
    <s v="3.3.1.2"/>
    <x v="0"/>
    <x v="2"/>
    <s v="Control Financiero"/>
    <s v="Estados Contables"/>
    <x v="0"/>
    <s v="Hallazgo administrativo por no realizar la depuración contable del 100% en el término establecido en la Ley 1819 de 2016"/>
    <s v="Elaborar, aprobar, socializar y aplicar el procedimiento para trámite de incapacidades"/>
    <s v="Procedimiento para trámite de Incapacidades"/>
    <s v="Procedimiento aprobado y socializado"/>
    <n v="1"/>
    <s v="Subdirección Corporativa y de Asuntos Disciplinarios"/>
    <d v="2019-05-02T00:00:00"/>
    <d v="2019-06-30T00:00:00"/>
    <m/>
    <m/>
    <m/>
    <m/>
    <m/>
    <m/>
    <n v="1"/>
    <s v="Julio 19 de 2018_x000a_Se terminó el procedimiento de incapacidades, fue revisado por el área contable y a nivel de normatividad. Se remitió el día de hoy a la Oficina Asesora de Planeación para su revisión y aprobación._x000a_Octubre de 2019_x000a_Los documentos de  proce"/>
    <m/>
    <m/>
    <m/>
    <m/>
    <m/>
    <m/>
    <n v="0"/>
    <m/>
    <n v="0.9"/>
    <s v="19/07/2019 Se  revisa procedimiento para trámite de incapacidades elaborado y se encuentra  en aprobación en OAP mediante correo enviado el 19 de julio de 2019. SE valora en 0.9 hasta aprobación de OAP._x000a_Evidencias Correo con procedimiento adjunto. DKRP "/>
    <n v="1"/>
    <s v="18/10/2019: El procedimiento de trámite de incapacidades se encuentra en el link https://www.idiger.gov.co/web/guest/th: TH-GU-3 Guía para el trámite de incapacidades, licencias de maternidad y paternidad_x000a_TH-PD-29 Procedimiento para el trámite de incapaci"/>
    <n v="1"/>
    <s v="El procedimiento de trámite de incapacidades se encuentra en el link https://www.idiger.gov.co/web/guest/th: TH-GU-3 Guía para el trámite de incapacidades, licencias de maternidad y paternidad_x000a_TH-PD-29 Procedimiento para el trámite de incapacidades y lice"/>
    <x v="0"/>
  </r>
  <r>
    <n v="72"/>
    <n v="203"/>
    <x v="1"/>
    <s v="2019 2019"/>
    <x v="2"/>
    <s v="3.3.1.2"/>
    <x v="1"/>
    <x v="2"/>
    <s v="Control Financiero"/>
    <s v="Estados Contables"/>
    <x v="0"/>
    <s v="Hallazgo administrativo por no realizar la depuración contable del 100% en el término establecido en la Ley 1819 de 2016"/>
    <s v="Realizar las acciones que permitan tener la información completa de recobro de incapacidades"/>
    <s v="Plan de acciones sobre recobro de incapacidades"/>
    <s v="Número de acciones realizadas/Número de acciones propuestas"/>
    <n v="100"/>
    <s v="Subdirección Corporativa y de Asuntos Disciplinarios"/>
    <d v="2019-05-02T00:00:00"/>
    <d v="2019-12-31T00:00:00"/>
    <m/>
    <m/>
    <m/>
    <m/>
    <m/>
    <m/>
    <m/>
    <s v="Julio 19 de 2018_x000a_ Se elaboró un plan de trabajo el cual se está ejecutando y se remiten reportes contables_x000a_ Octubre de 2019_x000a_ Se desarrollaron las actividades, que han permitido poner al día los hechos de incapacidades en el IDIGER y hacer la respectiva de"/>
    <m/>
    <m/>
    <m/>
    <m/>
    <m/>
    <m/>
    <n v="0"/>
    <m/>
    <m/>
    <s v="19/07/2019 Se identifica plan de trabajo con objetivo: Generar información contable fiable y de acuerdo a los hechos económicos reportados por talento humano – nomina. Se han realizado 7 actividades, se identifican las comunicaciones de TN Nomina. Sigue e"/>
    <n v="57"/>
    <s v="Frente a  las acciones que permitan tener la información completa de recobro de incapacidades se han desarrollado las siguientes: Se continuó con la consecución y búsqueda de documentos soportes  con el fin de efectuar  el recobro de incapacidades, con ba"/>
    <n v="1"/>
    <s v="Se identifica plan de trabajo con objetivo: Generar información contable fiable y de acuerdo a los hechos económicos reportados por talento humano – nomina donde se realizan actividades para  la consecución y búsqueda de documentos soportes  con el fin de"/>
    <x v="0"/>
  </r>
  <r>
    <n v="73"/>
    <n v="203"/>
    <x v="1"/>
    <s v="2019 2019"/>
    <x v="2"/>
    <s v="3.3.1.2"/>
    <x v="2"/>
    <x v="2"/>
    <s v="Control Financiero"/>
    <s v="Estados Contables"/>
    <x v="0"/>
    <s v="Hallazgo administrativo por no realizar la depuración contable del 100% en el término establecido en la Ley 1819 de 2016"/>
    <s v="Realizar el registro contable de acuerdo con la información reportada por el area de Talento Humano"/>
    <s v="Información contable fiable y de acuerdo a los hechos económicos"/>
    <s v="Información registradas/Información reportada"/>
    <n v="100"/>
    <s v="Subdirección Corporativa y de Asuntos Disciplinarios"/>
    <d v="2019-05-02T00:00:00"/>
    <d v="2019-12-31T00:00:00"/>
    <m/>
    <m/>
    <m/>
    <m/>
    <m/>
    <m/>
    <m/>
    <s v="Julio 19 de 2018_x000a_Se elaboró un plan de trabajo el cual se está ejecutando y se remiten reportes contables_x000a_Octubre de 2019_x000a_Se desarrollaron las actividades, que han permitido poner al día los hechos de incapacidades en el IDIGER y hacer la respectiva depur"/>
    <m/>
    <m/>
    <m/>
    <m/>
    <m/>
    <m/>
    <n v="0"/>
    <m/>
    <m/>
    <s v="19/07/2019 Se identifica plan de trabajo con objetivo: Generar información contable fiable y de acuerdo a los hechos económicos reportados por talento humano – nomina. Se han realizado 7 actividades, se identifican las comunicaciones de TN Nomina. DKRP"/>
    <n v="57"/>
    <s v="Frente a  las acciones que permitan tener la información completa de recobro de incapacidades se han desarrollado las siguientes: Se continuó con la consecución y búsqueda de documentos soportes  con el fin de efectuar  el recobro de incapacidades, con ba"/>
    <n v="1"/>
    <s v="Se identifica en el documento LIBRO AUXILIAR  de la cuenta 138426 del año 2019, el registro mensual de la  causación de nomina por incapacidades y   los ingresos recibidos por el  recobro de estas.  Así mismo  se registran   los ajustes  contables que obe"/>
    <x v="0"/>
  </r>
  <r>
    <n v="74"/>
    <n v="203"/>
    <x v="1"/>
    <s v="2019 2019"/>
    <x v="3"/>
    <s v="3.1.1.1"/>
    <x v="0"/>
    <x v="3"/>
    <s v="Control Gestión"/>
    <s v="Control Fiscal Interno"/>
    <x v="0"/>
    <s v="Hallazgo administrativo por debilidades en el archivo documental, que soporta la trayectoria aplicada para la entrega de ayudas humanitarias de carácter pecuniario"/>
    <s v="Realizar una mesa de trabajo en las cual se compartan los cambios en los lineamientos para la organización del archivo documental de ayudas humanitarias"/>
    <s v="Mesa de trabajo para el archivo documental de ayudas humanitarias"/>
    <s v="Reunión mesa de trabajo programada/ Reunión mesa de trabajo realizada"/>
    <n v="100"/>
    <s v="SUBDIRECCIÓN DE EMERGENCIAS (AYUDAS HUMANITARIAS)"/>
    <d v="2019-10-15T00:00:00"/>
    <d v="2020-09-30T00:00:00"/>
    <m/>
    <m/>
    <m/>
    <m/>
    <n v="0.1"/>
    <s v="13-01-2020:  Se realizará mesa de trabajo en la semana del 16 al 22 de enero de 2020, la cual tiene el objetivo revisar los lineamientos de Gestión Documental referente al archivo de Ayudas humanitarias. "/>
    <m/>
    <m/>
    <m/>
    <m/>
    <m/>
    <m/>
    <m/>
    <m/>
    <m/>
    <m/>
    <m/>
    <m/>
    <m/>
    <m/>
    <m/>
    <s v="Se encuentra en desarrollo la acción hasta 2020"/>
    <x v="1"/>
  </r>
  <r>
    <n v="75"/>
    <n v="203"/>
    <x v="1"/>
    <s v="2019 2019"/>
    <x v="3"/>
    <s v="3.1.1.2"/>
    <x v="0"/>
    <x v="3"/>
    <s v="Control Gestión"/>
    <s v="Control Fiscal Interno"/>
    <x v="0"/>
    <s v="Hallazgo administrativo por inconsistencias en el procedimiento de ayudas humanitarias de carácter pecuniario, para la relocalización transitoria de familias afectadas por emergencia o por riesgo inminente"/>
    <s v="Revisar, actualizar y socializar el procedimiento &quot;Reconocimiento de AHCP para la Relocalización Transitoria de Familias Afectadas por Emergencia o por Riesgo Inminente&quot; atendiendo las recomendaciones de realizadas por el equipo auditor."/>
    <s v="Procedimiento actualizado &quot;AHCP&quot;"/>
    <s v="Procedimiento &quot;Reconocimiento de AHCP para la Relocalización Transitoria de Familias Afectadas por Emergencia o por Riesgo Inminente&quot; / Procedimiento actualizado*100"/>
    <n v="100"/>
    <s v="SUBDIRECCIÓN DE EMERGENCIAS (AYUDAS HUMANITARIAS)"/>
    <d v="2019-10-15T00:00:00"/>
    <d v="2020-09-30T00:00:00"/>
    <m/>
    <m/>
    <m/>
    <m/>
    <n v="0.1"/>
    <s v="12-01-2020: Se realizó reunión el13 noviembre de 2019 con el equipo de Gestión Humanitaria con el fin de socializar los hallazgos de Contraloría, y generar los compromisos para actualizar el procedimiento &quot;Reconocimiento de AHCP para la Relocalización Tra"/>
    <m/>
    <m/>
    <m/>
    <m/>
    <m/>
    <m/>
    <m/>
    <m/>
    <m/>
    <m/>
    <m/>
    <m/>
    <m/>
    <m/>
    <m/>
    <s v="Se encuentra en desarrollo la acción hasta 2020"/>
    <x v="1"/>
  </r>
  <r>
    <n v="76"/>
    <n v="203"/>
    <x v="1"/>
    <s v="2019 2019"/>
    <x v="3"/>
    <s v="3.1.1.3"/>
    <x v="0"/>
    <x v="3"/>
    <s v="Control Gestión"/>
    <s v="Control Fiscal Interno"/>
    <x v="0"/>
    <s v="Hallazgo administrativo, por debilidades en el manejo del inventario del Centro Distrital Logístico y de Reserva"/>
    <s v="Adquirir un equipo para el cargue de baterías del CDLYR, como medida de seguridad en caso de fallas con las baterías."/>
    <s v="Adquisición de un equipo para cargue de baterías"/>
    <s v="No de equipos para cargue de baterías disponibles en el CDLYR/ No de Equipos para cargue de baterias adquiridos para el CDLYR."/>
    <n v="100"/>
    <s v="SUBDIRECCIÓN DE EMERGENCIAS (LOGISTICA)"/>
    <d v="2019-10-15T00:00:00"/>
    <d v="2020-09-30T00:00:00"/>
    <m/>
    <m/>
    <m/>
    <m/>
    <n v="1"/>
    <s v="10-01-2020: Se adquirió a través del contrato de suministros de ferretería un cargador para baterías, el cual permite cargar las baterías de las motos y otros equipos del CDLyR en el momento que se lleguen a descargar. Se adjunta registro fotográfico del "/>
    <m/>
    <m/>
    <m/>
    <m/>
    <m/>
    <m/>
    <m/>
    <m/>
    <m/>
    <m/>
    <m/>
    <m/>
    <m/>
    <m/>
    <m/>
    <s v="Se encuentra en desarrollo la acción hasta 2020"/>
    <x v="1"/>
  </r>
  <r>
    <n v="77"/>
    <n v="203"/>
    <x v="1"/>
    <s v="2019 2019"/>
    <x v="3"/>
    <s v="3.1.1.3"/>
    <x v="1"/>
    <x v="3"/>
    <s v="Control Gestión"/>
    <s v="Control Fiscal Interno"/>
    <x v="0"/>
    <s v="Hallazgo administrativo, por debilidades en el manejo del inventario del Centro Distrital Logístico y de Reserva"/>
    <s v="Elaborar una propuesta de modificación del Manual de Imagen institucional a la Oficina Asesora de Comunicaciones"/>
    <s v="Propuesta de modificación al Manual de Imagen Institucional"/>
    <s v="Una propuesta de modificación del Manual de Imagen Institucional / Una propuesta de modificación elaborada *100"/>
    <n v="100"/>
    <s v="SUBDIRECCIÓN DE EMERGENCIAS (LOGISTICA)"/>
    <d v="2019-10-15T00:00:00"/>
    <d v="2020-09-30T00:00:00"/>
    <m/>
    <m/>
    <m/>
    <m/>
    <n v="0.1"/>
    <s v="10-01-2020: A la fecha se espera la entrega de las directrices de la Alcaldía de Bogotá para hacer los ajustes en el manual de imagen corporativa de IDIGER. Desde la Oficina de comunicaciones del IDIGER se han iniciado acciones para la modificación de los"/>
    <m/>
    <m/>
    <m/>
    <m/>
    <m/>
    <m/>
    <m/>
    <m/>
    <m/>
    <m/>
    <m/>
    <m/>
    <m/>
    <m/>
    <m/>
    <s v="Se encuentra en desarrollo la acción hasta 2020"/>
    <x v="1"/>
  </r>
  <r>
    <n v="78"/>
    <n v="203"/>
    <x v="1"/>
    <s v="2019 2019"/>
    <x v="3"/>
    <s v="3.1.1.3"/>
    <x v="2"/>
    <x v="3"/>
    <s v="Control Gestión"/>
    <s v="Control Fiscal Interno"/>
    <x v="0"/>
    <s v="Hallazgo administrativo, por debilidades en el manejo del inventario del Centro Distrital Logístico y de Reserva"/>
    <s v="El grupo de almacen hara la revision de la informacion de los bienesde propiedad planta y equipo a cargodel CDLYR incluyendo la informacion faltante en el modulo SAI de SI CAPITAL."/>
    <s v="Revision de bienes del CDLYR"/>
    <s v="(Número de bienes actualizados CDLYR/ Número de bienes de propiedad planta y equipo del CDLYR)*100"/>
    <n v="100"/>
    <s v="SUB DE GESTIÓN CORPORATIVA(ALMACÉN)"/>
    <d v="2019-10-10T00:00:00"/>
    <d v="2020-03-31T00:00:00"/>
    <m/>
    <m/>
    <m/>
    <m/>
    <m/>
    <m/>
    <n v="1"/>
    <s v="En el mes de diciembre de 2019 se realizó la actualización de la información de los bienes del CDLYR en el sistema de información de almacén (SAI), con el fin de dar cumplimiento a la acción de mejoramiento de la Contraloría. Se remite información a la Dr"/>
    <m/>
    <m/>
    <m/>
    <m/>
    <m/>
    <m/>
    <m/>
    <m/>
    <m/>
    <m/>
    <m/>
    <m/>
    <n v="0"/>
    <s v="No se evidencia avances _x000a_LCIR"/>
    <x v="1"/>
  </r>
  <r>
    <n v="79"/>
    <n v="203"/>
    <x v="1"/>
    <s v="2019 2019"/>
    <x v="3"/>
    <s v="3.1.3.1"/>
    <x v="0"/>
    <x v="3"/>
    <s v="Control de Resultados"/>
    <s v="Gestión Contractual"/>
    <x v="1"/>
    <s v="Hallazgo administrativo con presunta incidencia disciplinaria, por no acreditar la compra de los Ítems capacitación, herramientas y dotación; como también por falencias en los estudios previos del contrato interadministrativo 382 de 2018"/>
    <s v="Implementar un control previo a la ejecución de contratos interadministrativos de dela Sub. Emergencias, en la cual se contemple un &quot;Informe de alistamiento&quot; donde se aclare que el contratista dispone de cada uno de los insumos, en las condiciones descrit"/>
    <s v="Informe de alistamiento en contratos interadministrativos"/>
    <s v="No. de contratos interadministrativos con requisito de &quot;Informe de alistamiento&quot; / Nº de contratos interadministrativos celebrados*100"/>
    <n v="100"/>
    <s v="SUBDIRECCIÓN DE EMERGENCIAS"/>
    <d v="2019-10-03T00:00:00"/>
    <d v="2020-09-30T00:00:00"/>
    <m/>
    <m/>
    <m/>
    <m/>
    <n v="0.7"/>
    <s v="13-01-2020: Se adelantaron las siguientes acciones:_x000a_1. Se adicionó la siguiente especificación a la minuta del contrato, cláusula “ESPECIFICACIONES  DE LOS SERVICIOS A SER PRESTADOS POR EL CONTRATISTA EN EL MARCO DEL CONTRATO”, con el fin de garantizar to"/>
    <m/>
    <m/>
    <m/>
    <m/>
    <m/>
    <m/>
    <m/>
    <m/>
    <m/>
    <m/>
    <m/>
    <m/>
    <m/>
    <m/>
    <m/>
    <s v="Se encuentra en desarrollo la acción hasta 2020"/>
    <x v="1"/>
  </r>
  <r>
    <n v="80"/>
    <n v="203"/>
    <x v="1"/>
    <s v="2019 2019"/>
    <x v="3"/>
    <s v="3.1.3.1"/>
    <x v="1"/>
    <x v="3"/>
    <s v="Control de Resultados"/>
    <s v="Gestión Contractual"/>
    <x v="1"/>
    <s v="Hallazgo administrativo con presunta incidencia disciplinaria, por no acreditar la compra de los Ítems capacitación, herramientas y dotación; como también por falencias en los estudios previos del contrato interadministrativo 382 de 2018"/>
    <s v="Implementar un control en la etapa contractual de la naturalezacontratos interadministrativos de dela Sub. Emergencias por medio del cual se oriente las labores de supervisión a través de un &quot;Plan de Supervisión&quot; para los contratos interadministrativos de"/>
    <s v="Plan de supervisión"/>
    <s v="plan de supervisión ejecutado/plan de supervisión programado *100"/>
    <n v="100"/>
    <s v="SUBDIRECCIÓN DE EMERGENCIAS"/>
    <d v="2019-10-03T00:00:00"/>
    <d v="2020-09-30T00:00:00"/>
    <m/>
    <m/>
    <m/>
    <m/>
    <n v="0.7"/>
    <s v="13-01-2020: Durante la ejecución del contrato, se realizará un control mensual o bimensual, dependiendo del plazo de ejecución establecido, para verificar la disponibilidad del personal y el cumplimiento de las obligaciones contempladas en el contrato, a "/>
    <m/>
    <m/>
    <m/>
    <m/>
    <m/>
    <m/>
    <m/>
    <m/>
    <m/>
    <m/>
    <m/>
    <m/>
    <m/>
    <m/>
    <m/>
    <s v="Se encuentra en desarrollo la acción hasta 2020"/>
    <x v="1"/>
  </r>
  <r>
    <n v="81"/>
    <n v="203"/>
    <x v="1"/>
    <s v="2019 2019"/>
    <x v="3"/>
    <s v="3.1.3.2"/>
    <x v="0"/>
    <x v="3"/>
    <s v="Control de Resultados"/>
    <s v="Gestión Contractual"/>
    <x v="2"/>
    <s v="Hallazgo administrativo con incidencia fiscal por valor de $130.478.277 y presunta incidencia disciplinaria por sobrecostos encontrados en el contrato de obra 495 de 2014"/>
    <s v="Realizar reuniones entre el grupo de Obras de Mitigación ygrupo de Estudios y diseños para la generación de recomendaciones referentes al proceso constructivo(Análisis de precios unitarios, precios de referencia, cotizaciones y/o comparativos de otros pro"/>
    <s v="Reuniones de retroalimentación de los productos de la consultoría"/>
    <s v="(# de procesos constructivos revisados/No. deprocesos constructivos diseñados )*100"/>
    <n v="100"/>
    <s v="SUBDIRECCIÓN DE ANÁLISIS(ESTUDIOS)_x000a_ SUBDIRECCIÓN DE REDUCCIÓN(OBRAS)"/>
    <d v="2019-10-03T00:00:00"/>
    <d v="2020-06-30T00:00:00"/>
    <m/>
    <m/>
    <m/>
    <m/>
    <m/>
    <m/>
    <m/>
    <m/>
    <m/>
    <m/>
    <m/>
    <m/>
    <m/>
    <m/>
    <m/>
    <m/>
    <m/>
    <m/>
    <n v="0"/>
    <s v="Las dependencias no remiten soportes de cumplimiento de la acción, se solicita a las Subdirecciones de Analisis y de Reducción remitir la evidencia de cumplimiento."/>
    <m/>
    <s v="Se identifican soportes de visitas en campo de revisión del proceso constructivo de Divino Niño. Pendiente confirmación de polígonos visitados en el marco del proceso constructivo y su soporte. Continua ejecución hasta 2020."/>
    <x v="1"/>
  </r>
  <r>
    <n v="82"/>
    <n v="203"/>
    <x v="1"/>
    <s v="2019 2019"/>
    <x v="3"/>
    <s v="3.1.3.4"/>
    <x v="0"/>
    <x v="3"/>
    <s v="Control de Resultados"/>
    <s v="Gestión Contractual"/>
    <x v="2"/>
    <s v="Hallazgo administrativo con incidencia fiscal en cuantía de $32.321.381 y presunta incidencia disciplinaria, por la adición efectuada como consecuencia a la mayor permanencia de la interventoría, producto de las deficiencias en la planeación, fase de estu"/>
    <s v="Se debe realizar los ajustes técnicos necesarios, y redefinir el alcance presupuestal para dar cumplimiento al objeto contractual, la reprogramación de tiempo y recursos con las respectivas modificaciones contractuales y dar continuidad a las acciones del"/>
    <s v="Contratos de obra con ajustes durante la ejecución."/>
    <s v="(# de contratos de obra con ajustes durante la ejecución /# de contratos de obra suscritos con necesidad de ajuste)*100"/>
    <n v="100"/>
    <s v="SUBDIRECCIÓN DE REDUCCIÓN(OBRAS)"/>
    <d v="2019-10-03T00:00:00"/>
    <d v="2020-06-30T00:00:00"/>
    <m/>
    <m/>
    <m/>
    <s v="12/12/2019 Acciones realizadas _x000a_Se realizaron los ajustes técnicos para la realización de adiciones y prorrogas con las respectivas justificaciones técnicas y administrativas para  dar continuidad a las acciones de la interventoría en cumplimiento dar cum"/>
    <m/>
    <m/>
    <m/>
    <m/>
    <m/>
    <m/>
    <m/>
    <m/>
    <m/>
    <m/>
    <m/>
    <m/>
    <m/>
    <m/>
    <m/>
    <m/>
    <m/>
    <s v="_x000a_Se identifican  los ajustes técnicos para la realización de adiciones y prorrogas con las respectivas justificaciones técnicas y administrativas para  dar continuidad a las acciones de la interventoría en cumplimiento dar cumplimiento a lo establecido en"/>
    <x v="1"/>
  </r>
  <r>
    <n v="83"/>
    <n v="203"/>
    <x v="1"/>
    <s v="2019 2019"/>
    <x v="3"/>
    <s v="3.1.3.5"/>
    <x v="0"/>
    <x v="3"/>
    <s v="Control de Resultados"/>
    <s v="Gestión Contractual"/>
    <x v="2"/>
    <s v="Hallazgo administrativo con incidencia fiscal por valor de $22.203.470 y presunta incidencia disciplinaria, por sobreestimación en el cálculo del presupuesto oficial del contrato de obra 495 de 2014"/>
    <s v="Fortalecer las acciones de lainterventoría de obra a contratar mediante elestablecimiento deun mecanismo que le permitirá a la supervisión establecer el cumplimiento de los obligaciones contractuales de la interventoría asociadas con velar por el cumplimi"/>
    <s v="Certificaciónsuscrita por la interventoria de obra con los respetivos soportes"/>
    <s v="# de Certificaciones suscritas por la interventoria de obra / # de Certificaciones requeridas"/>
    <n v="100"/>
    <s v="SUBDIRECCIÓN DE REDUCCIÓN(OBRAS)"/>
    <d v="2019-10-03T00:00:00"/>
    <d v="2020-06-30T00:00:00"/>
    <m/>
    <m/>
    <m/>
    <s v="12/12/2019 Acciones realizadas: _x000a_Se anexan las certificaciones de cumplimiento firmadas por parte de la interventoría para los contratos en ejecución_x000a_Evidencia _x000a_Certificación de cumplimiento suscrita por la interventoría para los contratos de:_x000a_Contrato 27"/>
    <m/>
    <m/>
    <m/>
    <m/>
    <m/>
    <m/>
    <m/>
    <m/>
    <m/>
    <m/>
    <m/>
    <m/>
    <m/>
    <m/>
    <m/>
    <m/>
    <m/>
    <s v="Se identifican  certificaciones de cumplimiento firmadas por parte de la interventoría para los contratos en ejecución para los contratos de:_x000a_Contrato 271 de 2019. Casagrande._x000a_Contrato 279 de 2019. Porvenir._x000a_Contrato 313 de 2018. Arabia._x000a_Contrato 457 de 2"/>
    <x v="1"/>
  </r>
  <r>
    <n v="84"/>
    <n v="203"/>
    <x v="1"/>
    <s v="2019 2019"/>
    <x v="3"/>
    <s v="3.1.3.6"/>
    <x v="0"/>
    <x v="3"/>
    <s v="Control de Resultados"/>
    <s v="Gestión Contractual"/>
    <x v="1"/>
    <s v="Hallazgo administrativo con presunta incidencia disciplinaria por doble reconocimiento del pago de vigilancia y arriendo durante el tiempo de la suspensión en el marco del contrato de obra 495 de 2014"/>
    <s v="Fortalecer las acciones de lainterventoría de obra a contratar mediante elestablecimiento deun mecanismo que le permitirá a la supervisión establecer el cumplimiento de los obligaciones contractuales de la interventoría asociadas con velar por el cumplimi"/>
    <s v="Certificaciónsuscrita por la interventoria de obra con los respetivos soportes"/>
    <s v="# de Certificaciones suscritas por la interventoria de obra / # de Certificaciones requeridas"/>
    <n v="100"/>
    <s v="SUBDIRECCIÓN DE REDUCCIÓN(OBRAS)"/>
    <d v="2019-10-03T00:00:00"/>
    <d v="2020-06-30T00:00:00"/>
    <m/>
    <m/>
    <m/>
    <s v="12/12/2019 Acciones realizadas: _x000a_Se anexan las certificaciones de cumplimiento firmadas por parte de la interventoría para los contratos en ejecución_x000a_Evidencia _x000a_Certificación de cumplimiento suscrita por la interventoría para los contratos de:_x000a_Contrato 27"/>
    <m/>
    <m/>
    <m/>
    <m/>
    <m/>
    <m/>
    <m/>
    <m/>
    <m/>
    <m/>
    <m/>
    <m/>
    <m/>
    <m/>
    <m/>
    <m/>
    <m/>
    <s v="Se identifican  certificaciones de cumplimiento firmadas por parte de la interventoría para los contratos en ejecución para los contratos de:_x000a_Contrato 271 de 2019. Casagrande._x000a_Contrato 279 de 2019. Porvenir._x000a_Contrato 313 de 2018. Arabia._x000a_Contrato 457 de 2"/>
    <x v="1"/>
  </r>
  <r>
    <n v="85"/>
    <n v="203"/>
    <x v="1"/>
    <s v="2019 2019"/>
    <x v="3"/>
    <s v="3.1.3.7"/>
    <x v="0"/>
    <x v="3"/>
    <s v="Control de Resultados"/>
    <s v="Gestión Contractual"/>
    <x v="1"/>
    <s v="Hallazgo administrativo con presunta incidencia disciplinaria por insuficiencia en la garantía de responsabilidad civil extracontractual en el marco del contrato de obra 495 de 2014"/>
    <s v="Expedir formato que sirva de apoyo en la revisión de la garantía de responsabilidad civil extracontractual. junto con Elaboración decomunicación interna, recondando a los supervisores e interventores la obligación que tienen de revisar previamente las gar"/>
    <s v="1. Formato de revisión y Comunicación interna proyectada"/>
    <s v="Formato de revisión garantía de responsabilidad civil extracontractual y Comunicación interna proyectada"/>
    <n v="1"/>
    <s v="OFICINA ASESORA JURÍDICA"/>
    <d v="2019-10-10T00:00:00"/>
    <d v="2020-04-07T00:00:00"/>
    <m/>
    <m/>
    <m/>
    <m/>
    <m/>
    <m/>
    <m/>
    <m/>
    <m/>
    <m/>
    <m/>
    <m/>
    <m/>
    <m/>
    <m/>
    <m/>
    <m/>
    <m/>
    <m/>
    <m/>
    <m/>
    <s v="Se encuentra en desarrollo la acción hasta 2020"/>
    <x v="1"/>
  </r>
  <r>
    <n v="86"/>
    <n v="203"/>
    <x v="1"/>
    <s v="2019 2019"/>
    <x v="3"/>
    <s v="3.1.3.8"/>
    <x v="0"/>
    <x v="3"/>
    <s v="Control de Resultados"/>
    <s v="Gestión Contractual"/>
    <x v="1"/>
    <s v="Hallazgo administrativo con presunta incidencia disciplinaria por falencias en la supervisión del convenio 411 de 2014, contrato de obra 495 de 2014 y contrato interadministrativo 382 de 2018"/>
    <s v="Fortalecer las acciones de lainterventoría de obra a contratar mediante elestablecimiento deun mecanismo de monitoreo mensual del cumplimiento de los obligaciones contractuales de la interventoría."/>
    <s v="Lista de chequeo de seguimiento mensual que realiza el supervisor a la interventoría"/>
    <s v="# lista de chequeo mensual / # de meses de ejecucion de contratos de interventoria"/>
    <n v="100"/>
    <s v="SUBDIRECCIÓN DE REDUCCIÓN(OBRAS)"/>
    <d v="2019-10-03T00:00:00"/>
    <d v="2020-06-30T00:00:00"/>
    <m/>
    <m/>
    <m/>
    <s v="12/12/2019 Acciones realizadas: _x000a_ Se anexa el certificado de cumplimiento que da cuenta del control al cumplimiento de las obligaciones de la interventoría y esta a su vez al contratista de obra mediante la revisión de los informes semanales. _x000a_Evidencia _x000a_"/>
    <m/>
    <m/>
    <m/>
    <m/>
    <m/>
    <m/>
    <m/>
    <m/>
    <m/>
    <m/>
    <m/>
    <m/>
    <m/>
    <m/>
    <m/>
    <m/>
    <m/>
    <s v="Se identifican  certificaciones de cumplimiento firmadas por parte de la interventoría para los contratos en ejecución para los contratos de:_x000a_Contrato 271 de 2019. Casagrande._x000a_Contrato 279 de 2019. Porvenir._x000a_Contrato 313 de 2018. Arabia._x000a_Contrato 457 de 2"/>
    <x v="1"/>
  </r>
  <r>
    <n v="87"/>
    <n v="203"/>
    <x v="1"/>
    <s v="2019 2019"/>
    <x v="3"/>
    <s v="3.1.3.8"/>
    <x v="1"/>
    <x v="3"/>
    <s v="Control de Resultados"/>
    <s v="Gestión Contractual"/>
    <x v="1"/>
    <s v="Hallazgo administrativo con presunta incidencia disciplinaria por falencias en la supervisión del convenio 411 de 2014, contrato de obra 495 de 2014 y contrato interadministrativo 382 de 2018"/>
    <s v="Elaborarinformeparcialde supervisión donde se registre el avance especifico en el cumplimiento de los compromisos para los contratos interadministrativos de la subdirección de emergencias y desastres"/>
    <s v="Informe de supervisión"/>
    <s v="Un informe de supervisión / Un informe de supervisión elaborado*100"/>
    <n v="100"/>
    <s v="SUBDIRECCIÓN DE EMERGENCIAS"/>
    <d v="2019-10-03T00:00:00"/>
    <d v="2020-09-30T00:00:00"/>
    <m/>
    <m/>
    <m/>
    <m/>
    <n v="0.7"/>
    <s v="13-01-2020: Se diseñó el modelo de informe de supervisión para realizar el seguimiento a los compromisos establecidos en los contratos. Se adjunta el modelo, que se va a utilizar en el contrato 519 de 2019 firmado con la Defensa Civil Colombiana. Se adjun"/>
    <m/>
    <m/>
    <m/>
    <m/>
    <m/>
    <m/>
    <m/>
    <m/>
    <m/>
    <m/>
    <m/>
    <m/>
    <m/>
    <m/>
    <m/>
    <s v="Se encuentra en desarrollo la acción hasta 2020"/>
    <x v="1"/>
  </r>
  <r>
    <n v="88"/>
    <n v="203"/>
    <x v="1"/>
    <s v="2019 2019"/>
    <x v="3"/>
    <s v="3.1.3.8"/>
    <x v="2"/>
    <x v="3"/>
    <s v="Control de Resultados"/>
    <s v="Gestión Contractual"/>
    <x v="1"/>
    <s v="Hallazgo administrativo con presunta incidencia disciplinaria por falencias en la supervisión del convenio 411 de 2014, contrato de obra 495 de 2014 y contrato interadministrativo 382 de 2018"/>
    <s v="La OAJ elaborará comunicación interna a las subdirectores de reducción y de emergencias indicando que las obligaciones específicas pactadas desde los estudios previos deben ser claras (saber realmente que actividades deben realizar las partes) y verificab"/>
    <s v="Comunicación interna proyectada."/>
    <s v="Una comunicación interna proyectada yremitida."/>
    <n v="1"/>
    <s v="OFICINA ASESORA JURÍDICA"/>
    <d v="2019-10-10T00:00:00"/>
    <d v="2020-04-07T00:00:00"/>
    <m/>
    <m/>
    <m/>
    <m/>
    <m/>
    <m/>
    <m/>
    <m/>
    <m/>
    <m/>
    <m/>
    <m/>
    <m/>
    <m/>
    <m/>
    <m/>
    <m/>
    <m/>
    <m/>
    <m/>
    <m/>
    <s v="Se encuentra en desarrollo la acción hasta 2020"/>
    <x v="1"/>
  </r>
  <r>
    <n v="89"/>
    <n v="203"/>
    <x v="1"/>
    <s v="2019 2019"/>
    <x v="3"/>
    <s v="3.1.3.9"/>
    <x v="0"/>
    <x v="3"/>
    <s v="Control de Resultados"/>
    <s v="Gestión Contractual"/>
    <x v="2"/>
    <s v="Hallazgo administrativo con incidencia fiscal por valor de $134.817.854 y presunta incidencia disciplinaria por no encontrar en el sitio de las obras el número y densidad de especies vegetales reportadas en el acta de recibo a satisfacción del contrato 49"/>
    <s v="En los proyectos que se ejecuten actividades de traslado y/o siembra de especies vegetales y/o individuos arbóreos se proyectarán mantenimientos periódicosposteriores al recibo a satisfacción del proyecto."/>
    <s v="Mantenimientos Forestales"/>
    <s v="# de Mantenimientos Forestales realizados)/(# de mantenimientos forestales programados)"/>
    <n v="100"/>
    <s v="SUBDIRECCIÓN DE REDUCCIÓN(OBRAS)"/>
    <d v="2019-10-03T00:00:00"/>
    <d v="2020-09-30T00:00:00"/>
    <m/>
    <m/>
    <m/>
    <s v="12/12/2019 Acciones realizadas: _x000a_ Se envia matriz con el diagnostico de las obras que requieren mantenimiento de arbolado. _x000a_Evidencia:_x000a_Matriz de diagnostico de las obras que requerirían mantenimiento de arbolado "/>
    <m/>
    <m/>
    <m/>
    <m/>
    <m/>
    <m/>
    <m/>
    <m/>
    <m/>
    <m/>
    <m/>
    <m/>
    <m/>
    <m/>
    <m/>
    <m/>
    <m/>
    <s v="Se identifica  matriz con el diagnostico de las obras que requieren mantenimiento de arbolado. _x000a_Continua en ejecución hasta 202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RABAJO CONSOLIDADO TABLAS DINA" cacheId="8" applyNumberFormats="0" applyBorderFormats="0" applyFontFormats="0" applyPatternFormats="0" applyAlignmentFormats="0" applyWidthHeightFormats="0" dataCaption="" updatedVersion="5" compact="0" compactData="0">
  <location ref="A6:G20" firstHeaderRow="1" firstDataRow="2" firstDataCol="3" rowPageCount="1" colPageCount="1"/>
  <pivotFields count="42">
    <pivotField name="NO." compact="0" outline="0" multipleItemSelectionAllowed="1" showAll="0"/>
    <pivotField name="CÓDIGO DE LA ENTIDAD" compact="0" outline="0" multipleItemSelectionAllowed="1" showAll="0"/>
    <pivotField name="VIGENCIA PAD AUDITORIA o VISITA" axis="axisRow" compact="0" outline="0" multipleItemSelectionAllowed="1" showAll="0" sortType="ascending">
      <items count="3">
        <item x="0"/>
        <item x="1"/>
        <item t="default"/>
      </items>
    </pivotField>
    <pivotField name="VIGENCIA PAD AUDITORIA o VISITA 1" compact="0" outline="0" multipleItemSelectionAllowed="1" showAll="0"/>
    <pivotField name="CODIGO AUDITORIA SEGÚN PAD DE LA VIGENCIA" axis="axisRow" compact="0" outline="0" multipleItemSelectionAllowed="1" showAll="0" sortType="ascending">
      <items count="5">
        <item x="2"/>
        <item x="3"/>
        <item x="0"/>
        <item x="1"/>
        <item t="default"/>
      </items>
    </pivotField>
    <pivotField name="No. HALLAZGO o Numeral del Informe de la Auditoría o Visita" compact="0" outline="0" multipleItemSelectionAllowed="1" showAll="0"/>
    <pivotField name="CODIGO ACCION" axis="axisPage" compact="0" outline="0" multipleItemSelectionAllowed="1" showAll="0">
      <items count="4">
        <item x="0"/>
        <item h="1" x="1"/>
        <item h="1" x="2"/>
        <item t="default"/>
      </items>
    </pivotField>
    <pivotField name="MODALIDAD" axis="axisRow" compact="0" outline="0" multipleItemSelectionAllowed="1" showAll="0" sortType="ascending">
      <items count="5">
        <item x="0"/>
        <item x="1"/>
        <item x="2"/>
        <item x="3"/>
        <item t="default"/>
      </items>
    </pivotField>
    <pivotField name="COMPONENTE" compact="0" outline="0" multipleItemSelectionAllowed="1" showAll="0"/>
    <pivotField name="FACTOR" compact="0" outline="0" multipleItemSelectionAllowed="1" showAll="0"/>
    <pivotField name="TIPO" axis="axisCol" dataField="1" compact="0" outline="0" multipleItemSelectionAllowed="1" showAll="0" sortType="ascending">
      <items count="4">
        <item x="0"/>
        <item x="2"/>
        <item x="1"/>
        <item t="default"/>
      </items>
    </pivotField>
    <pivotField name="DESCRIPCIÓN DEL HALLAZGO" compact="0" outline="0" multipleItemSelectionAllowed="1" showAll="0"/>
    <pivotField name="DESCRIPCIÓN ACCION" compact="0" outline="0" multipleItemSelectionAllowed="1" showAll="0"/>
    <pivotField name="NOMBRE DEL INDICADOR" compact="0" outline="0" multipleItemSelectionAllowed="1" showAll="0"/>
    <pivotField name="FORMULA DEL INDICADOR" compact="0" outline="0" multipleItemSelectionAllowed="1" showAll="0"/>
    <pivotField name="META" compact="0" numFmtId="9" outline="0" multipleItemSelectionAllowed="1" showAll="0"/>
    <pivotField name="AREA RESPONSABLE" compact="0" outline="0" multipleItemSelectionAllowed="1" showAll="0"/>
    <pivotField name="FECHA DE INICIO" compact="0" numFmtId="14" outline="0" multipleItemSelectionAllowed="1" showAll="0"/>
    <pivotField name="FECHA DE TERMINACIÓN" compact="0" numFmtId="14" outline="0" multipleItemSelectionAllowed="1" showAll="0"/>
    <pivotField name="RESULTADO INDICADOR" compact="0" outline="0" multipleItemSelectionAllowed="1" showAll="0"/>
    <pivotField name="REPORTE DEPENDENCIA" compact="0" outline="0" multipleItemSelectionAllowed="1" showAll="0"/>
    <pivotField name="resultado indicador2" compact="0" outline="0" multipleItemSelectionAllowed="1" showAll="0"/>
    <pivotField name="reporte dependencia2" compact="0" outline="0" multipleItemSelectionAllowed="1" showAll="0"/>
    <pivotField name="resultado indicador3" compact="0" outline="0" multipleItemSelectionAllowed="1" showAll="0"/>
    <pivotField name="reporte dependencia3" compact="0" outline="0" multipleItemSelectionAllowed="1" showAll="0"/>
    <pivotField name="resultado indicador4" compact="0" numFmtId="9" outline="0" multipleItemSelectionAllowed="1" showAll="0"/>
    <pivotField name="reporte dependencia4" compact="0" outline="0" multipleItemSelectionAllowed="1" showAll="0"/>
    <pivotField name="resultado indicador5" compact="0" outline="0" multipleItemSelectionAllowed="1" showAll="0"/>
    <pivotField name="reporte dependencia5" compact="0" outline="0" multipleItemSelectionAllowed="1" showAll="0"/>
    <pivotField name="resultado indicador6" compact="0" outline="0" multipleItemSelectionAllowed="1" showAll="0"/>
    <pivotField name="reporte dependencia6" compact="0" outline="0" multipleItemSelectionAllowed="1" showAll="0"/>
    <pivotField name="resultado indicador7" compact="0" outline="0" multipleItemSelectionAllowed="1" showAll="0"/>
    <pivotField name="reporte dependencia7" compact="0" outline="0" multipleItemSelectionAllowed="1" showAll="0"/>
    <pivotField name="resultado indicador8" compact="0" outline="0" multipleItemSelectionAllowed="1" showAll="0"/>
    <pivotField name="SEGUIMIENTO PRIMER TRIMESTRE" compact="0" outline="0" multipleItemSelectionAllowed="1" showAll="0"/>
    <pivotField name="resultado indicador9" compact="0" numFmtId="10" outline="0" multipleItemSelectionAllowed="1" showAll="0"/>
    <pivotField name="SEGUIMIENTO SEGUNDO TRIMESTRE" compact="0" outline="0" multipleItemSelectionAllowed="1" showAll="0"/>
    <pivotField name="resultado indicador10" compact="0" outline="0" multipleItemSelectionAllowed="1" showAll="0"/>
    <pivotField name="SEGUIMIENTO TERCER TRIMESTRE" compact="0" outline="0" multipleItemSelectionAllowed="1" showAll="0"/>
    <pivotField name="resultado indicador11" compact="0" numFmtId="9" outline="0" multipleItemSelectionAllowed="1" showAll="0"/>
    <pivotField name="SEGUIMIENTO DICIEMBRE 2019" compact="0" outline="0" multipleItemSelectionAllowed="1" showAll="0"/>
    <pivotField name="ESTADO Y EVALUACIÓN ENTIDAD" compact="0" outline="0" multipleItemSelectionAllowed="1" showAll="0"/>
  </pivotFields>
  <rowFields count="3">
    <field x="7"/>
    <field x="4"/>
    <field x="2"/>
  </rowFields>
  <rowItems count="13">
    <i>
      <x/>
      <x v="2"/>
      <x/>
    </i>
    <i t="default" r="1">
      <x v="2"/>
    </i>
    <i t="default">
      <x/>
    </i>
    <i>
      <x v="1"/>
      <x v="3"/>
      <x/>
    </i>
    <i t="default" r="1">
      <x v="3"/>
    </i>
    <i t="default">
      <x v="1"/>
    </i>
    <i>
      <x v="2"/>
      <x/>
      <x v="1"/>
    </i>
    <i t="default" r="1">
      <x/>
    </i>
    <i t="default">
      <x v="2"/>
    </i>
    <i>
      <x v="3"/>
      <x v="1"/>
      <x v="1"/>
    </i>
    <i t="default" r="1">
      <x v="1"/>
    </i>
    <i t="default">
      <x v="3"/>
    </i>
    <i t="grand">
      <x/>
    </i>
  </rowItems>
  <colFields count="1">
    <field x="10"/>
  </colFields>
  <colItems count="4">
    <i>
      <x/>
    </i>
    <i>
      <x v="1"/>
    </i>
    <i>
      <x v="2"/>
    </i>
    <i t="grand">
      <x/>
    </i>
  </colItems>
  <pageFields count="1">
    <pageField fld="6" hier="0"/>
  </pageFields>
  <dataFields count="1">
    <dataField name="COUNTA of TIPO" fld="10" subtotal="count" baseField="0"/>
  </dataFields>
  <formats count="7">
    <format dxfId="13">
      <pivotArea dataOnly="0" labelOnly="1" outline="0" fieldPosition="0">
        <references count="1">
          <reference field="10" count="1">
            <x v="0"/>
          </reference>
        </references>
      </pivotArea>
    </format>
    <format dxfId="12">
      <pivotArea dataOnly="0" labelOnly="1" outline="0" fieldPosition="0">
        <references count="1">
          <reference field="10" count="1">
            <x v="1"/>
          </reference>
        </references>
      </pivotArea>
    </format>
    <format dxfId="11">
      <pivotArea dataOnly="0" labelOnly="1" outline="0" fieldPosition="0">
        <references count="1">
          <reference field="10" count="1">
            <x v="2"/>
          </reference>
        </references>
      </pivotArea>
    </format>
    <format dxfId="10">
      <pivotArea dataOnly="0" labelOnly="1" grandCol="1" outline="0" fieldPosition="0"/>
    </format>
    <format dxfId="9">
      <pivotArea field="7" type="button" dataOnly="0" labelOnly="1" outline="0" axis="axisRow" fieldPosition="0"/>
    </format>
    <format dxfId="8">
      <pivotArea field="4" type="button" dataOnly="0" labelOnly="1" outline="0" axis="axisRow" fieldPosition="1"/>
    </format>
    <format dxfId="7">
      <pivotArea field="2" type="button" dataOnly="0" labelOnly="1" outline="0" axis="axisRow" fieldPosition="2"/>
    </format>
  </formats>
  <pivotTableStyleInfo showRowHeaders="1" showColHeaders="1" showRowStripes="0" showColStripes="0" showLastColumn="1"/>
</pivotTableDefinition>
</file>

<file path=xl/pivotTables/pivotTable2.xml><?xml version="1.0" encoding="utf-8"?>
<pivotTableDefinition xmlns="http://schemas.openxmlformats.org/spreadsheetml/2006/main" name="TRABAJO CONSOLIDADO TABLAS DINA 2" cacheId="8" applyNumberFormats="0" applyBorderFormats="0" applyFontFormats="0" applyPatternFormats="0" applyAlignmentFormats="0" applyWidthHeightFormats="0" dataCaption="" updatedVersion="5" compact="0" compactData="0">
  <location ref="A29:B33" firstHeaderRow="1" firstDataRow="1" firstDataCol="1"/>
  <pivotFields count="42">
    <pivotField name="NO." compact="0" outline="0" multipleItemSelectionAllowed="1" showAll="0"/>
    <pivotField name="CÓDIGO DE LA ENTIDAD" compact="0" outline="0" multipleItemSelectionAllowed="1" showAll="0"/>
    <pivotField name="VIGENCIA PAD AUDITORIA o VISITA" compact="0" outline="0" multipleItemSelectionAllowed="1" showAll="0"/>
    <pivotField name="VIGENCIA PAD AUDITORIA o VISITA 1" compact="0" outline="0" multipleItemSelectionAllowed="1" showAll="0"/>
    <pivotField name="CODIGO AUDITORIA SEGÚN PAD DE LA VIGENCIA" compact="0" outline="0" multipleItemSelectionAllowed="1" showAll="0"/>
    <pivotField name="No. HALLAZGO o Numeral del Informe de la Auditoría o Visita" compact="0" outline="0" multipleItemSelectionAllowed="1" showAll="0"/>
    <pivotField name="CODIGO ACCION" compact="0" outline="0" multipleItemSelectionAllowed="1" showAll="0"/>
    <pivotField name="MODALIDAD" compact="0" outline="0" multipleItemSelectionAllowed="1" showAll="0"/>
    <pivotField name="COMPONENTE" compact="0" outline="0" multipleItemSelectionAllowed="1" showAll="0"/>
    <pivotField name="FACTOR" compact="0" outline="0" multipleItemSelectionAllowed="1" showAll="0"/>
    <pivotField name="TIPO" compact="0" outline="0" multipleItemSelectionAllowed="1" showAll="0"/>
    <pivotField name="DESCRIPCIÓN DEL HALLAZGO" compact="0" outline="0" multipleItemSelectionAllowed="1" showAll="0"/>
    <pivotField name="DESCRIPCIÓN ACCION" compact="0" outline="0" multipleItemSelectionAllowed="1" showAll="0"/>
    <pivotField name="NOMBRE DEL INDICADOR" compact="0" outline="0" multipleItemSelectionAllowed="1" showAll="0"/>
    <pivotField name="FORMULA DEL INDICADOR" compact="0" outline="0" multipleItemSelectionAllowed="1" showAll="0"/>
    <pivotField name="META" compact="0" numFmtId="9" outline="0" multipleItemSelectionAllowed="1" showAll="0"/>
    <pivotField name="AREA RESPONSABLE" compact="0" outline="0" multipleItemSelectionAllowed="1" showAll="0"/>
    <pivotField name="FECHA DE INICIO" compact="0" numFmtId="14" outline="0" multipleItemSelectionAllowed="1" showAll="0"/>
    <pivotField name="FECHA DE TERMINACIÓN" compact="0" numFmtId="14" outline="0" multipleItemSelectionAllowed="1" showAll="0"/>
    <pivotField name="RESULTADO INDICADOR" compact="0" outline="0" multipleItemSelectionAllowed="1" showAll="0"/>
    <pivotField name="REPORTE DEPENDENCIA" compact="0" outline="0" multipleItemSelectionAllowed="1" showAll="0"/>
    <pivotField name="resultado indicador2" compact="0" outline="0" multipleItemSelectionAllowed="1" showAll="0"/>
    <pivotField name="reporte dependencia2" compact="0" outline="0" multipleItemSelectionAllowed="1" showAll="0"/>
    <pivotField name="resultado indicador3" compact="0" outline="0" multipleItemSelectionAllowed="1" showAll="0"/>
    <pivotField name="reporte dependencia3" compact="0" outline="0" multipleItemSelectionAllowed="1" showAll="0"/>
    <pivotField name="resultado indicador4" compact="0" numFmtId="9" outline="0" multipleItemSelectionAllowed="1" showAll="0"/>
    <pivotField name="reporte dependencia4" compact="0" outline="0" multipleItemSelectionAllowed="1" showAll="0"/>
    <pivotField name="resultado indicador5" compact="0" outline="0" multipleItemSelectionAllowed="1" showAll="0"/>
    <pivotField name="reporte dependencia5" compact="0" outline="0" multipleItemSelectionAllowed="1" showAll="0"/>
    <pivotField name="resultado indicador6" compact="0" outline="0" multipleItemSelectionAllowed="1" showAll="0"/>
    <pivotField name="reporte dependencia6" compact="0" outline="0" multipleItemSelectionAllowed="1" showAll="0"/>
    <pivotField name="resultado indicador7" compact="0" outline="0" multipleItemSelectionAllowed="1" showAll="0"/>
    <pivotField name="reporte dependencia7" compact="0" outline="0" multipleItemSelectionAllowed="1" showAll="0"/>
    <pivotField name="resultado indicador8" compact="0" outline="0" multipleItemSelectionAllowed="1" showAll="0"/>
    <pivotField name="SEGUIMIENTO PRIMER TRIMESTRE" compact="0" outline="0" multipleItemSelectionAllowed="1" showAll="0"/>
    <pivotField name="resultado indicador9" compact="0" numFmtId="10" outline="0" multipleItemSelectionAllowed="1" showAll="0"/>
    <pivotField name="SEGUIMIENTO SEGUNDO TRIMESTRE" compact="0" outline="0" multipleItemSelectionAllowed="1" showAll="0"/>
    <pivotField name="resultado indicador10" compact="0" outline="0" multipleItemSelectionAllowed="1" showAll="0"/>
    <pivotField name="SEGUIMIENTO TERCER TRIMESTRE" compact="0" outline="0" multipleItemSelectionAllowed="1" showAll="0"/>
    <pivotField name="resultado indicador11" compact="0" numFmtId="9" outline="0" multipleItemSelectionAllowed="1" showAll="0"/>
    <pivotField name="SEGUIMIENTO DICIEMBRE 2019" compact="0" outline="0" multipleItemSelectionAllowed="1" showAll="0"/>
    <pivotField name="ESTADO Y EVALUACIÓN ENTIDAD" axis="axisRow" dataField="1" compact="0" outline="0" multipleItemSelectionAllowed="1" showAll="0" sortType="ascending">
      <items count="4">
        <item x="0"/>
        <item x="1"/>
        <item x="2"/>
        <item t="default"/>
      </items>
    </pivotField>
  </pivotFields>
  <rowFields count="1">
    <field x="41"/>
  </rowFields>
  <rowItems count="4">
    <i>
      <x/>
    </i>
    <i>
      <x v="1"/>
    </i>
    <i>
      <x v="2"/>
    </i>
    <i t="grand">
      <x/>
    </i>
  </rowItems>
  <colItems count="1">
    <i/>
  </colItems>
  <dataFields count="1">
    <dataField name="CANTIDAD" fld="41" subtotal="count" baseField="0"/>
  </dataFields>
  <pivotTableStyleInfo showRowHeaders="1" showColHeaders="1" showRowStripes="0" showColStripes="0" showLastColumn="1"/>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election activeCell="E6" sqref="E6:K7"/>
    </sheetView>
  </sheetViews>
  <sheetFormatPr baseColWidth="10" defaultColWidth="14.42578125" defaultRowHeight="15" customHeight="1"/>
  <cols>
    <col min="1" max="10" width="10.7109375" customWidth="1"/>
    <col min="11" max="11" width="81.85546875" customWidth="1"/>
    <col min="12" max="15" width="10.7109375" customWidth="1"/>
  </cols>
  <sheetData>
    <row r="1" spans="1:15" ht="65.25" customHeight="1">
      <c r="A1" s="169" t="s">
        <v>0</v>
      </c>
      <c r="B1" s="170"/>
      <c r="C1" s="170"/>
      <c r="D1" s="170"/>
      <c r="E1" s="170"/>
      <c r="F1" s="170"/>
      <c r="G1" s="170"/>
      <c r="H1" s="170"/>
      <c r="I1" s="170"/>
      <c r="J1" s="170"/>
      <c r="K1" s="170"/>
      <c r="L1" s="2"/>
      <c r="M1" s="2"/>
      <c r="N1" s="2"/>
      <c r="O1" s="2"/>
    </row>
    <row r="2" spans="1:15">
      <c r="A2" s="171" t="s">
        <v>1</v>
      </c>
      <c r="B2" s="172"/>
      <c r="C2" s="172"/>
      <c r="D2" s="172"/>
      <c r="E2" s="172"/>
      <c r="F2" s="172"/>
      <c r="G2" s="172"/>
      <c r="H2" s="172"/>
      <c r="I2" s="172"/>
      <c r="J2" s="172"/>
      <c r="K2" s="173"/>
    </row>
    <row r="3" spans="1:15">
      <c r="A3" s="174"/>
      <c r="B3" s="175"/>
      <c r="C3" s="175"/>
      <c r="D3" s="175"/>
      <c r="E3" s="175"/>
      <c r="F3" s="175"/>
      <c r="G3" s="175"/>
      <c r="H3" s="175"/>
      <c r="I3" s="175"/>
      <c r="J3" s="175"/>
      <c r="K3" s="176"/>
    </row>
    <row r="4" spans="1:15">
      <c r="A4" s="177" t="s">
        <v>7</v>
      </c>
      <c r="B4" s="172"/>
      <c r="C4" s="172"/>
      <c r="D4" s="173"/>
      <c r="E4" s="178" t="s">
        <v>801</v>
      </c>
      <c r="F4" s="172"/>
      <c r="G4" s="172"/>
      <c r="H4" s="172"/>
      <c r="I4" s="172"/>
      <c r="J4" s="172"/>
      <c r="K4" s="173"/>
    </row>
    <row r="5" spans="1:15">
      <c r="A5" s="174"/>
      <c r="B5" s="175"/>
      <c r="C5" s="175"/>
      <c r="D5" s="176"/>
      <c r="E5" s="174"/>
      <c r="F5" s="175"/>
      <c r="G5" s="175"/>
      <c r="H5" s="175"/>
      <c r="I5" s="175"/>
      <c r="J5" s="175"/>
      <c r="K5" s="176"/>
    </row>
    <row r="6" spans="1:15" ht="15.75" customHeight="1">
      <c r="A6" s="177" t="s">
        <v>11</v>
      </c>
      <c r="B6" s="172"/>
      <c r="C6" s="172"/>
      <c r="D6" s="173"/>
      <c r="E6" s="179" t="s">
        <v>12</v>
      </c>
      <c r="F6" s="172"/>
      <c r="G6" s="172"/>
      <c r="H6" s="172"/>
      <c r="I6" s="172"/>
      <c r="J6" s="172"/>
      <c r="K6" s="173"/>
    </row>
    <row r="7" spans="1:15" ht="15.75" customHeight="1">
      <c r="A7" s="174"/>
      <c r="B7" s="175"/>
      <c r="C7" s="175"/>
      <c r="D7" s="176"/>
      <c r="E7" s="174"/>
      <c r="F7" s="175"/>
      <c r="G7" s="175"/>
      <c r="H7" s="175"/>
      <c r="I7" s="175"/>
      <c r="J7" s="175"/>
      <c r="K7" s="176"/>
    </row>
    <row r="8" spans="1:15" ht="15.75" customHeight="1"/>
    <row r="9" spans="1:15" ht="15.75" customHeight="1"/>
    <row r="10" spans="1:15" ht="15.75" customHeight="1"/>
    <row r="11" spans="1:15" ht="15.75" customHeight="1"/>
    <row r="12" spans="1:15" ht="15.75" customHeight="1"/>
    <row r="13" spans="1:15" ht="15.75" customHeight="1"/>
    <row r="14" spans="1:15" ht="15.75" customHeight="1"/>
    <row r="15" spans="1:15" ht="15.75" customHeight="1"/>
    <row r="16" spans="1:15"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ustomSheetViews>
    <customSheetView guid="{D1604C13-DE07-4280-AB0F-B773CBD13A08}" filter="1" showAutoFilter="1">
      <pageMargins left="0.7" right="0.7" top="0.75" bottom="0.75" header="0.3" footer="0.3"/>
      <autoFilter ref="G14"/>
    </customSheetView>
  </customSheetViews>
  <mergeCells count="6">
    <mergeCell ref="A1:K1"/>
    <mergeCell ref="A2:K3"/>
    <mergeCell ref="A4:D5"/>
    <mergeCell ref="E4:K5"/>
    <mergeCell ref="A6:D7"/>
    <mergeCell ref="E6:K7"/>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82"/>
  <sheetViews>
    <sheetView tabSelected="1" zoomScaleNormal="100" workbookViewId="0">
      <selection activeCell="J24" sqref="J24"/>
    </sheetView>
  </sheetViews>
  <sheetFormatPr baseColWidth="10" defaultColWidth="14.42578125" defaultRowHeight="15" customHeight="1"/>
  <cols>
    <col min="1" max="1" width="24.140625" customWidth="1"/>
    <col min="2" max="2" width="19.140625" customWidth="1"/>
    <col min="3" max="3" width="26.85546875" customWidth="1"/>
    <col min="4" max="4" width="22.42578125" customWidth="1"/>
    <col min="5" max="5" width="19.28515625" customWidth="1"/>
    <col min="6" max="6" width="18.42578125" customWidth="1"/>
    <col min="7" max="7" width="17.7109375" customWidth="1"/>
    <col min="8" max="8" width="14.7109375" customWidth="1"/>
    <col min="9" max="9" width="21" customWidth="1"/>
    <col min="10" max="10" width="10.42578125" customWidth="1"/>
    <col min="11" max="11" width="8.28515625" customWidth="1"/>
    <col min="12" max="12" width="21.42578125" customWidth="1"/>
    <col min="13" max="13" width="14.5703125" customWidth="1"/>
    <col min="14" max="14" width="14.140625" customWidth="1"/>
    <col min="15" max="15" width="14.85546875" customWidth="1"/>
    <col min="16" max="16" width="13.42578125" customWidth="1"/>
    <col min="17" max="17" width="14.42578125" customWidth="1"/>
    <col min="18" max="25" width="10.7109375" customWidth="1"/>
  </cols>
  <sheetData>
    <row r="1" spans="1:25">
      <c r="A1" s="169" t="s">
        <v>9</v>
      </c>
      <c r="B1" s="170"/>
      <c r="C1" s="170"/>
      <c r="D1" s="170"/>
      <c r="E1" s="170"/>
      <c r="F1" s="170"/>
      <c r="G1" s="170"/>
      <c r="H1" s="170"/>
      <c r="I1" s="170"/>
      <c r="J1" s="170"/>
      <c r="K1" s="170"/>
      <c r="L1" s="170"/>
      <c r="M1" s="170"/>
      <c r="N1" s="170"/>
      <c r="O1" s="3"/>
      <c r="P1" s="3"/>
      <c r="Q1" s="3"/>
      <c r="R1" s="3"/>
      <c r="S1" s="3"/>
      <c r="T1" s="3"/>
      <c r="U1" s="3"/>
      <c r="V1" s="3"/>
      <c r="W1" s="3"/>
      <c r="X1" s="3"/>
      <c r="Y1" s="3"/>
    </row>
    <row r="2" spans="1:25">
      <c r="A2" s="170"/>
      <c r="B2" s="170"/>
      <c r="C2" s="170"/>
      <c r="D2" s="170"/>
      <c r="E2" s="170"/>
      <c r="F2" s="170"/>
      <c r="G2" s="170"/>
      <c r="H2" s="170"/>
      <c r="I2" s="170"/>
      <c r="J2" s="170"/>
      <c r="K2" s="170"/>
      <c r="L2" s="170"/>
      <c r="M2" s="170"/>
      <c r="N2" s="170"/>
      <c r="O2" s="3"/>
      <c r="P2" s="3"/>
      <c r="Q2" s="3"/>
      <c r="R2" s="3"/>
      <c r="S2" s="3"/>
      <c r="T2" s="3"/>
      <c r="U2" s="3"/>
      <c r="V2" s="3"/>
      <c r="W2" s="3"/>
      <c r="X2" s="3"/>
      <c r="Y2" s="3"/>
    </row>
    <row r="3" spans="1:25">
      <c r="A3" s="170"/>
      <c r="B3" s="170"/>
      <c r="C3" s="170"/>
      <c r="D3" s="170"/>
      <c r="E3" s="170"/>
      <c r="F3" s="170"/>
      <c r="G3" s="170"/>
      <c r="H3" s="170"/>
      <c r="I3" s="170"/>
      <c r="J3" s="170"/>
      <c r="K3" s="170"/>
      <c r="L3" s="170"/>
      <c r="M3" s="170"/>
      <c r="N3" s="170"/>
      <c r="O3" s="3"/>
      <c r="P3" s="3"/>
      <c r="Q3" s="3"/>
      <c r="R3" s="3"/>
      <c r="S3" s="3"/>
      <c r="T3" s="3"/>
      <c r="U3" s="3"/>
      <c r="V3" s="3"/>
      <c r="W3" s="3"/>
      <c r="X3" s="3"/>
      <c r="Y3" s="3"/>
    </row>
    <row r="4" spans="1:25">
      <c r="A4" s="170"/>
      <c r="B4" s="170"/>
      <c r="C4" s="170"/>
      <c r="D4" s="170"/>
      <c r="E4" s="170"/>
      <c r="F4" s="170"/>
      <c r="G4" s="170"/>
      <c r="H4" s="170"/>
      <c r="I4" s="170"/>
      <c r="J4" s="170"/>
      <c r="K4" s="170"/>
      <c r="L4" s="170"/>
      <c r="M4" s="170"/>
      <c r="N4" s="170"/>
      <c r="O4" s="3"/>
      <c r="P4" s="3"/>
      <c r="Q4" s="3"/>
      <c r="R4" s="3"/>
      <c r="S4" s="3"/>
      <c r="T4" s="3"/>
      <c r="U4" s="3"/>
      <c r="V4" s="3"/>
      <c r="W4" s="3"/>
      <c r="X4" s="3"/>
      <c r="Y4" s="3"/>
    </row>
    <row r="5" spans="1:25">
      <c r="B5" s="3"/>
      <c r="C5" s="3"/>
      <c r="D5" s="3"/>
      <c r="E5" s="3"/>
      <c r="F5" s="3"/>
      <c r="G5" s="3"/>
      <c r="H5" s="3"/>
      <c r="I5" s="3"/>
      <c r="J5" s="3"/>
      <c r="K5" s="3"/>
      <c r="L5" s="3"/>
      <c r="M5" s="3"/>
      <c r="N5" s="3"/>
      <c r="O5" s="3"/>
      <c r="P5" s="3"/>
      <c r="Q5" s="3"/>
      <c r="R5" s="3"/>
      <c r="S5" s="3"/>
      <c r="T5" s="3"/>
      <c r="U5" s="3"/>
      <c r="V5" s="3"/>
      <c r="W5" s="3"/>
      <c r="X5" s="3"/>
      <c r="Y5" s="3"/>
    </row>
    <row r="6" spans="1:25">
      <c r="A6" s="4" t="s">
        <v>14</v>
      </c>
      <c r="B6" s="3"/>
      <c r="C6" s="3"/>
      <c r="D6" s="3"/>
      <c r="E6" s="3"/>
      <c r="F6" s="3"/>
      <c r="J6" s="4"/>
      <c r="K6" s="3"/>
      <c r="L6" s="3"/>
      <c r="M6" s="3"/>
      <c r="N6" s="3"/>
      <c r="O6" s="3"/>
      <c r="R6" s="3"/>
    </row>
    <row r="7" spans="1:25" ht="61.5" customHeight="1">
      <c r="A7" s="5" t="s">
        <v>16</v>
      </c>
      <c r="B7" s="5" t="s">
        <v>17</v>
      </c>
      <c r="C7" s="5" t="s">
        <v>18</v>
      </c>
      <c r="D7" s="5" t="s">
        <v>19</v>
      </c>
      <c r="E7" s="5" t="s">
        <v>20</v>
      </c>
      <c r="F7" s="7" t="s">
        <v>21</v>
      </c>
      <c r="G7" s="7" t="s">
        <v>22</v>
      </c>
      <c r="H7" s="5" t="s">
        <v>23</v>
      </c>
      <c r="J7" s="3"/>
      <c r="K7" s="3"/>
      <c r="L7" s="3"/>
      <c r="M7" s="3"/>
      <c r="N7" s="3"/>
      <c r="O7" s="3"/>
      <c r="P7" s="3"/>
      <c r="Q7" s="3"/>
      <c r="R7" s="3"/>
    </row>
    <row r="8" spans="1:25" ht="15.75" customHeight="1">
      <c r="A8" s="10">
        <f>+'TRABAJO CONSOLIDADO TABLAS DINA'!C8</f>
        <v>2018</v>
      </c>
      <c r="B8" s="11">
        <f>+'TRABAJO CONSOLIDADO TABLAS DINA'!B8</f>
        <v>52</v>
      </c>
      <c r="C8" s="12" t="str">
        <f>+'TRABAJO CONSOLIDADO TABLAS DINA'!A8</f>
        <v>01 - AUDITORIA DE REGULARIDAD</v>
      </c>
      <c r="D8" s="13">
        <f>+GETPIVOTDATA("TIPO",'TRABAJO CONSOLIDADO TABLAS DINA'!$A$6,"CODIGO AUDITORIA SEGÚN PAD DE LA VIGENCIA",52,"MODALIDAD","01 - AUDITORIA DE REGULARIDAD","TIPO","Hallazgo administrativo")</f>
        <v>5</v>
      </c>
      <c r="E8" s="13">
        <f>+GETPIVOTDATA("TIPO",'TRABAJO CONSOLIDADO TABLAS DINA'!$A$6,"CODIGO AUDITORIA SEGÚN PAD DE LA VIGENCIA",52,"MODALIDAD","01 - AUDITORIA DE REGULARIDAD","TIPO","Hallazgo Administrativo con presunta incidencia disciplinaria")</f>
        <v>6</v>
      </c>
      <c r="F8" s="13">
        <f>+GETPIVOTDATA("TIPO",'TRABAJO CONSOLIDADO TABLAS DINA'!$A$6,"CODIGO AUDITORIA SEGÚN PAD DE LA VIGENCIA",52,"MODALIDAD","01 - AUDITORIA DE REGULARIDAD","TIPO","HALLAZGO ADMINISTRATIVO CON INCIDENCIA FISCAL Y  PRESUNTA INCIDENCIA DISCIPLINARIA")</f>
        <v>1</v>
      </c>
      <c r="G8" s="15">
        <v>0</v>
      </c>
      <c r="H8" s="11">
        <f t="shared" ref="H8:H12" si="0">SUM(D8:G8)</f>
        <v>12</v>
      </c>
      <c r="J8" s="3"/>
      <c r="K8" s="3"/>
      <c r="L8" s="3"/>
      <c r="M8" s="3"/>
      <c r="N8" s="3"/>
      <c r="O8" s="3"/>
      <c r="P8" s="3"/>
      <c r="Q8" s="3"/>
      <c r="R8" s="3"/>
    </row>
    <row r="9" spans="1:25" ht="15.75" customHeight="1">
      <c r="A9" s="10">
        <f>+'TRABAJO CONSOLIDADO TABLAS DINA'!C11</f>
        <v>2018</v>
      </c>
      <c r="B9" s="11">
        <f>+'TRABAJO CONSOLIDADO TABLAS DINA'!B11</f>
        <v>58</v>
      </c>
      <c r="C9" s="17" t="str">
        <f>+'TRABAJO CONSOLIDADO TABLAS DINA'!A11</f>
        <v>02 - AUDITORIA DE DESEMPEÑO</v>
      </c>
      <c r="D9" s="13">
        <f>+GETPIVOTDATA("TIPO",'TRABAJO CONSOLIDADO TABLAS DINA'!$A$6,"CODIGO AUDITORIA SEGÚN PAD DE LA VIGENCIA",58,"MODALIDAD","02 - AUDITORIA DE DESEMPEÑO","TIPO","Hallazgo administrativo")</f>
        <v>5</v>
      </c>
      <c r="E9" s="13">
        <f>+GETPIVOTDATA("TIPO",'TRABAJO CONSOLIDADO TABLAS DINA'!$A$6,"CODIGO AUDITORIA SEGÚN PAD DE LA VIGENCIA",58,"MODALIDAD","02 - AUDITORIA DE DESEMPEÑO","TIPO","Hallazgo Administrativo con presunta incidencia disciplinaria")</f>
        <v>2</v>
      </c>
      <c r="F9" s="13">
        <f>+GETPIVOTDATA("TIPO",'TRABAJO CONSOLIDADO TABLAS DINA'!$A$6,"CODIGO AUDITORIA SEGÚN PAD DE LA VIGENCIA",58,"MODALIDAD","02 - AUDITORIA DE DESEMPEÑO","TIPO","HALLAZGO ADMINISTRATIVO CON INCIDENCIA FISCAL Y  PRESUNTA INCIDENCIA DISCIPLINARIA")</f>
        <v>2</v>
      </c>
      <c r="G9" s="15">
        <v>0</v>
      </c>
      <c r="H9" s="11">
        <f t="shared" si="0"/>
        <v>9</v>
      </c>
      <c r="J9" s="3"/>
      <c r="K9" s="3"/>
      <c r="L9" s="3"/>
      <c r="M9" s="3"/>
      <c r="N9" s="3"/>
      <c r="O9" s="3"/>
      <c r="P9" s="3"/>
      <c r="Q9" s="3"/>
      <c r="R9" s="3"/>
    </row>
    <row r="10" spans="1:25" ht="15.75" customHeight="1">
      <c r="A10" s="19">
        <f>+'TRABAJO CONSOLIDADO TABLAS DINA'!C14</f>
        <v>2019</v>
      </c>
      <c r="B10" s="15">
        <f>+'TRABAJO CONSOLIDADO TABLAS DINA'!B14</f>
        <v>22</v>
      </c>
      <c r="C10" s="12" t="str">
        <f>+'TRABAJO CONSOLIDADO TABLAS DINA'!A14</f>
        <v>1 01 - AUDITORIA DE REGULARIDAD</v>
      </c>
      <c r="D10" s="13">
        <f>+GETPIVOTDATA("TIPO",'TRABAJO CONSOLIDADO TABLAS DINA'!$A$6,"CODIGO AUDITORIA SEGÚN PAD DE LA VIGENCIA",22,"MODALIDAD","1 01 - AUDITORIA DE REGULARIDAD","TIPO","Hallazgo administrativo")</f>
        <v>15</v>
      </c>
      <c r="E10" s="13">
        <f>+GETPIVOTDATA("TIPO",'TRABAJO CONSOLIDADO TABLAS DINA'!$A$6,"CODIGO AUDITORIA SEGÚN PAD DE LA VIGENCIA",22,"MODALIDAD","1 01 - AUDITORIA DE REGULARIDAD","TIPO","Hallazgo Administrativo con presunta incidencia disciplinaria")</f>
        <v>12</v>
      </c>
      <c r="F10" s="13">
        <f>+GETPIVOTDATA("TIPO",'TRABAJO CONSOLIDADO TABLAS DINA'!$A$6,"MODALIDAD","1 01 - AUDITORIA DE REGULARIDAD","TIPO","HALLAZGO ADMINISTRATIVO CON INCIDENCIA FISCAL Y  PRESUNTA INCIDENCIA DISCIPLINARIA")</f>
        <v>6</v>
      </c>
      <c r="G10" s="15">
        <v>0</v>
      </c>
      <c r="H10" s="11">
        <f t="shared" si="0"/>
        <v>33</v>
      </c>
      <c r="J10" s="3"/>
      <c r="K10" s="3"/>
      <c r="L10" s="3"/>
      <c r="M10" s="3"/>
      <c r="N10" s="3"/>
      <c r="O10" s="3"/>
      <c r="P10" s="3"/>
      <c r="Q10" s="3"/>
      <c r="R10" s="3"/>
    </row>
    <row r="11" spans="1:25" ht="15.75" customHeight="1">
      <c r="A11" s="163">
        <f>+'TRABAJO CONSOLIDADO TABLAS DINA'!C17</f>
        <v>2019</v>
      </c>
      <c r="B11" s="15">
        <f>+'TRABAJO CONSOLIDADO TABLAS DINA'!B17</f>
        <v>32</v>
      </c>
      <c r="C11" s="12" t="str">
        <f>+'TRABAJO CONSOLIDADO TABLAS DINA'!A17</f>
        <v>2 02 - AUDITORIA DE DESEMPEÑO</v>
      </c>
      <c r="D11" s="13">
        <f>+GETPIVOTDATA("TIPO",'TRABAJO CONSOLIDADO TABLAS DINA'!$A$6,"CODIGO AUDITORIA SEGÚN PAD DE LA VIGENCIA",32,"MODALIDAD","2 02 - AUDITORIA DE DESEMPEÑO","TIPO","Hallazgo administrativo")</f>
        <v>3</v>
      </c>
      <c r="E11" s="13">
        <f>+GETPIVOTDATA("TIPO",'TRABAJO CONSOLIDADO TABLAS DINA'!$A$6,"CODIGO AUDITORIA SEGÚN PAD DE LA VIGENCIA",32,"MODALIDAD","2 02 - AUDITORIA DE DESEMPEÑO","TIPO","Hallazgo Administrativo con presunta incidencia disciplinaria")</f>
        <v>4</v>
      </c>
      <c r="F11" s="13">
        <f>+GETPIVOTDATA("TIPO",'TRABAJO CONSOLIDADO TABLAS DINA'!$A$6,"CODIGO AUDITORIA SEGÚN PAD DE LA VIGENCIA",32,"MODALIDAD","2 02 - AUDITORIA DE DESEMPEÑO","TIPO","HALLAZGO ADMINISTRATIVO CON INCIDENCIA FISCAL Y  PRESUNTA INCIDENCIA DISCIPLINARIA")</f>
        <v>4</v>
      </c>
      <c r="G11" s="15">
        <v>0</v>
      </c>
      <c r="H11" s="11">
        <f t="shared" si="0"/>
        <v>11</v>
      </c>
      <c r="J11" s="3"/>
      <c r="K11" s="3"/>
      <c r="L11" s="3"/>
      <c r="M11" s="3"/>
      <c r="N11" s="3"/>
      <c r="O11" s="3"/>
      <c r="P11" s="3"/>
      <c r="Q11" s="3"/>
      <c r="R11" s="3"/>
    </row>
    <row r="12" spans="1:25" ht="15.75" customHeight="1">
      <c r="A12" s="181" t="s">
        <v>23</v>
      </c>
      <c r="B12" s="182"/>
      <c r="C12" s="183"/>
      <c r="D12" s="31">
        <f t="shared" ref="D12:G12" si="1">SUM(D8:D11)</f>
        <v>28</v>
      </c>
      <c r="E12" s="31">
        <f t="shared" si="1"/>
        <v>24</v>
      </c>
      <c r="F12" s="31">
        <f t="shared" si="1"/>
        <v>13</v>
      </c>
      <c r="G12" s="15">
        <f t="shared" si="1"/>
        <v>0</v>
      </c>
      <c r="H12" s="11">
        <f t="shared" si="0"/>
        <v>65</v>
      </c>
      <c r="J12" s="3"/>
      <c r="K12" s="3"/>
      <c r="L12" s="3"/>
      <c r="M12" s="3"/>
      <c r="N12" s="3"/>
      <c r="O12" s="3"/>
      <c r="P12" s="3"/>
      <c r="Q12" s="3"/>
      <c r="R12" s="3"/>
    </row>
    <row r="13" spans="1:25" ht="15.75" customHeight="1">
      <c r="A13" s="3"/>
      <c r="B13" s="3"/>
      <c r="C13" s="3"/>
      <c r="D13" s="33"/>
      <c r="E13" s="33"/>
      <c r="F13" s="33"/>
      <c r="G13" s="3"/>
      <c r="H13" s="3"/>
      <c r="I13" s="3"/>
      <c r="J13" s="3"/>
      <c r="K13" s="3"/>
      <c r="L13" s="3"/>
      <c r="M13" s="3"/>
      <c r="N13" s="3"/>
      <c r="O13" s="3"/>
      <c r="P13" s="3"/>
      <c r="Q13" s="3"/>
      <c r="R13" s="3"/>
      <c r="S13" s="3"/>
      <c r="T13" s="3"/>
      <c r="U13" s="3"/>
      <c r="V13" s="3"/>
      <c r="W13" s="3"/>
      <c r="X13" s="3"/>
      <c r="Y13" s="3"/>
    </row>
    <row r="14" spans="1:25" ht="15.75" customHeight="1">
      <c r="A14" s="3"/>
      <c r="B14" s="3"/>
      <c r="C14" s="3"/>
      <c r="D14" s="3"/>
      <c r="E14" s="3"/>
      <c r="F14" s="3"/>
      <c r="G14" s="3"/>
      <c r="H14" s="3"/>
      <c r="I14" s="3"/>
      <c r="J14" s="3"/>
      <c r="K14" s="3"/>
      <c r="L14" s="3"/>
      <c r="M14" s="3"/>
      <c r="N14" s="35"/>
      <c r="O14" s="3"/>
      <c r="P14" s="3"/>
      <c r="Q14" s="3"/>
      <c r="R14" s="3"/>
      <c r="S14" s="3"/>
      <c r="T14" s="3"/>
      <c r="U14" s="3"/>
      <c r="V14" s="3"/>
      <c r="W14" s="3"/>
      <c r="X14" s="3"/>
      <c r="Y14" s="3"/>
    </row>
    <row r="15" spans="1:25" ht="15.75" customHeight="1">
      <c r="A15" s="4" t="s">
        <v>46</v>
      </c>
      <c r="B15" s="3"/>
      <c r="C15" s="3"/>
      <c r="D15" s="3"/>
      <c r="E15" s="3"/>
      <c r="F15" s="3"/>
      <c r="G15" s="3"/>
      <c r="H15" s="3"/>
      <c r="I15" s="3"/>
      <c r="J15" s="3"/>
      <c r="K15" s="3"/>
      <c r="L15" s="3"/>
      <c r="M15" s="3"/>
      <c r="N15" s="3"/>
      <c r="O15" s="3"/>
      <c r="P15" s="3"/>
      <c r="Q15" s="3"/>
      <c r="R15" s="3"/>
      <c r="S15" s="3"/>
      <c r="T15" s="3"/>
      <c r="U15" s="3"/>
      <c r="V15" s="3"/>
      <c r="W15" s="3"/>
      <c r="X15" s="3"/>
      <c r="Y15" s="3"/>
    </row>
    <row r="16" spans="1:25" ht="15.75" customHeight="1">
      <c r="A16" s="184" t="s">
        <v>47</v>
      </c>
      <c r="B16" s="187" t="s">
        <v>49</v>
      </c>
      <c r="C16" s="187" t="s">
        <v>51</v>
      </c>
      <c r="E16" s="3"/>
      <c r="F16" s="3"/>
      <c r="G16" s="3"/>
      <c r="H16" s="3"/>
      <c r="I16" s="3"/>
      <c r="J16" s="3"/>
      <c r="K16" s="3"/>
      <c r="L16" s="3"/>
      <c r="N16" s="3"/>
      <c r="O16" s="3"/>
      <c r="P16" s="3"/>
      <c r="Q16" s="3"/>
      <c r="R16" s="3"/>
      <c r="S16" s="3"/>
      <c r="T16" s="3"/>
      <c r="U16" s="3"/>
      <c r="V16" s="3"/>
      <c r="W16" s="3"/>
      <c r="X16" s="3"/>
      <c r="Y16" s="3"/>
    </row>
    <row r="17" spans="1:25" ht="15.75" customHeight="1">
      <c r="A17" s="185"/>
      <c r="B17" s="185"/>
      <c r="C17" s="185"/>
      <c r="E17" s="3"/>
      <c r="F17" s="3"/>
      <c r="G17" s="3"/>
      <c r="H17" s="3"/>
      <c r="I17" s="3"/>
      <c r="J17" s="3"/>
      <c r="K17" s="3"/>
      <c r="L17" s="3"/>
      <c r="M17" s="3"/>
      <c r="N17" s="3"/>
      <c r="O17" s="3"/>
      <c r="P17" s="3"/>
      <c r="Q17" s="3"/>
      <c r="R17" s="3"/>
      <c r="S17" s="3"/>
      <c r="T17" s="3"/>
      <c r="U17" s="3"/>
      <c r="V17" s="3"/>
      <c r="W17" s="3"/>
      <c r="X17" s="3"/>
      <c r="Y17" s="3"/>
    </row>
    <row r="18" spans="1:25" ht="15.75" customHeight="1">
      <c r="A18" s="186"/>
      <c r="B18" s="186"/>
      <c r="C18" s="186"/>
      <c r="E18" s="3"/>
      <c r="F18" s="3"/>
      <c r="G18" s="3"/>
      <c r="H18" s="3"/>
      <c r="I18" s="3"/>
      <c r="J18" s="3"/>
      <c r="K18" s="3"/>
      <c r="L18" s="3"/>
      <c r="M18" s="3"/>
      <c r="N18" s="3"/>
      <c r="O18" s="3"/>
      <c r="P18" s="3"/>
      <c r="Q18" s="3"/>
      <c r="R18" s="3"/>
      <c r="S18" s="3"/>
      <c r="T18" s="3"/>
      <c r="U18" s="3"/>
      <c r="V18" s="3"/>
      <c r="W18" s="3"/>
      <c r="X18" s="3"/>
      <c r="Y18" s="3"/>
    </row>
    <row r="19" spans="1:25" ht="15.75" customHeight="1">
      <c r="A19" s="12" t="str">
        <f>'TRABAJO CONSOLIDADO TABLAS DINA'!A30</f>
        <v>CUMPLIDA</v>
      </c>
      <c r="B19" s="15">
        <f>'TRABAJO CONSOLIDADO TABLAS DINA'!B30</f>
        <v>57</v>
      </c>
      <c r="C19" s="165">
        <f>B19/B22</f>
        <v>0.6404494382022472</v>
      </c>
      <c r="E19" s="3"/>
      <c r="F19" s="3"/>
      <c r="G19" s="3"/>
      <c r="H19" s="3"/>
      <c r="I19" s="3"/>
      <c r="J19" s="3"/>
      <c r="K19" s="3"/>
      <c r="L19" s="3"/>
      <c r="M19" s="3"/>
      <c r="N19" s="3"/>
      <c r="O19" s="3"/>
      <c r="P19" s="3"/>
      <c r="Q19" s="3"/>
      <c r="R19" s="3"/>
      <c r="S19" s="3"/>
      <c r="T19" s="3"/>
      <c r="U19" s="3"/>
      <c r="V19" s="3"/>
      <c r="W19" s="3"/>
      <c r="X19" s="3"/>
      <c r="Y19" s="3"/>
    </row>
    <row r="20" spans="1:25" ht="15.75" customHeight="1">
      <c r="A20" s="12" t="str">
        <f>'TRABAJO CONSOLIDADO TABLAS DINA'!A32</f>
        <v>VENCIDA</v>
      </c>
      <c r="B20" s="15">
        <f>'TRABAJO CONSOLIDADO TABLAS DINA'!B32</f>
        <v>1</v>
      </c>
      <c r="C20" s="165">
        <f>B20/B22</f>
        <v>1.1235955056179775E-2</v>
      </c>
      <c r="E20" s="3"/>
      <c r="F20" s="3"/>
      <c r="G20" s="3"/>
      <c r="H20" s="3"/>
      <c r="I20" s="3"/>
      <c r="J20" s="3"/>
      <c r="K20" s="3"/>
      <c r="L20" s="3"/>
      <c r="M20" s="3"/>
      <c r="N20" s="3"/>
      <c r="O20" s="3"/>
      <c r="P20" s="3"/>
      <c r="Q20" s="3"/>
      <c r="R20" s="3"/>
      <c r="S20" s="3"/>
      <c r="T20" s="3"/>
      <c r="U20" s="3"/>
      <c r="V20" s="3"/>
      <c r="W20" s="3"/>
      <c r="X20" s="3"/>
      <c r="Y20" s="3"/>
    </row>
    <row r="21" spans="1:25" ht="15.75" customHeight="1">
      <c r="A21" s="12" t="str">
        <f>'TRABAJO CONSOLIDADO TABLAS DINA'!A31</f>
        <v>EN EJECUCIÓN</v>
      </c>
      <c r="B21" s="15">
        <f>'TRABAJO CONSOLIDADO TABLAS DINA'!B31</f>
        <v>31</v>
      </c>
      <c r="C21" s="165">
        <f>B21/B22</f>
        <v>0.34831460674157305</v>
      </c>
      <c r="E21" s="3"/>
      <c r="F21" s="3"/>
      <c r="G21" s="3"/>
      <c r="H21" s="3"/>
      <c r="I21" s="3"/>
      <c r="J21" s="3"/>
      <c r="K21" s="3"/>
      <c r="L21" s="3"/>
      <c r="M21" s="3"/>
      <c r="N21" s="3"/>
      <c r="O21" s="3"/>
      <c r="P21" s="3"/>
      <c r="Q21" s="3"/>
      <c r="R21" s="3"/>
      <c r="S21" s="3"/>
      <c r="T21" s="3"/>
      <c r="U21" s="3"/>
      <c r="V21" s="3"/>
      <c r="W21" s="3"/>
      <c r="X21" s="3"/>
      <c r="Y21" s="3"/>
    </row>
    <row r="22" spans="1:25" ht="15.75" customHeight="1">
      <c r="A22" s="17" t="s">
        <v>55</v>
      </c>
      <c r="B22" s="15">
        <f>'TRABAJO CONSOLIDADO TABLAS DINA'!B33</f>
        <v>89</v>
      </c>
      <c r="C22" s="165">
        <f>SUM(C19:C21)</f>
        <v>1</v>
      </c>
      <c r="E22" s="3"/>
      <c r="F22" s="3"/>
      <c r="G22" s="3"/>
      <c r="H22" s="3"/>
      <c r="I22" s="3"/>
      <c r="J22" s="3"/>
      <c r="K22" s="3"/>
      <c r="L22" s="3"/>
      <c r="M22" s="3"/>
      <c r="N22" s="3"/>
      <c r="O22" s="3"/>
      <c r="P22" s="3"/>
      <c r="Q22" s="3"/>
      <c r="R22" s="3"/>
      <c r="S22" s="3"/>
      <c r="T22" s="3"/>
      <c r="U22" s="3"/>
      <c r="V22" s="3"/>
      <c r="W22" s="3"/>
      <c r="X22" s="3"/>
      <c r="Y22" s="3"/>
    </row>
    <row r="23" spans="1:25" ht="15.75" customHeight="1">
      <c r="A23" s="3"/>
      <c r="B23" s="3"/>
      <c r="C23" s="3"/>
      <c r="D23" s="3"/>
      <c r="E23" s="3"/>
      <c r="F23" s="3"/>
      <c r="G23" s="3"/>
      <c r="H23" s="3"/>
      <c r="I23" s="3"/>
      <c r="J23" s="3"/>
      <c r="K23" s="3"/>
      <c r="L23" s="3"/>
      <c r="M23" s="3"/>
      <c r="N23" s="3"/>
      <c r="O23" s="3"/>
      <c r="P23" s="3"/>
      <c r="Q23" s="3"/>
      <c r="R23" s="3"/>
      <c r="S23" s="3"/>
      <c r="T23" s="3"/>
      <c r="U23" s="3"/>
      <c r="V23" s="3"/>
      <c r="W23" s="3"/>
      <c r="X23" s="3"/>
      <c r="Y23" s="3"/>
    </row>
    <row r="24" spans="1:25" ht="15.75" customHeight="1">
      <c r="A24" s="3"/>
      <c r="B24" s="51"/>
      <c r="C24" s="35"/>
      <c r="D24" s="3"/>
      <c r="E24" s="3"/>
      <c r="F24" s="3"/>
      <c r="G24" s="3"/>
      <c r="H24" s="3"/>
      <c r="I24" s="3"/>
      <c r="J24" s="3"/>
      <c r="K24" s="3"/>
      <c r="L24" s="3"/>
      <c r="M24" s="3"/>
      <c r="N24" s="3"/>
      <c r="O24" s="3"/>
      <c r="P24" s="3"/>
      <c r="Q24" s="3"/>
      <c r="R24" s="3"/>
      <c r="S24" s="3"/>
      <c r="T24" s="3"/>
      <c r="U24" s="3"/>
      <c r="V24" s="3"/>
      <c r="W24" s="3"/>
      <c r="X24" s="3"/>
      <c r="Y24" s="3"/>
    </row>
    <row r="25" spans="1:25" ht="15.75" customHeight="1">
      <c r="A25" s="3"/>
      <c r="B25" s="3"/>
      <c r="C25" s="35"/>
      <c r="D25" s="3"/>
      <c r="E25" s="3"/>
      <c r="F25" s="3"/>
      <c r="G25" s="3"/>
      <c r="H25" s="3"/>
      <c r="I25" s="3"/>
      <c r="J25" s="3"/>
      <c r="K25" s="3"/>
      <c r="L25" s="3"/>
      <c r="M25" s="3"/>
      <c r="N25" s="3"/>
      <c r="O25" s="3"/>
      <c r="P25" s="3"/>
      <c r="Q25" s="3"/>
      <c r="R25" s="3"/>
      <c r="S25" s="3"/>
      <c r="T25" s="3"/>
      <c r="U25" s="3"/>
      <c r="V25" s="3"/>
      <c r="W25" s="3"/>
      <c r="X25" s="3"/>
      <c r="Y25" s="3"/>
    </row>
    <row r="26" spans="1:25" ht="15.75" customHeight="1">
      <c r="A26" s="3"/>
      <c r="B26" s="3"/>
      <c r="C26" s="3"/>
      <c r="D26" s="3"/>
      <c r="E26" s="3"/>
      <c r="F26" s="3"/>
      <c r="G26" s="3"/>
      <c r="H26" s="3"/>
      <c r="I26" s="3"/>
      <c r="J26" s="3"/>
      <c r="K26" s="3"/>
      <c r="L26" s="3"/>
      <c r="M26" s="3"/>
      <c r="N26" s="3"/>
      <c r="O26" s="3"/>
      <c r="P26" s="3"/>
      <c r="Q26" s="3"/>
      <c r="R26" s="3"/>
      <c r="S26" s="3"/>
      <c r="T26" s="3"/>
      <c r="U26" s="3"/>
      <c r="V26" s="3"/>
      <c r="W26" s="3"/>
      <c r="X26" s="3"/>
      <c r="Y26" s="3"/>
    </row>
    <row r="27" spans="1:25" ht="15.75" customHeight="1">
      <c r="A27" s="3"/>
      <c r="B27" s="3"/>
      <c r="C27" s="3"/>
      <c r="D27" s="3"/>
      <c r="E27" s="3"/>
      <c r="F27" s="3"/>
      <c r="G27" s="3"/>
      <c r="H27" s="3"/>
      <c r="I27" s="3"/>
      <c r="J27" s="3"/>
      <c r="K27" s="3"/>
      <c r="L27" s="3"/>
      <c r="M27" s="3"/>
      <c r="N27" s="3"/>
      <c r="O27" s="3"/>
      <c r="P27" s="3"/>
      <c r="Q27" s="3"/>
      <c r="R27" s="3"/>
      <c r="S27" s="3"/>
      <c r="T27" s="3"/>
      <c r="U27" s="3"/>
      <c r="V27" s="3"/>
      <c r="W27" s="3"/>
      <c r="X27" s="3"/>
      <c r="Y27" s="3"/>
    </row>
    <row r="28" spans="1:25" ht="15.75" customHeight="1">
      <c r="A28" s="3"/>
      <c r="B28" s="3"/>
      <c r="C28" s="3"/>
      <c r="D28" s="3"/>
      <c r="E28" s="3"/>
      <c r="F28" s="3"/>
      <c r="G28" s="3"/>
      <c r="H28" s="3"/>
      <c r="I28" s="3"/>
      <c r="J28" s="3"/>
      <c r="K28" s="3"/>
      <c r="L28" s="3"/>
      <c r="M28" s="3"/>
      <c r="N28" s="3"/>
      <c r="O28" s="3"/>
      <c r="P28" s="3"/>
      <c r="Q28" s="3"/>
      <c r="R28" s="3"/>
      <c r="S28" s="3"/>
      <c r="T28" s="3"/>
      <c r="U28" s="3"/>
      <c r="V28" s="3"/>
      <c r="W28" s="3"/>
      <c r="X28" s="3"/>
      <c r="Y28" s="3"/>
    </row>
    <row r="29" spans="1:25" ht="15.75" customHeight="1">
      <c r="A29" s="3"/>
      <c r="B29" s="3"/>
      <c r="C29" s="3"/>
      <c r="D29" s="3"/>
      <c r="E29" s="3"/>
      <c r="F29" s="3"/>
      <c r="G29" s="3"/>
      <c r="H29" s="3"/>
      <c r="I29" s="3"/>
      <c r="J29" s="3"/>
      <c r="K29" s="3"/>
      <c r="L29" s="3"/>
      <c r="M29" s="3"/>
      <c r="N29" s="3"/>
      <c r="O29" s="3"/>
      <c r="P29" s="3"/>
      <c r="Q29" s="3"/>
      <c r="R29" s="3"/>
      <c r="S29" s="3"/>
      <c r="T29" s="3"/>
      <c r="U29" s="3"/>
      <c r="V29" s="3"/>
      <c r="W29" s="3"/>
      <c r="X29" s="3"/>
      <c r="Y29" s="3"/>
    </row>
    <row r="30" spans="1:25" ht="15.75" customHeight="1">
      <c r="A30" s="3"/>
      <c r="B30" s="3"/>
      <c r="C30" s="3"/>
      <c r="D30" s="3"/>
      <c r="E30" s="3"/>
      <c r="F30" s="3"/>
      <c r="G30" s="3"/>
      <c r="H30" s="3"/>
      <c r="I30" s="3"/>
      <c r="J30" s="3"/>
      <c r="K30" s="3"/>
      <c r="L30" s="3"/>
      <c r="M30" s="3"/>
      <c r="N30" s="3"/>
      <c r="O30" s="3"/>
      <c r="P30" s="3"/>
      <c r="Q30" s="3"/>
      <c r="R30" s="3"/>
      <c r="S30" s="3"/>
      <c r="T30" s="3"/>
      <c r="U30" s="3"/>
      <c r="V30" s="3"/>
      <c r="W30" s="3"/>
      <c r="X30" s="3"/>
      <c r="Y30" s="3"/>
    </row>
    <row r="31" spans="1:25" ht="15.75" customHeight="1">
      <c r="A31" s="3"/>
      <c r="B31" s="3"/>
      <c r="C31" s="3"/>
      <c r="D31" s="3"/>
      <c r="E31" s="3"/>
      <c r="F31" s="3"/>
      <c r="G31" s="3"/>
      <c r="H31" s="3"/>
      <c r="I31" s="35"/>
      <c r="J31" s="3"/>
      <c r="K31" s="3"/>
      <c r="L31" s="3"/>
      <c r="M31" s="3"/>
      <c r="N31" s="3"/>
      <c r="O31" s="3"/>
      <c r="P31" s="3"/>
      <c r="Q31" s="3"/>
      <c r="R31" s="3"/>
      <c r="S31" s="3"/>
      <c r="T31" s="3"/>
      <c r="U31" s="3"/>
      <c r="V31" s="3"/>
      <c r="W31" s="3"/>
      <c r="X31" s="3"/>
      <c r="Y31" s="3"/>
    </row>
    <row r="32" spans="1:25" ht="15.75" customHeight="1">
      <c r="A32" s="3"/>
      <c r="B32" s="3"/>
      <c r="C32" s="3"/>
      <c r="D32" s="3"/>
      <c r="E32" s="3"/>
      <c r="F32" s="3"/>
      <c r="G32" s="3"/>
      <c r="H32" s="3"/>
      <c r="I32" s="3"/>
      <c r="J32" s="3"/>
      <c r="K32" s="3"/>
      <c r="L32" s="3"/>
      <c r="M32" s="3"/>
      <c r="N32" s="3"/>
      <c r="O32" s="3"/>
      <c r="P32" s="3"/>
      <c r="Q32" s="3"/>
      <c r="R32" s="3"/>
      <c r="S32" s="3"/>
      <c r="T32" s="3"/>
      <c r="U32" s="3"/>
      <c r="V32" s="3"/>
      <c r="W32" s="3"/>
      <c r="X32" s="3"/>
      <c r="Y32" s="3"/>
    </row>
    <row r="33" spans="1:25" ht="15.75" customHeight="1">
      <c r="A33" s="3"/>
      <c r="B33" s="3"/>
      <c r="C33" s="3"/>
      <c r="D33" s="3"/>
      <c r="E33" s="180" t="s">
        <v>67</v>
      </c>
      <c r="F33" s="170"/>
      <c r="G33" s="170"/>
      <c r="H33" s="3"/>
      <c r="I33" s="3"/>
      <c r="J33" s="3"/>
      <c r="K33" s="3"/>
      <c r="L33" s="3"/>
      <c r="M33" s="3"/>
      <c r="N33" s="3"/>
      <c r="O33" s="3"/>
      <c r="P33" s="3"/>
      <c r="Q33" s="3"/>
      <c r="R33" s="3"/>
      <c r="S33" s="3"/>
      <c r="T33" s="3"/>
      <c r="U33" s="3"/>
      <c r="V33" s="3"/>
      <c r="W33" s="3"/>
      <c r="X33" s="3"/>
      <c r="Y33" s="3"/>
    </row>
    <row r="34" spans="1:25" ht="15.75" customHeight="1">
      <c r="A34" s="3"/>
      <c r="B34" s="3"/>
      <c r="C34" s="3"/>
      <c r="D34" s="3"/>
      <c r="E34" s="3"/>
      <c r="F34" s="3"/>
      <c r="G34" s="3"/>
      <c r="H34" s="3"/>
      <c r="I34" s="3"/>
      <c r="J34" s="3"/>
      <c r="K34" s="3"/>
      <c r="L34" s="3"/>
      <c r="M34" s="3"/>
      <c r="N34" s="3"/>
      <c r="O34" s="3"/>
      <c r="P34" s="3"/>
      <c r="Q34" s="3"/>
      <c r="R34" s="3"/>
      <c r="S34" s="3"/>
      <c r="T34" s="3"/>
      <c r="U34" s="3"/>
      <c r="V34" s="3"/>
      <c r="W34" s="3"/>
      <c r="X34" s="3"/>
      <c r="Y34" s="3"/>
    </row>
    <row r="35" spans="1:25" ht="15.75" customHeight="1">
      <c r="A35" s="3"/>
      <c r="B35" s="3"/>
      <c r="C35" s="3"/>
      <c r="D35" s="3"/>
      <c r="E35" s="3"/>
      <c r="F35" s="3"/>
      <c r="G35" s="3"/>
      <c r="H35" s="3"/>
      <c r="I35" s="3"/>
      <c r="J35" s="3"/>
      <c r="K35" s="3"/>
      <c r="L35" s="3"/>
      <c r="M35" s="3"/>
      <c r="N35" s="3"/>
      <c r="O35" s="3"/>
      <c r="P35" s="3"/>
      <c r="Q35" s="3"/>
      <c r="R35" s="3"/>
      <c r="S35" s="3"/>
      <c r="T35" s="3"/>
      <c r="U35" s="3"/>
      <c r="V35" s="3"/>
      <c r="W35" s="3"/>
      <c r="X35" s="3"/>
      <c r="Y35" s="3"/>
    </row>
    <row r="36" spans="1:25" ht="15.75" customHeight="1">
      <c r="A36" s="3"/>
      <c r="B36" s="3"/>
      <c r="C36" s="3"/>
      <c r="D36" s="3"/>
      <c r="E36" s="3"/>
      <c r="F36" s="3"/>
      <c r="G36" s="3"/>
      <c r="H36" s="3"/>
      <c r="I36" s="3"/>
      <c r="J36" s="3"/>
      <c r="K36" s="3"/>
      <c r="L36" s="3"/>
      <c r="M36" s="3"/>
      <c r="N36" s="3"/>
      <c r="O36" s="3"/>
      <c r="P36" s="3"/>
      <c r="Q36" s="3"/>
      <c r="R36" s="3"/>
      <c r="S36" s="3"/>
      <c r="T36" s="3"/>
      <c r="U36" s="3"/>
      <c r="V36" s="3"/>
      <c r="W36" s="3"/>
      <c r="X36" s="3"/>
      <c r="Y36" s="3"/>
    </row>
    <row r="37" spans="1:25" ht="15.75" customHeight="1">
      <c r="A37" s="3"/>
      <c r="B37" s="3"/>
      <c r="C37" s="3"/>
      <c r="D37" s="3"/>
      <c r="E37" s="3"/>
      <c r="F37" s="3"/>
      <c r="G37" s="3"/>
      <c r="H37" s="3"/>
      <c r="I37" s="3"/>
      <c r="J37" s="3"/>
      <c r="K37" s="3"/>
      <c r="L37" s="3"/>
      <c r="M37" s="3"/>
      <c r="N37" s="3"/>
      <c r="O37" s="3"/>
      <c r="P37" s="3"/>
      <c r="Q37" s="3"/>
      <c r="R37" s="3"/>
      <c r="S37" s="3"/>
      <c r="T37" s="3"/>
      <c r="U37" s="3"/>
      <c r="V37" s="3"/>
      <c r="W37" s="3"/>
      <c r="X37" s="3"/>
      <c r="Y37" s="3"/>
    </row>
    <row r="38" spans="1:25" ht="15.75" customHeight="1">
      <c r="A38" s="3"/>
      <c r="B38" s="3"/>
      <c r="C38" s="3"/>
      <c r="D38" s="3"/>
      <c r="E38" s="3"/>
      <c r="F38" s="3"/>
      <c r="G38" s="3"/>
      <c r="H38" s="3"/>
      <c r="I38" s="3"/>
      <c r="J38" s="3"/>
      <c r="K38" s="3"/>
      <c r="L38" s="3"/>
      <c r="M38" s="3"/>
      <c r="N38" s="3"/>
      <c r="O38" s="3"/>
      <c r="P38" s="3"/>
      <c r="Q38" s="3"/>
      <c r="R38" s="3"/>
      <c r="S38" s="3"/>
      <c r="T38" s="3"/>
      <c r="U38" s="3"/>
      <c r="V38" s="3"/>
      <c r="W38" s="3"/>
      <c r="X38" s="3"/>
      <c r="Y38" s="3"/>
    </row>
    <row r="39" spans="1:25" ht="15.75" customHeight="1">
      <c r="A39" s="3"/>
      <c r="B39" s="3"/>
      <c r="C39" s="3"/>
      <c r="D39" s="3"/>
      <c r="E39" s="3"/>
      <c r="F39" s="3"/>
      <c r="G39" s="3"/>
      <c r="H39" s="3"/>
      <c r="I39" s="3"/>
      <c r="J39" s="3"/>
      <c r="K39" s="3"/>
      <c r="L39" s="3"/>
      <c r="M39" s="3"/>
      <c r="N39" s="3"/>
      <c r="O39" s="3"/>
      <c r="P39" s="3"/>
      <c r="Q39" s="3"/>
      <c r="R39" s="3"/>
      <c r="S39" s="3"/>
      <c r="T39" s="3"/>
      <c r="U39" s="3"/>
      <c r="V39" s="3"/>
      <c r="W39" s="3"/>
      <c r="X39" s="3"/>
      <c r="Y39" s="3"/>
    </row>
    <row r="40" spans="1:25" ht="15.75" customHeight="1">
      <c r="A40" s="3"/>
      <c r="B40" s="3"/>
      <c r="C40" s="3"/>
      <c r="D40" s="3"/>
      <c r="E40" s="3"/>
      <c r="F40" s="3"/>
      <c r="G40" s="3"/>
      <c r="H40" s="3"/>
      <c r="I40" s="3"/>
      <c r="J40" s="3"/>
      <c r="K40" s="3"/>
      <c r="L40" s="3"/>
      <c r="M40" s="3"/>
      <c r="N40" s="3"/>
      <c r="O40" s="3"/>
      <c r="P40" s="3"/>
      <c r="Q40" s="3"/>
      <c r="R40" s="3"/>
      <c r="S40" s="3"/>
      <c r="T40" s="3"/>
      <c r="U40" s="3"/>
      <c r="V40" s="3"/>
      <c r="W40" s="3"/>
      <c r="X40" s="3"/>
      <c r="Y40" s="3"/>
    </row>
    <row r="41" spans="1:25" ht="15.75" customHeight="1">
      <c r="A41" s="3"/>
      <c r="B41" s="3"/>
      <c r="C41" s="3"/>
      <c r="D41" s="3"/>
      <c r="E41" s="3"/>
      <c r="F41" s="3"/>
      <c r="G41" s="3"/>
      <c r="H41" s="3"/>
      <c r="I41" s="3"/>
      <c r="J41" s="3"/>
      <c r="K41" s="3"/>
      <c r="L41" s="3"/>
      <c r="M41" s="3"/>
      <c r="N41" s="3"/>
      <c r="O41" s="3"/>
      <c r="P41" s="3"/>
      <c r="Q41" s="3"/>
      <c r="R41" s="3"/>
      <c r="S41" s="3"/>
      <c r="T41" s="3"/>
      <c r="U41" s="3"/>
      <c r="V41" s="3"/>
      <c r="W41" s="3"/>
      <c r="X41" s="3"/>
      <c r="Y41" s="3"/>
    </row>
    <row r="42" spans="1:25" ht="15.75" customHeight="1">
      <c r="A42" s="3"/>
      <c r="B42" s="3"/>
      <c r="C42" s="3"/>
      <c r="D42" s="3"/>
      <c r="E42" s="3"/>
      <c r="F42" s="3"/>
      <c r="G42" s="3"/>
      <c r="H42" s="3"/>
      <c r="I42" s="3"/>
      <c r="J42" s="3"/>
      <c r="K42" s="3"/>
      <c r="L42" s="3"/>
      <c r="M42" s="3"/>
      <c r="N42" s="3"/>
      <c r="O42" s="3"/>
      <c r="P42" s="3"/>
      <c r="Q42" s="3"/>
      <c r="R42" s="3"/>
      <c r="S42" s="3"/>
      <c r="T42" s="3"/>
      <c r="U42" s="3"/>
      <c r="V42" s="3"/>
      <c r="W42" s="3"/>
      <c r="X42" s="3"/>
      <c r="Y42" s="3"/>
    </row>
    <row r="43" spans="1:25" ht="15.75" customHeight="1">
      <c r="A43" s="3"/>
      <c r="B43" s="3"/>
      <c r="C43" s="3"/>
      <c r="D43" s="3"/>
      <c r="E43" s="3"/>
      <c r="F43" s="3"/>
      <c r="G43" s="3"/>
      <c r="H43" s="3"/>
      <c r="I43" s="3"/>
      <c r="J43" s="3"/>
      <c r="K43" s="3"/>
      <c r="L43" s="3"/>
      <c r="M43" s="3"/>
      <c r="N43" s="3"/>
      <c r="O43" s="3"/>
      <c r="P43" s="3"/>
      <c r="Q43" s="3"/>
      <c r="R43" s="3"/>
      <c r="S43" s="3"/>
      <c r="T43" s="3"/>
      <c r="U43" s="3"/>
      <c r="V43" s="3"/>
      <c r="W43" s="3"/>
      <c r="X43" s="3"/>
      <c r="Y43" s="3"/>
    </row>
    <row r="44" spans="1:25" ht="15.75" customHeight="1">
      <c r="A44" s="3"/>
      <c r="B44" s="3"/>
      <c r="C44" s="3"/>
      <c r="D44" s="3"/>
      <c r="E44" s="3"/>
      <c r="F44" s="3"/>
      <c r="G44" s="3"/>
      <c r="H44" s="3"/>
      <c r="I44" s="3"/>
      <c r="J44" s="3"/>
      <c r="K44" s="3"/>
      <c r="L44" s="3"/>
      <c r="M44" s="3"/>
      <c r="N44" s="3"/>
      <c r="O44" s="3"/>
      <c r="P44" s="3"/>
      <c r="Q44" s="3"/>
      <c r="R44" s="3"/>
      <c r="S44" s="3"/>
      <c r="T44" s="3"/>
      <c r="U44" s="3"/>
      <c r="V44" s="3"/>
      <c r="W44" s="3"/>
      <c r="X44" s="3"/>
      <c r="Y44" s="3"/>
    </row>
    <row r="45" spans="1:25" ht="15.75" customHeight="1">
      <c r="A45" s="3"/>
      <c r="B45" s="3"/>
      <c r="C45" s="3"/>
      <c r="D45" s="3"/>
      <c r="E45" s="3"/>
      <c r="F45" s="3"/>
      <c r="G45" s="3"/>
      <c r="H45" s="3"/>
      <c r="I45" s="3"/>
      <c r="J45" s="3"/>
      <c r="K45" s="3"/>
      <c r="L45" s="3"/>
      <c r="M45" s="3"/>
      <c r="N45" s="3"/>
      <c r="O45" s="3"/>
      <c r="P45" s="3"/>
      <c r="Q45" s="3"/>
      <c r="R45" s="3"/>
      <c r="S45" s="3"/>
      <c r="T45" s="3"/>
      <c r="U45" s="3"/>
      <c r="V45" s="3"/>
      <c r="W45" s="3"/>
      <c r="X45" s="3"/>
      <c r="Y45" s="3"/>
    </row>
    <row r="46" spans="1:25" ht="15.75" customHeight="1">
      <c r="A46" s="3"/>
      <c r="B46" s="3"/>
      <c r="C46" s="3"/>
      <c r="D46" s="3"/>
      <c r="E46" s="3"/>
      <c r="F46" s="3"/>
      <c r="G46" s="3"/>
      <c r="H46" s="3"/>
      <c r="I46" s="3"/>
      <c r="J46" s="3"/>
      <c r="K46" s="3"/>
      <c r="L46" s="3"/>
      <c r="M46" s="3"/>
      <c r="N46" s="3"/>
      <c r="O46" s="3"/>
      <c r="P46" s="3"/>
      <c r="Q46" s="3"/>
      <c r="R46" s="3"/>
      <c r="S46" s="3"/>
      <c r="T46" s="3"/>
      <c r="U46" s="3"/>
      <c r="V46" s="3"/>
      <c r="W46" s="3"/>
      <c r="X46" s="3"/>
      <c r="Y46" s="3"/>
    </row>
    <row r="47" spans="1:25" ht="15.75" customHeight="1">
      <c r="A47" s="3"/>
      <c r="B47" s="3"/>
      <c r="C47" s="3"/>
      <c r="D47" s="3"/>
      <c r="E47" s="3"/>
      <c r="F47" s="3"/>
      <c r="G47" s="3"/>
      <c r="H47" s="3"/>
      <c r="I47" s="3"/>
      <c r="J47" s="3"/>
      <c r="K47" s="3"/>
      <c r="L47" s="3"/>
      <c r="M47" s="3"/>
      <c r="N47" s="3"/>
      <c r="O47" s="3"/>
      <c r="P47" s="3"/>
      <c r="Q47" s="3"/>
      <c r="R47" s="3"/>
      <c r="S47" s="3"/>
      <c r="T47" s="3"/>
      <c r="U47" s="3"/>
      <c r="V47" s="3"/>
      <c r="W47" s="3"/>
      <c r="X47" s="3"/>
      <c r="Y47" s="3"/>
    </row>
    <row r="48" spans="1:25" ht="15.75" customHeight="1">
      <c r="A48" s="3"/>
      <c r="B48" s="3"/>
      <c r="C48" s="3"/>
      <c r="D48" s="3"/>
      <c r="E48" s="3"/>
      <c r="F48" s="3"/>
      <c r="G48" s="3"/>
      <c r="H48" s="3"/>
      <c r="I48" s="3"/>
      <c r="J48" s="3"/>
      <c r="K48" s="3"/>
      <c r="L48" s="3"/>
      <c r="M48" s="3"/>
      <c r="N48" s="3"/>
      <c r="O48" s="3"/>
      <c r="P48" s="3"/>
      <c r="Q48" s="3"/>
      <c r="R48" s="3"/>
      <c r="S48" s="3"/>
      <c r="T48" s="3"/>
      <c r="U48" s="3"/>
      <c r="V48" s="3"/>
      <c r="W48" s="3"/>
      <c r="X48" s="3"/>
      <c r="Y48" s="3"/>
    </row>
    <row r="49" spans="1:25" ht="15.75" customHeight="1">
      <c r="A49" s="3"/>
      <c r="B49" s="3"/>
      <c r="C49" s="3"/>
      <c r="D49" s="3"/>
      <c r="E49" s="3"/>
      <c r="F49" s="3"/>
      <c r="G49" s="3"/>
      <c r="H49" s="3"/>
      <c r="I49" s="3"/>
      <c r="J49" s="3"/>
      <c r="K49" s="3"/>
      <c r="L49" s="3"/>
      <c r="M49" s="3"/>
      <c r="N49" s="3"/>
      <c r="O49" s="3"/>
      <c r="P49" s="3"/>
      <c r="Q49" s="3"/>
      <c r="R49" s="3"/>
      <c r="S49" s="3"/>
      <c r="T49" s="3"/>
      <c r="U49" s="3"/>
      <c r="V49" s="3"/>
      <c r="W49" s="3"/>
      <c r="X49" s="3"/>
      <c r="Y49" s="3"/>
    </row>
    <row r="50" spans="1:25" ht="15.75" customHeight="1">
      <c r="A50" s="3"/>
      <c r="B50" s="3"/>
      <c r="C50" s="3"/>
      <c r="D50" s="3"/>
      <c r="E50" s="3"/>
      <c r="F50" s="3"/>
      <c r="G50" s="3"/>
      <c r="H50" s="3"/>
      <c r="I50" s="3"/>
      <c r="J50" s="3"/>
      <c r="K50" s="3"/>
      <c r="L50" s="3"/>
      <c r="M50" s="3"/>
      <c r="N50" s="3"/>
      <c r="O50" s="3"/>
      <c r="P50" s="3"/>
      <c r="Q50" s="3"/>
      <c r="R50" s="3"/>
      <c r="S50" s="3"/>
      <c r="T50" s="3"/>
      <c r="U50" s="3"/>
      <c r="V50" s="3"/>
      <c r="W50" s="3"/>
      <c r="X50" s="3"/>
      <c r="Y50" s="3"/>
    </row>
    <row r="51" spans="1:25" ht="15.75" customHeight="1">
      <c r="A51" s="3"/>
      <c r="B51" s="3"/>
      <c r="C51" s="3"/>
      <c r="D51" s="3"/>
      <c r="E51" s="3"/>
      <c r="F51" s="3"/>
      <c r="G51" s="3"/>
      <c r="H51" s="3"/>
      <c r="I51" s="3"/>
      <c r="J51" s="3"/>
      <c r="K51" s="3"/>
      <c r="L51" s="3"/>
      <c r="M51" s="3"/>
      <c r="N51" s="3"/>
      <c r="O51" s="3"/>
      <c r="P51" s="3"/>
      <c r="Q51" s="3"/>
      <c r="R51" s="3"/>
      <c r="S51" s="3"/>
      <c r="T51" s="3"/>
      <c r="U51" s="3"/>
      <c r="V51" s="3"/>
      <c r="W51" s="3"/>
      <c r="X51" s="3"/>
      <c r="Y51" s="3"/>
    </row>
    <row r="52" spans="1:25" ht="15.75" customHeight="1">
      <c r="A52" s="3"/>
      <c r="B52" s="3"/>
      <c r="C52" s="3"/>
      <c r="D52" s="3"/>
      <c r="E52" s="3"/>
      <c r="F52" s="3"/>
      <c r="G52" s="3"/>
      <c r="H52" s="3"/>
      <c r="I52" s="3"/>
      <c r="J52" s="3"/>
      <c r="K52" s="3"/>
      <c r="L52" s="3"/>
      <c r="M52" s="3"/>
      <c r="N52" s="3"/>
      <c r="O52" s="3"/>
      <c r="P52" s="3"/>
      <c r="Q52" s="3"/>
      <c r="R52" s="3"/>
      <c r="S52" s="3"/>
      <c r="T52" s="3"/>
      <c r="U52" s="3"/>
      <c r="V52" s="3"/>
      <c r="W52" s="3"/>
      <c r="X52" s="3"/>
      <c r="Y52" s="3"/>
    </row>
    <row r="53" spans="1:25" ht="15.75" customHeight="1">
      <c r="A53" s="3"/>
      <c r="B53" s="3"/>
      <c r="C53" s="3"/>
      <c r="D53" s="3"/>
      <c r="E53" s="3"/>
      <c r="F53" s="3"/>
      <c r="G53" s="3"/>
      <c r="H53" s="3"/>
      <c r="I53" s="3"/>
      <c r="J53" s="3"/>
      <c r="K53" s="3"/>
      <c r="L53" s="3"/>
      <c r="M53" s="3"/>
      <c r="N53" s="3"/>
      <c r="O53" s="3"/>
      <c r="P53" s="3"/>
      <c r="Q53" s="3"/>
      <c r="R53" s="3"/>
      <c r="S53" s="3"/>
      <c r="T53" s="3"/>
      <c r="U53" s="3"/>
      <c r="V53" s="3"/>
      <c r="W53" s="3"/>
      <c r="X53" s="3"/>
      <c r="Y53" s="3"/>
    </row>
    <row r="54" spans="1:25" ht="15.75" customHeight="1">
      <c r="A54" s="3"/>
      <c r="B54" s="3"/>
      <c r="C54" s="3"/>
      <c r="D54" s="3"/>
      <c r="E54" s="3"/>
      <c r="F54" s="3"/>
      <c r="G54" s="3"/>
      <c r="H54" s="3"/>
      <c r="I54" s="3"/>
      <c r="J54" s="3"/>
      <c r="K54" s="3"/>
      <c r="L54" s="3"/>
      <c r="M54" s="3"/>
      <c r="N54" s="3"/>
      <c r="O54" s="3"/>
      <c r="P54" s="3"/>
      <c r="Q54" s="3"/>
      <c r="R54" s="3"/>
      <c r="S54" s="3"/>
      <c r="T54" s="3"/>
      <c r="U54" s="3"/>
      <c r="V54" s="3"/>
      <c r="W54" s="3"/>
      <c r="X54" s="3"/>
      <c r="Y54" s="3"/>
    </row>
    <row r="55" spans="1:25" ht="15.75" customHeight="1">
      <c r="A55" s="3"/>
      <c r="B55" s="3"/>
      <c r="C55" s="3"/>
      <c r="D55" s="3"/>
      <c r="E55" s="3"/>
      <c r="F55" s="3"/>
      <c r="G55" s="3"/>
      <c r="H55" s="3"/>
      <c r="I55" s="3"/>
      <c r="J55" s="3"/>
      <c r="K55" s="3"/>
      <c r="L55" s="3"/>
      <c r="M55" s="3"/>
      <c r="N55" s="3"/>
      <c r="O55" s="3"/>
      <c r="P55" s="3"/>
      <c r="Q55" s="3"/>
      <c r="R55" s="3"/>
      <c r="S55" s="3"/>
      <c r="T55" s="3"/>
      <c r="U55" s="3"/>
      <c r="V55" s="3"/>
      <c r="W55" s="3"/>
      <c r="X55" s="3"/>
      <c r="Y55" s="3"/>
    </row>
    <row r="56" spans="1:25" ht="15.75" customHeight="1">
      <c r="A56" s="3"/>
      <c r="B56" s="3"/>
      <c r="C56" s="3"/>
      <c r="D56" s="3"/>
      <c r="E56" s="3"/>
      <c r="F56" s="3"/>
      <c r="G56" s="3"/>
      <c r="H56" s="3"/>
      <c r="I56" s="3"/>
      <c r="J56" s="3"/>
      <c r="K56" s="3"/>
      <c r="L56" s="3"/>
      <c r="M56" s="3"/>
      <c r="N56" s="3"/>
      <c r="O56" s="3"/>
      <c r="P56" s="3"/>
      <c r="Q56" s="3"/>
      <c r="R56" s="3"/>
      <c r="S56" s="3"/>
      <c r="T56" s="3"/>
      <c r="U56" s="3"/>
      <c r="V56" s="3"/>
      <c r="W56" s="3"/>
      <c r="X56" s="3"/>
      <c r="Y56" s="3"/>
    </row>
    <row r="57" spans="1:25" ht="15.75" customHeight="1">
      <c r="A57" s="3"/>
      <c r="B57" s="3"/>
      <c r="C57" s="3"/>
      <c r="D57" s="3"/>
      <c r="E57" s="3"/>
      <c r="F57" s="3"/>
      <c r="G57" s="3"/>
      <c r="H57" s="3"/>
      <c r="I57" s="3"/>
      <c r="J57" s="3"/>
      <c r="K57" s="3"/>
      <c r="L57" s="3"/>
      <c r="M57" s="3"/>
      <c r="N57" s="3"/>
      <c r="O57" s="3"/>
      <c r="P57" s="3"/>
      <c r="Q57" s="3"/>
      <c r="R57" s="3"/>
      <c r="S57" s="3"/>
      <c r="T57" s="3"/>
      <c r="U57" s="3"/>
      <c r="V57" s="3"/>
      <c r="W57" s="3"/>
      <c r="X57" s="3"/>
      <c r="Y57" s="3"/>
    </row>
    <row r="58" spans="1:25" ht="15.75" customHeight="1">
      <c r="A58" s="3"/>
      <c r="B58" s="3"/>
      <c r="C58" s="3"/>
      <c r="D58" s="3"/>
      <c r="E58" s="3"/>
      <c r="F58" s="3"/>
      <c r="G58" s="3"/>
      <c r="H58" s="3"/>
      <c r="I58" s="3"/>
      <c r="J58" s="3"/>
      <c r="K58" s="3"/>
      <c r="L58" s="3"/>
      <c r="M58" s="3"/>
      <c r="N58" s="3"/>
      <c r="O58" s="3"/>
      <c r="P58" s="3"/>
      <c r="Q58" s="3"/>
      <c r="R58" s="3"/>
      <c r="S58" s="3"/>
      <c r="T58" s="3"/>
      <c r="U58" s="3"/>
      <c r="V58" s="3"/>
      <c r="W58" s="3"/>
      <c r="X58" s="3"/>
      <c r="Y58" s="3"/>
    </row>
    <row r="59" spans="1:25" ht="15.75" customHeight="1">
      <c r="A59" s="3"/>
      <c r="B59" s="3"/>
      <c r="C59" s="3"/>
      <c r="D59" s="3"/>
      <c r="E59" s="3"/>
      <c r="F59" s="3"/>
      <c r="G59" s="3"/>
      <c r="H59" s="3"/>
      <c r="I59" s="3"/>
      <c r="J59" s="3"/>
      <c r="K59" s="3"/>
      <c r="L59" s="3"/>
      <c r="M59" s="3"/>
      <c r="N59" s="3"/>
      <c r="O59" s="3"/>
      <c r="P59" s="3"/>
      <c r="Q59" s="3"/>
      <c r="R59" s="3"/>
      <c r="S59" s="3"/>
      <c r="T59" s="3"/>
      <c r="U59" s="3"/>
      <c r="V59" s="3"/>
      <c r="W59" s="3"/>
      <c r="X59" s="3"/>
      <c r="Y59" s="3"/>
    </row>
    <row r="60" spans="1:25" ht="15.75" customHeight="1">
      <c r="A60" s="3"/>
      <c r="B60" s="3"/>
      <c r="C60" s="3"/>
      <c r="D60" s="3"/>
      <c r="E60" s="3"/>
      <c r="F60" s="3"/>
      <c r="G60" s="3"/>
      <c r="H60" s="3"/>
      <c r="I60" s="3"/>
      <c r="J60" s="3"/>
      <c r="K60" s="3"/>
      <c r="L60" s="3"/>
      <c r="M60" s="3"/>
      <c r="N60" s="3"/>
      <c r="O60" s="3"/>
      <c r="P60" s="3"/>
      <c r="Q60" s="3"/>
      <c r="R60" s="3"/>
      <c r="S60" s="3"/>
      <c r="T60" s="3"/>
      <c r="U60" s="3"/>
      <c r="V60" s="3"/>
      <c r="W60" s="3"/>
      <c r="X60" s="3"/>
      <c r="Y60" s="3"/>
    </row>
    <row r="61" spans="1:25" ht="15.75" customHeight="1">
      <c r="A61" s="3"/>
      <c r="B61" s="3"/>
      <c r="C61" s="3"/>
      <c r="D61" s="3"/>
      <c r="E61" s="3"/>
      <c r="F61" s="3"/>
      <c r="G61" s="3"/>
      <c r="H61" s="3"/>
      <c r="I61" s="3"/>
      <c r="J61" s="3"/>
      <c r="K61" s="3"/>
      <c r="L61" s="3"/>
      <c r="M61" s="3"/>
      <c r="N61" s="3"/>
      <c r="O61" s="3"/>
      <c r="P61" s="3"/>
      <c r="Q61" s="3"/>
      <c r="R61" s="3"/>
      <c r="S61" s="3"/>
      <c r="T61" s="3"/>
      <c r="U61" s="3"/>
      <c r="V61" s="3"/>
      <c r="W61" s="3"/>
      <c r="X61" s="3"/>
      <c r="Y61" s="3"/>
    </row>
    <row r="62" spans="1:25" ht="15.75" customHeight="1">
      <c r="A62" s="3"/>
      <c r="B62" s="3"/>
      <c r="C62" s="3"/>
      <c r="D62" s="3"/>
      <c r="E62" s="3"/>
      <c r="F62" s="3"/>
      <c r="G62" s="3"/>
      <c r="H62" s="3"/>
      <c r="I62" s="3"/>
      <c r="J62" s="3"/>
      <c r="K62" s="3"/>
      <c r="L62" s="3"/>
      <c r="M62" s="3"/>
      <c r="N62" s="3"/>
      <c r="O62" s="3"/>
      <c r="P62" s="3"/>
      <c r="Q62" s="3"/>
      <c r="R62" s="3"/>
      <c r="S62" s="3"/>
      <c r="T62" s="3"/>
      <c r="U62" s="3"/>
      <c r="V62" s="3"/>
      <c r="W62" s="3"/>
      <c r="X62" s="3"/>
      <c r="Y62" s="3"/>
    </row>
    <row r="63" spans="1:25" ht="15.75" customHeight="1">
      <c r="A63" s="3"/>
      <c r="B63" s="3"/>
      <c r="C63" s="3"/>
      <c r="D63" s="3"/>
      <c r="E63" s="3"/>
      <c r="F63" s="3"/>
      <c r="G63" s="3"/>
      <c r="H63" s="3"/>
      <c r="I63" s="3"/>
      <c r="J63" s="3"/>
      <c r="K63" s="3"/>
      <c r="L63" s="3"/>
      <c r="M63" s="3"/>
      <c r="N63" s="3"/>
      <c r="O63" s="3"/>
      <c r="P63" s="3"/>
      <c r="Q63" s="3"/>
      <c r="R63" s="3"/>
      <c r="S63" s="3"/>
      <c r="T63" s="3"/>
      <c r="U63" s="3"/>
      <c r="V63" s="3"/>
      <c r="W63" s="3"/>
      <c r="X63" s="3"/>
      <c r="Y63" s="3"/>
    </row>
    <row r="64" spans="1:25" ht="15.75" customHeight="1">
      <c r="A64" s="3"/>
      <c r="B64" s="3"/>
      <c r="C64" s="3"/>
      <c r="D64" s="3"/>
      <c r="E64" s="3"/>
      <c r="F64" s="3"/>
      <c r="G64" s="3"/>
      <c r="H64" s="3"/>
      <c r="I64" s="3"/>
      <c r="J64" s="3"/>
      <c r="K64" s="3"/>
      <c r="L64" s="3"/>
      <c r="M64" s="3"/>
      <c r="N64" s="3"/>
      <c r="O64" s="3"/>
      <c r="P64" s="3"/>
      <c r="Q64" s="3"/>
      <c r="R64" s="3"/>
      <c r="S64" s="3"/>
      <c r="T64" s="3"/>
      <c r="U64" s="3"/>
      <c r="V64" s="3"/>
      <c r="W64" s="3"/>
      <c r="X64" s="3"/>
      <c r="Y64" s="3"/>
    </row>
    <row r="65" spans="1:25" ht="15.75" customHeight="1">
      <c r="A65" s="3"/>
      <c r="B65" s="3"/>
      <c r="C65" s="3"/>
      <c r="D65" s="3"/>
      <c r="E65" s="3"/>
      <c r="F65" s="3"/>
      <c r="G65" s="3"/>
      <c r="H65" s="3"/>
      <c r="I65" s="3"/>
      <c r="J65" s="3"/>
      <c r="K65" s="3"/>
      <c r="L65" s="3"/>
      <c r="M65" s="3"/>
      <c r="N65" s="3"/>
      <c r="O65" s="3"/>
      <c r="P65" s="3"/>
      <c r="Q65" s="3"/>
      <c r="R65" s="3"/>
      <c r="S65" s="3"/>
      <c r="T65" s="3"/>
      <c r="U65" s="3"/>
      <c r="V65" s="3"/>
      <c r="W65" s="3"/>
      <c r="X65" s="3"/>
      <c r="Y65" s="3"/>
    </row>
    <row r="66" spans="1:25" ht="15.75" customHeight="1">
      <c r="A66" s="3"/>
      <c r="B66" s="3"/>
      <c r="C66" s="3"/>
      <c r="D66" s="3"/>
      <c r="E66" s="3"/>
      <c r="F66" s="3"/>
      <c r="G66" s="3"/>
      <c r="H66" s="3"/>
      <c r="I66" s="3"/>
      <c r="J66" s="3"/>
      <c r="K66" s="3"/>
      <c r="L66" s="3"/>
      <c r="M66" s="3"/>
      <c r="N66" s="3"/>
      <c r="O66" s="3"/>
      <c r="P66" s="3"/>
      <c r="Q66" s="3"/>
      <c r="R66" s="3"/>
      <c r="S66" s="3"/>
      <c r="T66" s="3"/>
      <c r="U66" s="3"/>
      <c r="V66" s="3"/>
      <c r="W66" s="3"/>
      <c r="X66" s="3"/>
      <c r="Y66" s="3"/>
    </row>
    <row r="67" spans="1:25" ht="15.75" customHeight="1">
      <c r="A67" s="3"/>
      <c r="B67" s="3"/>
      <c r="C67" s="3"/>
      <c r="D67" s="3"/>
      <c r="E67" s="3"/>
      <c r="F67" s="3"/>
      <c r="G67" s="3"/>
      <c r="H67" s="3"/>
      <c r="I67" s="3"/>
      <c r="J67" s="3"/>
      <c r="K67" s="3"/>
      <c r="L67" s="3"/>
      <c r="M67" s="3"/>
      <c r="N67" s="3"/>
      <c r="O67" s="3"/>
      <c r="P67" s="3"/>
      <c r="Q67" s="3"/>
      <c r="R67" s="3"/>
      <c r="S67" s="3"/>
      <c r="T67" s="3"/>
      <c r="U67" s="3"/>
      <c r="V67" s="3"/>
      <c r="W67" s="3"/>
      <c r="X67" s="3"/>
      <c r="Y67" s="3"/>
    </row>
    <row r="68" spans="1:25" ht="15.75" customHeight="1">
      <c r="A68" s="3"/>
      <c r="B68" s="3"/>
      <c r="C68" s="3"/>
      <c r="D68" s="3"/>
      <c r="E68" s="3"/>
      <c r="F68" s="3"/>
      <c r="G68" s="3"/>
      <c r="H68" s="3"/>
      <c r="I68" s="3"/>
      <c r="J68" s="3"/>
      <c r="K68" s="3"/>
      <c r="L68" s="3"/>
      <c r="M68" s="3"/>
      <c r="N68" s="3"/>
      <c r="O68" s="3"/>
      <c r="P68" s="3"/>
      <c r="Q68" s="3"/>
      <c r="R68" s="3"/>
      <c r="S68" s="3"/>
      <c r="T68" s="3"/>
      <c r="U68" s="3"/>
      <c r="V68" s="3"/>
      <c r="W68" s="3"/>
      <c r="X68" s="3"/>
      <c r="Y68" s="3"/>
    </row>
    <row r="69" spans="1:25" ht="15.75" customHeight="1">
      <c r="A69" s="3"/>
      <c r="B69" s="3"/>
      <c r="C69" s="3"/>
      <c r="D69" s="3"/>
      <c r="E69" s="3"/>
      <c r="F69" s="3"/>
      <c r="G69" s="3"/>
      <c r="H69" s="3"/>
      <c r="I69" s="3"/>
      <c r="J69" s="3"/>
      <c r="K69" s="3"/>
      <c r="L69" s="3"/>
      <c r="M69" s="3"/>
      <c r="N69" s="3"/>
      <c r="O69" s="3"/>
      <c r="P69" s="3"/>
      <c r="Q69" s="3"/>
      <c r="R69" s="3"/>
      <c r="S69" s="3"/>
      <c r="T69" s="3"/>
      <c r="U69" s="3"/>
      <c r="V69" s="3"/>
      <c r="W69" s="3"/>
      <c r="X69" s="3"/>
      <c r="Y69" s="3"/>
    </row>
    <row r="70" spans="1:25" ht="15.75" customHeight="1">
      <c r="A70" s="3"/>
      <c r="B70" s="3"/>
      <c r="C70" s="3"/>
      <c r="D70" s="3"/>
      <c r="E70" s="3"/>
      <c r="F70" s="3"/>
      <c r="G70" s="3"/>
      <c r="H70" s="3"/>
      <c r="I70" s="3"/>
      <c r="J70" s="3"/>
      <c r="K70" s="3"/>
      <c r="L70" s="3"/>
      <c r="M70" s="3"/>
      <c r="N70" s="3"/>
      <c r="O70" s="3"/>
      <c r="P70" s="3"/>
      <c r="Q70" s="3"/>
      <c r="R70" s="3"/>
      <c r="S70" s="3"/>
      <c r="T70" s="3"/>
      <c r="U70" s="3"/>
      <c r="V70" s="3"/>
      <c r="W70" s="3"/>
      <c r="X70" s="3"/>
      <c r="Y70" s="3"/>
    </row>
    <row r="71" spans="1:25" ht="15.75" customHeight="1">
      <c r="A71" s="3"/>
      <c r="B71" s="3"/>
      <c r="C71" s="3"/>
      <c r="D71" s="3"/>
      <c r="E71" s="3"/>
      <c r="F71" s="3"/>
      <c r="G71" s="3"/>
      <c r="H71" s="3"/>
      <c r="I71" s="3"/>
      <c r="J71" s="3"/>
      <c r="K71" s="3"/>
      <c r="L71" s="3"/>
      <c r="M71" s="3"/>
      <c r="N71" s="3"/>
      <c r="O71" s="3"/>
      <c r="P71" s="3"/>
      <c r="Q71" s="3"/>
      <c r="R71" s="3"/>
      <c r="S71" s="3"/>
      <c r="T71" s="3"/>
      <c r="U71" s="3"/>
      <c r="V71" s="3"/>
      <c r="W71" s="3"/>
      <c r="X71" s="3"/>
      <c r="Y71" s="3"/>
    </row>
    <row r="72" spans="1:25" ht="15.75" customHeight="1">
      <c r="A72" s="3"/>
      <c r="B72" s="3"/>
      <c r="C72" s="3"/>
      <c r="D72" s="3"/>
      <c r="E72" s="3"/>
      <c r="F72" s="3"/>
      <c r="G72" s="3"/>
      <c r="H72" s="3"/>
      <c r="I72" s="3"/>
      <c r="J72" s="3"/>
      <c r="K72" s="3"/>
      <c r="L72" s="3"/>
      <c r="M72" s="3"/>
      <c r="N72" s="3"/>
      <c r="O72" s="3"/>
      <c r="P72" s="3"/>
      <c r="Q72" s="3"/>
      <c r="R72" s="3"/>
      <c r="S72" s="3"/>
      <c r="T72" s="3"/>
      <c r="U72" s="3"/>
      <c r="V72" s="3"/>
      <c r="W72" s="3"/>
      <c r="X72" s="3"/>
      <c r="Y72" s="3"/>
    </row>
    <row r="73" spans="1:25" ht="15.75" customHeight="1">
      <c r="A73" s="3"/>
      <c r="B73" s="3"/>
      <c r="C73" s="3"/>
      <c r="D73" s="3"/>
      <c r="E73" s="3"/>
      <c r="F73" s="3"/>
      <c r="G73" s="3"/>
      <c r="H73" s="3"/>
      <c r="I73" s="3"/>
      <c r="J73" s="3"/>
      <c r="K73" s="3"/>
      <c r="L73" s="3"/>
      <c r="M73" s="3"/>
      <c r="N73" s="3"/>
      <c r="O73" s="3"/>
      <c r="P73" s="3"/>
      <c r="Q73" s="3"/>
      <c r="R73" s="3"/>
      <c r="S73" s="3"/>
      <c r="T73" s="3"/>
      <c r="U73" s="3"/>
      <c r="V73" s="3"/>
      <c r="W73" s="3"/>
      <c r="X73" s="3"/>
      <c r="Y73" s="3"/>
    </row>
    <row r="74" spans="1:25" ht="15.75" customHeight="1">
      <c r="A74" s="3"/>
      <c r="B74" s="3"/>
      <c r="C74" s="3"/>
      <c r="D74" s="3"/>
      <c r="E74" s="3"/>
      <c r="F74" s="3"/>
      <c r="G74" s="3"/>
      <c r="H74" s="3"/>
      <c r="I74" s="3"/>
      <c r="J74" s="3"/>
      <c r="K74" s="3"/>
      <c r="L74" s="3"/>
      <c r="M74" s="3"/>
      <c r="N74" s="3"/>
      <c r="O74" s="3"/>
      <c r="P74" s="3"/>
      <c r="Q74" s="3"/>
      <c r="R74" s="3"/>
      <c r="S74" s="3"/>
      <c r="T74" s="3"/>
      <c r="U74" s="3"/>
      <c r="V74" s="3"/>
      <c r="W74" s="3"/>
      <c r="X74" s="3"/>
      <c r="Y74" s="3"/>
    </row>
    <row r="75" spans="1:25" ht="15.75" customHeight="1">
      <c r="A75" s="3"/>
      <c r="B75" s="3"/>
      <c r="C75" s="3"/>
      <c r="D75" s="3"/>
      <c r="E75" s="3"/>
      <c r="F75" s="3"/>
      <c r="G75" s="3"/>
      <c r="H75" s="3"/>
      <c r="I75" s="3"/>
      <c r="J75" s="3"/>
      <c r="K75" s="3"/>
      <c r="L75" s="3"/>
      <c r="M75" s="3"/>
      <c r="N75" s="3"/>
      <c r="O75" s="3"/>
      <c r="P75" s="3"/>
      <c r="Q75" s="3"/>
      <c r="R75" s="3"/>
      <c r="S75" s="3"/>
      <c r="T75" s="3"/>
      <c r="U75" s="3"/>
      <c r="V75" s="3"/>
      <c r="W75" s="3"/>
      <c r="X75" s="3"/>
      <c r="Y75" s="3"/>
    </row>
    <row r="76" spans="1:25" ht="15.75" customHeight="1">
      <c r="A76" s="3"/>
      <c r="B76" s="3"/>
      <c r="C76" s="3"/>
      <c r="D76" s="3"/>
      <c r="E76" s="3"/>
      <c r="F76" s="3"/>
      <c r="G76" s="3"/>
      <c r="H76" s="3"/>
      <c r="I76" s="3"/>
      <c r="J76" s="3"/>
      <c r="K76" s="3"/>
      <c r="L76" s="3"/>
      <c r="M76" s="3"/>
      <c r="N76" s="3"/>
      <c r="O76" s="3"/>
      <c r="P76" s="3"/>
      <c r="Q76" s="3"/>
      <c r="R76" s="3"/>
      <c r="S76" s="3"/>
      <c r="T76" s="3"/>
      <c r="U76" s="3"/>
      <c r="V76" s="3"/>
      <c r="W76" s="3"/>
      <c r="X76" s="3"/>
      <c r="Y76" s="3"/>
    </row>
    <row r="77" spans="1:25" ht="15.75" customHeight="1">
      <c r="A77" s="3"/>
      <c r="B77" s="3"/>
      <c r="C77" s="3"/>
      <c r="D77" s="3"/>
      <c r="E77" s="3"/>
      <c r="F77" s="3"/>
      <c r="G77" s="3"/>
      <c r="H77" s="3"/>
      <c r="I77" s="3"/>
      <c r="J77" s="3"/>
      <c r="K77" s="3"/>
      <c r="L77" s="3"/>
      <c r="M77" s="3"/>
      <c r="N77" s="3"/>
      <c r="O77" s="3"/>
      <c r="P77" s="3"/>
      <c r="Q77" s="3"/>
      <c r="R77" s="3"/>
      <c r="S77" s="3"/>
      <c r="T77" s="3"/>
      <c r="U77" s="3"/>
      <c r="V77" s="3"/>
      <c r="W77" s="3"/>
      <c r="X77" s="3"/>
      <c r="Y77" s="3"/>
    </row>
    <row r="78" spans="1:25" ht="15.75" customHeight="1">
      <c r="A78" s="3"/>
      <c r="B78" s="3"/>
      <c r="C78" s="3"/>
      <c r="D78" s="3"/>
      <c r="E78" s="3"/>
      <c r="F78" s="3"/>
      <c r="G78" s="3"/>
      <c r="H78" s="3"/>
      <c r="I78" s="3"/>
      <c r="J78" s="3"/>
      <c r="K78" s="3"/>
      <c r="L78" s="3"/>
      <c r="M78" s="3"/>
      <c r="N78" s="3"/>
      <c r="O78" s="3"/>
      <c r="P78" s="3"/>
      <c r="Q78" s="3"/>
      <c r="R78" s="3"/>
      <c r="S78" s="3"/>
      <c r="T78" s="3"/>
      <c r="U78" s="3"/>
      <c r="V78" s="3"/>
      <c r="W78" s="3"/>
      <c r="X78" s="3"/>
      <c r="Y78" s="3"/>
    </row>
    <row r="79" spans="1:25" ht="15.75" customHeight="1">
      <c r="A79" s="3"/>
      <c r="B79" s="3"/>
      <c r="C79" s="3"/>
      <c r="D79" s="3"/>
      <c r="E79" s="3"/>
      <c r="F79" s="3"/>
      <c r="G79" s="3"/>
      <c r="H79" s="3"/>
      <c r="I79" s="3"/>
      <c r="J79" s="3"/>
      <c r="K79" s="3"/>
      <c r="L79" s="3"/>
      <c r="M79" s="3"/>
      <c r="N79" s="3"/>
      <c r="O79" s="3"/>
      <c r="P79" s="3"/>
      <c r="Q79" s="3"/>
      <c r="R79" s="3"/>
      <c r="S79" s="3"/>
      <c r="T79" s="3"/>
      <c r="U79" s="3"/>
      <c r="V79" s="3"/>
      <c r="W79" s="3"/>
      <c r="X79" s="3"/>
      <c r="Y79" s="3"/>
    </row>
    <row r="80" spans="1:25" ht="15.75" customHeight="1">
      <c r="A80" s="3"/>
      <c r="B80" s="3"/>
      <c r="C80" s="3"/>
      <c r="D80" s="3"/>
      <c r="E80" s="3"/>
      <c r="F80" s="3"/>
      <c r="G80" s="3"/>
      <c r="H80" s="3"/>
      <c r="I80" s="3"/>
      <c r="J80" s="3"/>
      <c r="K80" s="3"/>
      <c r="L80" s="3"/>
      <c r="M80" s="3"/>
      <c r="N80" s="3"/>
      <c r="O80" s="3"/>
      <c r="P80" s="3"/>
      <c r="Q80" s="3"/>
      <c r="R80" s="3"/>
      <c r="S80" s="3"/>
      <c r="T80" s="3"/>
      <c r="U80" s="3"/>
      <c r="V80" s="3"/>
      <c r="W80" s="3"/>
      <c r="X80" s="3"/>
      <c r="Y80" s="3"/>
    </row>
    <row r="81" spans="1:25" ht="15.75" customHeight="1">
      <c r="A81" s="3"/>
      <c r="B81" s="3"/>
      <c r="C81" s="3"/>
      <c r="D81" s="3"/>
      <c r="E81" s="3"/>
      <c r="F81" s="3"/>
      <c r="G81" s="3"/>
      <c r="H81" s="3"/>
      <c r="I81" s="3"/>
      <c r="J81" s="3"/>
      <c r="K81" s="3"/>
      <c r="L81" s="3"/>
      <c r="M81" s="3"/>
      <c r="N81" s="3"/>
      <c r="O81" s="3"/>
      <c r="P81" s="3"/>
      <c r="Q81" s="3"/>
      <c r="R81" s="3"/>
      <c r="S81" s="3"/>
      <c r="T81" s="3"/>
      <c r="U81" s="3"/>
      <c r="V81" s="3"/>
      <c r="W81" s="3"/>
      <c r="X81" s="3"/>
      <c r="Y81" s="3"/>
    </row>
    <row r="82" spans="1:25" ht="15.75" customHeight="1">
      <c r="A82" s="3"/>
      <c r="B82" s="3"/>
      <c r="C82" s="3"/>
      <c r="D82" s="3"/>
      <c r="E82" s="3"/>
      <c r="F82" s="3"/>
      <c r="G82" s="3"/>
      <c r="H82" s="3"/>
      <c r="I82" s="3"/>
      <c r="J82" s="3"/>
      <c r="K82" s="3"/>
      <c r="L82" s="3"/>
      <c r="M82" s="3"/>
      <c r="N82" s="3"/>
      <c r="O82" s="3"/>
      <c r="P82" s="3"/>
      <c r="Q82" s="3"/>
      <c r="R82" s="3"/>
      <c r="S82" s="3"/>
      <c r="T82" s="3"/>
      <c r="U82" s="3"/>
      <c r="V82" s="3"/>
      <c r="W82" s="3"/>
      <c r="X82" s="3"/>
      <c r="Y82" s="3"/>
    </row>
    <row r="83" spans="1:25" ht="15.75" customHeight="1">
      <c r="A83" s="3"/>
      <c r="B83" s="3"/>
      <c r="C83" s="3"/>
      <c r="D83" s="3"/>
      <c r="E83" s="3"/>
      <c r="F83" s="3"/>
      <c r="G83" s="3"/>
      <c r="H83" s="3"/>
      <c r="I83" s="3"/>
      <c r="J83" s="3"/>
      <c r="K83" s="3"/>
      <c r="L83" s="3"/>
      <c r="M83" s="3"/>
      <c r="N83" s="3"/>
      <c r="O83" s="3"/>
      <c r="P83" s="3"/>
      <c r="Q83" s="3"/>
      <c r="R83" s="3"/>
      <c r="S83" s="3"/>
      <c r="T83" s="3"/>
      <c r="U83" s="3"/>
      <c r="V83" s="3"/>
      <c r="W83" s="3"/>
      <c r="X83" s="3"/>
      <c r="Y83" s="3"/>
    </row>
    <row r="84" spans="1:25" ht="15.75" customHeight="1">
      <c r="A84" s="3"/>
      <c r="B84" s="3"/>
      <c r="C84" s="3"/>
      <c r="D84" s="3"/>
      <c r="E84" s="3"/>
      <c r="F84" s="3"/>
      <c r="G84" s="3"/>
      <c r="H84" s="3"/>
      <c r="I84" s="3"/>
      <c r="J84" s="3"/>
      <c r="K84" s="3"/>
      <c r="L84" s="3"/>
      <c r="M84" s="3"/>
      <c r="N84" s="3"/>
      <c r="O84" s="3"/>
      <c r="P84" s="3"/>
      <c r="Q84" s="3"/>
      <c r="R84" s="3"/>
      <c r="S84" s="3"/>
      <c r="T84" s="3"/>
      <c r="U84" s="3"/>
      <c r="V84" s="3"/>
      <c r="W84" s="3"/>
      <c r="X84" s="3"/>
      <c r="Y84" s="3"/>
    </row>
    <row r="85" spans="1:25" ht="15.75" customHeight="1">
      <c r="A85" s="3"/>
      <c r="B85" s="3"/>
      <c r="C85" s="3"/>
      <c r="D85" s="3"/>
      <c r="E85" s="3"/>
      <c r="F85" s="3"/>
      <c r="G85" s="3"/>
      <c r="H85" s="3"/>
      <c r="I85" s="3"/>
      <c r="J85" s="3"/>
      <c r="K85" s="3"/>
      <c r="L85" s="3"/>
      <c r="M85" s="3"/>
      <c r="N85" s="3"/>
      <c r="O85" s="3"/>
      <c r="P85" s="3"/>
      <c r="Q85" s="3"/>
      <c r="R85" s="3"/>
      <c r="S85" s="3"/>
      <c r="T85" s="3"/>
      <c r="U85" s="3"/>
      <c r="V85" s="3"/>
      <c r="W85" s="3"/>
      <c r="X85" s="3"/>
      <c r="Y85" s="3"/>
    </row>
    <row r="86" spans="1:25" ht="15.75" customHeight="1">
      <c r="A86" s="3"/>
      <c r="B86" s="3"/>
      <c r="C86" s="3"/>
      <c r="D86" s="3"/>
      <c r="E86" s="3"/>
      <c r="F86" s="3"/>
      <c r="G86" s="3"/>
      <c r="H86" s="3"/>
      <c r="I86" s="3"/>
      <c r="J86" s="3"/>
      <c r="K86" s="3"/>
      <c r="L86" s="3"/>
      <c r="M86" s="3"/>
      <c r="N86" s="3"/>
      <c r="O86" s="3"/>
      <c r="P86" s="3"/>
      <c r="Q86" s="3"/>
      <c r="R86" s="3"/>
      <c r="S86" s="3"/>
      <c r="T86" s="3"/>
      <c r="U86" s="3"/>
      <c r="V86" s="3"/>
      <c r="W86" s="3"/>
      <c r="X86" s="3"/>
      <c r="Y86" s="3"/>
    </row>
    <row r="87" spans="1:25" ht="15.75" customHeight="1">
      <c r="A87" s="3"/>
      <c r="B87" s="3"/>
      <c r="C87" s="3"/>
      <c r="D87" s="3"/>
      <c r="E87" s="3"/>
      <c r="F87" s="3"/>
      <c r="G87" s="3"/>
      <c r="H87" s="3"/>
      <c r="I87" s="3"/>
      <c r="J87" s="3"/>
      <c r="K87" s="3"/>
      <c r="L87" s="3"/>
      <c r="M87" s="3"/>
      <c r="N87" s="3"/>
      <c r="O87" s="3"/>
      <c r="P87" s="3"/>
      <c r="Q87" s="3"/>
      <c r="R87" s="3"/>
      <c r="S87" s="3"/>
      <c r="T87" s="3"/>
      <c r="U87" s="3"/>
      <c r="V87" s="3"/>
      <c r="W87" s="3"/>
      <c r="X87" s="3"/>
      <c r="Y87" s="3"/>
    </row>
    <row r="88" spans="1:25" ht="15.75" customHeight="1">
      <c r="A88" s="3"/>
      <c r="B88" s="3"/>
      <c r="C88" s="3"/>
      <c r="D88" s="3"/>
      <c r="E88" s="3"/>
      <c r="F88" s="3"/>
      <c r="G88" s="3"/>
      <c r="H88" s="3"/>
      <c r="I88" s="3"/>
      <c r="J88" s="3"/>
      <c r="K88" s="3"/>
      <c r="L88" s="3"/>
      <c r="M88" s="3"/>
      <c r="N88" s="3"/>
      <c r="O88" s="3"/>
      <c r="P88" s="3"/>
      <c r="Q88" s="3"/>
      <c r="R88" s="3"/>
      <c r="S88" s="3"/>
      <c r="T88" s="3"/>
      <c r="U88" s="3"/>
      <c r="V88" s="3"/>
      <c r="W88" s="3"/>
      <c r="X88" s="3"/>
      <c r="Y88" s="3"/>
    </row>
    <row r="89" spans="1:25" ht="15.75" customHeight="1">
      <c r="A89" s="3"/>
      <c r="B89" s="3"/>
      <c r="C89" s="3"/>
      <c r="D89" s="3"/>
      <c r="E89" s="3"/>
      <c r="F89" s="3"/>
      <c r="G89" s="3"/>
      <c r="H89" s="3"/>
      <c r="I89" s="3"/>
      <c r="J89" s="3"/>
      <c r="K89" s="3"/>
      <c r="L89" s="3"/>
      <c r="M89" s="3"/>
      <c r="N89" s="3"/>
      <c r="O89" s="3"/>
      <c r="P89" s="3"/>
      <c r="Q89" s="3"/>
      <c r="R89" s="3"/>
      <c r="S89" s="3"/>
      <c r="T89" s="3"/>
      <c r="U89" s="3"/>
      <c r="V89" s="3"/>
      <c r="W89" s="3"/>
      <c r="X89" s="3"/>
      <c r="Y89" s="3"/>
    </row>
    <row r="90" spans="1:25" ht="15.75" customHeight="1">
      <c r="A90" s="3"/>
      <c r="B90" s="3"/>
      <c r="C90" s="3"/>
      <c r="D90" s="3"/>
      <c r="E90" s="3"/>
      <c r="F90" s="3"/>
      <c r="G90" s="3"/>
      <c r="H90" s="3"/>
      <c r="I90" s="3"/>
      <c r="J90" s="3"/>
      <c r="K90" s="3"/>
      <c r="L90" s="3"/>
      <c r="M90" s="3"/>
      <c r="N90" s="3"/>
      <c r="O90" s="3"/>
      <c r="P90" s="3"/>
      <c r="Q90" s="3"/>
      <c r="R90" s="3"/>
      <c r="S90" s="3"/>
      <c r="T90" s="3"/>
      <c r="U90" s="3"/>
      <c r="V90" s="3"/>
      <c r="W90" s="3"/>
      <c r="X90" s="3"/>
      <c r="Y90" s="3"/>
    </row>
    <row r="91" spans="1:25" ht="15.75" customHeight="1">
      <c r="A91" s="3"/>
      <c r="B91" s="3"/>
      <c r="C91" s="3"/>
      <c r="D91" s="3"/>
      <c r="E91" s="3"/>
      <c r="F91" s="3"/>
      <c r="G91" s="3"/>
      <c r="H91" s="3"/>
      <c r="I91" s="3"/>
      <c r="J91" s="3"/>
      <c r="K91" s="3"/>
      <c r="L91" s="3"/>
      <c r="M91" s="3"/>
      <c r="N91" s="3"/>
      <c r="O91" s="3"/>
      <c r="P91" s="3"/>
      <c r="Q91" s="3"/>
      <c r="R91" s="3"/>
      <c r="S91" s="3"/>
      <c r="T91" s="3"/>
      <c r="U91" s="3"/>
      <c r="V91" s="3"/>
      <c r="W91" s="3"/>
      <c r="X91" s="3"/>
      <c r="Y91" s="3"/>
    </row>
    <row r="92" spans="1:25" ht="15.75" customHeight="1">
      <c r="A92" s="3"/>
      <c r="B92" s="3"/>
      <c r="C92" s="3"/>
      <c r="D92" s="3"/>
      <c r="E92" s="3"/>
      <c r="F92" s="3"/>
      <c r="G92" s="3"/>
      <c r="H92" s="3"/>
      <c r="I92" s="3"/>
      <c r="J92" s="3"/>
      <c r="K92" s="3"/>
      <c r="L92" s="3"/>
      <c r="M92" s="3"/>
      <c r="N92" s="3"/>
      <c r="O92" s="3"/>
      <c r="P92" s="3"/>
      <c r="Q92" s="3"/>
      <c r="R92" s="3"/>
      <c r="S92" s="3"/>
      <c r="T92" s="3"/>
      <c r="U92" s="3"/>
      <c r="V92" s="3"/>
      <c r="W92" s="3"/>
      <c r="X92" s="3"/>
      <c r="Y92" s="3"/>
    </row>
    <row r="93" spans="1:25" ht="15.75" customHeight="1">
      <c r="A93" s="3"/>
      <c r="B93" s="3"/>
      <c r="C93" s="3"/>
      <c r="D93" s="3"/>
      <c r="E93" s="3"/>
      <c r="F93" s="3"/>
      <c r="G93" s="3"/>
      <c r="H93" s="3"/>
      <c r="I93" s="3"/>
      <c r="J93" s="3"/>
      <c r="K93" s="3"/>
      <c r="L93" s="3"/>
      <c r="M93" s="3"/>
      <c r="N93" s="3"/>
      <c r="O93" s="3"/>
      <c r="P93" s="3"/>
      <c r="Q93" s="3"/>
      <c r="R93" s="3"/>
      <c r="S93" s="3"/>
      <c r="T93" s="3"/>
      <c r="U93" s="3"/>
      <c r="V93" s="3"/>
      <c r="W93" s="3"/>
      <c r="X93" s="3"/>
      <c r="Y93" s="3"/>
    </row>
    <row r="94" spans="1:25" ht="15.75" customHeight="1">
      <c r="A94" s="3"/>
      <c r="B94" s="3"/>
      <c r="C94" s="3"/>
      <c r="D94" s="3"/>
      <c r="E94" s="3"/>
      <c r="F94" s="3"/>
      <c r="G94" s="3"/>
      <c r="H94" s="3"/>
      <c r="I94" s="3"/>
      <c r="J94" s="3"/>
      <c r="K94" s="3"/>
      <c r="L94" s="3"/>
      <c r="M94" s="3"/>
      <c r="N94" s="3"/>
      <c r="O94" s="3"/>
      <c r="P94" s="3"/>
      <c r="Q94" s="3"/>
      <c r="R94" s="3"/>
      <c r="S94" s="3"/>
      <c r="T94" s="3"/>
      <c r="U94" s="3"/>
      <c r="V94" s="3"/>
      <c r="W94" s="3"/>
      <c r="X94" s="3"/>
      <c r="Y94" s="3"/>
    </row>
    <row r="95" spans="1:25" ht="15.75" customHeight="1">
      <c r="A95" s="3"/>
      <c r="B95" s="3"/>
      <c r="C95" s="3"/>
      <c r="D95" s="3"/>
      <c r="E95" s="3"/>
      <c r="F95" s="3"/>
      <c r="G95" s="3"/>
      <c r="H95" s="3"/>
      <c r="I95" s="3"/>
      <c r="J95" s="3"/>
      <c r="K95" s="3"/>
      <c r="L95" s="3"/>
      <c r="M95" s="3"/>
      <c r="N95" s="3"/>
      <c r="O95" s="3"/>
      <c r="P95" s="3"/>
      <c r="Q95" s="3"/>
      <c r="R95" s="3"/>
      <c r="S95" s="3"/>
      <c r="T95" s="3"/>
      <c r="U95" s="3"/>
      <c r="V95" s="3"/>
      <c r="W95" s="3"/>
      <c r="X95" s="3"/>
      <c r="Y95" s="3"/>
    </row>
    <row r="96" spans="1:25" ht="15.75" customHeight="1">
      <c r="A96" s="3"/>
      <c r="B96" s="3"/>
      <c r="C96" s="3"/>
      <c r="D96" s="3"/>
      <c r="E96" s="3"/>
      <c r="F96" s="3"/>
      <c r="G96" s="3"/>
      <c r="H96" s="3"/>
      <c r="I96" s="3"/>
      <c r="J96" s="3"/>
      <c r="K96" s="3"/>
      <c r="L96" s="3"/>
      <c r="M96" s="3"/>
      <c r="N96" s="3"/>
      <c r="O96" s="3"/>
      <c r="P96" s="3"/>
      <c r="Q96" s="3"/>
      <c r="R96" s="3"/>
      <c r="S96" s="3"/>
      <c r="T96" s="3"/>
      <c r="U96" s="3"/>
      <c r="V96" s="3"/>
      <c r="W96" s="3"/>
      <c r="X96" s="3"/>
      <c r="Y96" s="3"/>
    </row>
    <row r="97" spans="1:25" ht="15.75" customHeight="1">
      <c r="A97" s="3"/>
      <c r="B97" s="3"/>
      <c r="C97" s="3"/>
      <c r="D97" s="3"/>
      <c r="E97" s="3"/>
      <c r="F97" s="3"/>
      <c r="G97" s="3"/>
      <c r="H97" s="3"/>
      <c r="I97" s="3"/>
      <c r="J97" s="3"/>
      <c r="K97" s="3"/>
      <c r="L97" s="3"/>
      <c r="M97" s="3"/>
      <c r="N97" s="3"/>
      <c r="O97" s="3"/>
      <c r="P97" s="3"/>
      <c r="Q97" s="3"/>
      <c r="R97" s="3"/>
      <c r="S97" s="3"/>
      <c r="T97" s="3"/>
      <c r="U97" s="3"/>
      <c r="V97" s="3"/>
      <c r="W97" s="3"/>
      <c r="X97" s="3"/>
      <c r="Y97" s="3"/>
    </row>
    <row r="98" spans="1:25" ht="15.75" customHeight="1">
      <c r="A98" s="3"/>
      <c r="B98" s="3"/>
      <c r="C98" s="3"/>
      <c r="D98" s="3"/>
      <c r="E98" s="3"/>
      <c r="F98" s="3"/>
      <c r="G98" s="3"/>
      <c r="H98" s="3"/>
      <c r="I98" s="3"/>
      <c r="J98" s="3"/>
      <c r="K98" s="3"/>
      <c r="L98" s="3"/>
      <c r="M98" s="3"/>
      <c r="N98" s="3"/>
      <c r="O98" s="3"/>
      <c r="P98" s="3"/>
      <c r="Q98" s="3"/>
      <c r="R98" s="3"/>
      <c r="S98" s="3"/>
      <c r="T98" s="3"/>
      <c r="U98" s="3"/>
      <c r="V98" s="3"/>
      <c r="W98" s="3"/>
      <c r="X98" s="3"/>
      <c r="Y98" s="3"/>
    </row>
    <row r="99" spans="1:25" ht="15.75" customHeight="1">
      <c r="A99" s="3"/>
      <c r="B99" s="3"/>
      <c r="C99" s="3"/>
      <c r="D99" s="3"/>
      <c r="E99" s="3"/>
      <c r="F99" s="3"/>
      <c r="G99" s="3"/>
      <c r="H99" s="3"/>
      <c r="I99" s="3"/>
      <c r="J99" s="3"/>
      <c r="K99" s="3"/>
      <c r="L99" s="3"/>
      <c r="M99" s="3"/>
      <c r="N99" s="3"/>
      <c r="O99" s="3"/>
      <c r="P99" s="3"/>
      <c r="Q99" s="3"/>
      <c r="R99" s="3"/>
      <c r="S99" s="3"/>
      <c r="T99" s="3"/>
      <c r="U99" s="3"/>
      <c r="V99" s="3"/>
      <c r="W99" s="3"/>
      <c r="X99" s="3"/>
      <c r="Y99" s="3"/>
    </row>
    <row r="100" spans="1:25"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spans="1:25"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spans="1:25"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spans="1:25"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spans="1:25"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spans="1:2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spans="1:25"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spans="1:25"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spans="1:25"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spans="1:25"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spans="1:25"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spans="1:25"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spans="1:25"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spans="1:25"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spans="1:25"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spans="1:2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spans="1:25"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spans="1:25"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spans="1:25"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spans="1:25"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spans="1:25"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spans="1:25"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spans="1:25"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spans="1:25"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spans="1:25"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spans="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spans="1:25"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spans="1:25"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spans="1:25"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spans="1:25"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spans="1:25"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spans="1:25"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spans="1:25"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spans="1:25"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spans="1:25"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spans="1:2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spans="1:25"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spans="1:25"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spans="1:25"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spans="1:25"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spans="1:25"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spans="1:25"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spans="1:25"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spans="1:25"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spans="1:25"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spans="1:2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spans="1:25"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spans="1:25"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spans="1:25"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spans="1:25"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spans="1:25"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spans="1:25"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spans="1:25"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spans="1:25"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1:25"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spans="1:2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spans="1:25"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spans="1:25"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spans="1:25"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spans="1:25"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spans="1:25"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1:25"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spans="1:25"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spans="1:25"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spans="1:25"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spans="1:2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spans="1:25"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spans="1:25"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spans="1:25"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spans="1:25"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spans="1:25"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spans="1:25"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spans="1:25"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spans="1:25"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spans="1:25"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spans="1:2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spans="1:25"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spans="1:25"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spans="1:25"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spans="1:25"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spans="1:25"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spans="1:25"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spans="1:25"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spans="1:25"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spans="1:25"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spans="1:2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spans="1:25"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spans="1:25"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spans="1:25"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spans="1:25"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spans="1:25"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spans="1:25"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spans="1:25"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spans="1:25"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spans="1:25"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spans="1:2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spans="1:25"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spans="1:25"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spans="1:25"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spans="1:25"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spans="1:25"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spans="1:25"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spans="1:25"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spans="1:25"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spans="1:25"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spans="1:2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spans="1:25"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spans="1:25"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spans="1:25"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spans="1:25"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spans="1:25"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spans="1:25"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spans="1:25" ht="15.75" customHeight="1"/>
    <row r="213" spans="1:25" ht="15.75" customHeight="1"/>
    <row r="214" spans="1:25" ht="15.75" customHeight="1"/>
    <row r="215" spans="1:25" ht="15.75" customHeight="1"/>
    <row r="216" spans="1:25" ht="15.75" customHeight="1"/>
    <row r="217" spans="1:25" ht="15.75" customHeight="1"/>
    <row r="218" spans="1:25" ht="15.75" customHeight="1"/>
    <row r="219" spans="1:25" ht="15.75" customHeight="1"/>
    <row r="220" spans="1:25" ht="15.75" customHeight="1"/>
    <row r="221" spans="1:25" ht="15.75" customHeight="1"/>
    <row r="222" spans="1:25" ht="15.75" customHeight="1"/>
    <row r="223" spans="1:25" ht="15.75" customHeight="1"/>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sheetData>
  <mergeCells count="6">
    <mergeCell ref="E33:G33"/>
    <mergeCell ref="A1:N4"/>
    <mergeCell ref="A12:C12"/>
    <mergeCell ref="A16:A18"/>
    <mergeCell ref="B16:B18"/>
    <mergeCell ref="C16:C18"/>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outlinePr summaryBelow="0" summaryRight="0"/>
    <pageSetUpPr fitToPage="1"/>
  </sheetPr>
  <dimension ref="A1:AP923"/>
  <sheetViews>
    <sheetView workbookViewId="0">
      <selection activeCell="H7" sqref="H7"/>
    </sheetView>
  </sheetViews>
  <sheetFormatPr baseColWidth="10" defaultColWidth="14.42578125" defaultRowHeight="15" customHeight="1"/>
  <cols>
    <col min="1" max="1" width="8.85546875" customWidth="1"/>
    <col min="7" max="7" width="12.85546875" customWidth="1"/>
    <col min="9" max="9" width="18.42578125" customWidth="1"/>
    <col min="11" max="11" width="19.85546875" customWidth="1"/>
    <col min="12" max="12" width="29.42578125" customWidth="1"/>
    <col min="13" max="13" width="30.42578125" customWidth="1"/>
    <col min="14" max="14" width="16" customWidth="1"/>
    <col min="15" max="15" width="19.7109375" customWidth="1"/>
    <col min="17" max="17" width="24.85546875" customWidth="1"/>
    <col min="20" max="20" width="20.7109375" customWidth="1"/>
    <col min="21" max="21" width="37" customWidth="1"/>
    <col min="22" max="22" width="15.85546875" customWidth="1"/>
    <col min="23" max="23" width="47.42578125" customWidth="1"/>
    <col min="24" max="24" width="18.140625" customWidth="1"/>
    <col min="25" max="25" width="42.7109375" customWidth="1"/>
    <col min="26" max="26" width="14.7109375" customWidth="1"/>
    <col min="27" max="27" width="53.42578125" customWidth="1"/>
    <col min="28" max="28" width="19.28515625" customWidth="1"/>
    <col min="29" max="29" width="32.85546875" customWidth="1"/>
    <col min="30" max="30" width="23.5703125" customWidth="1"/>
    <col min="31" max="31" width="29" customWidth="1"/>
    <col min="32" max="32" width="18.28515625" customWidth="1"/>
    <col min="33" max="33" width="27.85546875" customWidth="1"/>
    <col min="34" max="34" width="13.5703125" customWidth="1"/>
    <col min="35" max="35" width="35.42578125" customWidth="1"/>
    <col min="36" max="36" width="14.140625" customWidth="1"/>
    <col min="37" max="37" width="35.42578125" customWidth="1"/>
    <col min="38" max="38" width="14.28515625" customWidth="1"/>
    <col min="39" max="39" width="35.7109375" customWidth="1"/>
    <col min="40" max="40" width="13.42578125" customWidth="1"/>
    <col min="41" max="41" width="42.5703125" customWidth="1"/>
    <col min="42" max="42" width="15.28515625" customWidth="1"/>
  </cols>
  <sheetData>
    <row r="1" spans="1:42">
      <c r="A1" s="1"/>
      <c r="B1" s="193" t="s">
        <v>2</v>
      </c>
      <c r="C1" s="170"/>
      <c r="D1" s="170"/>
      <c r="E1" s="170"/>
      <c r="F1" s="170"/>
      <c r="G1" s="170"/>
      <c r="H1" s="170"/>
      <c r="I1" s="170"/>
      <c r="J1" s="170"/>
      <c r="K1" s="170"/>
      <c r="L1" s="170"/>
      <c r="M1" s="170"/>
      <c r="N1" s="170"/>
      <c r="O1" s="170"/>
      <c r="P1" s="170"/>
      <c r="Q1" s="170"/>
      <c r="R1" s="170"/>
      <c r="S1" s="170"/>
      <c r="T1" s="194" t="s">
        <v>3</v>
      </c>
      <c r="U1" s="173"/>
      <c r="V1" s="195" t="s">
        <v>4</v>
      </c>
      <c r="W1" s="173"/>
      <c r="X1" s="196" t="s">
        <v>5</v>
      </c>
      <c r="Y1" s="173"/>
      <c r="Z1" s="197" t="s">
        <v>6</v>
      </c>
      <c r="AA1" s="172"/>
      <c r="AB1" s="198" t="s">
        <v>8</v>
      </c>
      <c r="AC1" s="173"/>
      <c r="AD1" s="199" t="s">
        <v>10</v>
      </c>
      <c r="AE1" s="173"/>
      <c r="AF1" s="188" t="s">
        <v>13</v>
      </c>
      <c r="AG1" s="172"/>
      <c r="AH1" s="190" t="s">
        <v>15</v>
      </c>
      <c r="AI1" s="172"/>
      <c r="AJ1" s="172"/>
      <c r="AK1" s="172"/>
      <c r="AL1" s="172"/>
      <c r="AM1" s="172"/>
      <c r="AN1" s="172"/>
      <c r="AO1" s="172"/>
      <c r="AP1" s="173"/>
    </row>
    <row r="2" spans="1:42" ht="15.75">
      <c r="A2" s="6"/>
      <c r="B2" s="8"/>
      <c r="C2" s="8"/>
      <c r="D2" s="8"/>
      <c r="E2" s="8"/>
      <c r="F2" s="8"/>
      <c r="G2" s="8"/>
      <c r="H2" s="8"/>
      <c r="I2" s="8"/>
      <c r="J2" s="8"/>
      <c r="K2" s="8"/>
      <c r="L2" s="8"/>
      <c r="N2" s="9"/>
      <c r="O2" s="192"/>
      <c r="P2" s="170"/>
      <c r="Q2" s="170"/>
      <c r="R2" s="170"/>
      <c r="S2" s="170"/>
      <c r="T2" s="189"/>
      <c r="U2" s="191"/>
      <c r="V2" s="189"/>
      <c r="W2" s="191"/>
      <c r="X2" s="189"/>
      <c r="Y2" s="191"/>
      <c r="Z2" s="170"/>
      <c r="AA2" s="170"/>
      <c r="AB2" s="189"/>
      <c r="AC2" s="191"/>
      <c r="AD2" s="189"/>
      <c r="AE2" s="191"/>
      <c r="AF2" s="189"/>
      <c r="AG2" s="170"/>
      <c r="AH2" s="189"/>
      <c r="AI2" s="170"/>
      <c r="AJ2" s="170"/>
      <c r="AK2" s="170"/>
      <c r="AL2" s="170"/>
      <c r="AM2" s="170"/>
      <c r="AN2" s="170"/>
      <c r="AO2" s="170"/>
      <c r="AP2" s="191"/>
    </row>
    <row r="3" spans="1:42" ht="15.75">
      <c r="A3" s="6"/>
      <c r="B3" s="14"/>
      <c r="C3" s="14"/>
      <c r="D3" s="14"/>
      <c r="E3" s="14"/>
      <c r="F3" s="14"/>
      <c r="G3" s="14"/>
      <c r="H3" s="14"/>
      <c r="I3" s="14"/>
      <c r="J3" s="14"/>
      <c r="K3" s="14"/>
      <c r="L3" s="8"/>
      <c r="M3" s="16" t="s">
        <v>24</v>
      </c>
      <c r="N3" s="8"/>
      <c r="O3" s="192" t="s">
        <v>25</v>
      </c>
      <c r="P3" s="170"/>
      <c r="Q3" s="170"/>
      <c r="R3" s="170"/>
      <c r="S3" s="170"/>
      <c r="T3" s="189"/>
      <c r="U3" s="191"/>
      <c r="V3" s="189"/>
      <c r="W3" s="191"/>
      <c r="X3" s="189"/>
      <c r="Y3" s="191"/>
      <c r="Z3" s="170"/>
      <c r="AA3" s="170"/>
      <c r="AB3" s="189"/>
      <c r="AC3" s="191"/>
      <c r="AD3" s="189"/>
      <c r="AE3" s="191"/>
      <c r="AF3" s="189"/>
      <c r="AG3" s="170"/>
      <c r="AH3" s="189"/>
      <c r="AI3" s="170"/>
      <c r="AJ3" s="170"/>
      <c r="AK3" s="170"/>
      <c r="AL3" s="170"/>
      <c r="AM3" s="170"/>
      <c r="AN3" s="170"/>
      <c r="AO3" s="170"/>
      <c r="AP3" s="191"/>
    </row>
    <row r="4" spans="1:42" ht="31.5" customHeight="1">
      <c r="A4" s="8"/>
      <c r="B4" s="18"/>
      <c r="C4" s="18"/>
      <c r="D4" s="18"/>
      <c r="E4" s="18"/>
      <c r="F4" s="18"/>
      <c r="G4" s="18"/>
      <c r="H4" s="18"/>
      <c r="I4" s="18"/>
      <c r="J4" s="18"/>
      <c r="K4" s="18"/>
      <c r="L4" s="8"/>
      <c r="M4" s="8"/>
      <c r="N4" s="8"/>
      <c r="O4" s="8"/>
      <c r="P4" s="8"/>
      <c r="Q4" s="8"/>
      <c r="R4" s="8"/>
      <c r="S4" s="8"/>
      <c r="T4" s="174"/>
      <c r="U4" s="176"/>
      <c r="V4" s="174"/>
      <c r="W4" s="176"/>
      <c r="X4" s="174"/>
      <c r="Y4" s="176"/>
      <c r="Z4" s="175"/>
      <c r="AA4" s="175"/>
      <c r="AB4" s="174"/>
      <c r="AC4" s="176"/>
      <c r="AD4" s="174"/>
      <c r="AE4" s="176"/>
      <c r="AF4" s="174"/>
      <c r="AG4" s="175"/>
      <c r="AH4" s="174"/>
      <c r="AI4" s="175"/>
      <c r="AJ4" s="175"/>
      <c r="AK4" s="175"/>
      <c r="AL4" s="175"/>
      <c r="AM4" s="175"/>
      <c r="AN4" s="175"/>
      <c r="AO4" s="175"/>
      <c r="AP4" s="176"/>
    </row>
    <row r="5" spans="1:42" ht="45">
      <c r="A5" s="20" t="s">
        <v>26</v>
      </c>
      <c r="B5" s="20" t="s">
        <v>27</v>
      </c>
      <c r="C5" s="20" t="s">
        <v>28</v>
      </c>
      <c r="D5" s="20" t="s">
        <v>29</v>
      </c>
      <c r="E5" s="20" t="s">
        <v>30</v>
      </c>
      <c r="F5" s="20" t="s">
        <v>31</v>
      </c>
      <c r="G5" s="20" t="s">
        <v>32</v>
      </c>
      <c r="H5" s="20" t="s">
        <v>18</v>
      </c>
      <c r="I5" s="20" t="s">
        <v>33</v>
      </c>
      <c r="J5" s="20" t="s">
        <v>34</v>
      </c>
      <c r="K5" s="20" t="s">
        <v>35</v>
      </c>
      <c r="L5" s="20" t="s">
        <v>36</v>
      </c>
      <c r="M5" s="20" t="s">
        <v>37</v>
      </c>
      <c r="N5" s="20" t="s">
        <v>38</v>
      </c>
      <c r="O5" s="20" t="s">
        <v>39</v>
      </c>
      <c r="P5" s="20" t="s">
        <v>40</v>
      </c>
      <c r="Q5" s="21" t="s">
        <v>41</v>
      </c>
      <c r="R5" s="20" t="s">
        <v>42</v>
      </c>
      <c r="S5" s="22" t="s">
        <v>43</v>
      </c>
      <c r="T5" s="23" t="s">
        <v>44</v>
      </c>
      <c r="U5" s="24" t="s">
        <v>45</v>
      </c>
      <c r="V5" s="25" t="s">
        <v>44</v>
      </c>
      <c r="W5" s="25" t="s">
        <v>45</v>
      </c>
      <c r="X5" s="26" t="s">
        <v>44</v>
      </c>
      <c r="Y5" s="26" t="s">
        <v>45</v>
      </c>
      <c r="Z5" s="27" t="s">
        <v>44</v>
      </c>
      <c r="AA5" s="28" t="s">
        <v>45</v>
      </c>
      <c r="AB5" s="29" t="s">
        <v>44</v>
      </c>
      <c r="AC5" s="30" t="s">
        <v>45</v>
      </c>
      <c r="AD5" s="32" t="s">
        <v>44</v>
      </c>
      <c r="AE5" s="32" t="s">
        <v>45</v>
      </c>
      <c r="AF5" s="34" t="s">
        <v>44</v>
      </c>
      <c r="AG5" s="36" t="s">
        <v>45</v>
      </c>
      <c r="AH5" s="37" t="s">
        <v>44</v>
      </c>
      <c r="AI5" s="38" t="s">
        <v>48</v>
      </c>
      <c r="AJ5" s="39" t="s">
        <v>44</v>
      </c>
      <c r="AK5" s="40" t="s">
        <v>50</v>
      </c>
      <c r="AL5" s="41" t="s">
        <v>44</v>
      </c>
      <c r="AM5" s="42" t="s">
        <v>52</v>
      </c>
      <c r="AN5" s="43" t="s">
        <v>44</v>
      </c>
      <c r="AO5" s="44" t="s">
        <v>53</v>
      </c>
      <c r="AP5" s="45" t="s">
        <v>54</v>
      </c>
    </row>
    <row r="6" spans="1:42" ht="266.25" hidden="1" customHeight="1">
      <c r="A6" s="46">
        <v>1</v>
      </c>
      <c r="B6" s="47">
        <v>203</v>
      </c>
      <c r="C6" s="48">
        <v>2018</v>
      </c>
      <c r="D6" s="49" t="s">
        <v>56</v>
      </c>
      <c r="E6" s="49">
        <v>52</v>
      </c>
      <c r="F6" s="48" t="s">
        <v>57</v>
      </c>
      <c r="G6" s="49">
        <v>1</v>
      </c>
      <c r="H6" s="50" t="s">
        <v>58</v>
      </c>
      <c r="I6" s="50" t="s">
        <v>59</v>
      </c>
      <c r="J6" s="50" t="s">
        <v>60</v>
      </c>
      <c r="K6" s="50" t="s">
        <v>61</v>
      </c>
      <c r="L6" s="50" t="s">
        <v>62</v>
      </c>
      <c r="M6" s="50" t="s">
        <v>63</v>
      </c>
      <c r="N6" s="50" t="s">
        <v>64</v>
      </c>
      <c r="O6" s="50" t="s">
        <v>65</v>
      </c>
      <c r="P6" s="52">
        <v>1</v>
      </c>
      <c r="Q6" s="50" t="s">
        <v>66</v>
      </c>
      <c r="R6" s="53">
        <v>43252</v>
      </c>
      <c r="S6" s="54">
        <v>43524</v>
      </c>
      <c r="T6" s="55"/>
      <c r="U6" s="56"/>
      <c r="V6" s="57"/>
      <c r="W6" s="57"/>
      <c r="X6" s="58"/>
      <c r="Y6" s="58"/>
      <c r="Z6" s="59">
        <v>1</v>
      </c>
      <c r="AA6" s="60" t="s">
        <v>68</v>
      </c>
      <c r="AB6" s="61"/>
      <c r="AC6" s="62"/>
      <c r="AD6" s="63"/>
      <c r="AE6" s="63"/>
      <c r="AF6" s="64"/>
      <c r="AG6" s="65"/>
      <c r="AH6" s="66">
        <v>64</v>
      </c>
      <c r="AI6" s="67" t="s">
        <v>69</v>
      </c>
      <c r="AJ6" s="68">
        <v>1</v>
      </c>
      <c r="AK6" s="69" t="s">
        <v>70</v>
      </c>
      <c r="AL6" s="70"/>
      <c r="AM6" s="71"/>
      <c r="AN6" s="72">
        <v>1</v>
      </c>
      <c r="AO6" s="73" t="s">
        <v>71</v>
      </c>
      <c r="AP6" s="74" t="s">
        <v>72</v>
      </c>
    </row>
    <row r="7" spans="1:42" ht="371.25">
      <c r="A7" s="46">
        <v>2</v>
      </c>
      <c r="B7" s="47">
        <v>203</v>
      </c>
      <c r="C7" s="48">
        <v>2018</v>
      </c>
      <c r="D7" s="49" t="s">
        <v>56</v>
      </c>
      <c r="E7" s="49">
        <v>52</v>
      </c>
      <c r="F7" s="49" t="s">
        <v>73</v>
      </c>
      <c r="G7" s="49">
        <v>1</v>
      </c>
      <c r="H7" s="50" t="s">
        <v>58</v>
      </c>
      <c r="I7" s="50" t="s">
        <v>59</v>
      </c>
      <c r="J7" s="50" t="s">
        <v>74</v>
      </c>
      <c r="K7" s="50" t="s">
        <v>75</v>
      </c>
      <c r="L7" s="50" t="s">
        <v>76</v>
      </c>
      <c r="M7" s="50" t="s">
        <v>77</v>
      </c>
      <c r="N7" s="50" t="s">
        <v>78</v>
      </c>
      <c r="O7" s="50" t="s">
        <v>79</v>
      </c>
      <c r="P7" s="52">
        <v>1</v>
      </c>
      <c r="Q7" s="50" t="s">
        <v>80</v>
      </c>
      <c r="R7" s="53">
        <v>43245</v>
      </c>
      <c r="S7" s="54">
        <v>43554</v>
      </c>
      <c r="T7" s="55"/>
      <c r="U7" s="56"/>
      <c r="V7" s="57"/>
      <c r="W7" s="57"/>
      <c r="X7" s="58"/>
      <c r="Y7" s="58"/>
      <c r="Z7" s="59">
        <v>1.67</v>
      </c>
      <c r="AA7" s="60" t="s">
        <v>81</v>
      </c>
      <c r="AB7" s="61"/>
      <c r="AC7" s="62"/>
      <c r="AD7" s="63"/>
      <c r="AE7" s="63"/>
      <c r="AF7" s="64"/>
      <c r="AG7" s="65"/>
      <c r="AH7" s="66">
        <v>100</v>
      </c>
      <c r="AI7" s="67" t="s">
        <v>82</v>
      </c>
      <c r="AJ7" s="75">
        <v>100</v>
      </c>
      <c r="AK7" s="69" t="s">
        <v>83</v>
      </c>
      <c r="AL7" s="70"/>
      <c r="AM7" s="71"/>
      <c r="AN7" s="72">
        <v>1</v>
      </c>
      <c r="AO7" s="73" t="s">
        <v>84</v>
      </c>
      <c r="AP7" s="74" t="s">
        <v>72</v>
      </c>
    </row>
    <row r="8" spans="1:42" ht="360" customHeight="1">
      <c r="A8" s="46">
        <v>3</v>
      </c>
      <c r="B8" s="47">
        <v>203</v>
      </c>
      <c r="C8" s="48">
        <v>2018</v>
      </c>
      <c r="D8" s="49" t="s">
        <v>56</v>
      </c>
      <c r="E8" s="49">
        <v>52</v>
      </c>
      <c r="F8" s="49" t="s">
        <v>85</v>
      </c>
      <c r="G8" s="49">
        <v>1</v>
      </c>
      <c r="H8" s="50" t="s">
        <v>58</v>
      </c>
      <c r="I8" s="50" t="s">
        <v>86</v>
      </c>
      <c r="J8" s="50" t="s">
        <v>87</v>
      </c>
      <c r="K8" s="50" t="s">
        <v>75</v>
      </c>
      <c r="L8" s="50" t="s">
        <v>88</v>
      </c>
      <c r="M8" s="50" t="s">
        <v>89</v>
      </c>
      <c r="N8" s="50" t="s">
        <v>90</v>
      </c>
      <c r="O8" s="50" t="s">
        <v>91</v>
      </c>
      <c r="P8" s="49">
        <v>1</v>
      </c>
      <c r="Q8" s="50" t="s">
        <v>92</v>
      </c>
      <c r="R8" s="53">
        <v>43266</v>
      </c>
      <c r="S8" s="54">
        <v>43555</v>
      </c>
      <c r="T8" s="55"/>
      <c r="U8" s="56"/>
      <c r="V8" s="57"/>
      <c r="W8" s="57"/>
      <c r="X8" s="58"/>
      <c r="Y8" s="58"/>
      <c r="Z8" s="59">
        <v>1</v>
      </c>
      <c r="AA8" s="60" t="s">
        <v>93</v>
      </c>
      <c r="AB8" s="61"/>
      <c r="AC8" s="62"/>
      <c r="AD8" s="63"/>
      <c r="AE8" s="63"/>
      <c r="AF8" s="64"/>
      <c r="AG8" s="65"/>
      <c r="AH8" s="66">
        <v>100</v>
      </c>
      <c r="AI8" s="67" t="s">
        <v>94</v>
      </c>
      <c r="AJ8" s="75">
        <v>50</v>
      </c>
      <c r="AK8" s="69" t="s">
        <v>95</v>
      </c>
      <c r="AL8" s="76">
        <v>0.5</v>
      </c>
      <c r="AM8" s="71" t="s">
        <v>96</v>
      </c>
      <c r="AN8" s="72">
        <v>1</v>
      </c>
      <c r="AO8" s="77" t="s">
        <v>97</v>
      </c>
      <c r="AP8" s="74" t="s">
        <v>72</v>
      </c>
    </row>
    <row r="9" spans="1:42" ht="409.5" hidden="1">
      <c r="A9" s="46">
        <v>4</v>
      </c>
      <c r="B9" s="47">
        <v>203</v>
      </c>
      <c r="C9" s="48">
        <v>2018</v>
      </c>
      <c r="D9" s="49" t="s">
        <v>56</v>
      </c>
      <c r="E9" s="49">
        <v>52</v>
      </c>
      <c r="F9" s="49" t="s">
        <v>98</v>
      </c>
      <c r="G9" s="49">
        <v>1</v>
      </c>
      <c r="H9" s="50" t="s">
        <v>58</v>
      </c>
      <c r="I9" s="50" t="s">
        <v>59</v>
      </c>
      <c r="J9" s="50" t="s">
        <v>60</v>
      </c>
      <c r="K9" s="50" t="s">
        <v>21</v>
      </c>
      <c r="L9" s="50" t="s">
        <v>99</v>
      </c>
      <c r="M9" s="50" t="s">
        <v>100</v>
      </c>
      <c r="N9" s="50" t="s">
        <v>101</v>
      </c>
      <c r="O9" s="50" t="s">
        <v>102</v>
      </c>
      <c r="P9" s="52">
        <v>1</v>
      </c>
      <c r="Q9" s="50" t="s">
        <v>103</v>
      </c>
      <c r="R9" s="53">
        <v>43344</v>
      </c>
      <c r="S9" s="54">
        <v>43586</v>
      </c>
      <c r="T9" s="55"/>
      <c r="U9" s="56"/>
      <c r="V9" s="78">
        <v>1</v>
      </c>
      <c r="W9" s="79" t="s">
        <v>104</v>
      </c>
      <c r="X9" s="58"/>
      <c r="Y9" s="58"/>
      <c r="Z9" s="80"/>
      <c r="AA9" s="81"/>
      <c r="AB9" s="61"/>
      <c r="AC9" s="62"/>
      <c r="AD9" s="63"/>
      <c r="AE9" s="63"/>
      <c r="AF9" s="64"/>
      <c r="AG9" s="65"/>
      <c r="AH9" s="66">
        <v>0</v>
      </c>
      <c r="AI9" s="67" t="s">
        <v>105</v>
      </c>
      <c r="AJ9" s="75">
        <v>50</v>
      </c>
      <c r="AK9" s="69" t="s">
        <v>106</v>
      </c>
      <c r="AL9" s="70">
        <v>100</v>
      </c>
      <c r="AM9" s="71" t="s">
        <v>107</v>
      </c>
      <c r="AN9" s="72">
        <v>1</v>
      </c>
      <c r="AO9" s="77" t="s">
        <v>108</v>
      </c>
      <c r="AP9" s="74" t="s">
        <v>72</v>
      </c>
    </row>
    <row r="10" spans="1:42" ht="409.5" hidden="1">
      <c r="A10" s="46">
        <v>5</v>
      </c>
      <c r="B10" s="47">
        <v>203</v>
      </c>
      <c r="C10" s="48">
        <v>2018</v>
      </c>
      <c r="D10" s="49" t="s">
        <v>56</v>
      </c>
      <c r="E10" s="49">
        <v>52</v>
      </c>
      <c r="F10" s="49" t="s">
        <v>109</v>
      </c>
      <c r="G10" s="49">
        <v>1</v>
      </c>
      <c r="H10" s="50" t="s">
        <v>58</v>
      </c>
      <c r="I10" s="50" t="s">
        <v>59</v>
      </c>
      <c r="J10" s="50" t="s">
        <v>60</v>
      </c>
      <c r="K10" s="50" t="s">
        <v>61</v>
      </c>
      <c r="L10" s="50" t="s">
        <v>110</v>
      </c>
      <c r="M10" s="50" t="s">
        <v>111</v>
      </c>
      <c r="N10" s="50" t="s">
        <v>112</v>
      </c>
      <c r="O10" s="50" t="s">
        <v>113</v>
      </c>
      <c r="P10" s="52">
        <v>1</v>
      </c>
      <c r="Q10" s="50" t="s">
        <v>103</v>
      </c>
      <c r="R10" s="53">
        <v>43344</v>
      </c>
      <c r="S10" s="54">
        <v>43586</v>
      </c>
      <c r="T10" s="55"/>
      <c r="U10" s="56"/>
      <c r="V10" s="78">
        <v>1</v>
      </c>
      <c r="W10" s="79" t="s">
        <v>114</v>
      </c>
      <c r="X10" s="58"/>
      <c r="Y10" s="58"/>
      <c r="Z10" s="80"/>
      <c r="AA10" s="81"/>
      <c r="AB10" s="61"/>
      <c r="AC10" s="62"/>
      <c r="AD10" s="63"/>
      <c r="AE10" s="63"/>
      <c r="AF10" s="64"/>
      <c r="AG10" s="65"/>
      <c r="AH10" s="66">
        <v>0</v>
      </c>
      <c r="AI10" s="67" t="s">
        <v>115</v>
      </c>
      <c r="AJ10" s="75">
        <v>0</v>
      </c>
      <c r="AK10" s="69" t="s">
        <v>116</v>
      </c>
      <c r="AL10" s="70">
        <v>80</v>
      </c>
      <c r="AM10" s="71" t="s">
        <v>117</v>
      </c>
      <c r="AN10" s="72">
        <v>1</v>
      </c>
      <c r="AO10" s="77" t="s">
        <v>118</v>
      </c>
      <c r="AP10" s="74" t="s">
        <v>72</v>
      </c>
    </row>
    <row r="11" spans="1:42" ht="409.5">
      <c r="A11" s="46">
        <v>6</v>
      </c>
      <c r="B11" s="47">
        <v>203</v>
      </c>
      <c r="C11" s="48">
        <v>2018</v>
      </c>
      <c r="D11" s="49" t="s">
        <v>56</v>
      </c>
      <c r="E11" s="49">
        <v>52</v>
      </c>
      <c r="F11" s="49" t="s">
        <v>119</v>
      </c>
      <c r="G11" s="49">
        <v>1</v>
      </c>
      <c r="H11" s="50" t="s">
        <v>58</v>
      </c>
      <c r="I11" s="50" t="s">
        <v>59</v>
      </c>
      <c r="J11" s="50" t="s">
        <v>60</v>
      </c>
      <c r="K11" s="50" t="s">
        <v>75</v>
      </c>
      <c r="L11" s="50" t="s">
        <v>120</v>
      </c>
      <c r="M11" s="50" t="s">
        <v>121</v>
      </c>
      <c r="N11" s="50" t="s">
        <v>122</v>
      </c>
      <c r="O11" s="50" t="s">
        <v>123</v>
      </c>
      <c r="P11" s="52">
        <v>1</v>
      </c>
      <c r="Q11" s="50" t="s">
        <v>103</v>
      </c>
      <c r="R11" s="53">
        <v>43344</v>
      </c>
      <c r="S11" s="54">
        <v>43586</v>
      </c>
      <c r="T11" s="55"/>
      <c r="U11" s="56"/>
      <c r="V11" s="78">
        <v>1</v>
      </c>
      <c r="W11" s="79" t="s">
        <v>124</v>
      </c>
      <c r="X11" s="58"/>
      <c r="Y11" s="58"/>
      <c r="Z11" s="80"/>
      <c r="AA11" s="81"/>
      <c r="AB11" s="61"/>
      <c r="AC11" s="62"/>
      <c r="AD11" s="63"/>
      <c r="AE11" s="63"/>
      <c r="AF11" s="64"/>
      <c r="AG11" s="65"/>
      <c r="AH11" s="66">
        <v>0</v>
      </c>
      <c r="AI11" s="67" t="s">
        <v>125</v>
      </c>
      <c r="AJ11" s="75">
        <v>0</v>
      </c>
      <c r="AK11" s="69" t="s">
        <v>126</v>
      </c>
      <c r="AL11" s="70">
        <v>100</v>
      </c>
      <c r="AM11" s="71" t="s">
        <v>107</v>
      </c>
      <c r="AN11" s="72">
        <v>1</v>
      </c>
      <c r="AO11" s="77" t="s">
        <v>127</v>
      </c>
      <c r="AP11" s="74" t="s">
        <v>72</v>
      </c>
    </row>
    <row r="12" spans="1:42" ht="409.5">
      <c r="A12" s="46">
        <v>7</v>
      </c>
      <c r="B12" s="47">
        <v>203</v>
      </c>
      <c r="C12" s="48">
        <v>2018</v>
      </c>
      <c r="D12" s="49" t="s">
        <v>56</v>
      </c>
      <c r="E12" s="49">
        <v>52</v>
      </c>
      <c r="F12" s="49" t="s">
        <v>128</v>
      </c>
      <c r="G12" s="49">
        <v>1</v>
      </c>
      <c r="H12" s="50" t="s">
        <v>58</v>
      </c>
      <c r="I12" s="50" t="s">
        <v>59</v>
      </c>
      <c r="J12" s="50" t="s">
        <v>60</v>
      </c>
      <c r="K12" s="50" t="s">
        <v>75</v>
      </c>
      <c r="L12" s="50" t="s">
        <v>129</v>
      </c>
      <c r="M12" s="50" t="s">
        <v>130</v>
      </c>
      <c r="N12" s="50" t="s">
        <v>131</v>
      </c>
      <c r="O12" s="50" t="s">
        <v>132</v>
      </c>
      <c r="P12" s="52">
        <v>1</v>
      </c>
      <c r="Q12" s="50" t="s">
        <v>103</v>
      </c>
      <c r="R12" s="53">
        <v>43344</v>
      </c>
      <c r="S12" s="54">
        <v>43586</v>
      </c>
      <c r="T12" s="55"/>
      <c r="U12" s="56"/>
      <c r="V12" s="78">
        <v>1</v>
      </c>
      <c r="W12" s="79" t="s">
        <v>133</v>
      </c>
      <c r="X12" s="58"/>
      <c r="Y12" s="58"/>
      <c r="Z12" s="80"/>
      <c r="AA12" s="81"/>
      <c r="AB12" s="61"/>
      <c r="AC12" s="62"/>
      <c r="AD12" s="63"/>
      <c r="AE12" s="63"/>
      <c r="AF12" s="64"/>
      <c r="AG12" s="65"/>
      <c r="AH12" s="66">
        <v>0</v>
      </c>
      <c r="AI12" s="67" t="s">
        <v>134</v>
      </c>
      <c r="AJ12" s="75">
        <v>100</v>
      </c>
      <c r="AK12" s="69" t="s">
        <v>135</v>
      </c>
      <c r="AL12" s="70">
        <v>100</v>
      </c>
      <c r="AM12" s="71" t="s">
        <v>136</v>
      </c>
      <c r="AN12" s="72">
        <v>1</v>
      </c>
      <c r="AO12" s="77" t="s">
        <v>137</v>
      </c>
      <c r="AP12" s="74" t="s">
        <v>72</v>
      </c>
    </row>
    <row r="13" spans="1:42" ht="131.25" customHeight="1">
      <c r="A13" s="46">
        <v>8</v>
      </c>
      <c r="B13" s="47">
        <v>203</v>
      </c>
      <c r="C13" s="48">
        <v>2018</v>
      </c>
      <c r="D13" s="49" t="s">
        <v>56</v>
      </c>
      <c r="E13" s="49">
        <v>52</v>
      </c>
      <c r="F13" s="49" t="s">
        <v>138</v>
      </c>
      <c r="G13" s="49">
        <v>1</v>
      </c>
      <c r="H13" s="50" t="s">
        <v>58</v>
      </c>
      <c r="I13" s="50" t="s">
        <v>59</v>
      </c>
      <c r="J13" s="50" t="s">
        <v>60</v>
      </c>
      <c r="K13" s="50" t="s">
        <v>75</v>
      </c>
      <c r="L13" s="50" t="s">
        <v>139</v>
      </c>
      <c r="M13" s="50" t="s">
        <v>140</v>
      </c>
      <c r="N13" s="50" t="s">
        <v>141</v>
      </c>
      <c r="O13" s="50" t="s">
        <v>142</v>
      </c>
      <c r="P13" s="52">
        <v>1</v>
      </c>
      <c r="Q13" s="50" t="s">
        <v>103</v>
      </c>
      <c r="R13" s="53">
        <v>43344</v>
      </c>
      <c r="S13" s="54">
        <v>43586</v>
      </c>
      <c r="T13" s="55"/>
      <c r="U13" s="56"/>
      <c r="V13" s="78">
        <v>1</v>
      </c>
      <c r="W13" s="79" t="s">
        <v>143</v>
      </c>
      <c r="X13" s="58"/>
      <c r="Y13" s="58"/>
      <c r="Z13" s="80"/>
      <c r="AA13" s="81"/>
      <c r="AB13" s="61"/>
      <c r="AC13" s="62"/>
      <c r="AD13" s="63"/>
      <c r="AE13" s="63"/>
      <c r="AF13" s="64"/>
      <c r="AG13" s="65"/>
      <c r="AH13" s="66">
        <v>100</v>
      </c>
      <c r="AI13" s="67" t="s">
        <v>144</v>
      </c>
      <c r="AJ13" s="75"/>
      <c r="AK13" s="69"/>
      <c r="AL13" s="70">
        <v>100</v>
      </c>
      <c r="AM13" s="71" t="s">
        <v>145</v>
      </c>
      <c r="AN13" s="72">
        <v>1</v>
      </c>
      <c r="AO13" s="77" t="s">
        <v>146</v>
      </c>
      <c r="AP13" s="74" t="s">
        <v>72</v>
      </c>
    </row>
    <row r="14" spans="1:42" ht="409.5">
      <c r="A14" s="46">
        <v>9</v>
      </c>
      <c r="B14" s="47">
        <v>203</v>
      </c>
      <c r="C14" s="48">
        <v>2018</v>
      </c>
      <c r="D14" s="49" t="s">
        <v>56</v>
      </c>
      <c r="E14" s="49">
        <v>52</v>
      </c>
      <c r="F14" s="49" t="s">
        <v>73</v>
      </c>
      <c r="G14" s="49">
        <v>2</v>
      </c>
      <c r="H14" s="50" t="s">
        <v>58</v>
      </c>
      <c r="I14" s="50" t="s">
        <v>59</v>
      </c>
      <c r="J14" s="50" t="s">
        <v>74</v>
      </c>
      <c r="K14" s="50" t="s">
        <v>75</v>
      </c>
      <c r="L14" s="50" t="s">
        <v>76</v>
      </c>
      <c r="M14" s="50" t="s">
        <v>147</v>
      </c>
      <c r="N14" s="50" t="s">
        <v>148</v>
      </c>
      <c r="O14" s="50" t="s">
        <v>149</v>
      </c>
      <c r="P14" s="52">
        <v>1</v>
      </c>
      <c r="Q14" s="50" t="s">
        <v>150</v>
      </c>
      <c r="R14" s="53">
        <v>43243</v>
      </c>
      <c r="S14" s="54">
        <v>43602</v>
      </c>
      <c r="T14" s="82">
        <v>100</v>
      </c>
      <c r="U14" s="83" t="s">
        <v>151</v>
      </c>
      <c r="V14" s="57"/>
      <c r="W14" s="79"/>
      <c r="X14" s="58"/>
      <c r="Y14" s="58"/>
      <c r="Z14" s="80"/>
      <c r="AA14" s="81"/>
      <c r="AB14" s="61"/>
      <c r="AC14" s="62"/>
      <c r="AD14" s="63"/>
      <c r="AE14" s="63"/>
      <c r="AF14" s="64"/>
      <c r="AG14" s="65"/>
      <c r="AH14" s="66">
        <v>0</v>
      </c>
      <c r="AI14" s="67" t="s">
        <v>152</v>
      </c>
      <c r="AJ14" s="75">
        <v>100</v>
      </c>
      <c r="AK14" s="69" t="s">
        <v>153</v>
      </c>
      <c r="AL14" s="70"/>
      <c r="AM14" s="71"/>
      <c r="AN14" s="72">
        <v>1</v>
      </c>
      <c r="AO14" s="77" t="s">
        <v>154</v>
      </c>
      <c r="AP14" s="74" t="s">
        <v>72</v>
      </c>
    </row>
    <row r="15" spans="1:42" ht="409.5">
      <c r="A15" s="46">
        <v>10</v>
      </c>
      <c r="B15" s="47">
        <v>203</v>
      </c>
      <c r="C15" s="48">
        <v>2018</v>
      </c>
      <c r="D15" s="49" t="s">
        <v>56</v>
      </c>
      <c r="E15" s="49">
        <v>52</v>
      </c>
      <c r="F15" s="49" t="s">
        <v>155</v>
      </c>
      <c r="G15" s="49">
        <v>2</v>
      </c>
      <c r="H15" s="50" t="s">
        <v>58</v>
      </c>
      <c r="I15" s="50" t="s">
        <v>156</v>
      </c>
      <c r="J15" s="50" t="s">
        <v>157</v>
      </c>
      <c r="K15" s="50" t="s">
        <v>75</v>
      </c>
      <c r="L15" s="50" t="s">
        <v>158</v>
      </c>
      <c r="M15" s="50" t="s">
        <v>159</v>
      </c>
      <c r="N15" s="50" t="s">
        <v>160</v>
      </c>
      <c r="O15" s="50" t="s">
        <v>161</v>
      </c>
      <c r="P15" s="52">
        <v>1</v>
      </c>
      <c r="Q15" s="50" t="s">
        <v>162</v>
      </c>
      <c r="R15" s="53">
        <v>43252</v>
      </c>
      <c r="S15" s="54">
        <v>43602</v>
      </c>
      <c r="T15" s="55"/>
      <c r="U15" s="56"/>
      <c r="V15" s="57"/>
      <c r="W15" s="57"/>
      <c r="X15" s="84">
        <v>1</v>
      </c>
      <c r="Y15" s="85" t="s">
        <v>163</v>
      </c>
      <c r="Z15" s="80"/>
      <c r="AA15" s="81"/>
      <c r="AB15" s="61"/>
      <c r="AC15" s="62"/>
      <c r="AD15" s="63"/>
      <c r="AE15" s="63"/>
      <c r="AF15" s="64"/>
      <c r="AG15" s="65"/>
      <c r="AH15" s="66">
        <v>0</v>
      </c>
      <c r="AI15" s="67" t="s">
        <v>164</v>
      </c>
      <c r="AJ15" s="75">
        <v>100</v>
      </c>
      <c r="AK15" s="69" t="s">
        <v>165</v>
      </c>
      <c r="AL15" s="70"/>
      <c r="AM15" s="71"/>
      <c r="AN15" s="72">
        <v>1</v>
      </c>
      <c r="AO15" s="77" t="s">
        <v>166</v>
      </c>
      <c r="AP15" s="74" t="s">
        <v>72</v>
      </c>
    </row>
    <row r="16" spans="1:42" ht="213.75" hidden="1">
      <c r="A16" s="46">
        <v>11</v>
      </c>
      <c r="B16" s="47">
        <v>203</v>
      </c>
      <c r="C16" s="48">
        <v>2018</v>
      </c>
      <c r="D16" s="49" t="s">
        <v>56</v>
      </c>
      <c r="E16" s="49">
        <v>52</v>
      </c>
      <c r="F16" s="49" t="s">
        <v>167</v>
      </c>
      <c r="G16" s="49">
        <v>1</v>
      </c>
      <c r="H16" s="50" t="s">
        <v>58</v>
      </c>
      <c r="I16" s="50" t="s">
        <v>156</v>
      </c>
      <c r="J16" s="50" t="s">
        <v>157</v>
      </c>
      <c r="K16" s="50" t="s">
        <v>61</v>
      </c>
      <c r="L16" s="50" t="s">
        <v>168</v>
      </c>
      <c r="M16" s="50" t="s">
        <v>169</v>
      </c>
      <c r="N16" s="50" t="s">
        <v>170</v>
      </c>
      <c r="O16" s="50" t="s">
        <v>171</v>
      </c>
      <c r="P16" s="52">
        <v>1</v>
      </c>
      <c r="Q16" s="50" t="s">
        <v>103</v>
      </c>
      <c r="R16" s="53">
        <v>43466</v>
      </c>
      <c r="S16" s="54">
        <v>43602</v>
      </c>
      <c r="T16" s="55"/>
      <c r="U16" s="56"/>
      <c r="V16" s="78">
        <v>1</v>
      </c>
      <c r="W16" s="79" t="s">
        <v>172</v>
      </c>
      <c r="X16" s="58"/>
      <c r="Y16" s="58"/>
      <c r="Z16" s="80"/>
      <c r="AA16" s="81"/>
      <c r="AB16" s="61"/>
      <c r="AC16" s="62"/>
      <c r="AD16" s="63"/>
      <c r="AE16" s="63"/>
      <c r="AF16" s="64"/>
      <c r="AG16" s="65"/>
      <c r="AH16" s="66">
        <v>100</v>
      </c>
      <c r="AI16" s="67" t="s">
        <v>173</v>
      </c>
      <c r="AJ16" s="75">
        <v>100</v>
      </c>
      <c r="AK16" s="86" t="s">
        <v>174</v>
      </c>
      <c r="AL16" s="70">
        <v>100</v>
      </c>
      <c r="AM16" s="71" t="s">
        <v>175</v>
      </c>
      <c r="AN16" s="72">
        <v>1</v>
      </c>
      <c r="AO16" s="77" t="s">
        <v>176</v>
      </c>
      <c r="AP16" s="74" t="s">
        <v>72</v>
      </c>
    </row>
    <row r="17" spans="1:42" ht="409.5">
      <c r="A17" s="46">
        <v>12</v>
      </c>
      <c r="B17" s="47">
        <v>203</v>
      </c>
      <c r="C17" s="48">
        <v>2018</v>
      </c>
      <c r="D17" s="49" t="s">
        <v>56</v>
      </c>
      <c r="E17" s="49">
        <v>52</v>
      </c>
      <c r="F17" s="49" t="s">
        <v>155</v>
      </c>
      <c r="G17" s="49">
        <v>1</v>
      </c>
      <c r="H17" s="50" t="s">
        <v>58</v>
      </c>
      <c r="I17" s="50" t="s">
        <v>156</v>
      </c>
      <c r="J17" s="50" t="s">
        <v>157</v>
      </c>
      <c r="K17" s="50" t="s">
        <v>75</v>
      </c>
      <c r="L17" s="50" t="s">
        <v>158</v>
      </c>
      <c r="M17" s="50" t="s">
        <v>177</v>
      </c>
      <c r="N17" s="50" t="s">
        <v>178</v>
      </c>
      <c r="O17" s="50" t="s">
        <v>179</v>
      </c>
      <c r="P17" s="52">
        <v>1</v>
      </c>
      <c r="Q17" s="50" t="s">
        <v>103</v>
      </c>
      <c r="R17" s="53">
        <v>43344</v>
      </c>
      <c r="S17" s="54">
        <v>43602</v>
      </c>
      <c r="T17" s="55"/>
      <c r="U17" s="56"/>
      <c r="V17" s="78">
        <v>0.5</v>
      </c>
      <c r="W17" s="79" t="s">
        <v>180</v>
      </c>
      <c r="X17" s="58"/>
      <c r="Y17" s="58"/>
      <c r="Z17" s="80"/>
      <c r="AA17" s="81"/>
      <c r="AB17" s="61"/>
      <c r="AC17" s="62"/>
      <c r="AD17" s="63"/>
      <c r="AE17" s="63"/>
      <c r="AF17" s="64"/>
      <c r="AG17" s="65"/>
      <c r="AH17" s="66">
        <v>0</v>
      </c>
      <c r="AI17" s="67" t="s">
        <v>181</v>
      </c>
      <c r="AJ17" s="75">
        <v>50</v>
      </c>
      <c r="AK17" s="69" t="s">
        <v>182</v>
      </c>
      <c r="AL17" s="70">
        <v>100</v>
      </c>
      <c r="AM17" s="71" t="s">
        <v>183</v>
      </c>
      <c r="AN17" s="72">
        <v>1</v>
      </c>
      <c r="AO17" s="77" t="s">
        <v>184</v>
      </c>
      <c r="AP17" s="74" t="s">
        <v>72</v>
      </c>
    </row>
    <row r="18" spans="1:42" ht="409.5" hidden="1">
      <c r="A18" s="46">
        <v>13</v>
      </c>
      <c r="B18" s="47">
        <v>203</v>
      </c>
      <c r="C18" s="48">
        <v>2018</v>
      </c>
      <c r="D18" s="49" t="s">
        <v>56</v>
      </c>
      <c r="E18" s="49">
        <v>52</v>
      </c>
      <c r="F18" s="49" t="s">
        <v>185</v>
      </c>
      <c r="G18" s="49">
        <v>1</v>
      </c>
      <c r="H18" s="50" t="s">
        <v>58</v>
      </c>
      <c r="I18" s="50" t="s">
        <v>156</v>
      </c>
      <c r="J18" s="50" t="s">
        <v>157</v>
      </c>
      <c r="K18" s="50" t="s">
        <v>61</v>
      </c>
      <c r="L18" s="50" t="s">
        <v>186</v>
      </c>
      <c r="M18" s="50" t="s">
        <v>187</v>
      </c>
      <c r="N18" s="50" t="s">
        <v>188</v>
      </c>
      <c r="O18" s="50" t="s">
        <v>189</v>
      </c>
      <c r="P18" s="52">
        <v>1</v>
      </c>
      <c r="Q18" s="50" t="s">
        <v>103</v>
      </c>
      <c r="R18" s="53">
        <v>43261</v>
      </c>
      <c r="S18" s="54">
        <v>43602</v>
      </c>
      <c r="T18" s="55"/>
      <c r="U18" s="56"/>
      <c r="V18" s="78">
        <v>0.3</v>
      </c>
      <c r="W18" s="79" t="s">
        <v>190</v>
      </c>
      <c r="X18" s="58"/>
      <c r="Y18" s="58"/>
      <c r="Z18" s="80"/>
      <c r="AA18" s="81"/>
      <c r="AB18" s="61"/>
      <c r="AC18" s="62"/>
      <c r="AD18" s="63"/>
      <c r="AE18" s="63"/>
      <c r="AF18" s="64"/>
      <c r="AG18" s="65"/>
      <c r="AH18" s="66">
        <v>30</v>
      </c>
      <c r="AI18" s="67" t="s">
        <v>191</v>
      </c>
      <c r="AJ18" s="75">
        <v>50</v>
      </c>
      <c r="AK18" s="69" t="s">
        <v>192</v>
      </c>
      <c r="AL18" s="70">
        <v>100</v>
      </c>
      <c r="AM18" s="71" t="s">
        <v>193</v>
      </c>
      <c r="AN18" s="72">
        <v>1</v>
      </c>
      <c r="AO18" s="77" t="s">
        <v>194</v>
      </c>
      <c r="AP18" s="74" t="s">
        <v>72</v>
      </c>
    </row>
    <row r="19" spans="1:42" ht="409.5" hidden="1">
      <c r="A19" s="46">
        <v>14</v>
      </c>
      <c r="B19" s="47">
        <v>203</v>
      </c>
      <c r="C19" s="48">
        <v>2018</v>
      </c>
      <c r="D19" s="49" t="s">
        <v>56</v>
      </c>
      <c r="E19" s="49">
        <v>52</v>
      </c>
      <c r="F19" s="49" t="s">
        <v>195</v>
      </c>
      <c r="G19" s="49">
        <v>1</v>
      </c>
      <c r="H19" s="50" t="s">
        <v>58</v>
      </c>
      <c r="I19" s="50" t="s">
        <v>156</v>
      </c>
      <c r="J19" s="50" t="s">
        <v>157</v>
      </c>
      <c r="K19" s="50" t="s">
        <v>61</v>
      </c>
      <c r="L19" s="50" t="s">
        <v>196</v>
      </c>
      <c r="M19" s="50" t="s">
        <v>197</v>
      </c>
      <c r="N19" s="50" t="s">
        <v>198</v>
      </c>
      <c r="O19" s="50" t="s">
        <v>199</v>
      </c>
      <c r="P19" s="52">
        <v>1</v>
      </c>
      <c r="Q19" s="50" t="s">
        <v>103</v>
      </c>
      <c r="R19" s="53">
        <v>43252</v>
      </c>
      <c r="S19" s="54">
        <v>43602</v>
      </c>
      <c r="T19" s="55"/>
      <c r="U19" s="56"/>
      <c r="V19" s="78">
        <v>0.7</v>
      </c>
      <c r="W19" s="79" t="s">
        <v>200</v>
      </c>
      <c r="X19" s="58"/>
      <c r="Y19" s="58"/>
      <c r="Z19" s="80"/>
      <c r="AA19" s="81"/>
      <c r="AB19" s="61"/>
      <c r="AC19" s="62"/>
      <c r="AD19" s="63"/>
      <c r="AE19" s="63"/>
      <c r="AF19" s="64"/>
      <c r="AG19" s="65"/>
      <c r="AH19" s="66">
        <v>0</v>
      </c>
      <c r="AI19" s="67" t="s">
        <v>201</v>
      </c>
      <c r="AJ19" s="75">
        <v>0</v>
      </c>
      <c r="AK19" s="69" t="s">
        <v>202</v>
      </c>
      <c r="AL19" s="70">
        <v>10</v>
      </c>
      <c r="AM19" s="71" t="s">
        <v>203</v>
      </c>
      <c r="AN19" s="72">
        <v>1</v>
      </c>
      <c r="AO19" s="77" t="s">
        <v>204</v>
      </c>
      <c r="AP19" s="74" t="s">
        <v>72</v>
      </c>
    </row>
    <row r="20" spans="1:42" ht="409.5" hidden="1">
      <c r="A20" s="46">
        <v>15</v>
      </c>
      <c r="B20" s="47">
        <v>203</v>
      </c>
      <c r="C20" s="48">
        <v>2018</v>
      </c>
      <c r="D20" s="49" t="s">
        <v>56</v>
      </c>
      <c r="E20" s="49">
        <v>52</v>
      </c>
      <c r="F20" s="49" t="s">
        <v>185</v>
      </c>
      <c r="G20" s="49">
        <v>2</v>
      </c>
      <c r="H20" s="50" t="s">
        <v>58</v>
      </c>
      <c r="I20" s="50" t="s">
        <v>156</v>
      </c>
      <c r="J20" s="50" t="s">
        <v>157</v>
      </c>
      <c r="K20" s="50" t="s">
        <v>61</v>
      </c>
      <c r="L20" s="50" t="s">
        <v>186</v>
      </c>
      <c r="M20" s="50" t="s">
        <v>205</v>
      </c>
      <c r="N20" s="50" t="s">
        <v>206</v>
      </c>
      <c r="O20" s="50" t="s">
        <v>207</v>
      </c>
      <c r="P20" s="52">
        <v>1</v>
      </c>
      <c r="Q20" s="50" t="s">
        <v>103</v>
      </c>
      <c r="R20" s="53">
        <v>43296</v>
      </c>
      <c r="S20" s="54">
        <v>43602</v>
      </c>
      <c r="T20" s="55"/>
      <c r="U20" s="56"/>
      <c r="V20" s="78">
        <v>0.1</v>
      </c>
      <c r="W20" s="79" t="s">
        <v>208</v>
      </c>
      <c r="X20" s="58"/>
      <c r="Y20" s="58"/>
      <c r="Z20" s="80"/>
      <c r="AA20" s="81"/>
      <c r="AB20" s="61"/>
      <c r="AC20" s="62"/>
      <c r="AD20" s="63"/>
      <c r="AE20" s="63"/>
      <c r="AF20" s="64"/>
      <c r="AG20" s="65"/>
      <c r="AH20" s="66">
        <v>0</v>
      </c>
      <c r="AI20" s="67" t="s">
        <v>191</v>
      </c>
      <c r="AJ20" s="75">
        <v>0</v>
      </c>
      <c r="AK20" s="69" t="s">
        <v>209</v>
      </c>
      <c r="AL20" s="70">
        <v>100</v>
      </c>
      <c r="AM20" s="71" t="s">
        <v>210</v>
      </c>
      <c r="AN20" s="72">
        <v>1</v>
      </c>
      <c r="AO20" s="77" t="s">
        <v>211</v>
      </c>
      <c r="AP20" s="74" t="s">
        <v>72</v>
      </c>
    </row>
    <row r="21" spans="1:42" ht="303.75" hidden="1">
      <c r="A21" s="46">
        <v>16</v>
      </c>
      <c r="B21" s="47">
        <v>203</v>
      </c>
      <c r="C21" s="48">
        <v>2018</v>
      </c>
      <c r="D21" s="49" t="s">
        <v>56</v>
      </c>
      <c r="E21" s="49">
        <v>58</v>
      </c>
      <c r="F21" s="87" t="s">
        <v>212</v>
      </c>
      <c r="G21" s="49">
        <v>1</v>
      </c>
      <c r="H21" s="50" t="s">
        <v>213</v>
      </c>
      <c r="I21" s="50" t="s">
        <v>59</v>
      </c>
      <c r="J21" s="50" t="s">
        <v>60</v>
      </c>
      <c r="K21" s="50" t="s">
        <v>21</v>
      </c>
      <c r="L21" s="50" t="s">
        <v>214</v>
      </c>
      <c r="M21" s="50" t="s">
        <v>215</v>
      </c>
      <c r="N21" s="50" t="s">
        <v>216</v>
      </c>
      <c r="O21" s="50" t="s">
        <v>217</v>
      </c>
      <c r="P21" s="52">
        <v>1</v>
      </c>
      <c r="Q21" s="50" t="s">
        <v>218</v>
      </c>
      <c r="R21" s="88">
        <v>43435</v>
      </c>
      <c r="S21" s="54">
        <v>43617</v>
      </c>
      <c r="T21" s="89">
        <v>0</v>
      </c>
      <c r="U21" s="56"/>
      <c r="V21" s="57"/>
      <c r="W21" s="57"/>
      <c r="X21" s="84">
        <v>1</v>
      </c>
      <c r="Y21" s="85" t="s">
        <v>219</v>
      </c>
      <c r="Z21" s="80"/>
      <c r="AA21" s="81"/>
      <c r="AB21" s="61"/>
      <c r="AC21" s="62"/>
      <c r="AD21" s="63"/>
      <c r="AE21" s="63"/>
      <c r="AF21" s="64"/>
      <c r="AG21" s="65"/>
      <c r="AH21" s="66">
        <v>0</v>
      </c>
      <c r="AI21" s="67" t="s">
        <v>220</v>
      </c>
      <c r="AJ21" s="75">
        <v>0</v>
      </c>
      <c r="AK21" s="69" t="s">
        <v>221</v>
      </c>
      <c r="AL21" s="70"/>
      <c r="AM21" s="71"/>
      <c r="AN21" s="72">
        <v>1</v>
      </c>
      <c r="AO21" s="77" t="s">
        <v>222</v>
      </c>
      <c r="AP21" s="74" t="s">
        <v>72</v>
      </c>
    </row>
    <row r="22" spans="1:42" ht="326.25" hidden="1">
      <c r="A22" s="46">
        <v>17</v>
      </c>
      <c r="B22" s="47">
        <v>203</v>
      </c>
      <c r="C22" s="48">
        <v>2018</v>
      </c>
      <c r="D22" s="49" t="s">
        <v>56</v>
      </c>
      <c r="E22" s="49">
        <v>58</v>
      </c>
      <c r="F22" s="87" t="s">
        <v>223</v>
      </c>
      <c r="G22" s="49">
        <v>1</v>
      </c>
      <c r="H22" s="50" t="s">
        <v>213</v>
      </c>
      <c r="I22" s="50" t="s">
        <v>59</v>
      </c>
      <c r="J22" s="50" t="s">
        <v>60</v>
      </c>
      <c r="K22" s="50" t="s">
        <v>21</v>
      </c>
      <c r="L22" s="50" t="s">
        <v>224</v>
      </c>
      <c r="M22" s="50" t="s">
        <v>225</v>
      </c>
      <c r="N22" s="50" t="s">
        <v>226</v>
      </c>
      <c r="O22" s="50" t="s">
        <v>227</v>
      </c>
      <c r="P22" s="52">
        <v>1</v>
      </c>
      <c r="Q22" s="50" t="s">
        <v>228</v>
      </c>
      <c r="R22" s="88">
        <v>43435</v>
      </c>
      <c r="S22" s="54">
        <v>43617</v>
      </c>
      <c r="T22" s="55"/>
      <c r="U22" s="56"/>
      <c r="V22" s="57"/>
      <c r="W22" s="57"/>
      <c r="X22" s="84">
        <v>1</v>
      </c>
      <c r="Y22" s="85" t="s">
        <v>229</v>
      </c>
      <c r="Z22" s="80"/>
      <c r="AA22" s="81"/>
      <c r="AB22" s="61"/>
      <c r="AC22" s="62"/>
      <c r="AD22" s="63"/>
      <c r="AE22" s="63"/>
      <c r="AF22" s="64"/>
      <c r="AG22" s="65"/>
      <c r="AH22" s="66">
        <v>0</v>
      </c>
      <c r="AI22" s="67" t="s">
        <v>230</v>
      </c>
      <c r="AJ22" s="75">
        <v>100</v>
      </c>
      <c r="AK22" s="69" t="s">
        <v>231</v>
      </c>
      <c r="AL22" s="70"/>
      <c r="AM22" s="71"/>
      <c r="AN22" s="72">
        <v>1</v>
      </c>
      <c r="AO22" s="77" t="s">
        <v>232</v>
      </c>
      <c r="AP22" s="74" t="s">
        <v>72</v>
      </c>
    </row>
    <row r="23" spans="1:42" ht="409.5">
      <c r="A23" s="46">
        <v>18</v>
      </c>
      <c r="B23" s="47">
        <v>203</v>
      </c>
      <c r="C23" s="48">
        <v>2018</v>
      </c>
      <c r="D23" s="49" t="s">
        <v>56</v>
      </c>
      <c r="E23" s="49">
        <v>58</v>
      </c>
      <c r="F23" s="87" t="s">
        <v>233</v>
      </c>
      <c r="G23" s="49">
        <v>1</v>
      </c>
      <c r="H23" s="50" t="s">
        <v>213</v>
      </c>
      <c r="I23" s="50" t="s">
        <v>59</v>
      </c>
      <c r="J23" s="50" t="s">
        <v>60</v>
      </c>
      <c r="K23" s="50" t="s">
        <v>75</v>
      </c>
      <c r="L23" s="50" t="s">
        <v>234</v>
      </c>
      <c r="M23" s="50" t="s">
        <v>235</v>
      </c>
      <c r="N23" s="50" t="s">
        <v>236</v>
      </c>
      <c r="O23" s="50" t="s">
        <v>237</v>
      </c>
      <c r="P23" s="52">
        <v>1</v>
      </c>
      <c r="Q23" s="50" t="s">
        <v>238</v>
      </c>
      <c r="R23" s="88">
        <v>43418</v>
      </c>
      <c r="S23" s="54">
        <v>43644</v>
      </c>
      <c r="T23" s="55"/>
      <c r="U23" s="56"/>
      <c r="V23" s="78">
        <v>1</v>
      </c>
      <c r="W23" s="79" t="s">
        <v>239</v>
      </c>
      <c r="X23" s="58"/>
      <c r="Y23" s="58"/>
      <c r="Z23" s="80"/>
      <c r="AA23" s="81"/>
      <c r="AB23" s="61"/>
      <c r="AC23" s="62"/>
      <c r="AD23" s="63"/>
      <c r="AE23" s="63"/>
      <c r="AF23" s="64"/>
      <c r="AG23" s="65"/>
      <c r="AH23" s="66">
        <v>0</v>
      </c>
      <c r="AI23" s="67" t="s">
        <v>240</v>
      </c>
      <c r="AJ23" s="75">
        <v>50</v>
      </c>
      <c r="AK23" s="69" t="s">
        <v>241</v>
      </c>
      <c r="AL23" s="70">
        <v>90</v>
      </c>
      <c r="AM23" s="71" t="s">
        <v>242</v>
      </c>
      <c r="AN23" s="72">
        <v>1</v>
      </c>
      <c r="AO23" s="77" t="s">
        <v>243</v>
      </c>
      <c r="AP23" s="74" t="s">
        <v>72</v>
      </c>
    </row>
    <row r="24" spans="1:42" ht="409.5">
      <c r="A24" s="46">
        <v>19</v>
      </c>
      <c r="B24" s="47">
        <v>203</v>
      </c>
      <c r="C24" s="48">
        <v>2018</v>
      </c>
      <c r="D24" s="49" t="s">
        <v>56</v>
      </c>
      <c r="E24" s="49">
        <v>58</v>
      </c>
      <c r="F24" s="87" t="s">
        <v>244</v>
      </c>
      <c r="G24" s="49">
        <v>1</v>
      </c>
      <c r="H24" s="50" t="s">
        <v>213</v>
      </c>
      <c r="I24" s="50" t="s">
        <v>59</v>
      </c>
      <c r="J24" s="50" t="s">
        <v>60</v>
      </c>
      <c r="K24" s="50" t="s">
        <v>75</v>
      </c>
      <c r="L24" s="50" t="s">
        <v>245</v>
      </c>
      <c r="M24" s="50" t="s">
        <v>246</v>
      </c>
      <c r="N24" s="50" t="s">
        <v>247</v>
      </c>
      <c r="O24" s="50" t="s">
        <v>248</v>
      </c>
      <c r="P24" s="52">
        <v>1</v>
      </c>
      <c r="Q24" s="50" t="s">
        <v>249</v>
      </c>
      <c r="R24" s="88">
        <v>43435</v>
      </c>
      <c r="S24" s="54">
        <v>43617</v>
      </c>
      <c r="T24" s="55"/>
      <c r="U24" s="56"/>
      <c r="V24" s="57"/>
      <c r="W24" s="57"/>
      <c r="X24" s="84">
        <v>1</v>
      </c>
      <c r="Y24" s="85" t="s">
        <v>250</v>
      </c>
      <c r="Z24" s="80"/>
      <c r="AA24" s="81"/>
      <c r="AB24" s="61"/>
      <c r="AC24" s="62"/>
      <c r="AD24" s="63"/>
      <c r="AE24" s="63"/>
      <c r="AF24" s="64"/>
      <c r="AG24" s="65"/>
      <c r="AH24" s="66">
        <v>100</v>
      </c>
      <c r="AI24" s="67" t="s">
        <v>251</v>
      </c>
      <c r="AJ24" s="75">
        <v>100</v>
      </c>
      <c r="AK24" s="69" t="s">
        <v>252</v>
      </c>
      <c r="AL24" s="70"/>
      <c r="AM24" s="71"/>
      <c r="AN24" s="72">
        <v>1</v>
      </c>
      <c r="AO24" s="77" t="s">
        <v>253</v>
      </c>
      <c r="AP24" s="74" t="s">
        <v>72</v>
      </c>
    </row>
    <row r="25" spans="1:42" ht="326.25">
      <c r="A25" s="46">
        <v>20</v>
      </c>
      <c r="B25" s="47">
        <v>203</v>
      </c>
      <c r="C25" s="48">
        <v>2018</v>
      </c>
      <c r="D25" s="49" t="s">
        <v>56</v>
      </c>
      <c r="E25" s="49">
        <v>58</v>
      </c>
      <c r="F25" s="87" t="s">
        <v>244</v>
      </c>
      <c r="G25" s="49">
        <v>2</v>
      </c>
      <c r="H25" s="50" t="s">
        <v>213</v>
      </c>
      <c r="I25" s="50" t="s">
        <v>59</v>
      </c>
      <c r="J25" s="50" t="s">
        <v>60</v>
      </c>
      <c r="K25" s="50" t="s">
        <v>75</v>
      </c>
      <c r="L25" s="50" t="s">
        <v>245</v>
      </c>
      <c r="M25" s="50" t="s">
        <v>254</v>
      </c>
      <c r="N25" s="50" t="s">
        <v>255</v>
      </c>
      <c r="O25" s="50" t="s">
        <v>256</v>
      </c>
      <c r="P25" s="52">
        <v>1</v>
      </c>
      <c r="Q25" s="50" t="s">
        <v>257</v>
      </c>
      <c r="R25" s="53">
        <v>43525</v>
      </c>
      <c r="S25" s="90">
        <v>43775</v>
      </c>
      <c r="T25" s="55"/>
      <c r="U25" s="56"/>
      <c r="V25" s="57"/>
      <c r="W25" s="57"/>
      <c r="X25" s="84">
        <v>0.5</v>
      </c>
      <c r="Y25" s="85" t="s">
        <v>258</v>
      </c>
      <c r="Z25" s="80"/>
      <c r="AA25" s="81"/>
      <c r="AB25" s="61"/>
      <c r="AC25" s="62"/>
      <c r="AD25" s="63"/>
      <c r="AE25" s="63"/>
      <c r="AF25" s="64"/>
      <c r="AG25" s="65"/>
      <c r="AH25" s="66">
        <v>0</v>
      </c>
      <c r="AI25" s="67" t="s">
        <v>259</v>
      </c>
      <c r="AJ25" s="75">
        <v>0</v>
      </c>
      <c r="AK25" s="69" t="s">
        <v>260</v>
      </c>
      <c r="AL25" s="70">
        <v>0</v>
      </c>
      <c r="AM25" s="71" t="s">
        <v>261</v>
      </c>
      <c r="AN25" s="72">
        <v>1</v>
      </c>
      <c r="AO25" s="77" t="s">
        <v>262</v>
      </c>
      <c r="AP25" s="74" t="s">
        <v>72</v>
      </c>
    </row>
    <row r="26" spans="1:42" ht="221.25">
      <c r="A26" s="46">
        <v>21</v>
      </c>
      <c r="B26" s="47">
        <v>203</v>
      </c>
      <c r="C26" s="48">
        <v>2018</v>
      </c>
      <c r="D26" s="49" t="s">
        <v>56</v>
      </c>
      <c r="E26" s="49">
        <v>58</v>
      </c>
      <c r="F26" s="87" t="s">
        <v>263</v>
      </c>
      <c r="G26" s="49">
        <v>2</v>
      </c>
      <c r="H26" s="50" t="s">
        <v>213</v>
      </c>
      <c r="I26" s="50" t="s">
        <v>59</v>
      </c>
      <c r="J26" s="50" t="s">
        <v>60</v>
      </c>
      <c r="K26" s="50" t="s">
        <v>75</v>
      </c>
      <c r="L26" s="50" t="s">
        <v>264</v>
      </c>
      <c r="M26" s="50" t="s">
        <v>265</v>
      </c>
      <c r="N26" s="50" t="s">
        <v>266</v>
      </c>
      <c r="O26" s="50" t="s">
        <v>267</v>
      </c>
      <c r="P26" s="52">
        <v>1</v>
      </c>
      <c r="Q26" s="50" t="s">
        <v>268</v>
      </c>
      <c r="R26" s="88">
        <v>43435</v>
      </c>
      <c r="S26" s="54">
        <v>43646</v>
      </c>
      <c r="T26" s="55"/>
      <c r="U26" s="56"/>
      <c r="V26" s="57"/>
      <c r="W26" s="57"/>
      <c r="X26" s="58"/>
      <c r="Y26" s="58"/>
      <c r="Z26" s="59">
        <v>1</v>
      </c>
      <c r="AA26" s="60" t="s">
        <v>269</v>
      </c>
      <c r="AB26" s="61"/>
      <c r="AC26" s="62"/>
      <c r="AD26" s="63"/>
      <c r="AE26" s="63"/>
      <c r="AF26" s="64"/>
      <c r="AG26" s="65"/>
      <c r="AH26" s="66">
        <v>100</v>
      </c>
      <c r="AI26" s="67" t="s">
        <v>270</v>
      </c>
      <c r="AJ26" s="75"/>
      <c r="AK26" s="69"/>
      <c r="AL26" s="70"/>
      <c r="AM26" s="71"/>
      <c r="AN26" s="72">
        <v>1</v>
      </c>
      <c r="AO26" s="77" t="s">
        <v>271</v>
      </c>
      <c r="AP26" s="74" t="s">
        <v>72</v>
      </c>
    </row>
    <row r="27" spans="1:42" ht="409.5" hidden="1">
      <c r="A27" s="46">
        <v>22</v>
      </c>
      <c r="B27" s="47">
        <v>203</v>
      </c>
      <c r="C27" s="48">
        <v>2018</v>
      </c>
      <c r="D27" s="49" t="s">
        <v>56</v>
      </c>
      <c r="E27" s="49">
        <v>58</v>
      </c>
      <c r="F27" s="87" t="s">
        <v>272</v>
      </c>
      <c r="G27" s="49">
        <v>1</v>
      </c>
      <c r="H27" s="50" t="s">
        <v>213</v>
      </c>
      <c r="I27" s="50" t="s">
        <v>59</v>
      </c>
      <c r="J27" s="50" t="s">
        <v>60</v>
      </c>
      <c r="K27" s="50" t="s">
        <v>19</v>
      </c>
      <c r="L27" s="50" t="s">
        <v>273</v>
      </c>
      <c r="M27" s="50" t="s">
        <v>274</v>
      </c>
      <c r="N27" s="50" t="s">
        <v>275</v>
      </c>
      <c r="O27" s="50" t="s">
        <v>276</v>
      </c>
      <c r="P27" s="52">
        <v>1</v>
      </c>
      <c r="Q27" s="50" t="s">
        <v>277</v>
      </c>
      <c r="R27" s="88">
        <v>43419</v>
      </c>
      <c r="S27" s="54">
        <v>43644</v>
      </c>
      <c r="T27" s="55"/>
      <c r="U27" s="56"/>
      <c r="V27" s="78">
        <v>1</v>
      </c>
      <c r="W27" s="79" t="s">
        <v>278</v>
      </c>
      <c r="X27" s="58"/>
      <c r="Y27" s="58"/>
      <c r="Z27" s="80"/>
      <c r="AA27" s="81"/>
      <c r="AB27" s="61"/>
      <c r="AC27" s="62"/>
      <c r="AD27" s="63"/>
      <c r="AE27" s="63"/>
      <c r="AF27" s="64"/>
      <c r="AG27" s="65"/>
      <c r="AH27" s="66">
        <v>0</v>
      </c>
      <c r="AI27" s="67" t="s">
        <v>279</v>
      </c>
      <c r="AJ27" s="75">
        <v>0</v>
      </c>
      <c r="AK27" s="69" t="s">
        <v>280</v>
      </c>
      <c r="AL27" s="70">
        <v>100</v>
      </c>
      <c r="AM27" s="71" t="s">
        <v>281</v>
      </c>
      <c r="AN27" s="72">
        <v>1</v>
      </c>
      <c r="AO27" s="77" t="s">
        <v>282</v>
      </c>
      <c r="AP27" s="74" t="s">
        <v>72</v>
      </c>
    </row>
    <row r="28" spans="1:42" ht="236.25" hidden="1">
      <c r="A28" s="46">
        <v>23</v>
      </c>
      <c r="B28" s="47">
        <v>203</v>
      </c>
      <c r="C28" s="48">
        <v>2018</v>
      </c>
      <c r="D28" s="49" t="s">
        <v>56</v>
      </c>
      <c r="E28" s="49">
        <v>58</v>
      </c>
      <c r="F28" s="87" t="s">
        <v>272</v>
      </c>
      <c r="G28" s="49">
        <v>2</v>
      </c>
      <c r="H28" s="50" t="s">
        <v>213</v>
      </c>
      <c r="I28" s="50" t="s">
        <v>59</v>
      </c>
      <c r="J28" s="50" t="s">
        <v>60</v>
      </c>
      <c r="K28" s="50" t="s">
        <v>19</v>
      </c>
      <c r="L28" s="50" t="s">
        <v>273</v>
      </c>
      <c r="M28" s="50" t="s">
        <v>283</v>
      </c>
      <c r="N28" s="50" t="s">
        <v>284</v>
      </c>
      <c r="O28" s="50" t="s">
        <v>285</v>
      </c>
      <c r="P28" s="52">
        <v>1</v>
      </c>
      <c r="Q28" s="50" t="s">
        <v>277</v>
      </c>
      <c r="R28" s="88">
        <v>43419</v>
      </c>
      <c r="S28" s="54">
        <v>43644</v>
      </c>
      <c r="T28" s="55"/>
      <c r="U28" s="56"/>
      <c r="V28" s="78">
        <v>1</v>
      </c>
      <c r="W28" s="79" t="s">
        <v>286</v>
      </c>
      <c r="X28" s="58"/>
      <c r="Y28" s="58"/>
      <c r="Z28" s="80"/>
      <c r="AA28" s="81"/>
      <c r="AB28" s="61"/>
      <c r="AC28" s="62"/>
      <c r="AD28" s="63"/>
      <c r="AE28" s="63"/>
      <c r="AF28" s="64"/>
      <c r="AG28" s="65"/>
      <c r="AH28" s="66">
        <v>0</v>
      </c>
      <c r="AI28" s="67" t="s">
        <v>287</v>
      </c>
      <c r="AJ28" s="75">
        <v>0</v>
      </c>
      <c r="AK28" s="69" t="s">
        <v>288</v>
      </c>
      <c r="AL28" s="70">
        <v>100</v>
      </c>
      <c r="AM28" s="71" t="s">
        <v>289</v>
      </c>
      <c r="AN28" s="72">
        <v>1</v>
      </c>
      <c r="AO28" s="77" t="s">
        <v>290</v>
      </c>
      <c r="AP28" s="74" t="s">
        <v>72</v>
      </c>
    </row>
    <row r="29" spans="1:42" ht="202.5" hidden="1">
      <c r="A29" s="46">
        <v>24</v>
      </c>
      <c r="B29" s="47">
        <v>203</v>
      </c>
      <c r="C29" s="48">
        <v>2018</v>
      </c>
      <c r="D29" s="49" t="s">
        <v>56</v>
      </c>
      <c r="E29" s="49">
        <v>58</v>
      </c>
      <c r="F29" s="87" t="s">
        <v>291</v>
      </c>
      <c r="G29" s="49">
        <v>1</v>
      </c>
      <c r="H29" s="50" t="s">
        <v>213</v>
      </c>
      <c r="I29" s="50" t="s">
        <v>59</v>
      </c>
      <c r="J29" s="50" t="s">
        <v>60</v>
      </c>
      <c r="K29" s="50" t="s">
        <v>19</v>
      </c>
      <c r="L29" s="50" t="s">
        <v>292</v>
      </c>
      <c r="M29" s="50" t="s">
        <v>293</v>
      </c>
      <c r="N29" s="50" t="s">
        <v>294</v>
      </c>
      <c r="O29" s="50" t="s">
        <v>295</v>
      </c>
      <c r="P29" s="52">
        <v>1</v>
      </c>
      <c r="Q29" s="50" t="s">
        <v>296</v>
      </c>
      <c r="R29" s="88">
        <v>43419</v>
      </c>
      <c r="S29" s="54">
        <v>43539</v>
      </c>
      <c r="T29" s="55"/>
      <c r="U29" s="56"/>
      <c r="V29" s="57"/>
      <c r="W29" s="57"/>
      <c r="X29" s="58"/>
      <c r="Y29" s="58"/>
      <c r="Z29" s="80"/>
      <c r="AA29" s="81"/>
      <c r="AB29" s="91">
        <v>1</v>
      </c>
      <c r="AC29" s="92" t="s">
        <v>297</v>
      </c>
      <c r="AD29" s="63"/>
      <c r="AE29" s="63"/>
      <c r="AF29" s="64"/>
      <c r="AG29" s="65"/>
      <c r="AH29" s="66">
        <v>100</v>
      </c>
      <c r="AI29" s="67" t="s">
        <v>298</v>
      </c>
      <c r="AJ29" s="75">
        <v>100</v>
      </c>
      <c r="AK29" s="69" t="s">
        <v>299</v>
      </c>
      <c r="AL29" s="70"/>
      <c r="AM29" s="71"/>
      <c r="AN29" s="72">
        <v>1</v>
      </c>
      <c r="AO29" s="77" t="s">
        <v>300</v>
      </c>
      <c r="AP29" s="74" t="s">
        <v>72</v>
      </c>
    </row>
    <row r="30" spans="1:42" ht="409.5" hidden="1">
      <c r="A30" s="46">
        <v>25</v>
      </c>
      <c r="B30" s="47">
        <v>203</v>
      </c>
      <c r="C30" s="48">
        <v>2018</v>
      </c>
      <c r="D30" s="49" t="s">
        <v>56</v>
      </c>
      <c r="E30" s="49">
        <v>58</v>
      </c>
      <c r="F30" s="87" t="s">
        <v>291</v>
      </c>
      <c r="G30" s="49">
        <v>2</v>
      </c>
      <c r="H30" s="50" t="s">
        <v>213</v>
      </c>
      <c r="I30" s="50" t="s">
        <v>59</v>
      </c>
      <c r="J30" s="50" t="s">
        <v>60</v>
      </c>
      <c r="K30" s="50" t="s">
        <v>19</v>
      </c>
      <c r="L30" s="50" t="s">
        <v>292</v>
      </c>
      <c r="M30" s="50" t="s">
        <v>301</v>
      </c>
      <c r="N30" s="50" t="s">
        <v>302</v>
      </c>
      <c r="O30" s="50" t="s">
        <v>303</v>
      </c>
      <c r="P30" s="52">
        <v>1</v>
      </c>
      <c r="Q30" s="50" t="s">
        <v>304</v>
      </c>
      <c r="R30" s="88">
        <v>43419</v>
      </c>
      <c r="S30" s="54">
        <v>43539</v>
      </c>
      <c r="T30" s="93">
        <v>1</v>
      </c>
      <c r="U30" s="94" t="s">
        <v>305</v>
      </c>
      <c r="V30" s="95"/>
      <c r="W30" s="79"/>
      <c r="X30" s="58"/>
      <c r="Y30" s="58"/>
      <c r="Z30" s="80"/>
      <c r="AA30" s="81"/>
      <c r="AB30" s="61"/>
      <c r="AC30" s="62"/>
      <c r="AD30" s="63"/>
      <c r="AE30" s="63"/>
      <c r="AF30" s="64"/>
      <c r="AG30" s="65"/>
      <c r="AH30" s="66">
        <v>80</v>
      </c>
      <c r="AI30" s="67" t="s">
        <v>306</v>
      </c>
      <c r="AJ30" s="75">
        <v>90</v>
      </c>
      <c r="AK30" s="69" t="s">
        <v>307</v>
      </c>
      <c r="AL30" s="70"/>
      <c r="AM30" s="71" t="s">
        <v>308</v>
      </c>
      <c r="AN30" s="72">
        <v>1</v>
      </c>
      <c r="AO30" s="77" t="s">
        <v>309</v>
      </c>
      <c r="AP30" s="74" t="s">
        <v>72</v>
      </c>
    </row>
    <row r="31" spans="1:42" ht="409.5" hidden="1">
      <c r="A31" s="46">
        <v>26</v>
      </c>
      <c r="B31" s="47">
        <v>203</v>
      </c>
      <c r="C31" s="48">
        <v>2018</v>
      </c>
      <c r="D31" s="49" t="s">
        <v>56</v>
      </c>
      <c r="E31" s="49">
        <v>58</v>
      </c>
      <c r="F31" s="87" t="s">
        <v>310</v>
      </c>
      <c r="G31" s="49">
        <v>1</v>
      </c>
      <c r="H31" s="50" t="s">
        <v>213</v>
      </c>
      <c r="I31" s="50" t="s">
        <v>59</v>
      </c>
      <c r="J31" s="50" t="s">
        <v>60</v>
      </c>
      <c r="K31" s="50" t="s">
        <v>19</v>
      </c>
      <c r="L31" s="50" t="s">
        <v>311</v>
      </c>
      <c r="M31" s="50" t="s">
        <v>312</v>
      </c>
      <c r="N31" s="50" t="s">
        <v>313</v>
      </c>
      <c r="O31" s="50" t="s">
        <v>314</v>
      </c>
      <c r="P31" s="52">
        <v>1</v>
      </c>
      <c r="Q31" s="50" t="s">
        <v>315</v>
      </c>
      <c r="R31" s="88">
        <v>43435</v>
      </c>
      <c r="S31" s="90">
        <v>43775</v>
      </c>
      <c r="T31" s="55"/>
      <c r="U31" s="56"/>
      <c r="V31" s="57"/>
      <c r="W31" s="57"/>
      <c r="X31" s="84">
        <v>1</v>
      </c>
      <c r="Y31" s="85" t="s">
        <v>316</v>
      </c>
      <c r="Z31" s="80"/>
      <c r="AA31" s="81"/>
      <c r="AB31" s="61"/>
      <c r="AC31" s="62"/>
      <c r="AD31" s="63"/>
      <c r="AE31" s="63"/>
      <c r="AF31" s="64"/>
      <c r="AG31" s="65"/>
      <c r="AH31" s="66">
        <v>0</v>
      </c>
      <c r="AI31" s="67" t="s">
        <v>317</v>
      </c>
      <c r="AJ31" s="75">
        <v>80</v>
      </c>
      <c r="AK31" s="69" t="s">
        <v>318</v>
      </c>
      <c r="AL31" s="70"/>
      <c r="AM31" s="71"/>
      <c r="AN31" s="72">
        <v>1</v>
      </c>
      <c r="AO31" s="77" t="s">
        <v>319</v>
      </c>
      <c r="AP31" s="74" t="s">
        <v>72</v>
      </c>
    </row>
    <row r="32" spans="1:42" ht="270" hidden="1">
      <c r="A32" s="46">
        <v>27</v>
      </c>
      <c r="B32" s="47">
        <v>203</v>
      </c>
      <c r="C32" s="48">
        <v>2018</v>
      </c>
      <c r="D32" s="49" t="s">
        <v>56</v>
      </c>
      <c r="E32" s="49">
        <v>58</v>
      </c>
      <c r="F32" s="87" t="s">
        <v>320</v>
      </c>
      <c r="G32" s="49">
        <v>1</v>
      </c>
      <c r="H32" s="50" t="s">
        <v>213</v>
      </c>
      <c r="I32" s="50" t="s">
        <v>59</v>
      </c>
      <c r="J32" s="50" t="s">
        <v>60</v>
      </c>
      <c r="K32" s="50" t="s">
        <v>19</v>
      </c>
      <c r="L32" s="50" t="s">
        <v>321</v>
      </c>
      <c r="M32" s="50" t="s">
        <v>322</v>
      </c>
      <c r="N32" s="50" t="s">
        <v>323</v>
      </c>
      <c r="O32" s="50" t="s">
        <v>324</v>
      </c>
      <c r="P32" s="52">
        <v>1</v>
      </c>
      <c r="Q32" s="50" t="s">
        <v>315</v>
      </c>
      <c r="R32" s="53">
        <v>43525</v>
      </c>
      <c r="S32" s="90">
        <v>43775</v>
      </c>
      <c r="T32" s="55"/>
      <c r="U32" s="56"/>
      <c r="V32" s="57"/>
      <c r="W32" s="57"/>
      <c r="X32" s="84">
        <v>0.5</v>
      </c>
      <c r="Y32" s="85" t="s">
        <v>325</v>
      </c>
      <c r="Z32" s="80"/>
      <c r="AA32" s="81"/>
      <c r="AB32" s="61"/>
      <c r="AC32" s="62"/>
      <c r="AD32" s="63"/>
      <c r="AE32" s="63"/>
      <c r="AF32" s="64"/>
      <c r="AG32" s="65"/>
      <c r="AH32" s="66">
        <v>0</v>
      </c>
      <c r="AI32" s="67" t="s">
        <v>326</v>
      </c>
      <c r="AJ32" s="75">
        <v>0</v>
      </c>
      <c r="AK32" s="69" t="s">
        <v>327</v>
      </c>
      <c r="AL32" s="70"/>
      <c r="AM32" s="71"/>
      <c r="AN32" s="72">
        <v>1</v>
      </c>
      <c r="AO32" s="77" t="s">
        <v>262</v>
      </c>
      <c r="AP32" s="74" t="s">
        <v>72</v>
      </c>
    </row>
    <row r="33" spans="1:42" ht="409.5" hidden="1">
      <c r="A33" s="46">
        <v>28</v>
      </c>
      <c r="B33" s="47">
        <v>203</v>
      </c>
      <c r="C33" s="48">
        <v>2018</v>
      </c>
      <c r="D33" s="49" t="s">
        <v>56</v>
      </c>
      <c r="E33" s="49">
        <v>58</v>
      </c>
      <c r="F33" s="87" t="s">
        <v>328</v>
      </c>
      <c r="G33" s="49">
        <v>1</v>
      </c>
      <c r="H33" s="50" t="s">
        <v>213</v>
      </c>
      <c r="I33" s="50" t="s">
        <v>59</v>
      </c>
      <c r="J33" s="50" t="s">
        <v>60</v>
      </c>
      <c r="K33" s="50" t="s">
        <v>19</v>
      </c>
      <c r="L33" s="50" t="s">
        <v>329</v>
      </c>
      <c r="M33" s="50" t="s">
        <v>330</v>
      </c>
      <c r="N33" s="50" t="s">
        <v>331</v>
      </c>
      <c r="O33" s="50" t="s">
        <v>332</v>
      </c>
      <c r="P33" s="52">
        <v>1</v>
      </c>
      <c r="Q33" s="50" t="s">
        <v>277</v>
      </c>
      <c r="R33" s="88">
        <v>43418</v>
      </c>
      <c r="S33" s="54">
        <v>43661</v>
      </c>
      <c r="T33" s="55"/>
      <c r="U33" s="56"/>
      <c r="V33" s="78">
        <v>0.8</v>
      </c>
      <c r="W33" s="79" t="s">
        <v>333</v>
      </c>
      <c r="X33" s="58"/>
      <c r="Y33" s="58"/>
      <c r="Z33" s="80"/>
      <c r="AA33" s="81"/>
      <c r="AB33" s="61"/>
      <c r="AC33" s="62"/>
      <c r="AD33" s="63"/>
      <c r="AE33" s="63"/>
      <c r="AF33" s="64"/>
      <c r="AG33" s="65"/>
      <c r="AH33" s="66">
        <v>80</v>
      </c>
      <c r="AI33" s="67" t="s">
        <v>334</v>
      </c>
      <c r="AJ33" s="75">
        <v>50</v>
      </c>
      <c r="AK33" s="69" t="s">
        <v>335</v>
      </c>
      <c r="AL33" s="70">
        <v>100</v>
      </c>
      <c r="AM33" s="71" t="s">
        <v>336</v>
      </c>
      <c r="AN33" s="72">
        <v>1</v>
      </c>
      <c r="AO33" s="77" t="s">
        <v>337</v>
      </c>
      <c r="AP33" s="74" t="s">
        <v>72</v>
      </c>
    </row>
    <row r="34" spans="1:42" ht="393.75">
      <c r="A34" s="46">
        <v>29</v>
      </c>
      <c r="B34" s="50">
        <v>203</v>
      </c>
      <c r="C34" s="96">
        <v>2019</v>
      </c>
      <c r="D34" s="96" t="s">
        <v>338</v>
      </c>
      <c r="E34" s="96">
        <v>22</v>
      </c>
      <c r="F34" s="96" t="s">
        <v>339</v>
      </c>
      <c r="G34" s="96">
        <v>1</v>
      </c>
      <c r="H34" s="97" t="s">
        <v>340</v>
      </c>
      <c r="I34" s="97" t="s">
        <v>59</v>
      </c>
      <c r="J34" s="97" t="s">
        <v>341</v>
      </c>
      <c r="K34" s="97" t="s">
        <v>342</v>
      </c>
      <c r="L34" s="97" t="s">
        <v>343</v>
      </c>
      <c r="M34" s="97" t="s">
        <v>344</v>
      </c>
      <c r="N34" s="97" t="s">
        <v>345</v>
      </c>
      <c r="O34" s="97" t="s">
        <v>346</v>
      </c>
      <c r="P34" s="96">
        <v>1</v>
      </c>
      <c r="Q34" s="97" t="s">
        <v>347</v>
      </c>
      <c r="R34" s="98">
        <v>43579</v>
      </c>
      <c r="S34" s="98">
        <v>43921</v>
      </c>
      <c r="T34" s="99"/>
      <c r="U34" s="100"/>
      <c r="V34" s="101"/>
      <c r="W34" s="101" t="s">
        <v>348</v>
      </c>
      <c r="X34" s="102"/>
      <c r="Y34" s="102"/>
      <c r="Z34" s="80"/>
      <c r="AA34" s="81"/>
      <c r="AB34" s="103"/>
      <c r="AC34" s="104"/>
      <c r="AD34" s="105"/>
      <c r="AE34" s="106"/>
      <c r="AF34" s="107"/>
      <c r="AG34" s="108"/>
      <c r="AH34" s="66">
        <v>0</v>
      </c>
      <c r="AI34" s="109"/>
      <c r="AJ34" s="75">
        <v>0</v>
      </c>
      <c r="AK34" s="69" t="s">
        <v>349</v>
      </c>
      <c r="AL34" s="70">
        <v>100</v>
      </c>
      <c r="AM34" s="71" t="s">
        <v>145</v>
      </c>
      <c r="AN34" s="110"/>
      <c r="AO34" s="77" t="s">
        <v>350</v>
      </c>
      <c r="AP34" s="74" t="s">
        <v>72</v>
      </c>
    </row>
    <row r="35" spans="1:42" ht="409.5">
      <c r="A35" s="46">
        <v>30</v>
      </c>
      <c r="B35" s="111">
        <v>203</v>
      </c>
      <c r="C35" s="96">
        <v>2019</v>
      </c>
      <c r="D35" s="96" t="s">
        <v>338</v>
      </c>
      <c r="E35" s="96">
        <v>22</v>
      </c>
      <c r="F35" s="96" t="s">
        <v>339</v>
      </c>
      <c r="G35" s="96">
        <v>2</v>
      </c>
      <c r="H35" s="97" t="s">
        <v>340</v>
      </c>
      <c r="I35" s="97" t="s">
        <v>59</v>
      </c>
      <c r="J35" s="97" t="s">
        <v>341</v>
      </c>
      <c r="K35" s="97" t="s">
        <v>342</v>
      </c>
      <c r="L35" s="97" t="s">
        <v>343</v>
      </c>
      <c r="M35" s="97" t="s">
        <v>351</v>
      </c>
      <c r="N35" s="97" t="s">
        <v>352</v>
      </c>
      <c r="O35" s="97" t="s">
        <v>353</v>
      </c>
      <c r="P35" s="96">
        <v>3</v>
      </c>
      <c r="Q35" s="97" t="s">
        <v>347</v>
      </c>
      <c r="R35" s="98">
        <v>43579</v>
      </c>
      <c r="S35" s="112">
        <v>43830</v>
      </c>
      <c r="T35" s="113"/>
      <c r="U35" s="113"/>
      <c r="V35" s="114"/>
      <c r="W35" s="115" t="s">
        <v>354</v>
      </c>
      <c r="X35" s="116"/>
      <c r="Y35" s="102"/>
      <c r="Z35" s="80"/>
      <c r="AA35" s="80"/>
      <c r="AB35" s="104"/>
      <c r="AC35" s="104"/>
      <c r="AD35" s="105"/>
      <c r="AE35" s="105"/>
      <c r="AF35" s="117"/>
      <c r="AG35" s="108"/>
      <c r="AH35" s="66">
        <v>0</v>
      </c>
      <c r="AI35" s="109"/>
      <c r="AJ35" s="75">
        <v>0</v>
      </c>
      <c r="AK35" s="69" t="s">
        <v>355</v>
      </c>
      <c r="AL35" s="70">
        <v>50</v>
      </c>
      <c r="AM35" s="71" t="s">
        <v>356</v>
      </c>
      <c r="AN35" s="72">
        <v>1</v>
      </c>
      <c r="AO35" s="77" t="s">
        <v>357</v>
      </c>
      <c r="AP35" s="74" t="s">
        <v>72</v>
      </c>
    </row>
    <row r="36" spans="1:42" ht="409.5" hidden="1">
      <c r="A36" s="46">
        <v>31</v>
      </c>
      <c r="B36" s="111">
        <v>203</v>
      </c>
      <c r="C36" s="96">
        <v>2019</v>
      </c>
      <c r="D36" s="96" t="s">
        <v>338</v>
      </c>
      <c r="E36" s="96">
        <v>22</v>
      </c>
      <c r="F36" s="96" t="s">
        <v>358</v>
      </c>
      <c r="G36" s="96">
        <v>1</v>
      </c>
      <c r="H36" s="97" t="s">
        <v>340</v>
      </c>
      <c r="I36" s="97" t="s">
        <v>59</v>
      </c>
      <c r="J36" s="97" t="s">
        <v>341</v>
      </c>
      <c r="K36" s="97" t="s">
        <v>61</v>
      </c>
      <c r="L36" s="97" t="s">
        <v>359</v>
      </c>
      <c r="M36" s="97" t="s">
        <v>360</v>
      </c>
      <c r="N36" s="97" t="s">
        <v>361</v>
      </c>
      <c r="O36" s="97" t="s">
        <v>362</v>
      </c>
      <c r="P36" s="96">
        <v>1</v>
      </c>
      <c r="Q36" s="97" t="s">
        <v>363</v>
      </c>
      <c r="R36" s="98">
        <v>43587</v>
      </c>
      <c r="S36" s="98">
        <v>43707</v>
      </c>
      <c r="T36" s="55"/>
      <c r="U36" s="113"/>
      <c r="V36" s="114"/>
      <c r="W36" s="118"/>
      <c r="X36" s="119"/>
      <c r="Y36" s="58"/>
      <c r="Z36" s="80"/>
      <c r="AA36" s="80"/>
      <c r="AB36" s="62"/>
      <c r="AC36" s="62"/>
      <c r="AD36" s="120">
        <v>1</v>
      </c>
      <c r="AE36" s="121" t="s">
        <v>364</v>
      </c>
      <c r="AF36" s="122"/>
      <c r="AG36" s="65"/>
      <c r="AH36" s="66">
        <v>0</v>
      </c>
      <c r="AI36" s="109"/>
      <c r="AJ36" s="123">
        <v>0.8</v>
      </c>
      <c r="AK36" s="69" t="s">
        <v>365</v>
      </c>
      <c r="AL36" s="76">
        <v>0.8</v>
      </c>
      <c r="AM36" s="71" t="s">
        <v>366</v>
      </c>
      <c r="AN36" s="72">
        <v>1</v>
      </c>
      <c r="AO36" s="77" t="s">
        <v>367</v>
      </c>
      <c r="AP36" s="74" t="s">
        <v>72</v>
      </c>
    </row>
    <row r="37" spans="1:42" ht="409.5" hidden="1">
      <c r="A37" s="46">
        <v>32</v>
      </c>
      <c r="B37" s="111">
        <v>203</v>
      </c>
      <c r="C37" s="96">
        <v>2019</v>
      </c>
      <c r="D37" s="96" t="s">
        <v>338</v>
      </c>
      <c r="E37" s="96">
        <v>22</v>
      </c>
      <c r="F37" s="96" t="s">
        <v>368</v>
      </c>
      <c r="G37" s="96">
        <v>1</v>
      </c>
      <c r="H37" s="97" t="s">
        <v>340</v>
      </c>
      <c r="I37" s="97" t="s">
        <v>59</v>
      </c>
      <c r="J37" s="97" t="s">
        <v>341</v>
      </c>
      <c r="K37" s="97" t="s">
        <v>61</v>
      </c>
      <c r="L37" s="97" t="s">
        <v>369</v>
      </c>
      <c r="M37" s="97" t="s">
        <v>370</v>
      </c>
      <c r="N37" s="97" t="s">
        <v>371</v>
      </c>
      <c r="O37" s="97" t="s">
        <v>372</v>
      </c>
      <c r="P37" s="96">
        <v>1</v>
      </c>
      <c r="Q37" s="97" t="s">
        <v>363</v>
      </c>
      <c r="R37" s="98">
        <v>43710</v>
      </c>
      <c r="S37" s="98">
        <v>43889</v>
      </c>
      <c r="T37" s="55"/>
      <c r="U37" s="113"/>
      <c r="V37" s="114"/>
      <c r="W37" s="118"/>
      <c r="X37" s="119"/>
      <c r="Y37" s="58"/>
      <c r="Z37" s="80"/>
      <c r="AA37" s="80"/>
      <c r="AB37" s="62"/>
      <c r="AC37" s="62"/>
      <c r="AD37" s="120">
        <v>1</v>
      </c>
      <c r="AE37" s="121" t="s">
        <v>373</v>
      </c>
      <c r="AF37" s="64"/>
      <c r="AG37" s="65"/>
      <c r="AH37" s="66">
        <v>0</v>
      </c>
      <c r="AI37" s="109"/>
      <c r="AJ37" s="123">
        <v>0.7</v>
      </c>
      <c r="AK37" s="69" t="s">
        <v>374</v>
      </c>
      <c r="AL37" s="76">
        <v>1</v>
      </c>
      <c r="AM37" s="71" t="s">
        <v>375</v>
      </c>
      <c r="AN37" s="110"/>
      <c r="AO37" s="77" t="s">
        <v>350</v>
      </c>
      <c r="AP37" s="74" t="s">
        <v>72</v>
      </c>
    </row>
    <row r="38" spans="1:42" ht="258.75" hidden="1">
      <c r="A38" s="46">
        <v>33</v>
      </c>
      <c r="B38" s="111">
        <v>203</v>
      </c>
      <c r="C38" s="96">
        <v>2019</v>
      </c>
      <c r="D38" s="96" t="s">
        <v>338</v>
      </c>
      <c r="E38" s="96">
        <v>22</v>
      </c>
      <c r="F38" s="96" t="s">
        <v>368</v>
      </c>
      <c r="G38" s="96">
        <v>2</v>
      </c>
      <c r="H38" s="97" t="s">
        <v>340</v>
      </c>
      <c r="I38" s="97" t="s">
        <v>59</v>
      </c>
      <c r="J38" s="97" t="s">
        <v>341</v>
      </c>
      <c r="K38" s="97" t="s">
        <v>61</v>
      </c>
      <c r="L38" s="97" t="s">
        <v>369</v>
      </c>
      <c r="M38" s="97" t="s">
        <v>376</v>
      </c>
      <c r="N38" s="97" t="s">
        <v>361</v>
      </c>
      <c r="O38" s="97" t="s">
        <v>377</v>
      </c>
      <c r="P38" s="96">
        <v>1</v>
      </c>
      <c r="Q38" s="97" t="s">
        <v>363</v>
      </c>
      <c r="R38" s="98">
        <v>43710</v>
      </c>
      <c r="S38" s="98">
        <v>43889</v>
      </c>
      <c r="T38" s="55"/>
      <c r="U38" s="113"/>
      <c r="V38" s="114"/>
      <c r="W38" s="118"/>
      <c r="X38" s="119"/>
      <c r="Y38" s="58"/>
      <c r="Z38" s="80"/>
      <c r="AA38" s="80"/>
      <c r="AB38" s="62"/>
      <c r="AC38" s="62"/>
      <c r="AD38" s="120">
        <v>0.8</v>
      </c>
      <c r="AE38" s="121" t="s">
        <v>378</v>
      </c>
      <c r="AF38" s="64"/>
      <c r="AG38" s="65"/>
      <c r="AH38" s="66">
        <v>0</v>
      </c>
      <c r="AI38" s="109"/>
      <c r="AJ38" s="123">
        <v>0.1</v>
      </c>
      <c r="AK38" s="69" t="s">
        <v>379</v>
      </c>
      <c r="AL38" s="76">
        <v>0</v>
      </c>
      <c r="AM38" s="71" t="s">
        <v>380</v>
      </c>
      <c r="AN38" s="124">
        <v>0.8</v>
      </c>
      <c r="AO38" s="77" t="s">
        <v>381</v>
      </c>
      <c r="AP38" s="74" t="s">
        <v>382</v>
      </c>
    </row>
    <row r="39" spans="1:42" ht="382.5" hidden="1">
      <c r="A39" s="46">
        <v>34</v>
      </c>
      <c r="B39" s="111">
        <v>203</v>
      </c>
      <c r="C39" s="96">
        <v>2019</v>
      </c>
      <c r="D39" s="96" t="s">
        <v>338</v>
      </c>
      <c r="E39" s="96">
        <v>22</v>
      </c>
      <c r="F39" s="96" t="s">
        <v>383</v>
      </c>
      <c r="G39" s="96">
        <v>1</v>
      </c>
      <c r="H39" s="97" t="s">
        <v>340</v>
      </c>
      <c r="I39" s="97" t="s">
        <v>59</v>
      </c>
      <c r="J39" s="97" t="s">
        <v>341</v>
      </c>
      <c r="K39" s="97" t="s">
        <v>61</v>
      </c>
      <c r="L39" s="97" t="s">
        <v>384</v>
      </c>
      <c r="M39" s="97" t="s">
        <v>385</v>
      </c>
      <c r="N39" s="97" t="s">
        <v>386</v>
      </c>
      <c r="O39" s="97" t="s">
        <v>387</v>
      </c>
      <c r="P39" s="96">
        <v>1</v>
      </c>
      <c r="Q39" s="97" t="s">
        <v>296</v>
      </c>
      <c r="R39" s="98">
        <v>43578</v>
      </c>
      <c r="S39" s="98">
        <v>43928</v>
      </c>
      <c r="T39" s="55"/>
      <c r="U39" s="113"/>
      <c r="V39" s="114"/>
      <c r="W39" s="118"/>
      <c r="X39" s="119"/>
      <c r="Y39" s="58"/>
      <c r="Z39" s="80"/>
      <c r="AA39" s="80"/>
      <c r="AB39" s="62"/>
      <c r="AC39" s="92" t="s">
        <v>388</v>
      </c>
      <c r="AD39" s="63"/>
      <c r="AE39" s="63"/>
      <c r="AF39" s="64"/>
      <c r="AG39" s="65"/>
      <c r="AH39" s="66">
        <v>0</v>
      </c>
      <c r="AI39" s="109"/>
      <c r="AJ39" s="75">
        <v>100</v>
      </c>
      <c r="AK39" s="69" t="s">
        <v>389</v>
      </c>
      <c r="AL39" s="70">
        <v>100</v>
      </c>
      <c r="AM39" s="71" t="s">
        <v>390</v>
      </c>
      <c r="AN39" s="72">
        <v>1</v>
      </c>
      <c r="AO39" s="77" t="s">
        <v>391</v>
      </c>
      <c r="AP39" s="74" t="s">
        <v>72</v>
      </c>
    </row>
    <row r="40" spans="1:42" ht="247.5" hidden="1">
      <c r="A40" s="46">
        <v>35</v>
      </c>
      <c r="B40" s="111">
        <v>203</v>
      </c>
      <c r="C40" s="96">
        <v>2019</v>
      </c>
      <c r="D40" s="96" t="s">
        <v>338</v>
      </c>
      <c r="E40" s="96">
        <v>22</v>
      </c>
      <c r="F40" s="96" t="s">
        <v>392</v>
      </c>
      <c r="G40" s="96">
        <v>1</v>
      </c>
      <c r="H40" s="97" t="s">
        <v>340</v>
      </c>
      <c r="I40" s="97" t="s">
        <v>59</v>
      </c>
      <c r="J40" s="97" t="s">
        <v>341</v>
      </c>
      <c r="K40" s="97" t="s">
        <v>61</v>
      </c>
      <c r="L40" s="97" t="s">
        <v>393</v>
      </c>
      <c r="M40" s="97" t="s">
        <v>394</v>
      </c>
      <c r="N40" s="97" t="s">
        <v>395</v>
      </c>
      <c r="O40" s="97" t="s">
        <v>396</v>
      </c>
      <c r="P40" s="96">
        <v>100</v>
      </c>
      <c r="Q40" s="97" t="s">
        <v>397</v>
      </c>
      <c r="R40" s="98">
        <v>43587</v>
      </c>
      <c r="S40" s="112">
        <v>43830</v>
      </c>
      <c r="T40" s="55"/>
      <c r="U40" s="113"/>
      <c r="V40" s="114"/>
      <c r="W40" s="118"/>
      <c r="X40" s="119"/>
      <c r="Y40" s="125"/>
      <c r="Z40" s="59">
        <v>0.66</v>
      </c>
      <c r="AA40" s="126" t="s">
        <v>398</v>
      </c>
      <c r="AB40" s="62"/>
      <c r="AC40" s="62"/>
      <c r="AD40" s="63"/>
      <c r="AE40" s="63"/>
      <c r="AF40" s="127">
        <v>100</v>
      </c>
      <c r="AG40" s="128" t="s">
        <v>399</v>
      </c>
      <c r="AH40" s="66">
        <v>0</v>
      </c>
      <c r="AI40" s="109"/>
      <c r="AJ40" s="75"/>
      <c r="AK40" s="69" t="s">
        <v>400</v>
      </c>
      <c r="AL40" s="76">
        <v>0.66</v>
      </c>
      <c r="AM40" s="71" t="s">
        <v>401</v>
      </c>
      <c r="AN40" s="72">
        <v>1</v>
      </c>
      <c r="AO40" s="77" t="s">
        <v>402</v>
      </c>
      <c r="AP40" s="74" t="s">
        <v>72</v>
      </c>
    </row>
    <row r="41" spans="1:42" ht="195" hidden="1">
      <c r="A41" s="46">
        <v>36</v>
      </c>
      <c r="B41" s="111">
        <v>203</v>
      </c>
      <c r="C41" s="96">
        <v>2019</v>
      </c>
      <c r="D41" s="96" t="s">
        <v>338</v>
      </c>
      <c r="E41" s="96">
        <v>22</v>
      </c>
      <c r="F41" s="96" t="s">
        <v>392</v>
      </c>
      <c r="G41" s="96">
        <v>2</v>
      </c>
      <c r="H41" s="97" t="s">
        <v>340</v>
      </c>
      <c r="I41" s="97" t="s">
        <v>59</v>
      </c>
      <c r="J41" s="97" t="s">
        <v>341</v>
      </c>
      <c r="K41" s="97" t="s">
        <v>61</v>
      </c>
      <c r="L41" s="97" t="s">
        <v>393</v>
      </c>
      <c r="M41" s="97" t="s">
        <v>403</v>
      </c>
      <c r="N41" s="97" t="s">
        <v>404</v>
      </c>
      <c r="O41" s="97" t="s">
        <v>405</v>
      </c>
      <c r="P41" s="96">
        <v>100</v>
      </c>
      <c r="Q41" s="97" t="s">
        <v>406</v>
      </c>
      <c r="R41" s="98">
        <v>43587</v>
      </c>
      <c r="S41" s="98">
        <v>43616</v>
      </c>
      <c r="T41" s="55"/>
      <c r="U41" s="113"/>
      <c r="V41" s="114"/>
      <c r="W41" s="118"/>
      <c r="X41" s="119"/>
      <c r="Y41" s="58"/>
      <c r="Z41" s="59">
        <v>1</v>
      </c>
      <c r="AA41" s="126" t="s">
        <v>407</v>
      </c>
      <c r="AB41" s="62"/>
      <c r="AC41" s="62"/>
      <c r="AD41" s="63"/>
      <c r="AE41" s="63"/>
      <c r="AF41" s="64"/>
      <c r="AG41" s="65"/>
      <c r="AH41" s="66">
        <v>0</v>
      </c>
      <c r="AI41" s="109"/>
      <c r="AJ41" s="75"/>
      <c r="AK41" s="69" t="s">
        <v>408</v>
      </c>
      <c r="AL41" s="76">
        <v>1</v>
      </c>
      <c r="AM41" s="71" t="s">
        <v>409</v>
      </c>
      <c r="AN41" s="72">
        <v>1</v>
      </c>
      <c r="AO41" s="73" t="s">
        <v>410</v>
      </c>
      <c r="AP41" s="74" t="s">
        <v>72</v>
      </c>
    </row>
    <row r="42" spans="1:42" ht="180" hidden="1">
      <c r="A42" s="46">
        <v>37</v>
      </c>
      <c r="B42" s="111">
        <v>203</v>
      </c>
      <c r="C42" s="96">
        <v>2019</v>
      </c>
      <c r="D42" s="96" t="s">
        <v>338</v>
      </c>
      <c r="E42" s="96">
        <v>22</v>
      </c>
      <c r="F42" s="96" t="s">
        <v>411</v>
      </c>
      <c r="G42" s="96">
        <v>1</v>
      </c>
      <c r="H42" s="97" t="s">
        <v>340</v>
      </c>
      <c r="I42" s="97" t="s">
        <v>59</v>
      </c>
      <c r="J42" s="97" t="s">
        <v>341</v>
      </c>
      <c r="K42" s="97" t="s">
        <v>61</v>
      </c>
      <c r="L42" s="97" t="s">
        <v>412</v>
      </c>
      <c r="M42" s="97" t="s">
        <v>413</v>
      </c>
      <c r="N42" s="97" t="s">
        <v>414</v>
      </c>
      <c r="O42" s="97" t="s">
        <v>415</v>
      </c>
      <c r="P42" s="96">
        <v>1</v>
      </c>
      <c r="Q42" s="97" t="s">
        <v>296</v>
      </c>
      <c r="R42" s="98">
        <v>43578</v>
      </c>
      <c r="S42" s="98">
        <v>43928</v>
      </c>
      <c r="T42" s="55"/>
      <c r="U42" s="113"/>
      <c r="V42" s="114"/>
      <c r="W42" s="118"/>
      <c r="X42" s="119"/>
      <c r="Y42" s="58"/>
      <c r="Z42" s="80"/>
      <c r="AA42" s="80"/>
      <c r="AB42" s="62"/>
      <c r="AC42" s="92" t="s">
        <v>416</v>
      </c>
      <c r="AD42" s="63"/>
      <c r="AE42" s="63"/>
      <c r="AF42" s="64"/>
      <c r="AG42" s="65"/>
      <c r="AH42" s="66">
        <v>0</v>
      </c>
      <c r="AI42" s="109"/>
      <c r="AJ42" s="75">
        <v>100</v>
      </c>
      <c r="AK42" s="69" t="s">
        <v>417</v>
      </c>
      <c r="AL42" s="70">
        <v>100</v>
      </c>
      <c r="AM42" s="71" t="s">
        <v>418</v>
      </c>
      <c r="AN42" s="72">
        <v>1</v>
      </c>
      <c r="AO42" s="77" t="s">
        <v>419</v>
      </c>
      <c r="AP42" s="74" t="s">
        <v>72</v>
      </c>
    </row>
    <row r="43" spans="1:42" ht="326.25" hidden="1">
      <c r="A43" s="46">
        <v>38</v>
      </c>
      <c r="B43" s="111">
        <v>203</v>
      </c>
      <c r="C43" s="96">
        <v>2019</v>
      </c>
      <c r="D43" s="96" t="s">
        <v>338</v>
      </c>
      <c r="E43" s="96">
        <v>22</v>
      </c>
      <c r="F43" s="96" t="s">
        <v>411</v>
      </c>
      <c r="G43" s="96">
        <v>2</v>
      </c>
      <c r="H43" s="97" t="s">
        <v>340</v>
      </c>
      <c r="I43" s="97" t="s">
        <v>59</v>
      </c>
      <c r="J43" s="97" t="s">
        <v>341</v>
      </c>
      <c r="K43" s="97" t="s">
        <v>61</v>
      </c>
      <c r="L43" s="97" t="s">
        <v>412</v>
      </c>
      <c r="M43" s="97" t="s">
        <v>420</v>
      </c>
      <c r="N43" s="97" t="s">
        <v>294</v>
      </c>
      <c r="O43" s="97" t="s">
        <v>421</v>
      </c>
      <c r="P43" s="96">
        <v>1</v>
      </c>
      <c r="Q43" s="97" t="s">
        <v>296</v>
      </c>
      <c r="R43" s="98">
        <v>43578</v>
      </c>
      <c r="S43" s="98">
        <v>43928</v>
      </c>
      <c r="T43" s="55"/>
      <c r="U43" s="113"/>
      <c r="V43" s="114"/>
      <c r="W43" s="118"/>
      <c r="X43" s="119"/>
      <c r="Y43" s="58"/>
      <c r="Z43" s="80"/>
      <c r="AA43" s="80"/>
      <c r="AB43" s="62"/>
      <c r="AC43" s="92" t="s">
        <v>422</v>
      </c>
      <c r="AD43" s="63"/>
      <c r="AE43" s="63"/>
      <c r="AF43" s="64"/>
      <c r="AG43" s="65"/>
      <c r="AH43" s="66">
        <v>0</v>
      </c>
      <c r="AI43" s="109"/>
      <c r="AJ43" s="75">
        <v>100</v>
      </c>
      <c r="AK43" s="69" t="s">
        <v>423</v>
      </c>
      <c r="AL43" s="70"/>
      <c r="AM43" s="71" t="s">
        <v>424</v>
      </c>
      <c r="AN43" s="72">
        <v>1</v>
      </c>
      <c r="AO43" s="77" t="s">
        <v>425</v>
      </c>
      <c r="AP43" s="74" t="s">
        <v>72</v>
      </c>
    </row>
    <row r="44" spans="1:42" ht="409.5" hidden="1">
      <c r="A44" s="46">
        <v>39</v>
      </c>
      <c r="B44" s="111">
        <v>203</v>
      </c>
      <c r="C44" s="96">
        <v>2019</v>
      </c>
      <c r="D44" s="96" t="s">
        <v>338</v>
      </c>
      <c r="E44" s="96">
        <v>22</v>
      </c>
      <c r="F44" s="96" t="s">
        <v>98</v>
      </c>
      <c r="G44" s="96">
        <v>1</v>
      </c>
      <c r="H44" s="97" t="s">
        <v>340</v>
      </c>
      <c r="I44" s="97" t="s">
        <v>59</v>
      </c>
      <c r="J44" s="97" t="s">
        <v>341</v>
      </c>
      <c r="K44" s="97" t="s">
        <v>61</v>
      </c>
      <c r="L44" s="97" t="s">
        <v>426</v>
      </c>
      <c r="M44" s="97" t="s">
        <v>427</v>
      </c>
      <c r="N44" s="97" t="s">
        <v>428</v>
      </c>
      <c r="O44" s="97" t="s">
        <v>429</v>
      </c>
      <c r="P44" s="96">
        <v>100</v>
      </c>
      <c r="Q44" s="97" t="s">
        <v>347</v>
      </c>
      <c r="R44" s="98">
        <v>43579</v>
      </c>
      <c r="S44" s="98">
        <v>43921</v>
      </c>
      <c r="T44" s="55"/>
      <c r="U44" s="113"/>
      <c r="V44" s="114"/>
      <c r="W44" s="129" t="s">
        <v>430</v>
      </c>
      <c r="X44" s="119"/>
      <c r="Y44" s="58"/>
      <c r="Z44" s="80"/>
      <c r="AA44" s="80"/>
      <c r="AB44" s="62"/>
      <c r="AC44" s="62"/>
      <c r="AD44" s="63"/>
      <c r="AE44" s="63"/>
      <c r="AF44" s="64"/>
      <c r="AG44" s="65"/>
      <c r="AH44" s="66">
        <v>0</v>
      </c>
      <c r="AI44" s="109"/>
      <c r="AJ44" s="75">
        <v>50</v>
      </c>
      <c r="AK44" s="130" t="s">
        <v>431</v>
      </c>
      <c r="AL44" s="70">
        <v>60</v>
      </c>
      <c r="AM44" s="71" t="s">
        <v>432</v>
      </c>
      <c r="AN44" s="124">
        <v>0.73</v>
      </c>
      <c r="AO44" s="77" t="s">
        <v>433</v>
      </c>
      <c r="AP44" s="74" t="s">
        <v>382</v>
      </c>
    </row>
    <row r="45" spans="1:42" ht="409.5" hidden="1">
      <c r="A45" s="46">
        <v>40</v>
      </c>
      <c r="B45" s="111">
        <v>203</v>
      </c>
      <c r="C45" s="96">
        <v>2019</v>
      </c>
      <c r="D45" s="96" t="s">
        <v>338</v>
      </c>
      <c r="E45" s="96">
        <v>22</v>
      </c>
      <c r="F45" s="96" t="s">
        <v>434</v>
      </c>
      <c r="G45" s="96">
        <v>1</v>
      </c>
      <c r="H45" s="97" t="s">
        <v>340</v>
      </c>
      <c r="I45" s="97" t="s">
        <v>59</v>
      </c>
      <c r="J45" s="97" t="s">
        <v>341</v>
      </c>
      <c r="K45" s="50" t="s">
        <v>21</v>
      </c>
      <c r="L45" s="97" t="s">
        <v>435</v>
      </c>
      <c r="M45" s="97" t="s">
        <v>436</v>
      </c>
      <c r="N45" s="97" t="s">
        <v>437</v>
      </c>
      <c r="O45" s="97" t="s">
        <v>438</v>
      </c>
      <c r="P45" s="96">
        <v>100</v>
      </c>
      <c r="Q45" s="97" t="s">
        <v>439</v>
      </c>
      <c r="R45" s="112">
        <v>43739</v>
      </c>
      <c r="S45" s="98">
        <v>43922</v>
      </c>
      <c r="T45" s="55"/>
      <c r="U45" s="99" t="s">
        <v>440</v>
      </c>
      <c r="V45" s="114"/>
      <c r="W45" s="118"/>
      <c r="X45" s="119"/>
      <c r="Y45" s="58"/>
      <c r="Z45" s="80"/>
      <c r="AA45" s="80"/>
      <c r="AB45" s="62"/>
      <c r="AC45" s="62"/>
      <c r="AD45" s="63"/>
      <c r="AE45" s="63"/>
      <c r="AF45" s="64"/>
      <c r="AG45" s="65"/>
      <c r="AH45" s="66">
        <v>0</v>
      </c>
      <c r="AI45" s="109"/>
      <c r="AJ45" s="75">
        <v>0</v>
      </c>
      <c r="AK45" s="69" t="s">
        <v>441</v>
      </c>
      <c r="AL45" s="70">
        <v>60</v>
      </c>
      <c r="AM45" s="71" t="s">
        <v>442</v>
      </c>
      <c r="AN45" s="110"/>
      <c r="AO45" s="77" t="s">
        <v>443</v>
      </c>
      <c r="AP45" s="74" t="s">
        <v>382</v>
      </c>
    </row>
    <row r="46" spans="1:42" ht="409.5" hidden="1">
      <c r="A46" s="46">
        <v>41</v>
      </c>
      <c r="B46" s="111">
        <v>203</v>
      </c>
      <c r="C46" s="96">
        <v>2019</v>
      </c>
      <c r="D46" s="96" t="s">
        <v>338</v>
      </c>
      <c r="E46" s="96">
        <v>22</v>
      </c>
      <c r="F46" s="96" t="s">
        <v>434</v>
      </c>
      <c r="G46" s="96">
        <v>2</v>
      </c>
      <c r="H46" s="97" t="s">
        <v>340</v>
      </c>
      <c r="I46" s="97" t="s">
        <v>59</v>
      </c>
      <c r="J46" s="97" t="s">
        <v>341</v>
      </c>
      <c r="K46" s="50" t="s">
        <v>21</v>
      </c>
      <c r="L46" s="97" t="s">
        <v>435</v>
      </c>
      <c r="M46" s="97" t="s">
        <v>444</v>
      </c>
      <c r="N46" s="97" t="s">
        <v>445</v>
      </c>
      <c r="O46" s="97" t="s">
        <v>446</v>
      </c>
      <c r="P46" s="96">
        <v>1</v>
      </c>
      <c r="Q46" s="97" t="s">
        <v>439</v>
      </c>
      <c r="R46" s="98">
        <v>43586</v>
      </c>
      <c r="S46" s="98">
        <v>43922</v>
      </c>
      <c r="T46" s="55"/>
      <c r="U46" s="99" t="s">
        <v>447</v>
      </c>
      <c r="V46" s="114"/>
      <c r="W46" s="118"/>
      <c r="X46" s="119"/>
      <c r="Y46" s="58"/>
      <c r="Z46" s="80"/>
      <c r="AA46" s="80"/>
      <c r="AB46" s="62"/>
      <c r="AC46" s="62"/>
      <c r="AD46" s="63"/>
      <c r="AE46" s="63"/>
      <c r="AF46" s="64"/>
      <c r="AG46" s="65"/>
      <c r="AH46" s="66">
        <v>0</v>
      </c>
      <c r="AI46" s="109"/>
      <c r="AJ46" s="75">
        <v>0</v>
      </c>
      <c r="AK46" s="69" t="s">
        <v>448</v>
      </c>
      <c r="AL46" s="70">
        <v>50</v>
      </c>
      <c r="AM46" s="71" t="s">
        <v>449</v>
      </c>
      <c r="AN46" s="110"/>
      <c r="AO46" s="77" t="s">
        <v>450</v>
      </c>
      <c r="AP46" s="74" t="s">
        <v>382</v>
      </c>
    </row>
    <row r="47" spans="1:42" ht="409.5" hidden="1">
      <c r="A47" s="46">
        <v>42</v>
      </c>
      <c r="B47" s="111">
        <v>203</v>
      </c>
      <c r="C47" s="96">
        <v>2019</v>
      </c>
      <c r="D47" s="96" t="s">
        <v>338</v>
      </c>
      <c r="E47" s="96">
        <v>22</v>
      </c>
      <c r="F47" s="96" t="s">
        <v>451</v>
      </c>
      <c r="G47" s="96">
        <v>1</v>
      </c>
      <c r="H47" s="97" t="s">
        <v>340</v>
      </c>
      <c r="I47" s="97" t="s">
        <v>59</v>
      </c>
      <c r="J47" s="97" t="s">
        <v>341</v>
      </c>
      <c r="K47" s="50" t="s">
        <v>21</v>
      </c>
      <c r="L47" s="97" t="s">
        <v>452</v>
      </c>
      <c r="M47" s="97" t="s">
        <v>453</v>
      </c>
      <c r="N47" s="97" t="s">
        <v>454</v>
      </c>
      <c r="O47" s="97" t="s">
        <v>455</v>
      </c>
      <c r="P47" s="96">
        <v>100</v>
      </c>
      <c r="Q47" s="97" t="s">
        <v>456</v>
      </c>
      <c r="R47" s="98">
        <v>43579</v>
      </c>
      <c r="S47" s="112">
        <v>43830</v>
      </c>
      <c r="T47" s="55"/>
      <c r="U47" s="113"/>
      <c r="V47" s="114"/>
      <c r="W47" s="129" t="s">
        <v>457</v>
      </c>
      <c r="X47" s="119"/>
      <c r="Y47" s="58"/>
      <c r="Z47" s="80"/>
      <c r="AA47" s="80"/>
      <c r="AB47" s="62"/>
      <c r="AC47" s="92" t="s">
        <v>458</v>
      </c>
      <c r="AD47" s="63"/>
      <c r="AE47" s="63"/>
      <c r="AF47" s="64"/>
      <c r="AG47" s="65"/>
      <c r="AH47" s="66">
        <v>0</v>
      </c>
      <c r="AI47" s="109"/>
      <c r="AJ47" s="75">
        <v>70</v>
      </c>
      <c r="AK47" s="69" t="s">
        <v>459</v>
      </c>
      <c r="AL47" s="70">
        <v>70</v>
      </c>
      <c r="AM47" s="71" t="s">
        <v>460</v>
      </c>
      <c r="AN47" s="72">
        <v>1</v>
      </c>
      <c r="AO47" s="77" t="s">
        <v>461</v>
      </c>
      <c r="AP47" s="74" t="s">
        <v>72</v>
      </c>
    </row>
    <row r="48" spans="1:42" ht="409.5" hidden="1">
      <c r="A48" s="46">
        <v>43</v>
      </c>
      <c r="B48" s="111">
        <v>203</v>
      </c>
      <c r="C48" s="96">
        <v>2019</v>
      </c>
      <c r="D48" s="96" t="s">
        <v>338</v>
      </c>
      <c r="E48" s="96">
        <v>22</v>
      </c>
      <c r="F48" s="96" t="s">
        <v>462</v>
      </c>
      <c r="G48" s="96">
        <v>1</v>
      </c>
      <c r="H48" s="97" t="s">
        <v>340</v>
      </c>
      <c r="I48" s="97" t="s">
        <v>59</v>
      </c>
      <c r="J48" s="97" t="s">
        <v>341</v>
      </c>
      <c r="K48" s="50" t="s">
        <v>21</v>
      </c>
      <c r="L48" s="97" t="s">
        <v>463</v>
      </c>
      <c r="M48" s="97" t="s">
        <v>464</v>
      </c>
      <c r="N48" s="97" t="s">
        <v>465</v>
      </c>
      <c r="O48" s="97" t="s">
        <v>466</v>
      </c>
      <c r="P48" s="96">
        <v>1</v>
      </c>
      <c r="Q48" s="97" t="s">
        <v>467</v>
      </c>
      <c r="R48" s="98">
        <v>43579</v>
      </c>
      <c r="S48" s="98">
        <v>43921</v>
      </c>
      <c r="T48" s="55"/>
      <c r="U48" s="113"/>
      <c r="V48" s="114"/>
      <c r="W48" s="129" t="s">
        <v>468</v>
      </c>
      <c r="X48" s="119"/>
      <c r="Y48" s="58"/>
      <c r="Z48" s="80"/>
      <c r="AA48" s="80"/>
      <c r="AB48" s="62"/>
      <c r="AC48" s="92" t="s">
        <v>469</v>
      </c>
      <c r="AD48" s="63"/>
      <c r="AE48" s="63"/>
      <c r="AF48" s="64"/>
      <c r="AG48" s="65"/>
      <c r="AH48" s="66">
        <v>0</v>
      </c>
      <c r="AI48" s="109"/>
      <c r="AJ48" s="123">
        <v>0</v>
      </c>
      <c r="AK48" s="69" t="s">
        <v>470</v>
      </c>
      <c r="AL48" s="76">
        <v>0.7</v>
      </c>
      <c r="AM48" s="71" t="s">
        <v>471</v>
      </c>
      <c r="AN48" s="72">
        <v>1</v>
      </c>
      <c r="AO48" s="77" t="s">
        <v>472</v>
      </c>
      <c r="AP48" s="74" t="s">
        <v>72</v>
      </c>
    </row>
    <row r="49" spans="1:42" ht="409.5" hidden="1">
      <c r="A49" s="46">
        <v>44</v>
      </c>
      <c r="B49" s="111">
        <v>203</v>
      </c>
      <c r="C49" s="96">
        <v>2019</v>
      </c>
      <c r="D49" s="96" t="s">
        <v>338</v>
      </c>
      <c r="E49" s="96">
        <v>22</v>
      </c>
      <c r="F49" s="96" t="s">
        <v>462</v>
      </c>
      <c r="G49" s="96">
        <v>2</v>
      </c>
      <c r="H49" s="97" t="s">
        <v>340</v>
      </c>
      <c r="I49" s="97" t="s">
        <v>59</v>
      </c>
      <c r="J49" s="97" t="s">
        <v>341</v>
      </c>
      <c r="K49" s="50" t="s">
        <v>21</v>
      </c>
      <c r="L49" s="97" t="s">
        <v>463</v>
      </c>
      <c r="M49" s="97" t="s">
        <v>473</v>
      </c>
      <c r="N49" s="97" t="s">
        <v>474</v>
      </c>
      <c r="O49" s="97" t="s">
        <v>475</v>
      </c>
      <c r="P49" s="96">
        <v>1</v>
      </c>
      <c r="Q49" s="97" t="s">
        <v>347</v>
      </c>
      <c r="R49" s="98">
        <v>43579</v>
      </c>
      <c r="S49" s="112">
        <v>43830</v>
      </c>
      <c r="T49" s="55"/>
      <c r="U49" s="113"/>
      <c r="V49" s="114"/>
      <c r="W49" s="129" t="s">
        <v>476</v>
      </c>
      <c r="X49" s="119"/>
      <c r="Y49" s="58"/>
      <c r="Z49" s="80"/>
      <c r="AA49" s="80"/>
      <c r="AB49" s="62"/>
      <c r="AC49" s="62"/>
      <c r="AD49" s="63"/>
      <c r="AE49" s="63"/>
      <c r="AF49" s="64"/>
      <c r="AG49" s="65"/>
      <c r="AH49" s="66">
        <v>0</v>
      </c>
      <c r="AI49" s="109"/>
      <c r="AJ49" s="75">
        <v>0</v>
      </c>
      <c r="AK49" s="69" t="s">
        <v>477</v>
      </c>
      <c r="AL49" s="70">
        <v>0</v>
      </c>
      <c r="AM49" s="71" t="s">
        <v>478</v>
      </c>
      <c r="AN49" s="72">
        <v>1</v>
      </c>
      <c r="AO49" s="77" t="s">
        <v>479</v>
      </c>
      <c r="AP49" s="74" t="s">
        <v>72</v>
      </c>
    </row>
    <row r="50" spans="1:42" ht="409.5" hidden="1">
      <c r="A50" s="46">
        <v>45</v>
      </c>
      <c r="B50" s="111">
        <v>203</v>
      </c>
      <c r="C50" s="96">
        <v>2019</v>
      </c>
      <c r="D50" s="96" t="s">
        <v>338</v>
      </c>
      <c r="E50" s="96">
        <v>22</v>
      </c>
      <c r="F50" s="96" t="s">
        <v>480</v>
      </c>
      <c r="G50" s="96">
        <v>1</v>
      </c>
      <c r="H50" s="97" t="s">
        <v>340</v>
      </c>
      <c r="I50" s="97" t="s">
        <v>59</v>
      </c>
      <c r="J50" s="97" t="s">
        <v>341</v>
      </c>
      <c r="K50" s="50" t="s">
        <v>21</v>
      </c>
      <c r="L50" s="97" t="s">
        <v>481</v>
      </c>
      <c r="M50" s="97" t="s">
        <v>453</v>
      </c>
      <c r="N50" s="97" t="s">
        <v>454</v>
      </c>
      <c r="O50" s="97" t="s">
        <v>455</v>
      </c>
      <c r="P50" s="96">
        <v>1</v>
      </c>
      <c r="Q50" s="97" t="s">
        <v>347</v>
      </c>
      <c r="R50" s="98">
        <v>43579</v>
      </c>
      <c r="S50" s="112">
        <v>43830</v>
      </c>
      <c r="T50" s="55"/>
      <c r="U50" s="113"/>
      <c r="V50" s="114"/>
      <c r="W50" s="129" t="s">
        <v>482</v>
      </c>
      <c r="X50" s="119"/>
      <c r="Y50" s="58"/>
      <c r="Z50" s="80"/>
      <c r="AA50" s="80"/>
      <c r="AB50" s="62"/>
      <c r="AC50" s="62"/>
      <c r="AD50" s="63"/>
      <c r="AE50" s="63"/>
      <c r="AF50" s="64"/>
      <c r="AG50" s="65"/>
      <c r="AH50" s="66">
        <v>0</v>
      </c>
      <c r="AI50" s="109"/>
      <c r="AJ50" s="75">
        <v>0</v>
      </c>
      <c r="AK50" s="69" t="s">
        <v>483</v>
      </c>
      <c r="AL50" s="70">
        <v>70</v>
      </c>
      <c r="AM50" s="71" t="s">
        <v>484</v>
      </c>
      <c r="AN50" s="72">
        <v>1</v>
      </c>
      <c r="AO50" s="77" t="s">
        <v>485</v>
      </c>
      <c r="AP50" s="74" t="s">
        <v>72</v>
      </c>
    </row>
    <row r="51" spans="1:42" ht="315" hidden="1">
      <c r="A51" s="46">
        <v>46</v>
      </c>
      <c r="B51" s="111">
        <v>203</v>
      </c>
      <c r="C51" s="96">
        <v>2019</v>
      </c>
      <c r="D51" s="96" t="s">
        <v>338</v>
      </c>
      <c r="E51" s="96">
        <v>22</v>
      </c>
      <c r="F51" s="96" t="s">
        <v>128</v>
      </c>
      <c r="G51" s="96">
        <v>1</v>
      </c>
      <c r="H51" s="97" t="s">
        <v>340</v>
      </c>
      <c r="I51" s="97" t="s">
        <v>59</v>
      </c>
      <c r="J51" s="97" t="s">
        <v>341</v>
      </c>
      <c r="K51" s="50" t="s">
        <v>21</v>
      </c>
      <c r="L51" s="97" t="s">
        <v>486</v>
      </c>
      <c r="M51" s="97" t="s">
        <v>487</v>
      </c>
      <c r="N51" s="97" t="s">
        <v>488</v>
      </c>
      <c r="O51" s="97" t="s">
        <v>489</v>
      </c>
      <c r="P51" s="96">
        <v>1</v>
      </c>
      <c r="Q51" s="97" t="s">
        <v>347</v>
      </c>
      <c r="R51" s="98">
        <v>43579</v>
      </c>
      <c r="S51" s="112">
        <v>43830</v>
      </c>
      <c r="T51" s="55"/>
      <c r="U51" s="113"/>
      <c r="V51" s="114"/>
      <c r="W51" s="129" t="s">
        <v>490</v>
      </c>
      <c r="X51" s="119"/>
      <c r="Y51" s="58"/>
      <c r="Z51" s="80"/>
      <c r="AA51" s="80"/>
      <c r="AB51" s="62"/>
      <c r="AC51" s="62"/>
      <c r="AD51" s="63"/>
      <c r="AE51" s="63"/>
      <c r="AF51" s="64"/>
      <c r="AG51" s="65"/>
      <c r="AH51" s="66">
        <v>0</v>
      </c>
      <c r="AI51" s="109"/>
      <c r="AJ51" s="123">
        <v>0</v>
      </c>
      <c r="AK51" s="69" t="s">
        <v>483</v>
      </c>
      <c r="AL51" s="76">
        <v>0.8</v>
      </c>
      <c r="AM51" s="71" t="s">
        <v>491</v>
      </c>
      <c r="AN51" s="72">
        <v>1</v>
      </c>
      <c r="AO51" s="77" t="s">
        <v>492</v>
      </c>
      <c r="AP51" s="74" t="s">
        <v>72</v>
      </c>
    </row>
    <row r="52" spans="1:42" ht="112.5" hidden="1">
      <c r="A52" s="46">
        <v>47</v>
      </c>
      <c r="B52" s="111">
        <v>203</v>
      </c>
      <c r="C52" s="96">
        <v>2019</v>
      </c>
      <c r="D52" s="96" t="s">
        <v>338</v>
      </c>
      <c r="E52" s="96">
        <v>22</v>
      </c>
      <c r="F52" s="96" t="s">
        <v>119</v>
      </c>
      <c r="G52" s="96">
        <v>1</v>
      </c>
      <c r="H52" s="97" t="s">
        <v>340</v>
      </c>
      <c r="I52" s="97" t="s">
        <v>59</v>
      </c>
      <c r="J52" s="97" t="s">
        <v>341</v>
      </c>
      <c r="K52" s="50" t="s">
        <v>21</v>
      </c>
      <c r="L52" s="97" t="s">
        <v>493</v>
      </c>
      <c r="M52" s="97" t="s">
        <v>494</v>
      </c>
      <c r="N52" s="97" t="s">
        <v>495</v>
      </c>
      <c r="O52" s="97" t="s">
        <v>496</v>
      </c>
      <c r="P52" s="96">
        <v>100</v>
      </c>
      <c r="Q52" s="97" t="s">
        <v>497</v>
      </c>
      <c r="R52" s="98">
        <v>43572</v>
      </c>
      <c r="S52" s="98">
        <v>43928</v>
      </c>
      <c r="T52" s="55"/>
      <c r="U52" s="113"/>
      <c r="V52" s="114"/>
      <c r="W52" s="129"/>
      <c r="X52" s="119"/>
      <c r="Y52" s="58"/>
      <c r="Z52" s="80"/>
      <c r="AA52" s="80"/>
      <c r="AB52" s="62"/>
      <c r="AC52" s="62"/>
      <c r="AD52" s="63"/>
      <c r="AE52" s="63"/>
      <c r="AF52" s="127" t="s">
        <v>498</v>
      </c>
      <c r="AG52" s="128" t="s">
        <v>499</v>
      </c>
      <c r="AH52" s="66">
        <v>0</v>
      </c>
      <c r="AI52" s="109"/>
      <c r="AJ52" s="75"/>
      <c r="AK52" s="69" t="s">
        <v>500</v>
      </c>
      <c r="AL52" s="70">
        <v>0</v>
      </c>
      <c r="AM52" s="71" t="s">
        <v>501</v>
      </c>
      <c r="AN52" s="110"/>
      <c r="AO52" s="77" t="s">
        <v>502</v>
      </c>
      <c r="AP52" s="74" t="s">
        <v>382</v>
      </c>
    </row>
    <row r="53" spans="1:42" ht="409.5">
      <c r="A53" s="46">
        <v>48</v>
      </c>
      <c r="B53" s="111">
        <v>203</v>
      </c>
      <c r="C53" s="96">
        <v>2019</v>
      </c>
      <c r="D53" s="96" t="s">
        <v>338</v>
      </c>
      <c r="E53" s="96">
        <v>22</v>
      </c>
      <c r="F53" s="96" t="s">
        <v>503</v>
      </c>
      <c r="G53" s="96">
        <v>1</v>
      </c>
      <c r="H53" s="97" t="s">
        <v>340</v>
      </c>
      <c r="I53" s="97" t="s">
        <v>59</v>
      </c>
      <c r="J53" s="97" t="s">
        <v>341</v>
      </c>
      <c r="K53" s="97" t="s">
        <v>342</v>
      </c>
      <c r="L53" s="97" t="s">
        <v>504</v>
      </c>
      <c r="M53" s="97" t="s">
        <v>505</v>
      </c>
      <c r="N53" s="97" t="s">
        <v>428</v>
      </c>
      <c r="O53" s="97" t="s">
        <v>429</v>
      </c>
      <c r="P53" s="96">
        <v>1</v>
      </c>
      <c r="Q53" s="97" t="s">
        <v>347</v>
      </c>
      <c r="R53" s="98">
        <v>43579</v>
      </c>
      <c r="S53" s="98">
        <v>43921</v>
      </c>
      <c r="T53" s="55"/>
      <c r="U53" s="113"/>
      <c r="V53" s="114"/>
      <c r="W53" s="129" t="s">
        <v>506</v>
      </c>
      <c r="X53" s="119"/>
      <c r="Y53" s="58"/>
      <c r="Z53" s="80"/>
      <c r="AA53" s="80"/>
      <c r="AB53" s="62"/>
      <c r="AC53" s="92"/>
      <c r="AD53" s="63"/>
      <c r="AE53" s="63"/>
      <c r="AF53" s="64"/>
      <c r="AG53" s="65"/>
      <c r="AH53" s="66">
        <v>0</v>
      </c>
      <c r="AI53" s="109"/>
      <c r="AJ53" s="123">
        <v>0.5</v>
      </c>
      <c r="AK53" s="130" t="s">
        <v>431</v>
      </c>
      <c r="AL53" s="76">
        <v>0.6</v>
      </c>
      <c r="AM53" s="71" t="s">
        <v>507</v>
      </c>
      <c r="AN53" s="72">
        <v>0.73</v>
      </c>
      <c r="AO53" s="77" t="s">
        <v>508</v>
      </c>
      <c r="AP53" s="74" t="s">
        <v>382</v>
      </c>
    </row>
    <row r="54" spans="1:42" ht="202.5">
      <c r="A54" s="46">
        <v>49</v>
      </c>
      <c r="B54" s="111">
        <v>203</v>
      </c>
      <c r="C54" s="96">
        <v>2019</v>
      </c>
      <c r="D54" s="96" t="s">
        <v>338</v>
      </c>
      <c r="E54" s="96">
        <v>22</v>
      </c>
      <c r="F54" s="96" t="s">
        <v>138</v>
      </c>
      <c r="G54" s="96">
        <v>1</v>
      </c>
      <c r="H54" s="97" t="s">
        <v>340</v>
      </c>
      <c r="I54" s="97" t="s">
        <v>59</v>
      </c>
      <c r="J54" s="97" t="s">
        <v>341</v>
      </c>
      <c r="K54" s="97" t="s">
        <v>342</v>
      </c>
      <c r="L54" s="97" t="s">
        <v>509</v>
      </c>
      <c r="M54" s="97" t="s">
        <v>510</v>
      </c>
      <c r="N54" s="97" t="s">
        <v>511</v>
      </c>
      <c r="O54" s="97" t="s">
        <v>512</v>
      </c>
      <c r="P54" s="96">
        <v>1</v>
      </c>
      <c r="Q54" s="97" t="s">
        <v>296</v>
      </c>
      <c r="R54" s="98">
        <v>43578</v>
      </c>
      <c r="S54" s="98">
        <v>43928</v>
      </c>
      <c r="T54" s="55"/>
      <c r="U54" s="113"/>
      <c r="V54" s="114"/>
      <c r="W54" s="129"/>
      <c r="X54" s="119"/>
      <c r="Y54" s="58"/>
      <c r="Z54" s="80"/>
      <c r="AA54" s="80"/>
      <c r="AB54" s="62"/>
      <c r="AC54" s="92" t="s">
        <v>513</v>
      </c>
      <c r="AD54" s="63"/>
      <c r="AE54" s="63"/>
      <c r="AF54" s="64"/>
      <c r="AG54" s="65"/>
      <c r="AH54" s="66">
        <v>0</v>
      </c>
      <c r="AI54" s="109"/>
      <c r="AJ54" s="75">
        <v>100</v>
      </c>
      <c r="AK54" s="69" t="s">
        <v>514</v>
      </c>
      <c r="AL54" s="131">
        <v>0</v>
      </c>
      <c r="AM54" s="71" t="s">
        <v>515</v>
      </c>
      <c r="AN54" s="124">
        <v>0</v>
      </c>
      <c r="AO54" s="77" t="s">
        <v>516</v>
      </c>
      <c r="AP54" s="74" t="s">
        <v>382</v>
      </c>
    </row>
    <row r="55" spans="1:42" ht="409.5">
      <c r="A55" s="46">
        <v>50</v>
      </c>
      <c r="B55" s="111">
        <v>203</v>
      </c>
      <c r="C55" s="96">
        <v>2019</v>
      </c>
      <c r="D55" s="96" t="s">
        <v>338</v>
      </c>
      <c r="E55" s="96">
        <v>22</v>
      </c>
      <c r="F55" s="96" t="s">
        <v>517</v>
      </c>
      <c r="G55" s="96">
        <v>1</v>
      </c>
      <c r="H55" s="97" t="s">
        <v>340</v>
      </c>
      <c r="I55" s="97" t="s">
        <v>59</v>
      </c>
      <c r="J55" s="97" t="s">
        <v>341</v>
      </c>
      <c r="K55" s="97" t="s">
        <v>342</v>
      </c>
      <c r="L55" s="97" t="s">
        <v>518</v>
      </c>
      <c r="M55" s="97" t="s">
        <v>519</v>
      </c>
      <c r="N55" s="97" t="s">
        <v>520</v>
      </c>
      <c r="O55" s="97" t="s">
        <v>521</v>
      </c>
      <c r="P55" s="96">
        <v>1</v>
      </c>
      <c r="Q55" s="97" t="s">
        <v>347</v>
      </c>
      <c r="R55" s="98">
        <v>43579</v>
      </c>
      <c r="S55" s="112">
        <v>43830</v>
      </c>
      <c r="T55" s="55"/>
      <c r="U55" s="113"/>
      <c r="V55" s="114"/>
      <c r="W55" s="129" t="s">
        <v>522</v>
      </c>
      <c r="X55" s="119"/>
      <c r="Y55" s="58"/>
      <c r="Z55" s="80"/>
      <c r="AA55" s="80"/>
      <c r="AB55" s="62"/>
      <c r="AC55" s="62"/>
      <c r="AD55" s="63"/>
      <c r="AE55" s="63"/>
      <c r="AF55" s="64"/>
      <c r="AG55" s="65"/>
      <c r="AH55" s="66">
        <v>0</v>
      </c>
      <c r="AI55" s="109"/>
      <c r="AJ55" s="75">
        <v>0</v>
      </c>
      <c r="AK55" s="69" t="s">
        <v>523</v>
      </c>
      <c r="AL55" s="70">
        <v>10</v>
      </c>
      <c r="AM55" s="71" t="s">
        <v>524</v>
      </c>
      <c r="AN55" s="72">
        <v>1</v>
      </c>
      <c r="AO55" s="77" t="s">
        <v>525</v>
      </c>
      <c r="AP55" s="74" t="s">
        <v>72</v>
      </c>
    </row>
    <row r="56" spans="1:42" ht="390">
      <c r="A56" s="46">
        <v>51</v>
      </c>
      <c r="B56" s="111">
        <v>203</v>
      </c>
      <c r="C56" s="96">
        <v>2019</v>
      </c>
      <c r="D56" s="96" t="s">
        <v>338</v>
      </c>
      <c r="E56" s="96">
        <v>22</v>
      </c>
      <c r="F56" s="96" t="s">
        <v>526</v>
      </c>
      <c r="G56" s="96">
        <v>1</v>
      </c>
      <c r="H56" s="97" t="s">
        <v>340</v>
      </c>
      <c r="I56" s="97" t="s">
        <v>59</v>
      </c>
      <c r="J56" s="97" t="s">
        <v>341</v>
      </c>
      <c r="K56" s="97" t="s">
        <v>342</v>
      </c>
      <c r="L56" s="97" t="s">
        <v>527</v>
      </c>
      <c r="M56" s="97" t="s">
        <v>528</v>
      </c>
      <c r="N56" s="97" t="s">
        <v>529</v>
      </c>
      <c r="O56" s="97" t="s">
        <v>530</v>
      </c>
      <c r="P56" s="96">
        <v>1</v>
      </c>
      <c r="Q56" s="97" t="s">
        <v>347</v>
      </c>
      <c r="R56" s="98">
        <v>43579</v>
      </c>
      <c r="S56" s="112">
        <v>43830</v>
      </c>
      <c r="T56" s="55"/>
      <c r="U56" s="113"/>
      <c r="V56" s="114"/>
      <c r="W56" s="129" t="s">
        <v>531</v>
      </c>
      <c r="X56" s="119"/>
      <c r="Y56" s="58"/>
      <c r="Z56" s="80"/>
      <c r="AA56" s="80"/>
      <c r="AB56" s="62"/>
      <c r="AC56" s="62"/>
      <c r="AD56" s="63"/>
      <c r="AE56" s="63"/>
      <c r="AF56" s="64"/>
      <c r="AG56" s="65"/>
      <c r="AH56" s="66">
        <v>0</v>
      </c>
      <c r="AI56" s="109"/>
      <c r="AJ56" s="75">
        <v>0</v>
      </c>
      <c r="AK56" s="69" t="s">
        <v>532</v>
      </c>
      <c r="AL56" s="70">
        <v>90</v>
      </c>
      <c r="AM56" s="71" t="s">
        <v>533</v>
      </c>
      <c r="AN56" s="72">
        <v>1</v>
      </c>
      <c r="AO56" s="77" t="s">
        <v>534</v>
      </c>
      <c r="AP56" s="74" t="s">
        <v>72</v>
      </c>
    </row>
    <row r="57" spans="1:42" ht="405" hidden="1">
      <c r="A57" s="46">
        <v>52</v>
      </c>
      <c r="B57" s="111">
        <v>203</v>
      </c>
      <c r="C57" s="96">
        <v>2019</v>
      </c>
      <c r="D57" s="96" t="s">
        <v>338</v>
      </c>
      <c r="E57" s="96">
        <v>22</v>
      </c>
      <c r="F57" s="96" t="s">
        <v>535</v>
      </c>
      <c r="G57" s="96">
        <v>1</v>
      </c>
      <c r="H57" s="97" t="s">
        <v>340</v>
      </c>
      <c r="I57" s="97" t="s">
        <v>59</v>
      </c>
      <c r="J57" s="97" t="s">
        <v>341</v>
      </c>
      <c r="K57" s="97" t="s">
        <v>61</v>
      </c>
      <c r="L57" s="97" t="s">
        <v>536</v>
      </c>
      <c r="M57" s="97" t="s">
        <v>537</v>
      </c>
      <c r="N57" s="97" t="s">
        <v>538</v>
      </c>
      <c r="O57" s="97" t="s">
        <v>539</v>
      </c>
      <c r="P57" s="96">
        <v>2</v>
      </c>
      <c r="Q57" s="97" t="s">
        <v>540</v>
      </c>
      <c r="R57" s="98">
        <v>43579</v>
      </c>
      <c r="S57" s="98">
        <v>43921</v>
      </c>
      <c r="T57" s="55"/>
      <c r="U57" s="113"/>
      <c r="V57" s="114"/>
      <c r="W57" s="129" t="s">
        <v>541</v>
      </c>
      <c r="X57" s="119"/>
      <c r="Y57" s="58"/>
      <c r="Z57" s="80"/>
      <c r="AA57" s="80"/>
      <c r="AB57" s="62"/>
      <c r="AC57" s="92" t="s">
        <v>542</v>
      </c>
      <c r="AD57" s="63"/>
      <c r="AE57" s="63"/>
      <c r="AF57" s="64"/>
      <c r="AG57" s="65"/>
      <c r="AH57" s="66">
        <v>0</v>
      </c>
      <c r="AI57" s="109"/>
      <c r="AJ57" s="75">
        <v>50</v>
      </c>
      <c r="AK57" s="69" t="s">
        <v>543</v>
      </c>
      <c r="AL57" s="70">
        <v>50</v>
      </c>
      <c r="AM57" s="71" t="s">
        <v>544</v>
      </c>
      <c r="AN57" s="124">
        <v>0.77</v>
      </c>
      <c r="AO57" s="77" t="s">
        <v>545</v>
      </c>
      <c r="AP57" s="74" t="s">
        <v>382</v>
      </c>
    </row>
    <row r="58" spans="1:42" ht="236.25" hidden="1">
      <c r="A58" s="46">
        <v>53</v>
      </c>
      <c r="B58" s="111">
        <v>203</v>
      </c>
      <c r="C58" s="96">
        <v>2019</v>
      </c>
      <c r="D58" s="96" t="s">
        <v>338</v>
      </c>
      <c r="E58" s="96">
        <v>22</v>
      </c>
      <c r="F58" s="96" t="s">
        <v>535</v>
      </c>
      <c r="G58" s="96">
        <v>2</v>
      </c>
      <c r="H58" s="97" t="s">
        <v>340</v>
      </c>
      <c r="I58" s="97" t="s">
        <v>59</v>
      </c>
      <c r="J58" s="97" t="s">
        <v>341</v>
      </c>
      <c r="K58" s="97" t="s">
        <v>61</v>
      </c>
      <c r="L58" s="97" t="s">
        <v>536</v>
      </c>
      <c r="M58" s="97" t="s">
        <v>546</v>
      </c>
      <c r="N58" s="97" t="s">
        <v>294</v>
      </c>
      <c r="O58" s="97" t="s">
        <v>421</v>
      </c>
      <c r="P58" s="96">
        <v>1</v>
      </c>
      <c r="Q58" s="97" t="s">
        <v>540</v>
      </c>
      <c r="R58" s="98">
        <v>43578</v>
      </c>
      <c r="S58" s="98">
        <v>43928</v>
      </c>
      <c r="T58" s="55"/>
      <c r="U58" s="113"/>
      <c r="V58" s="114"/>
      <c r="W58" s="129" t="s">
        <v>547</v>
      </c>
      <c r="X58" s="119"/>
      <c r="Y58" s="58"/>
      <c r="Z58" s="80"/>
      <c r="AA58" s="80"/>
      <c r="AB58" s="62"/>
      <c r="AC58" s="92" t="s">
        <v>548</v>
      </c>
      <c r="AD58" s="63"/>
      <c r="AE58" s="63"/>
      <c r="AF58" s="64"/>
      <c r="AG58" s="65"/>
      <c r="AH58" s="66">
        <v>0</v>
      </c>
      <c r="AI58" s="109"/>
      <c r="AJ58" s="123">
        <v>1</v>
      </c>
      <c r="AK58" s="69" t="s">
        <v>549</v>
      </c>
      <c r="AL58" s="123">
        <v>1</v>
      </c>
      <c r="AM58" s="71" t="s">
        <v>550</v>
      </c>
      <c r="AN58" s="72">
        <v>1</v>
      </c>
      <c r="AO58" s="77" t="s">
        <v>551</v>
      </c>
      <c r="AP58" s="74" t="s">
        <v>72</v>
      </c>
    </row>
    <row r="59" spans="1:42" ht="112.5">
      <c r="A59" s="46">
        <v>54</v>
      </c>
      <c r="B59" s="111">
        <v>203</v>
      </c>
      <c r="C59" s="96">
        <v>2019</v>
      </c>
      <c r="D59" s="96" t="s">
        <v>338</v>
      </c>
      <c r="E59" s="96">
        <v>22</v>
      </c>
      <c r="F59" s="96" t="s">
        <v>552</v>
      </c>
      <c r="G59" s="96">
        <v>1</v>
      </c>
      <c r="H59" s="97" t="s">
        <v>340</v>
      </c>
      <c r="I59" s="97" t="s">
        <v>59</v>
      </c>
      <c r="J59" s="97" t="s">
        <v>341</v>
      </c>
      <c r="K59" s="97" t="s">
        <v>342</v>
      </c>
      <c r="L59" s="97" t="s">
        <v>553</v>
      </c>
      <c r="M59" s="97" t="s">
        <v>554</v>
      </c>
      <c r="N59" s="97" t="s">
        <v>538</v>
      </c>
      <c r="O59" s="97" t="s">
        <v>555</v>
      </c>
      <c r="P59" s="96">
        <v>100</v>
      </c>
      <c r="Q59" s="97" t="s">
        <v>497</v>
      </c>
      <c r="R59" s="98">
        <v>43572</v>
      </c>
      <c r="S59" s="98">
        <v>43928</v>
      </c>
      <c r="T59" s="55"/>
      <c r="U59" s="113"/>
      <c r="V59" s="114"/>
      <c r="W59" s="118"/>
      <c r="X59" s="119"/>
      <c r="Y59" s="58"/>
      <c r="Z59" s="80"/>
      <c r="AA59" s="80"/>
      <c r="AB59" s="62"/>
      <c r="AC59" s="62"/>
      <c r="AD59" s="63"/>
      <c r="AE59" s="63"/>
      <c r="AF59" s="122">
        <v>0.1</v>
      </c>
      <c r="AG59" s="128" t="s">
        <v>556</v>
      </c>
      <c r="AH59" s="66">
        <v>0</v>
      </c>
      <c r="AI59" s="109"/>
      <c r="AJ59" s="75"/>
      <c r="AK59" s="69" t="s">
        <v>557</v>
      </c>
      <c r="AL59" s="70"/>
      <c r="AM59" s="71" t="s">
        <v>558</v>
      </c>
      <c r="AN59" s="110"/>
      <c r="AO59" s="77" t="s">
        <v>559</v>
      </c>
      <c r="AP59" s="74" t="s">
        <v>382</v>
      </c>
    </row>
    <row r="60" spans="1:42" ht="101.25">
      <c r="A60" s="46">
        <v>55</v>
      </c>
      <c r="B60" s="111">
        <v>203</v>
      </c>
      <c r="C60" s="96">
        <v>2019</v>
      </c>
      <c r="D60" s="96" t="s">
        <v>338</v>
      </c>
      <c r="E60" s="96">
        <v>22</v>
      </c>
      <c r="F60" s="96" t="s">
        <v>109</v>
      </c>
      <c r="G60" s="96">
        <v>1</v>
      </c>
      <c r="H60" s="97" t="s">
        <v>340</v>
      </c>
      <c r="I60" s="97" t="s">
        <v>59</v>
      </c>
      <c r="J60" s="97" t="s">
        <v>341</v>
      </c>
      <c r="K60" s="97" t="s">
        <v>342</v>
      </c>
      <c r="L60" s="97" t="s">
        <v>560</v>
      </c>
      <c r="M60" s="97" t="s">
        <v>561</v>
      </c>
      <c r="N60" s="97" t="s">
        <v>562</v>
      </c>
      <c r="O60" s="97" t="s">
        <v>563</v>
      </c>
      <c r="P60" s="96">
        <v>100</v>
      </c>
      <c r="Q60" s="97" t="s">
        <v>497</v>
      </c>
      <c r="R60" s="98">
        <v>43572</v>
      </c>
      <c r="S60" s="98">
        <v>43928</v>
      </c>
      <c r="T60" s="55"/>
      <c r="U60" s="113"/>
      <c r="V60" s="114"/>
      <c r="W60" s="118"/>
      <c r="X60" s="119"/>
      <c r="Y60" s="58"/>
      <c r="Z60" s="80"/>
      <c r="AA60" s="80"/>
      <c r="AB60" s="62"/>
      <c r="AC60" s="62"/>
      <c r="AD60" s="63"/>
      <c r="AE60" s="63"/>
      <c r="AF60" s="127" t="s">
        <v>498</v>
      </c>
      <c r="AG60" s="128" t="s">
        <v>564</v>
      </c>
      <c r="AH60" s="132">
        <v>0</v>
      </c>
      <c r="AI60" s="109"/>
      <c r="AJ60" s="132">
        <v>0</v>
      </c>
      <c r="AK60" s="69" t="s">
        <v>557</v>
      </c>
      <c r="AL60" s="132">
        <v>0</v>
      </c>
      <c r="AM60" s="71" t="s">
        <v>565</v>
      </c>
      <c r="AN60" s="124">
        <v>0</v>
      </c>
      <c r="AO60" s="77" t="s">
        <v>566</v>
      </c>
      <c r="AP60" s="74" t="s">
        <v>382</v>
      </c>
    </row>
    <row r="61" spans="1:42" ht="90">
      <c r="A61" s="46">
        <v>56</v>
      </c>
      <c r="B61" s="111">
        <v>203</v>
      </c>
      <c r="C61" s="96">
        <v>2019</v>
      </c>
      <c r="D61" s="96" t="s">
        <v>338</v>
      </c>
      <c r="E61" s="96">
        <v>22</v>
      </c>
      <c r="F61" s="96" t="s">
        <v>567</v>
      </c>
      <c r="G61" s="96">
        <v>1</v>
      </c>
      <c r="H61" s="97" t="s">
        <v>340</v>
      </c>
      <c r="I61" s="97" t="s">
        <v>59</v>
      </c>
      <c r="J61" s="97" t="s">
        <v>341</v>
      </c>
      <c r="K61" s="97" t="s">
        <v>342</v>
      </c>
      <c r="L61" s="97" t="s">
        <v>568</v>
      </c>
      <c r="M61" s="97" t="s">
        <v>569</v>
      </c>
      <c r="N61" s="97" t="s">
        <v>570</v>
      </c>
      <c r="O61" s="97" t="s">
        <v>571</v>
      </c>
      <c r="P61" s="96">
        <v>100</v>
      </c>
      <c r="Q61" s="97" t="s">
        <v>497</v>
      </c>
      <c r="R61" s="98">
        <v>43572</v>
      </c>
      <c r="S61" s="98">
        <v>43928</v>
      </c>
      <c r="T61" s="55"/>
      <c r="U61" s="113"/>
      <c r="V61" s="114"/>
      <c r="W61" s="118"/>
      <c r="X61" s="119"/>
      <c r="Y61" s="58"/>
      <c r="Z61" s="80"/>
      <c r="AA61" s="80"/>
      <c r="AB61" s="62"/>
      <c r="AC61" s="62"/>
      <c r="AD61" s="63"/>
      <c r="AE61" s="63"/>
      <c r="AF61" s="127" t="s">
        <v>498</v>
      </c>
      <c r="AG61" s="128" t="s">
        <v>572</v>
      </c>
      <c r="AH61" s="66">
        <v>0</v>
      </c>
      <c r="AI61" s="109"/>
      <c r="AJ61" s="75"/>
      <c r="AK61" s="69" t="s">
        <v>557</v>
      </c>
      <c r="AL61" s="70">
        <v>0</v>
      </c>
      <c r="AM61" s="71" t="s">
        <v>573</v>
      </c>
      <c r="AN61" s="124">
        <v>0</v>
      </c>
      <c r="AO61" s="77" t="s">
        <v>574</v>
      </c>
      <c r="AP61" s="74" t="s">
        <v>382</v>
      </c>
    </row>
    <row r="62" spans="1:42" ht="78.75">
      <c r="A62" s="46">
        <v>57</v>
      </c>
      <c r="B62" s="111">
        <v>203</v>
      </c>
      <c r="C62" s="96">
        <v>2019</v>
      </c>
      <c r="D62" s="96" t="s">
        <v>338</v>
      </c>
      <c r="E62" s="96">
        <v>22</v>
      </c>
      <c r="F62" s="96" t="s">
        <v>575</v>
      </c>
      <c r="G62" s="96">
        <v>1</v>
      </c>
      <c r="H62" s="97" t="s">
        <v>340</v>
      </c>
      <c r="I62" s="97" t="s">
        <v>59</v>
      </c>
      <c r="J62" s="97" t="s">
        <v>341</v>
      </c>
      <c r="K62" s="97" t="s">
        <v>342</v>
      </c>
      <c r="L62" s="97" t="s">
        <v>576</v>
      </c>
      <c r="M62" s="97" t="s">
        <v>577</v>
      </c>
      <c r="N62" s="97" t="s">
        <v>578</v>
      </c>
      <c r="O62" s="97" t="s">
        <v>579</v>
      </c>
      <c r="P62" s="96">
        <v>100</v>
      </c>
      <c r="Q62" s="97" t="s">
        <v>497</v>
      </c>
      <c r="R62" s="98">
        <v>43572</v>
      </c>
      <c r="S62" s="98">
        <v>43928</v>
      </c>
      <c r="T62" s="55"/>
      <c r="U62" s="113"/>
      <c r="V62" s="114"/>
      <c r="W62" s="118"/>
      <c r="X62" s="119"/>
      <c r="Y62" s="58"/>
      <c r="Z62" s="80"/>
      <c r="AA62" s="80"/>
      <c r="AB62" s="62"/>
      <c r="AC62" s="62"/>
      <c r="AD62" s="63"/>
      <c r="AE62" s="63"/>
      <c r="AF62" s="122">
        <v>0.15</v>
      </c>
      <c r="AG62" s="128" t="s">
        <v>580</v>
      </c>
      <c r="AH62" s="66">
        <v>0</v>
      </c>
      <c r="AI62" s="109"/>
      <c r="AJ62" s="75"/>
      <c r="AK62" s="69" t="s">
        <v>557</v>
      </c>
      <c r="AL62" s="76">
        <v>0.15</v>
      </c>
      <c r="AM62" s="71" t="s">
        <v>581</v>
      </c>
      <c r="AN62" s="110"/>
      <c r="AO62" s="77" t="s">
        <v>582</v>
      </c>
      <c r="AP62" s="74" t="s">
        <v>382</v>
      </c>
    </row>
    <row r="63" spans="1:42" ht="135">
      <c r="A63" s="46">
        <v>58</v>
      </c>
      <c r="B63" s="111">
        <v>203</v>
      </c>
      <c r="C63" s="96">
        <v>2019</v>
      </c>
      <c r="D63" s="96" t="s">
        <v>338</v>
      </c>
      <c r="E63" s="96">
        <v>22</v>
      </c>
      <c r="F63" s="96" t="s">
        <v>583</v>
      </c>
      <c r="G63" s="96">
        <v>1</v>
      </c>
      <c r="H63" s="97" t="s">
        <v>340</v>
      </c>
      <c r="I63" s="97" t="s">
        <v>59</v>
      </c>
      <c r="J63" s="97" t="s">
        <v>341</v>
      </c>
      <c r="K63" s="97" t="s">
        <v>342</v>
      </c>
      <c r="L63" s="97" t="s">
        <v>584</v>
      </c>
      <c r="M63" s="97" t="s">
        <v>585</v>
      </c>
      <c r="N63" s="97" t="s">
        <v>586</v>
      </c>
      <c r="O63" s="97" t="s">
        <v>587</v>
      </c>
      <c r="P63" s="96">
        <v>100</v>
      </c>
      <c r="Q63" s="97" t="s">
        <v>497</v>
      </c>
      <c r="R63" s="98">
        <v>43572</v>
      </c>
      <c r="S63" s="98">
        <v>43928</v>
      </c>
      <c r="T63" s="55"/>
      <c r="U63" s="113"/>
      <c r="V63" s="114"/>
      <c r="W63" s="118"/>
      <c r="X63" s="119"/>
      <c r="Y63" s="58"/>
      <c r="Z63" s="80"/>
      <c r="AA63" s="80"/>
      <c r="AB63" s="62"/>
      <c r="AC63" s="62"/>
      <c r="AD63" s="63"/>
      <c r="AE63" s="63"/>
      <c r="AF63" s="127" t="s">
        <v>498</v>
      </c>
      <c r="AG63" s="128" t="s">
        <v>564</v>
      </c>
      <c r="AH63" s="66">
        <v>0</v>
      </c>
      <c r="AI63" s="109"/>
      <c r="AJ63" s="75"/>
      <c r="AK63" s="69" t="s">
        <v>557</v>
      </c>
      <c r="AL63" s="76">
        <v>0</v>
      </c>
      <c r="AM63" s="71" t="s">
        <v>565</v>
      </c>
      <c r="AN63" s="110"/>
      <c r="AO63" s="77" t="s">
        <v>588</v>
      </c>
      <c r="AP63" s="74" t="s">
        <v>382</v>
      </c>
    </row>
    <row r="64" spans="1:42" ht="101.25" hidden="1">
      <c r="A64" s="46">
        <v>59</v>
      </c>
      <c r="B64" s="111">
        <v>203</v>
      </c>
      <c r="C64" s="96">
        <v>2019</v>
      </c>
      <c r="D64" s="96" t="s">
        <v>338</v>
      </c>
      <c r="E64" s="96">
        <v>22</v>
      </c>
      <c r="F64" s="96" t="s">
        <v>589</v>
      </c>
      <c r="G64" s="96">
        <v>1</v>
      </c>
      <c r="H64" s="97" t="s">
        <v>340</v>
      </c>
      <c r="I64" s="97" t="s">
        <v>59</v>
      </c>
      <c r="J64" s="97" t="s">
        <v>341</v>
      </c>
      <c r="K64" s="97" t="s">
        <v>61</v>
      </c>
      <c r="L64" s="97" t="s">
        <v>590</v>
      </c>
      <c r="M64" s="97" t="s">
        <v>591</v>
      </c>
      <c r="N64" s="97" t="s">
        <v>592</v>
      </c>
      <c r="O64" s="97" t="s">
        <v>593</v>
      </c>
      <c r="P64" s="96">
        <v>1</v>
      </c>
      <c r="Q64" s="97" t="s">
        <v>406</v>
      </c>
      <c r="R64" s="98">
        <v>43587</v>
      </c>
      <c r="S64" s="98">
        <v>43644</v>
      </c>
      <c r="T64" s="55"/>
      <c r="U64" s="113"/>
      <c r="V64" s="114"/>
      <c r="W64" s="118"/>
      <c r="X64" s="119"/>
      <c r="Y64" s="58"/>
      <c r="Z64" s="59">
        <v>1</v>
      </c>
      <c r="AA64" s="60" t="s">
        <v>594</v>
      </c>
      <c r="AB64" s="62"/>
      <c r="AC64" s="62"/>
      <c r="AD64" s="63"/>
      <c r="AE64" s="63"/>
      <c r="AF64" s="64"/>
      <c r="AG64" s="65"/>
      <c r="AH64" s="66">
        <v>0</v>
      </c>
      <c r="AI64" s="109"/>
      <c r="AJ64" s="123">
        <v>0.8</v>
      </c>
      <c r="AK64" s="69" t="s">
        <v>595</v>
      </c>
      <c r="AL64" s="76">
        <v>1</v>
      </c>
      <c r="AM64" s="71" t="s">
        <v>596</v>
      </c>
      <c r="AN64" s="72">
        <v>1</v>
      </c>
      <c r="AO64" s="73" t="s">
        <v>596</v>
      </c>
      <c r="AP64" s="74" t="s">
        <v>72</v>
      </c>
    </row>
    <row r="65" spans="1:42" ht="180" hidden="1">
      <c r="A65" s="46">
        <v>60</v>
      </c>
      <c r="B65" s="111">
        <v>203</v>
      </c>
      <c r="C65" s="96">
        <v>2019</v>
      </c>
      <c r="D65" s="96" t="s">
        <v>338</v>
      </c>
      <c r="E65" s="96">
        <v>22</v>
      </c>
      <c r="F65" s="96" t="s">
        <v>589</v>
      </c>
      <c r="G65" s="96">
        <v>2</v>
      </c>
      <c r="H65" s="97" t="s">
        <v>340</v>
      </c>
      <c r="I65" s="97" t="s">
        <v>59</v>
      </c>
      <c r="J65" s="97" t="s">
        <v>341</v>
      </c>
      <c r="K65" s="97" t="s">
        <v>61</v>
      </c>
      <c r="L65" s="97" t="s">
        <v>590</v>
      </c>
      <c r="M65" s="97" t="s">
        <v>597</v>
      </c>
      <c r="N65" s="97" t="s">
        <v>598</v>
      </c>
      <c r="O65" s="97" t="s">
        <v>599</v>
      </c>
      <c r="P65" s="96">
        <v>100</v>
      </c>
      <c r="Q65" s="97" t="s">
        <v>406</v>
      </c>
      <c r="R65" s="98">
        <v>43678</v>
      </c>
      <c r="S65" s="112">
        <v>43830</v>
      </c>
      <c r="T65" s="55"/>
      <c r="U65" s="113"/>
      <c r="V65" s="114"/>
      <c r="W65" s="118"/>
      <c r="X65" s="119"/>
      <c r="Y65" s="58"/>
      <c r="Z65" s="59">
        <v>0.5</v>
      </c>
      <c r="AA65" s="126" t="s">
        <v>600</v>
      </c>
      <c r="AB65" s="62"/>
      <c r="AC65" s="62"/>
      <c r="AD65" s="63"/>
      <c r="AE65" s="63"/>
      <c r="AF65" s="64"/>
      <c r="AG65" s="65"/>
      <c r="AH65" s="66">
        <v>0</v>
      </c>
      <c r="AI65" s="109"/>
      <c r="AJ65" s="75"/>
      <c r="AK65" s="69" t="s">
        <v>601</v>
      </c>
      <c r="AL65" s="70"/>
      <c r="AM65" s="71" t="s">
        <v>602</v>
      </c>
      <c r="AN65" s="72">
        <v>1</v>
      </c>
      <c r="AO65" s="77" t="s">
        <v>603</v>
      </c>
      <c r="AP65" s="74" t="s">
        <v>72</v>
      </c>
    </row>
    <row r="66" spans="1:42" ht="303.75">
      <c r="A66" s="46">
        <v>61</v>
      </c>
      <c r="B66" s="111">
        <v>203</v>
      </c>
      <c r="C66" s="96">
        <v>2019</v>
      </c>
      <c r="D66" s="96" t="s">
        <v>338</v>
      </c>
      <c r="E66" s="96">
        <v>22</v>
      </c>
      <c r="F66" s="96" t="s">
        <v>155</v>
      </c>
      <c r="G66" s="96">
        <v>1</v>
      </c>
      <c r="H66" s="97" t="s">
        <v>340</v>
      </c>
      <c r="I66" s="97" t="s">
        <v>59</v>
      </c>
      <c r="J66" s="97" t="s">
        <v>341</v>
      </c>
      <c r="K66" s="97" t="s">
        <v>342</v>
      </c>
      <c r="L66" s="97" t="s">
        <v>604</v>
      </c>
      <c r="M66" s="97" t="s">
        <v>605</v>
      </c>
      <c r="N66" s="97" t="s">
        <v>606</v>
      </c>
      <c r="O66" s="97" t="s">
        <v>607</v>
      </c>
      <c r="P66" s="96">
        <v>100</v>
      </c>
      <c r="Q66" s="97" t="s">
        <v>608</v>
      </c>
      <c r="R66" s="98">
        <v>43570</v>
      </c>
      <c r="S66" s="112">
        <v>43830</v>
      </c>
      <c r="T66" s="55"/>
      <c r="U66" s="113"/>
      <c r="V66" s="114"/>
      <c r="W66" s="118"/>
      <c r="X66" s="133">
        <v>1</v>
      </c>
      <c r="Y66" s="85" t="s">
        <v>609</v>
      </c>
      <c r="Z66" s="80"/>
      <c r="AA66" s="80"/>
      <c r="AB66" s="62"/>
      <c r="AC66" s="62"/>
      <c r="AD66" s="63"/>
      <c r="AE66" s="63"/>
      <c r="AF66" s="64"/>
      <c r="AG66" s="65"/>
      <c r="AH66" s="66">
        <v>0</v>
      </c>
      <c r="AI66" s="109"/>
      <c r="AJ66" s="75">
        <v>0</v>
      </c>
      <c r="AK66" s="69" t="s">
        <v>610</v>
      </c>
      <c r="AL66" s="70"/>
      <c r="AM66" s="71"/>
      <c r="AN66" s="72">
        <v>1</v>
      </c>
      <c r="AO66" s="77" t="s">
        <v>611</v>
      </c>
      <c r="AP66" s="74" t="s">
        <v>72</v>
      </c>
    </row>
    <row r="67" spans="1:42" ht="225">
      <c r="A67" s="46">
        <v>62</v>
      </c>
      <c r="B67" s="111">
        <v>203</v>
      </c>
      <c r="C67" s="96">
        <v>2019</v>
      </c>
      <c r="D67" s="96" t="s">
        <v>338</v>
      </c>
      <c r="E67" s="96">
        <v>22</v>
      </c>
      <c r="F67" s="96" t="s">
        <v>155</v>
      </c>
      <c r="G67" s="96">
        <v>2</v>
      </c>
      <c r="H67" s="97" t="s">
        <v>340</v>
      </c>
      <c r="I67" s="97" t="s">
        <v>59</v>
      </c>
      <c r="J67" s="97" t="s">
        <v>341</v>
      </c>
      <c r="K67" s="97" t="s">
        <v>342</v>
      </c>
      <c r="L67" s="97" t="s">
        <v>604</v>
      </c>
      <c r="M67" s="97" t="s">
        <v>612</v>
      </c>
      <c r="N67" s="97" t="s">
        <v>613</v>
      </c>
      <c r="O67" s="97" t="s">
        <v>614</v>
      </c>
      <c r="P67" s="96">
        <v>100</v>
      </c>
      <c r="Q67" s="97" t="s">
        <v>615</v>
      </c>
      <c r="R67" s="98">
        <v>43570</v>
      </c>
      <c r="S67" s="112">
        <v>43830</v>
      </c>
      <c r="T67" s="55"/>
      <c r="U67" s="113"/>
      <c r="V67" s="114"/>
      <c r="W67" s="129" t="s">
        <v>616</v>
      </c>
      <c r="X67" s="119"/>
      <c r="Y67" s="58"/>
      <c r="Z67" s="80"/>
      <c r="AA67" s="80"/>
      <c r="AB67" s="62"/>
      <c r="AC67" s="62"/>
      <c r="AD67" s="63"/>
      <c r="AE67" s="63"/>
      <c r="AF67" s="64"/>
      <c r="AG67" s="65"/>
      <c r="AH67" s="132">
        <v>0</v>
      </c>
      <c r="AI67" s="109"/>
      <c r="AJ67" s="123">
        <v>0.25</v>
      </c>
      <c r="AK67" s="69" t="s">
        <v>617</v>
      </c>
      <c r="AL67" s="76">
        <v>0.5</v>
      </c>
      <c r="AM67" s="71" t="s">
        <v>618</v>
      </c>
      <c r="AN67" s="124">
        <v>0.88</v>
      </c>
      <c r="AO67" s="77" t="s">
        <v>619</v>
      </c>
      <c r="AP67" s="74" t="s">
        <v>620</v>
      </c>
    </row>
    <row r="68" spans="1:42" ht="409.5">
      <c r="A68" s="46">
        <v>63</v>
      </c>
      <c r="B68" s="111">
        <v>203</v>
      </c>
      <c r="C68" s="96">
        <v>2019</v>
      </c>
      <c r="D68" s="96" t="s">
        <v>338</v>
      </c>
      <c r="E68" s="96">
        <v>22</v>
      </c>
      <c r="F68" s="96" t="s">
        <v>167</v>
      </c>
      <c r="G68" s="96">
        <v>1</v>
      </c>
      <c r="H68" s="97" t="s">
        <v>340</v>
      </c>
      <c r="I68" s="97" t="s">
        <v>59</v>
      </c>
      <c r="J68" s="97" t="s">
        <v>341</v>
      </c>
      <c r="K68" s="97" t="s">
        <v>342</v>
      </c>
      <c r="L68" s="97" t="s">
        <v>621</v>
      </c>
      <c r="M68" s="97" t="s">
        <v>622</v>
      </c>
      <c r="N68" s="97" t="s">
        <v>623</v>
      </c>
      <c r="O68" s="97" t="s">
        <v>624</v>
      </c>
      <c r="P68" s="96">
        <v>1</v>
      </c>
      <c r="Q68" s="97" t="s">
        <v>625</v>
      </c>
      <c r="R68" s="98">
        <v>43587</v>
      </c>
      <c r="S68" s="98">
        <v>43677</v>
      </c>
      <c r="T68" s="55"/>
      <c r="U68" s="113"/>
      <c r="V68" s="114"/>
      <c r="W68" s="118"/>
      <c r="X68" s="119"/>
      <c r="Y68" s="58"/>
      <c r="Z68" s="59">
        <v>1</v>
      </c>
      <c r="AA68" s="126" t="s">
        <v>626</v>
      </c>
      <c r="AB68" s="62"/>
      <c r="AC68" s="62"/>
      <c r="AD68" s="63"/>
      <c r="AE68" s="63"/>
      <c r="AF68" s="64"/>
      <c r="AG68" s="65"/>
      <c r="AH68" s="66">
        <v>0</v>
      </c>
      <c r="AI68" s="109"/>
      <c r="AJ68" s="75"/>
      <c r="AK68" s="69" t="s">
        <v>627</v>
      </c>
      <c r="AL68" s="76">
        <v>1</v>
      </c>
      <c r="AM68" s="71" t="s">
        <v>628</v>
      </c>
      <c r="AN68" s="72">
        <v>1</v>
      </c>
      <c r="AO68" s="73" t="s">
        <v>629</v>
      </c>
      <c r="AP68" s="74" t="s">
        <v>72</v>
      </c>
    </row>
    <row r="69" spans="1:42" ht="270" hidden="1">
      <c r="A69" s="46">
        <v>64</v>
      </c>
      <c r="B69" s="111">
        <v>203</v>
      </c>
      <c r="C69" s="96">
        <v>2019</v>
      </c>
      <c r="D69" s="96" t="s">
        <v>338</v>
      </c>
      <c r="E69" s="96">
        <v>22</v>
      </c>
      <c r="F69" s="96" t="s">
        <v>195</v>
      </c>
      <c r="G69" s="96">
        <v>1</v>
      </c>
      <c r="H69" s="97" t="s">
        <v>340</v>
      </c>
      <c r="I69" s="97" t="s">
        <v>59</v>
      </c>
      <c r="J69" s="97" t="s">
        <v>341</v>
      </c>
      <c r="K69" s="97" t="s">
        <v>61</v>
      </c>
      <c r="L69" s="97" t="s">
        <v>630</v>
      </c>
      <c r="M69" s="97" t="s">
        <v>631</v>
      </c>
      <c r="N69" s="97" t="s">
        <v>361</v>
      </c>
      <c r="O69" s="97" t="s">
        <v>362</v>
      </c>
      <c r="P69" s="96">
        <v>1</v>
      </c>
      <c r="Q69" s="97" t="s">
        <v>363</v>
      </c>
      <c r="R69" s="98">
        <v>43647</v>
      </c>
      <c r="S69" s="98">
        <v>43861</v>
      </c>
      <c r="T69" s="89"/>
      <c r="U69" s="113"/>
      <c r="V69" s="114"/>
      <c r="W69" s="118"/>
      <c r="X69" s="119"/>
      <c r="Y69" s="58"/>
      <c r="Z69" s="80"/>
      <c r="AA69" s="80"/>
      <c r="AB69" s="62"/>
      <c r="AC69" s="62"/>
      <c r="AD69" s="134">
        <v>1</v>
      </c>
      <c r="AE69" s="135" t="s">
        <v>632</v>
      </c>
      <c r="AF69" s="64"/>
      <c r="AG69" s="65"/>
      <c r="AH69" s="66">
        <v>0</v>
      </c>
      <c r="AI69" s="109"/>
      <c r="AJ69" s="123">
        <v>0.2</v>
      </c>
      <c r="AK69" s="69" t="s">
        <v>633</v>
      </c>
      <c r="AL69" s="76">
        <v>0.2</v>
      </c>
      <c r="AM69" s="71" t="s">
        <v>634</v>
      </c>
      <c r="AN69" s="72">
        <v>1</v>
      </c>
      <c r="AO69" s="77" t="s">
        <v>635</v>
      </c>
      <c r="AP69" s="74" t="s">
        <v>72</v>
      </c>
    </row>
    <row r="70" spans="1:42" ht="348.75" hidden="1">
      <c r="A70" s="46">
        <v>65</v>
      </c>
      <c r="B70" s="111">
        <v>203</v>
      </c>
      <c r="C70" s="96">
        <v>2019</v>
      </c>
      <c r="D70" s="96" t="s">
        <v>338</v>
      </c>
      <c r="E70" s="96">
        <v>22</v>
      </c>
      <c r="F70" s="96" t="s">
        <v>636</v>
      </c>
      <c r="G70" s="96">
        <v>1</v>
      </c>
      <c r="H70" s="97" t="s">
        <v>340</v>
      </c>
      <c r="I70" s="97" t="s">
        <v>59</v>
      </c>
      <c r="J70" s="97" t="s">
        <v>341</v>
      </c>
      <c r="K70" s="97" t="s">
        <v>61</v>
      </c>
      <c r="L70" s="97" t="s">
        <v>637</v>
      </c>
      <c r="M70" s="97" t="s">
        <v>638</v>
      </c>
      <c r="N70" s="97" t="s">
        <v>639</v>
      </c>
      <c r="O70" s="97" t="s">
        <v>640</v>
      </c>
      <c r="P70" s="96">
        <v>4</v>
      </c>
      <c r="Q70" s="97" t="s">
        <v>363</v>
      </c>
      <c r="R70" s="98">
        <v>43647</v>
      </c>
      <c r="S70" s="98">
        <v>43861</v>
      </c>
      <c r="T70" s="55"/>
      <c r="U70" s="113"/>
      <c r="V70" s="114"/>
      <c r="W70" s="118"/>
      <c r="X70" s="119"/>
      <c r="Y70" s="58"/>
      <c r="Z70" s="80"/>
      <c r="AA70" s="80"/>
      <c r="AB70" s="62"/>
      <c r="AC70" s="62"/>
      <c r="AD70" s="134">
        <v>1</v>
      </c>
      <c r="AE70" s="121" t="s">
        <v>641</v>
      </c>
      <c r="AF70" s="64"/>
      <c r="AG70" s="65"/>
      <c r="AH70" s="66">
        <v>0</v>
      </c>
      <c r="AI70" s="109"/>
      <c r="AJ70" s="123">
        <v>0.5</v>
      </c>
      <c r="AK70" s="69" t="s">
        <v>642</v>
      </c>
      <c r="AL70" s="76">
        <v>0.6</v>
      </c>
      <c r="AM70" s="71" t="s">
        <v>643</v>
      </c>
      <c r="AN70" s="124">
        <v>0.8</v>
      </c>
      <c r="AO70" s="77" t="s">
        <v>644</v>
      </c>
      <c r="AP70" s="74" t="s">
        <v>382</v>
      </c>
    </row>
    <row r="71" spans="1:42" ht="202.5" hidden="1">
      <c r="A71" s="46">
        <v>66</v>
      </c>
      <c r="B71" s="111">
        <v>203</v>
      </c>
      <c r="C71" s="96">
        <v>2019</v>
      </c>
      <c r="D71" s="96" t="s">
        <v>338</v>
      </c>
      <c r="E71" s="96">
        <v>22</v>
      </c>
      <c r="F71" s="96" t="s">
        <v>645</v>
      </c>
      <c r="G71" s="96">
        <v>1</v>
      </c>
      <c r="H71" s="97" t="s">
        <v>340</v>
      </c>
      <c r="I71" s="97" t="s">
        <v>59</v>
      </c>
      <c r="J71" s="97" t="s">
        <v>341</v>
      </c>
      <c r="K71" s="97" t="s">
        <v>61</v>
      </c>
      <c r="L71" s="97" t="s">
        <v>646</v>
      </c>
      <c r="M71" s="97" t="s">
        <v>647</v>
      </c>
      <c r="N71" s="97" t="s">
        <v>648</v>
      </c>
      <c r="O71" s="97" t="s">
        <v>649</v>
      </c>
      <c r="P71" s="96">
        <v>1</v>
      </c>
      <c r="Q71" s="97" t="s">
        <v>363</v>
      </c>
      <c r="R71" s="98">
        <v>43647</v>
      </c>
      <c r="S71" s="98">
        <v>43861</v>
      </c>
      <c r="T71" s="55"/>
      <c r="U71" s="56"/>
      <c r="V71" s="57"/>
      <c r="W71" s="118"/>
      <c r="X71" s="119"/>
      <c r="Y71" s="58"/>
      <c r="Z71" s="80"/>
      <c r="AA71" s="80"/>
      <c r="AB71" s="62"/>
      <c r="AC71" s="62"/>
      <c r="AD71" s="134">
        <v>1</v>
      </c>
      <c r="AE71" s="121" t="s">
        <v>650</v>
      </c>
      <c r="AF71" s="64"/>
      <c r="AG71" s="65"/>
      <c r="AH71" s="66">
        <v>0</v>
      </c>
      <c r="AI71" s="109"/>
      <c r="AJ71" s="75"/>
      <c r="AK71" s="69"/>
      <c r="AL71" s="76">
        <v>1</v>
      </c>
      <c r="AM71" s="71" t="s">
        <v>651</v>
      </c>
      <c r="AN71" s="124">
        <v>1</v>
      </c>
      <c r="AO71" s="77" t="s">
        <v>652</v>
      </c>
      <c r="AP71" s="74" t="s">
        <v>382</v>
      </c>
    </row>
    <row r="72" spans="1:42" ht="168.75" hidden="1">
      <c r="A72" s="46">
        <v>67</v>
      </c>
      <c r="B72" s="111">
        <v>203</v>
      </c>
      <c r="C72" s="96">
        <v>2019</v>
      </c>
      <c r="D72" s="96" t="s">
        <v>338</v>
      </c>
      <c r="E72" s="96">
        <v>22</v>
      </c>
      <c r="F72" s="96" t="s">
        <v>653</v>
      </c>
      <c r="G72" s="96">
        <v>1</v>
      </c>
      <c r="H72" s="97" t="s">
        <v>340</v>
      </c>
      <c r="I72" s="97" t="s">
        <v>59</v>
      </c>
      <c r="J72" s="97" t="s">
        <v>341</v>
      </c>
      <c r="K72" s="97" t="s">
        <v>61</v>
      </c>
      <c r="L72" s="97" t="s">
        <v>654</v>
      </c>
      <c r="M72" s="97" t="s">
        <v>655</v>
      </c>
      <c r="N72" s="97" t="s">
        <v>656</v>
      </c>
      <c r="O72" s="97" t="s">
        <v>657</v>
      </c>
      <c r="P72" s="96">
        <v>1</v>
      </c>
      <c r="Q72" s="97" t="s">
        <v>363</v>
      </c>
      <c r="R72" s="98">
        <v>43578</v>
      </c>
      <c r="S72" s="98">
        <v>43928</v>
      </c>
      <c r="T72" s="55"/>
      <c r="U72" s="56"/>
      <c r="V72" s="57"/>
      <c r="W72" s="118"/>
      <c r="X72" s="119"/>
      <c r="Y72" s="58"/>
      <c r="Z72" s="80"/>
      <c r="AA72" s="80"/>
      <c r="AB72" s="62"/>
      <c r="AC72" s="62"/>
      <c r="AD72" s="134">
        <v>1</v>
      </c>
      <c r="AE72" s="121" t="s">
        <v>658</v>
      </c>
      <c r="AF72" s="64"/>
      <c r="AG72" s="65"/>
      <c r="AH72" s="66">
        <v>0</v>
      </c>
      <c r="AI72" s="109"/>
      <c r="AJ72" s="123">
        <v>0.8</v>
      </c>
      <c r="AK72" s="69" t="s">
        <v>659</v>
      </c>
      <c r="AL72" s="76">
        <v>0.8</v>
      </c>
      <c r="AM72" s="71" t="s">
        <v>660</v>
      </c>
      <c r="AN72" s="72">
        <v>1</v>
      </c>
      <c r="AO72" s="77" t="s">
        <v>661</v>
      </c>
      <c r="AP72" s="74" t="s">
        <v>72</v>
      </c>
    </row>
    <row r="73" spans="1:42" ht="281.25" hidden="1">
      <c r="A73" s="46">
        <v>68</v>
      </c>
      <c r="B73" s="111">
        <v>203</v>
      </c>
      <c r="C73" s="96">
        <v>2019</v>
      </c>
      <c r="D73" s="96" t="s">
        <v>338</v>
      </c>
      <c r="E73" s="96">
        <v>22</v>
      </c>
      <c r="F73" s="96" t="s">
        <v>653</v>
      </c>
      <c r="G73" s="96">
        <v>2</v>
      </c>
      <c r="H73" s="97" t="s">
        <v>340</v>
      </c>
      <c r="I73" s="97" t="s">
        <v>59</v>
      </c>
      <c r="J73" s="97" t="s">
        <v>341</v>
      </c>
      <c r="K73" s="97" t="s">
        <v>61</v>
      </c>
      <c r="L73" s="97" t="s">
        <v>654</v>
      </c>
      <c r="M73" s="97" t="s">
        <v>662</v>
      </c>
      <c r="N73" s="97" t="s">
        <v>663</v>
      </c>
      <c r="O73" s="97" t="s">
        <v>664</v>
      </c>
      <c r="P73" s="96">
        <v>1</v>
      </c>
      <c r="Q73" s="97" t="s">
        <v>296</v>
      </c>
      <c r="R73" s="98">
        <v>43578</v>
      </c>
      <c r="S73" s="98">
        <v>43688</v>
      </c>
      <c r="T73" s="55"/>
      <c r="U73" s="56"/>
      <c r="V73" s="57"/>
      <c r="W73" s="118"/>
      <c r="X73" s="119"/>
      <c r="Y73" s="58"/>
      <c r="Z73" s="80"/>
      <c r="AA73" s="80"/>
      <c r="AB73" s="62"/>
      <c r="AC73" s="92" t="s">
        <v>665</v>
      </c>
      <c r="AD73" s="63"/>
      <c r="AE73" s="63"/>
      <c r="AF73" s="64"/>
      <c r="AG73" s="65"/>
      <c r="AH73" s="66">
        <v>0</v>
      </c>
      <c r="AI73" s="109"/>
      <c r="AJ73" s="75">
        <v>100</v>
      </c>
      <c r="AK73" s="69" t="s">
        <v>666</v>
      </c>
      <c r="AL73" s="70"/>
      <c r="AM73" s="71" t="s">
        <v>0</v>
      </c>
      <c r="AN73" s="72">
        <v>1</v>
      </c>
      <c r="AO73" s="77" t="s">
        <v>667</v>
      </c>
      <c r="AP73" s="74" t="s">
        <v>72</v>
      </c>
    </row>
    <row r="74" spans="1:42" ht="409.5" hidden="1">
      <c r="A74" s="46">
        <v>69</v>
      </c>
      <c r="B74" s="111">
        <v>203</v>
      </c>
      <c r="C74" s="96">
        <v>2019</v>
      </c>
      <c r="D74" s="96" t="s">
        <v>338</v>
      </c>
      <c r="E74" s="96">
        <v>22</v>
      </c>
      <c r="F74" s="96" t="s">
        <v>668</v>
      </c>
      <c r="G74" s="96">
        <v>1</v>
      </c>
      <c r="H74" s="97" t="s">
        <v>340</v>
      </c>
      <c r="I74" s="97" t="s">
        <v>59</v>
      </c>
      <c r="J74" s="97" t="s">
        <v>341</v>
      </c>
      <c r="K74" s="97" t="s">
        <v>61</v>
      </c>
      <c r="L74" s="97" t="s">
        <v>669</v>
      </c>
      <c r="M74" s="97" t="s">
        <v>360</v>
      </c>
      <c r="N74" s="97" t="s">
        <v>670</v>
      </c>
      <c r="O74" s="97" t="s">
        <v>671</v>
      </c>
      <c r="P74" s="96">
        <v>1</v>
      </c>
      <c r="Q74" s="97" t="s">
        <v>672</v>
      </c>
      <c r="R74" s="98">
        <v>43579</v>
      </c>
      <c r="S74" s="112">
        <v>43830</v>
      </c>
      <c r="T74" s="55"/>
      <c r="U74" s="56"/>
      <c r="V74" s="57"/>
      <c r="W74" s="129" t="s">
        <v>673</v>
      </c>
      <c r="X74" s="119"/>
      <c r="Y74" s="58"/>
      <c r="Z74" s="80"/>
      <c r="AA74" s="80"/>
      <c r="AB74" s="62"/>
      <c r="AC74" s="62"/>
      <c r="AD74" s="136">
        <v>1</v>
      </c>
      <c r="AE74" s="121" t="s">
        <v>674</v>
      </c>
      <c r="AF74" s="64"/>
      <c r="AG74" s="65"/>
      <c r="AH74" s="66">
        <v>0</v>
      </c>
      <c r="AI74" s="109"/>
      <c r="AJ74" s="123">
        <v>0.8</v>
      </c>
      <c r="AK74" s="69" t="s">
        <v>365</v>
      </c>
      <c r="AL74" s="70">
        <v>80</v>
      </c>
      <c r="AM74" s="71" t="s">
        <v>675</v>
      </c>
      <c r="AN74" s="72">
        <v>1</v>
      </c>
      <c r="AO74" s="77" t="s">
        <v>676</v>
      </c>
      <c r="AP74" s="74" t="s">
        <v>72</v>
      </c>
    </row>
    <row r="75" spans="1:42" ht="281.25" hidden="1">
      <c r="A75" s="46">
        <v>70</v>
      </c>
      <c r="B75" s="111">
        <v>203</v>
      </c>
      <c r="C75" s="96">
        <v>2019</v>
      </c>
      <c r="D75" s="96" t="s">
        <v>338</v>
      </c>
      <c r="E75" s="96">
        <v>22</v>
      </c>
      <c r="F75" s="96" t="s">
        <v>85</v>
      </c>
      <c r="G75" s="96">
        <v>1</v>
      </c>
      <c r="H75" s="97" t="s">
        <v>340</v>
      </c>
      <c r="I75" s="97" t="s">
        <v>86</v>
      </c>
      <c r="J75" s="97" t="s">
        <v>87</v>
      </c>
      <c r="K75" s="97" t="s">
        <v>61</v>
      </c>
      <c r="L75" s="97" t="s">
        <v>677</v>
      </c>
      <c r="M75" s="97" t="s">
        <v>678</v>
      </c>
      <c r="N75" s="97" t="s">
        <v>679</v>
      </c>
      <c r="O75" s="97" t="s">
        <v>680</v>
      </c>
      <c r="P75" s="96">
        <v>1</v>
      </c>
      <c r="Q75" s="97" t="s">
        <v>406</v>
      </c>
      <c r="R75" s="98">
        <v>43587</v>
      </c>
      <c r="S75" s="98">
        <v>43646</v>
      </c>
      <c r="T75" s="55"/>
      <c r="U75" s="56"/>
      <c r="V75" s="57"/>
      <c r="W75" s="118"/>
      <c r="X75" s="119"/>
      <c r="Y75" s="58"/>
      <c r="Z75" s="59">
        <v>1</v>
      </c>
      <c r="AA75" s="126" t="s">
        <v>681</v>
      </c>
      <c r="AB75" s="62"/>
      <c r="AC75" s="62"/>
      <c r="AD75" s="63"/>
      <c r="AE75" s="63"/>
      <c r="AF75" s="64"/>
      <c r="AG75" s="65"/>
      <c r="AH75" s="66">
        <v>0</v>
      </c>
      <c r="AI75" s="109"/>
      <c r="AJ75" s="75"/>
      <c r="AK75" s="69" t="s">
        <v>682</v>
      </c>
      <c r="AL75" s="76">
        <v>0.5</v>
      </c>
      <c r="AM75" s="71" t="s">
        <v>683</v>
      </c>
      <c r="AN75" s="72">
        <v>1</v>
      </c>
      <c r="AO75" s="77" t="s">
        <v>684</v>
      </c>
      <c r="AP75" s="74" t="s">
        <v>72</v>
      </c>
    </row>
    <row r="76" spans="1:42" ht="137.25" hidden="1" customHeight="1">
      <c r="A76" s="46">
        <v>71</v>
      </c>
      <c r="B76" s="111">
        <v>203</v>
      </c>
      <c r="C76" s="96">
        <v>2019</v>
      </c>
      <c r="D76" s="96" t="s">
        <v>338</v>
      </c>
      <c r="E76" s="96">
        <v>22</v>
      </c>
      <c r="F76" s="96" t="s">
        <v>685</v>
      </c>
      <c r="G76" s="96">
        <v>1</v>
      </c>
      <c r="H76" s="97" t="s">
        <v>340</v>
      </c>
      <c r="I76" s="97" t="s">
        <v>86</v>
      </c>
      <c r="J76" s="97" t="s">
        <v>87</v>
      </c>
      <c r="K76" s="97" t="s">
        <v>61</v>
      </c>
      <c r="L76" s="97" t="s">
        <v>686</v>
      </c>
      <c r="M76" s="97" t="s">
        <v>687</v>
      </c>
      <c r="N76" s="97" t="s">
        <v>688</v>
      </c>
      <c r="O76" s="97" t="s">
        <v>689</v>
      </c>
      <c r="P76" s="96">
        <v>1</v>
      </c>
      <c r="Q76" s="137" t="s">
        <v>406</v>
      </c>
      <c r="R76" s="98">
        <v>43587</v>
      </c>
      <c r="S76" s="98">
        <v>43646</v>
      </c>
      <c r="T76" s="55"/>
      <c r="U76" s="56"/>
      <c r="V76" s="57"/>
      <c r="W76" s="118"/>
      <c r="X76" s="119"/>
      <c r="Y76" s="58"/>
      <c r="Z76" s="59">
        <v>1</v>
      </c>
      <c r="AA76" s="126" t="s">
        <v>690</v>
      </c>
      <c r="AB76" s="62"/>
      <c r="AC76" s="62"/>
      <c r="AD76" s="63"/>
      <c r="AE76" s="63"/>
      <c r="AF76" s="64"/>
      <c r="AG76" s="65"/>
      <c r="AH76" s="66">
        <v>0</v>
      </c>
      <c r="AI76" s="109"/>
      <c r="AJ76" s="123">
        <v>0.9</v>
      </c>
      <c r="AK76" s="69" t="s">
        <v>691</v>
      </c>
      <c r="AL76" s="76">
        <v>1</v>
      </c>
      <c r="AM76" s="71" t="s">
        <v>692</v>
      </c>
      <c r="AN76" s="72">
        <v>1</v>
      </c>
      <c r="AO76" s="73" t="s">
        <v>693</v>
      </c>
      <c r="AP76" s="74" t="s">
        <v>72</v>
      </c>
    </row>
    <row r="77" spans="1:42" ht="409.5" hidden="1">
      <c r="A77" s="46">
        <v>72</v>
      </c>
      <c r="B77" s="111">
        <v>203</v>
      </c>
      <c r="C77" s="96">
        <v>2019</v>
      </c>
      <c r="D77" s="96" t="s">
        <v>338</v>
      </c>
      <c r="E77" s="96">
        <v>22</v>
      </c>
      <c r="F77" s="96" t="s">
        <v>685</v>
      </c>
      <c r="G77" s="96">
        <v>2</v>
      </c>
      <c r="H77" s="97" t="s">
        <v>340</v>
      </c>
      <c r="I77" s="97" t="s">
        <v>86</v>
      </c>
      <c r="J77" s="97" t="s">
        <v>87</v>
      </c>
      <c r="K77" s="97" t="s">
        <v>61</v>
      </c>
      <c r="L77" s="97" t="s">
        <v>686</v>
      </c>
      <c r="M77" s="97" t="s">
        <v>694</v>
      </c>
      <c r="N77" s="97" t="s">
        <v>695</v>
      </c>
      <c r="O77" s="97" t="s">
        <v>696</v>
      </c>
      <c r="P77" s="96">
        <v>100</v>
      </c>
      <c r="Q77" s="97" t="s">
        <v>406</v>
      </c>
      <c r="R77" s="98">
        <v>43587</v>
      </c>
      <c r="S77" s="112">
        <v>43830</v>
      </c>
      <c r="T77" s="55"/>
      <c r="U77" s="56"/>
      <c r="V77" s="57"/>
      <c r="W77" s="118"/>
      <c r="X77" s="119"/>
      <c r="Y77" s="58"/>
      <c r="Z77" s="80"/>
      <c r="AA77" s="138" t="s">
        <v>697</v>
      </c>
      <c r="AB77" s="62"/>
      <c r="AC77" s="62"/>
      <c r="AD77" s="63"/>
      <c r="AE77" s="63"/>
      <c r="AF77" s="64"/>
      <c r="AG77" s="65"/>
      <c r="AH77" s="66">
        <v>0</v>
      </c>
      <c r="AI77" s="109"/>
      <c r="AJ77" s="75"/>
      <c r="AK77" s="69" t="s">
        <v>698</v>
      </c>
      <c r="AL77" s="70">
        <v>57</v>
      </c>
      <c r="AM77" s="71" t="s">
        <v>699</v>
      </c>
      <c r="AN77" s="72">
        <v>1</v>
      </c>
      <c r="AO77" s="77" t="s">
        <v>700</v>
      </c>
      <c r="AP77" s="74" t="s">
        <v>72</v>
      </c>
    </row>
    <row r="78" spans="1:42" ht="409.5" hidden="1">
      <c r="A78" s="46">
        <v>73</v>
      </c>
      <c r="B78" s="111">
        <v>203</v>
      </c>
      <c r="C78" s="96">
        <v>2019</v>
      </c>
      <c r="D78" s="96" t="s">
        <v>338</v>
      </c>
      <c r="E78" s="96">
        <v>22</v>
      </c>
      <c r="F78" s="96" t="s">
        <v>685</v>
      </c>
      <c r="G78" s="96">
        <v>3</v>
      </c>
      <c r="H78" s="97" t="s">
        <v>340</v>
      </c>
      <c r="I78" s="97" t="s">
        <v>86</v>
      </c>
      <c r="J78" s="97" t="s">
        <v>87</v>
      </c>
      <c r="K78" s="97" t="s">
        <v>61</v>
      </c>
      <c r="L78" s="97" t="s">
        <v>686</v>
      </c>
      <c r="M78" s="97" t="s">
        <v>701</v>
      </c>
      <c r="N78" s="97" t="s">
        <v>702</v>
      </c>
      <c r="O78" s="97" t="s">
        <v>703</v>
      </c>
      <c r="P78" s="96">
        <v>100</v>
      </c>
      <c r="Q78" s="97" t="s">
        <v>406</v>
      </c>
      <c r="R78" s="98">
        <v>43587</v>
      </c>
      <c r="S78" s="112">
        <v>43830</v>
      </c>
      <c r="T78" s="55"/>
      <c r="U78" s="56"/>
      <c r="V78" s="57"/>
      <c r="W78" s="129"/>
      <c r="X78" s="119"/>
      <c r="Y78" s="58"/>
      <c r="Z78" s="80"/>
      <c r="AA78" s="126" t="s">
        <v>704</v>
      </c>
      <c r="AB78" s="62"/>
      <c r="AC78" s="62"/>
      <c r="AD78" s="63"/>
      <c r="AE78" s="63"/>
      <c r="AF78" s="64"/>
      <c r="AG78" s="65"/>
      <c r="AH78" s="66">
        <v>0</v>
      </c>
      <c r="AI78" s="109"/>
      <c r="AJ78" s="75"/>
      <c r="AK78" s="69" t="s">
        <v>705</v>
      </c>
      <c r="AL78" s="70">
        <v>57</v>
      </c>
      <c r="AM78" s="71" t="s">
        <v>706</v>
      </c>
      <c r="AN78" s="72">
        <v>1</v>
      </c>
      <c r="AO78" s="77" t="s">
        <v>707</v>
      </c>
      <c r="AP78" s="74" t="s">
        <v>72</v>
      </c>
    </row>
    <row r="79" spans="1:42" ht="56.25" hidden="1">
      <c r="A79" s="46">
        <v>74</v>
      </c>
      <c r="B79" s="111">
        <v>203</v>
      </c>
      <c r="C79" s="96">
        <v>2019</v>
      </c>
      <c r="D79" s="96" t="s">
        <v>338</v>
      </c>
      <c r="E79" s="96">
        <v>32</v>
      </c>
      <c r="F79" s="96" t="s">
        <v>339</v>
      </c>
      <c r="G79" s="96">
        <v>1</v>
      </c>
      <c r="H79" s="97" t="s">
        <v>708</v>
      </c>
      <c r="I79" s="97" t="s">
        <v>59</v>
      </c>
      <c r="J79" s="97" t="s">
        <v>341</v>
      </c>
      <c r="K79" s="97" t="s">
        <v>61</v>
      </c>
      <c r="L79" s="97" t="s">
        <v>709</v>
      </c>
      <c r="M79" s="97" t="s">
        <v>710</v>
      </c>
      <c r="N79" s="97" t="s">
        <v>711</v>
      </c>
      <c r="O79" s="97" t="s">
        <v>712</v>
      </c>
      <c r="P79" s="96">
        <v>100</v>
      </c>
      <c r="Q79" s="97" t="s">
        <v>713</v>
      </c>
      <c r="R79" s="98">
        <v>43753</v>
      </c>
      <c r="S79" s="112">
        <v>44104</v>
      </c>
      <c r="T79" s="55"/>
      <c r="U79" s="56"/>
      <c r="V79" s="57"/>
      <c r="W79" s="129"/>
      <c r="X79" s="133">
        <v>0.1</v>
      </c>
      <c r="Y79" s="85" t="s">
        <v>714</v>
      </c>
      <c r="Z79" s="80"/>
      <c r="AA79" s="126"/>
      <c r="AB79" s="62"/>
      <c r="AC79" s="62"/>
      <c r="AD79" s="63"/>
      <c r="AE79" s="63"/>
      <c r="AF79" s="64"/>
      <c r="AG79" s="65"/>
      <c r="AH79" s="66"/>
      <c r="AI79" s="109"/>
      <c r="AJ79" s="75"/>
      <c r="AK79" s="69"/>
      <c r="AL79" s="70"/>
      <c r="AM79" s="71"/>
      <c r="AN79" s="110"/>
      <c r="AO79" s="77" t="s">
        <v>350</v>
      </c>
      <c r="AP79" s="74" t="s">
        <v>382</v>
      </c>
    </row>
    <row r="80" spans="1:42" ht="90" hidden="1">
      <c r="A80" s="46">
        <v>75</v>
      </c>
      <c r="B80" s="111">
        <v>203</v>
      </c>
      <c r="C80" s="96">
        <v>2019</v>
      </c>
      <c r="D80" s="96" t="s">
        <v>338</v>
      </c>
      <c r="E80" s="96">
        <v>32</v>
      </c>
      <c r="F80" s="96" t="s">
        <v>358</v>
      </c>
      <c r="G80" s="96">
        <v>1</v>
      </c>
      <c r="H80" s="97" t="s">
        <v>708</v>
      </c>
      <c r="I80" s="97" t="s">
        <v>59</v>
      </c>
      <c r="J80" s="97" t="s">
        <v>341</v>
      </c>
      <c r="K80" s="97" t="s">
        <v>61</v>
      </c>
      <c r="L80" s="97" t="s">
        <v>715</v>
      </c>
      <c r="M80" s="97" t="s">
        <v>716</v>
      </c>
      <c r="N80" s="97" t="s">
        <v>717</v>
      </c>
      <c r="O80" s="97" t="s">
        <v>718</v>
      </c>
      <c r="P80" s="96">
        <v>100</v>
      </c>
      <c r="Q80" s="97" t="s">
        <v>713</v>
      </c>
      <c r="R80" s="98">
        <v>43753</v>
      </c>
      <c r="S80" s="112">
        <v>44104</v>
      </c>
      <c r="T80" s="55"/>
      <c r="U80" s="56"/>
      <c r="V80" s="57"/>
      <c r="W80" s="129"/>
      <c r="X80" s="133">
        <v>0.1</v>
      </c>
      <c r="Y80" s="85" t="s">
        <v>719</v>
      </c>
      <c r="Z80" s="80"/>
      <c r="AA80" s="126"/>
      <c r="AB80" s="62"/>
      <c r="AC80" s="62"/>
      <c r="AD80" s="63"/>
      <c r="AE80" s="63"/>
      <c r="AF80" s="64"/>
      <c r="AG80" s="65"/>
      <c r="AH80" s="66"/>
      <c r="AI80" s="109"/>
      <c r="AJ80" s="75"/>
      <c r="AK80" s="69"/>
      <c r="AL80" s="70"/>
      <c r="AM80" s="71"/>
      <c r="AN80" s="110"/>
      <c r="AO80" s="77" t="s">
        <v>350</v>
      </c>
      <c r="AP80" s="74" t="s">
        <v>382</v>
      </c>
    </row>
    <row r="81" spans="1:42" ht="67.5" hidden="1">
      <c r="A81" s="46">
        <v>76</v>
      </c>
      <c r="B81" s="111">
        <v>203</v>
      </c>
      <c r="C81" s="96">
        <v>2019</v>
      </c>
      <c r="D81" s="96" t="s">
        <v>338</v>
      </c>
      <c r="E81" s="96">
        <v>32</v>
      </c>
      <c r="F81" s="96" t="s">
        <v>368</v>
      </c>
      <c r="G81" s="96">
        <v>1</v>
      </c>
      <c r="H81" s="97" t="s">
        <v>708</v>
      </c>
      <c r="I81" s="97" t="s">
        <v>59</v>
      </c>
      <c r="J81" s="97" t="s">
        <v>341</v>
      </c>
      <c r="K81" s="97" t="s">
        <v>61</v>
      </c>
      <c r="L81" s="97" t="s">
        <v>720</v>
      </c>
      <c r="M81" s="97" t="s">
        <v>721</v>
      </c>
      <c r="N81" s="97" t="s">
        <v>722</v>
      </c>
      <c r="O81" s="97" t="s">
        <v>723</v>
      </c>
      <c r="P81" s="96">
        <v>100</v>
      </c>
      <c r="Q81" s="97" t="s">
        <v>724</v>
      </c>
      <c r="R81" s="98">
        <v>43753</v>
      </c>
      <c r="S81" s="112">
        <v>44104</v>
      </c>
      <c r="T81" s="55"/>
      <c r="U81" s="56"/>
      <c r="V81" s="57"/>
      <c r="W81" s="129"/>
      <c r="X81" s="133">
        <v>1</v>
      </c>
      <c r="Y81" s="85" t="s">
        <v>725</v>
      </c>
      <c r="Z81" s="80"/>
      <c r="AA81" s="126"/>
      <c r="AB81" s="62"/>
      <c r="AC81" s="62"/>
      <c r="AD81" s="63"/>
      <c r="AE81" s="63"/>
      <c r="AF81" s="64"/>
      <c r="AG81" s="65"/>
      <c r="AH81" s="66"/>
      <c r="AI81" s="109"/>
      <c r="AJ81" s="75"/>
      <c r="AK81" s="69"/>
      <c r="AL81" s="70"/>
      <c r="AM81" s="71"/>
      <c r="AN81" s="110"/>
      <c r="AO81" s="77" t="s">
        <v>350</v>
      </c>
      <c r="AP81" s="74" t="s">
        <v>382</v>
      </c>
    </row>
    <row r="82" spans="1:42" ht="56.25" hidden="1">
      <c r="A82" s="46">
        <v>77</v>
      </c>
      <c r="B82" s="111">
        <v>203</v>
      </c>
      <c r="C82" s="96">
        <v>2019</v>
      </c>
      <c r="D82" s="96" t="s">
        <v>338</v>
      </c>
      <c r="E82" s="96">
        <v>32</v>
      </c>
      <c r="F82" s="96" t="s">
        <v>368</v>
      </c>
      <c r="G82" s="96">
        <v>2</v>
      </c>
      <c r="H82" s="97" t="s">
        <v>708</v>
      </c>
      <c r="I82" s="97" t="s">
        <v>59</v>
      </c>
      <c r="J82" s="97" t="s">
        <v>341</v>
      </c>
      <c r="K82" s="97" t="s">
        <v>61</v>
      </c>
      <c r="L82" s="97" t="s">
        <v>720</v>
      </c>
      <c r="M82" s="97" t="s">
        <v>726</v>
      </c>
      <c r="N82" s="97" t="s">
        <v>727</v>
      </c>
      <c r="O82" s="97" t="s">
        <v>728</v>
      </c>
      <c r="P82" s="96">
        <v>100</v>
      </c>
      <c r="Q82" s="97" t="s">
        <v>724</v>
      </c>
      <c r="R82" s="98">
        <v>43753</v>
      </c>
      <c r="S82" s="112">
        <v>44104</v>
      </c>
      <c r="T82" s="55"/>
      <c r="U82" s="56"/>
      <c r="V82" s="57"/>
      <c r="W82" s="129"/>
      <c r="X82" s="133">
        <v>0.1</v>
      </c>
      <c r="Y82" s="85" t="s">
        <v>729</v>
      </c>
      <c r="Z82" s="80"/>
      <c r="AA82" s="126"/>
      <c r="AB82" s="62"/>
      <c r="AC82" s="62"/>
      <c r="AD82" s="63"/>
      <c r="AE82" s="63"/>
      <c r="AF82" s="64"/>
      <c r="AG82" s="65"/>
      <c r="AH82" s="66"/>
      <c r="AI82" s="109"/>
      <c r="AJ82" s="75"/>
      <c r="AK82" s="69"/>
      <c r="AL82" s="70"/>
      <c r="AM82" s="71"/>
      <c r="AN82" s="110"/>
      <c r="AO82" s="77" t="s">
        <v>350</v>
      </c>
      <c r="AP82" s="74" t="s">
        <v>382</v>
      </c>
    </row>
    <row r="83" spans="1:42" ht="101.25" hidden="1">
      <c r="A83" s="46">
        <v>78</v>
      </c>
      <c r="B83" s="111">
        <v>203</v>
      </c>
      <c r="C83" s="96">
        <v>2019</v>
      </c>
      <c r="D83" s="96" t="s">
        <v>338</v>
      </c>
      <c r="E83" s="96">
        <v>32</v>
      </c>
      <c r="F83" s="96" t="s">
        <v>368</v>
      </c>
      <c r="G83" s="96">
        <v>3</v>
      </c>
      <c r="H83" s="97" t="s">
        <v>708</v>
      </c>
      <c r="I83" s="97" t="s">
        <v>59</v>
      </c>
      <c r="J83" s="97" t="s">
        <v>341</v>
      </c>
      <c r="K83" s="97" t="s">
        <v>61</v>
      </c>
      <c r="L83" s="97" t="s">
        <v>720</v>
      </c>
      <c r="M83" s="97" t="s">
        <v>730</v>
      </c>
      <c r="N83" s="97" t="s">
        <v>731</v>
      </c>
      <c r="O83" s="97" t="s">
        <v>732</v>
      </c>
      <c r="P83" s="96">
        <v>100</v>
      </c>
      <c r="Q83" s="97" t="s">
        <v>733</v>
      </c>
      <c r="R83" s="98">
        <v>43748</v>
      </c>
      <c r="S83" s="112">
        <v>43921</v>
      </c>
      <c r="T83" s="55"/>
      <c r="U83" s="56"/>
      <c r="V83" s="57"/>
      <c r="W83" s="129"/>
      <c r="X83" s="119"/>
      <c r="Y83" s="85"/>
      <c r="Z83" s="59">
        <v>1</v>
      </c>
      <c r="AA83" s="126" t="s">
        <v>734</v>
      </c>
      <c r="AB83" s="62"/>
      <c r="AC83" s="62"/>
      <c r="AD83" s="63"/>
      <c r="AE83" s="63"/>
      <c r="AF83" s="64"/>
      <c r="AG83" s="65"/>
      <c r="AH83" s="66"/>
      <c r="AI83" s="109"/>
      <c r="AJ83" s="75"/>
      <c r="AK83" s="69"/>
      <c r="AL83" s="70"/>
      <c r="AM83" s="71"/>
      <c r="AN83" s="124">
        <v>0</v>
      </c>
      <c r="AO83" s="77" t="s">
        <v>735</v>
      </c>
      <c r="AP83" s="74" t="s">
        <v>382</v>
      </c>
    </row>
    <row r="84" spans="1:42" ht="348.75">
      <c r="A84" s="46">
        <v>79</v>
      </c>
      <c r="B84" s="111">
        <v>203</v>
      </c>
      <c r="C84" s="96">
        <v>2019</v>
      </c>
      <c r="D84" s="96" t="s">
        <v>338</v>
      </c>
      <c r="E84" s="96">
        <v>32</v>
      </c>
      <c r="F84" s="96" t="s">
        <v>98</v>
      </c>
      <c r="G84" s="96">
        <v>1</v>
      </c>
      <c r="H84" s="97" t="s">
        <v>708</v>
      </c>
      <c r="I84" s="97" t="s">
        <v>156</v>
      </c>
      <c r="J84" s="97" t="s">
        <v>60</v>
      </c>
      <c r="K84" s="97" t="s">
        <v>342</v>
      </c>
      <c r="L84" s="97" t="s">
        <v>736</v>
      </c>
      <c r="M84" s="97" t="s">
        <v>737</v>
      </c>
      <c r="N84" s="97" t="s">
        <v>738</v>
      </c>
      <c r="O84" s="97" t="s">
        <v>739</v>
      </c>
      <c r="P84" s="96">
        <v>100</v>
      </c>
      <c r="Q84" s="97" t="s">
        <v>740</v>
      </c>
      <c r="R84" s="98">
        <v>43741</v>
      </c>
      <c r="S84" s="112">
        <v>44104</v>
      </c>
      <c r="T84" s="55"/>
      <c r="U84" s="56"/>
      <c r="V84" s="57"/>
      <c r="W84" s="129"/>
      <c r="X84" s="133">
        <v>0.7</v>
      </c>
      <c r="Y84" s="85" t="s">
        <v>741</v>
      </c>
      <c r="Z84" s="80"/>
      <c r="AA84" s="126"/>
      <c r="AB84" s="62"/>
      <c r="AC84" s="62"/>
      <c r="AD84" s="63"/>
      <c r="AE84" s="63"/>
      <c r="AF84" s="64"/>
      <c r="AG84" s="65"/>
      <c r="AH84" s="66"/>
      <c r="AI84" s="109"/>
      <c r="AJ84" s="75"/>
      <c r="AK84" s="69"/>
      <c r="AL84" s="70"/>
      <c r="AM84" s="71"/>
      <c r="AN84" s="110"/>
      <c r="AO84" s="77" t="s">
        <v>350</v>
      </c>
      <c r="AP84" s="74" t="s">
        <v>382</v>
      </c>
    </row>
    <row r="85" spans="1:42" ht="180">
      <c r="A85" s="46">
        <v>80</v>
      </c>
      <c r="B85" s="111">
        <v>203</v>
      </c>
      <c r="C85" s="96">
        <v>2019</v>
      </c>
      <c r="D85" s="96" t="s">
        <v>338</v>
      </c>
      <c r="E85" s="96">
        <v>32</v>
      </c>
      <c r="F85" s="96" t="s">
        <v>98</v>
      </c>
      <c r="G85" s="96">
        <v>2</v>
      </c>
      <c r="H85" s="97" t="s">
        <v>708</v>
      </c>
      <c r="I85" s="97" t="s">
        <v>156</v>
      </c>
      <c r="J85" s="97" t="s">
        <v>60</v>
      </c>
      <c r="K85" s="97" t="s">
        <v>342</v>
      </c>
      <c r="L85" s="97" t="s">
        <v>736</v>
      </c>
      <c r="M85" s="97" t="s">
        <v>742</v>
      </c>
      <c r="N85" s="97" t="s">
        <v>743</v>
      </c>
      <c r="O85" s="97" t="s">
        <v>744</v>
      </c>
      <c r="P85" s="96">
        <v>100</v>
      </c>
      <c r="Q85" s="97" t="s">
        <v>740</v>
      </c>
      <c r="R85" s="98">
        <v>43741</v>
      </c>
      <c r="S85" s="112">
        <v>44104</v>
      </c>
      <c r="T85" s="55"/>
      <c r="U85" s="56"/>
      <c r="V85" s="57"/>
      <c r="W85" s="129"/>
      <c r="X85" s="133">
        <v>0.7</v>
      </c>
      <c r="Y85" s="85" t="s">
        <v>745</v>
      </c>
      <c r="Z85" s="80"/>
      <c r="AA85" s="126"/>
      <c r="AB85" s="62"/>
      <c r="AC85" s="62"/>
      <c r="AD85" s="63"/>
      <c r="AE85" s="63"/>
      <c r="AF85" s="64"/>
      <c r="AG85" s="65"/>
      <c r="AH85" s="66"/>
      <c r="AI85" s="109"/>
      <c r="AJ85" s="75"/>
      <c r="AK85" s="69"/>
      <c r="AL85" s="70"/>
      <c r="AM85" s="71"/>
      <c r="AN85" s="110"/>
      <c r="AO85" s="77" t="s">
        <v>350</v>
      </c>
      <c r="AP85" s="74" t="s">
        <v>382</v>
      </c>
    </row>
    <row r="86" spans="1:42" ht="116.25" hidden="1" customHeight="1">
      <c r="A86" s="46">
        <v>81</v>
      </c>
      <c r="B86" s="111">
        <v>203</v>
      </c>
      <c r="C86" s="96">
        <v>2019</v>
      </c>
      <c r="D86" s="96" t="s">
        <v>338</v>
      </c>
      <c r="E86" s="96">
        <v>32</v>
      </c>
      <c r="F86" s="96" t="s">
        <v>434</v>
      </c>
      <c r="G86" s="96">
        <v>1</v>
      </c>
      <c r="H86" s="97" t="s">
        <v>708</v>
      </c>
      <c r="I86" s="97" t="s">
        <v>156</v>
      </c>
      <c r="J86" s="97" t="s">
        <v>60</v>
      </c>
      <c r="K86" s="50" t="s">
        <v>21</v>
      </c>
      <c r="L86" s="97" t="s">
        <v>746</v>
      </c>
      <c r="M86" s="97" t="s">
        <v>747</v>
      </c>
      <c r="N86" s="97" t="s">
        <v>748</v>
      </c>
      <c r="O86" s="97" t="s">
        <v>749</v>
      </c>
      <c r="P86" s="96">
        <v>100</v>
      </c>
      <c r="Q86" s="97" t="s">
        <v>750</v>
      </c>
      <c r="R86" s="98">
        <v>43741</v>
      </c>
      <c r="S86" s="112">
        <v>44012</v>
      </c>
      <c r="T86" s="55"/>
      <c r="U86" s="56"/>
      <c r="V86" s="57"/>
      <c r="W86" s="129"/>
      <c r="X86" s="133"/>
      <c r="Y86" s="85"/>
      <c r="Z86" s="80"/>
      <c r="AA86" s="126"/>
      <c r="AB86" s="62"/>
      <c r="AC86" s="62"/>
      <c r="AD86" s="63"/>
      <c r="AE86" s="63"/>
      <c r="AF86" s="64"/>
      <c r="AG86" s="65"/>
      <c r="AH86" s="66"/>
      <c r="AI86" s="109"/>
      <c r="AJ86" s="75"/>
      <c r="AK86" s="69"/>
      <c r="AL86" s="70">
        <v>0</v>
      </c>
      <c r="AM86" s="71" t="s">
        <v>751</v>
      </c>
      <c r="AN86" s="110"/>
      <c r="AO86" s="77" t="s">
        <v>752</v>
      </c>
      <c r="AP86" s="74" t="s">
        <v>382</v>
      </c>
    </row>
    <row r="87" spans="1:42" ht="168.75" hidden="1">
      <c r="A87" s="46">
        <v>82</v>
      </c>
      <c r="B87" s="111">
        <v>203</v>
      </c>
      <c r="C87" s="96">
        <v>2019</v>
      </c>
      <c r="D87" s="96" t="s">
        <v>338</v>
      </c>
      <c r="E87" s="96">
        <v>32</v>
      </c>
      <c r="F87" s="96" t="s">
        <v>462</v>
      </c>
      <c r="G87" s="96">
        <v>1</v>
      </c>
      <c r="H87" s="97" t="s">
        <v>708</v>
      </c>
      <c r="I87" s="97" t="s">
        <v>156</v>
      </c>
      <c r="J87" s="97" t="s">
        <v>60</v>
      </c>
      <c r="K87" s="50" t="s">
        <v>21</v>
      </c>
      <c r="L87" s="97" t="s">
        <v>753</v>
      </c>
      <c r="M87" s="97" t="s">
        <v>754</v>
      </c>
      <c r="N87" s="97" t="s">
        <v>755</v>
      </c>
      <c r="O87" s="97" t="s">
        <v>756</v>
      </c>
      <c r="P87" s="96">
        <v>100</v>
      </c>
      <c r="Q87" s="97" t="s">
        <v>757</v>
      </c>
      <c r="R87" s="98">
        <v>43741</v>
      </c>
      <c r="S87" s="112">
        <v>44012</v>
      </c>
      <c r="T87" s="55"/>
      <c r="U87" s="56"/>
      <c r="V87" s="57"/>
      <c r="W87" s="129" t="s">
        <v>758</v>
      </c>
      <c r="X87" s="119"/>
      <c r="Y87" s="58"/>
      <c r="Z87" s="80"/>
      <c r="AA87" s="126"/>
      <c r="AB87" s="62"/>
      <c r="AC87" s="62"/>
      <c r="AD87" s="63"/>
      <c r="AE87" s="63"/>
      <c r="AF87" s="64"/>
      <c r="AG87" s="65"/>
      <c r="AH87" s="66"/>
      <c r="AI87" s="109"/>
      <c r="AJ87" s="75"/>
      <c r="AK87" s="69"/>
      <c r="AL87" s="70"/>
      <c r="AM87" s="139"/>
      <c r="AN87" s="110"/>
      <c r="AO87" s="77" t="s">
        <v>759</v>
      </c>
      <c r="AP87" s="74" t="s">
        <v>382</v>
      </c>
    </row>
    <row r="88" spans="1:42" ht="112.5" hidden="1">
      <c r="A88" s="46">
        <v>83</v>
      </c>
      <c r="B88" s="111">
        <v>203</v>
      </c>
      <c r="C88" s="96">
        <v>2019</v>
      </c>
      <c r="D88" s="96" t="s">
        <v>338</v>
      </c>
      <c r="E88" s="96">
        <v>32</v>
      </c>
      <c r="F88" s="96" t="s">
        <v>480</v>
      </c>
      <c r="G88" s="96">
        <v>1</v>
      </c>
      <c r="H88" s="97" t="s">
        <v>708</v>
      </c>
      <c r="I88" s="97" t="s">
        <v>156</v>
      </c>
      <c r="J88" s="97" t="s">
        <v>60</v>
      </c>
      <c r="K88" s="50" t="s">
        <v>21</v>
      </c>
      <c r="L88" s="97" t="s">
        <v>760</v>
      </c>
      <c r="M88" s="97" t="s">
        <v>761</v>
      </c>
      <c r="N88" s="97" t="s">
        <v>762</v>
      </c>
      <c r="O88" s="97" t="s">
        <v>763</v>
      </c>
      <c r="P88" s="96">
        <v>100</v>
      </c>
      <c r="Q88" s="97" t="s">
        <v>757</v>
      </c>
      <c r="R88" s="98">
        <v>43741</v>
      </c>
      <c r="S88" s="112">
        <v>44012</v>
      </c>
      <c r="T88" s="55"/>
      <c r="U88" s="56"/>
      <c r="V88" s="57"/>
      <c r="W88" s="129" t="s">
        <v>764</v>
      </c>
      <c r="X88" s="119"/>
      <c r="Y88" s="58"/>
      <c r="Z88" s="80"/>
      <c r="AA88" s="126"/>
      <c r="AB88" s="62"/>
      <c r="AC88" s="62"/>
      <c r="AD88" s="63"/>
      <c r="AE88" s="63"/>
      <c r="AF88" s="64"/>
      <c r="AG88" s="65"/>
      <c r="AH88" s="66"/>
      <c r="AI88" s="109"/>
      <c r="AJ88" s="75"/>
      <c r="AK88" s="69"/>
      <c r="AL88" s="70"/>
      <c r="AM88" s="71"/>
      <c r="AN88" s="110"/>
      <c r="AO88" s="77" t="s">
        <v>765</v>
      </c>
      <c r="AP88" s="74" t="s">
        <v>382</v>
      </c>
    </row>
    <row r="89" spans="1:42" ht="165">
      <c r="A89" s="46">
        <v>84</v>
      </c>
      <c r="B89" s="111">
        <v>203</v>
      </c>
      <c r="C89" s="96">
        <v>2019</v>
      </c>
      <c r="D89" s="96" t="s">
        <v>338</v>
      </c>
      <c r="E89" s="96">
        <v>32</v>
      </c>
      <c r="F89" s="96" t="s">
        <v>128</v>
      </c>
      <c r="G89" s="96">
        <v>1</v>
      </c>
      <c r="H89" s="97" t="s">
        <v>708</v>
      </c>
      <c r="I89" s="97" t="s">
        <v>156</v>
      </c>
      <c r="J89" s="97" t="s">
        <v>60</v>
      </c>
      <c r="K89" s="97" t="s">
        <v>342</v>
      </c>
      <c r="L89" s="97" t="s">
        <v>766</v>
      </c>
      <c r="M89" s="97" t="s">
        <v>761</v>
      </c>
      <c r="N89" s="97" t="s">
        <v>762</v>
      </c>
      <c r="O89" s="97" t="s">
        <v>763</v>
      </c>
      <c r="P89" s="96">
        <v>100</v>
      </c>
      <c r="Q89" s="97" t="s">
        <v>757</v>
      </c>
      <c r="R89" s="98">
        <v>43741</v>
      </c>
      <c r="S89" s="112">
        <v>44012</v>
      </c>
      <c r="T89" s="55"/>
      <c r="U89" s="56"/>
      <c r="V89" s="57"/>
      <c r="W89" s="129" t="s">
        <v>767</v>
      </c>
      <c r="X89" s="119"/>
      <c r="Y89" s="58"/>
      <c r="Z89" s="80"/>
      <c r="AA89" s="126"/>
      <c r="AB89" s="62"/>
      <c r="AC89" s="62"/>
      <c r="AD89" s="63"/>
      <c r="AE89" s="63"/>
      <c r="AF89" s="64"/>
      <c r="AG89" s="65"/>
      <c r="AH89" s="66"/>
      <c r="AI89" s="109"/>
      <c r="AJ89" s="75"/>
      <c r="AK89" s="69"/>
      <c r="AL89" s="70"/>
      <c r="AM89" s="71"/>
      <c r="AN89" s="110"/>
      <c r="AO89" s="77" t="s">
        <v>765</v>
      </c>
      <c r="AP89" s="74" t="s">
        <v>382</v>
      </c>
    </row>
    <row r="90" spans="1:42" ht="101.25">
      <c r="A90" s="46">
        <v>85</v>
      </c>
      <c r="B90" s="111">
        <v>203</v>
      </c>
      <c r="C90" s="96">
        <v>2019</v>
      </c>
      <c r="D90" s="96" t="s">
        <v>338</v>
      </c>
      <c r="E90" s="96">
        <v>32</v>
      </c>
      <c r="F90" s="96" t="s">
        <v>119</v>
      </c>
      <c r="G90" s="96">
        <v>1</v>
      </c>
      <c r="H90" s="97" t="s">
        <v>708</v>
      </c>
      <c r="I90" s="97" t="s">
        <v>156</v>
      </c>
      <c r="J90" s="97" t="s">
        <v>60</v>
      </c>
      <c r="K90" s="97" t="s">
        <v>342</v>
      </c>
      <c r="L90" s="97" t="s">
        <v>768</v>
      </c>
      <c r="M90" s="97" t="s">
        <v>769</v>
      </c>
      <c r="N90" s="97" t="s">
        <v>770</v>
      </c>
      <c r="O90" s="97" t="s">
        <v>771</v>
      </c>
      <c r="P90" s="96">
        <v>1</v>
      </c>
      <c r="Q90" s="97" t="s">
        <v>8</v>
      </c>
      <c r="R90" s="98">
        <v>43748</v>
      </c>
      <c r="S90" s="112">
        <v>43928</v>
      </c>
      <c r="T90" s="55"/>
      <c r="U90" s="56"/>
      <c r="V90" s="57"/>
      <c r="W90" s="129"/>
      <c r="X90" s="119"/>
      <c r="Y90" s="58"/>
      <c r="Z90" s="80"/>
      <c r="AA90" s="126"/>
      <c r="AB90" s="62"/>
      <c r="AC90" s="62"/>
      <c r="AD90" s="63"/>
      <c r="AE90" s="63"/>
      <c r="AF90" s="64"/>
      <c r="AG90" s="65"/>
      <c r="AH90" s="66"/>
      <c r="AI90" s="109"/>
      <c r="AJ90" s="75"/>
      <c r="AK90" s="69"/>
      <c r="AL90" s="70"/>
      <c r="AM90" s="71"/>
      <c r="AN90" s="110"/>
      <c r="AO90" s="77" t="s">
        <v>350</v>
      </c>
      <c r="AP90" s="74" t="s">
        <v>382</v>
      </c>
    </row>
    <row r="91" spans="1:42" ht="210">
      <c r="A91" s="46">
        <v>86</v>
      </c>
      <c r="B91" s="111">
        <v>203</v>
      </c>
      <c r="C91" s="96">
        <v>2019</v>
      </c>
      <c r="D91" s="96" t="s">
        <v>338</v>
      </c>
      <c r="E91" s="96">
        <v>32</v>
      </c>
      <c r="F91" s="96" t="s">
        <v>503</v>
      </c>
      <c r="G91" s="96">
        <v>1</v>
      </c>
      <c r="H91" s="97" t="s">
        <v>708</v>
      </c>
      <c r="I91" s="97" t="s">
        <v>156</v>
      </c>
      <c r="J91" s="97" t="s">
        <v>60</v>
      </c>
      <c r="K91" s="97" t="s">
        <v>342</v>
      </c>
      <c r="L91" s="97" t="s">
        <v>772</v>
      </c>
      <c r="M91" s="97" t="s">
        <v>773</v>
      </c>
      <c r="N91" s="97" t="s">
        <v>774</v>
      </c>
      <c r="O91" s="97" t="s">
        <v>775</v>
      </c>
      <c r="P91" s="96">
        <v>100</v>
      </c>
      <c r="Q91" s="97" t="s">
        <v>757</v>
      </c>
      <c r="R91" s="98">
        <v>43741</v>
      </c>
      <c r="S91" s="112">
        <v>44012</v>
      </c>
      <c r="T91" s="55"/>
      <c r="U91" s="56"/>
      <c r="V91" s="79"/>
      <c r="W91" s="129" t="s">
        <v>776</v>
      </c>
      <c r="X91" s="119"/>
      <c r="Y91" s="58"/>
      <c r="Z91" s="80"/>
      <c r="AA91" s="126"/>
      <c r="AB91" s="62"/>
      <c r="AC91" s="62"/>
      <c r="AD91" s="63"/>
      <c r="AE91" s="63"/>
      <c r="AF91" s="64"/>
      <c r="AG91" s="65"/>
      <c r="AH91" s="66"/>
      <c r="AI91" s="109"/>
      <c r="AJ91" s="75"/>
      <c r="AK91" s="69"/>
      <c r="AL91" s="70"/>
      <c r="AM91" s="71"/>
      <c r="AN91" s="110"/>
      <c r="AO91" s="77" t="s">
        <v>777</v>
      </c>
      <c r="AP91" s="74" t="s">
        <v>382</v>
      </c>
    </row>
    <row r="92" spans="1:42" ht="56.25">
      <c r="A92" s="46">
        <v>87</v>
      </c>
      <c r="B92" s="111">
        <v>203</v>
      </c>
      <c r="C92" s="96">
        <v>2019</v>
      </c>
      <c r="D92" s="96" t="s">
        <v>338</v>
      </c>
      <c r="E92" s="96">
        <v>32</v>
      </c>
      <c r="F92" s="96" t="s">
        <v>503</v>
      </c>
      <c r="G92" s="96">
        <v>2</v>
      </c>
      <c r="H92" s="97" t="s">
        <v>708</v>
      </c>
      <c r="I92" s="97" t="s">
        <v>156</v>
      </c>
      <c r="J92" s="97" t="s">
        <v>60</v>
      </c>
      <c r="K92" s="97" t="s">
        <v>342</v>
      </c>
      <c r="L92" s="97" t="s">
        <v>772</v>
      </c>
      <c r="M92" s="97" t="s">
        <v>778</v>
      </c>
      <c r="N92" s="97" t="s">
        <v>779</v>
      </c>
      <c r="O92" s="97" t="s">
        <v>780</v>
      </c>
      <c r="P92" s="96">
        <v>100</v>
      </c>
      <c r="Q92" s="97" t="s">
        <v>740</v>
      </c>
      <c r="R92" s="98">
        <v>43741</v>
      </c>
      <c r="S92" s="112">
        <v>44104</v>
      </c>
      <c r="T92" s="55"/>
      <c r="U92" s="56"/>
      <c r="V92" s="57"/>
      <c r="W92" s="129"/>
      <c r="X92" s="133">
        <v>0.7</v>
      </c>
      <c r="Y92" s="85" t="s">
        <v>781</v>
      </c>
      <c r="Z92" s="80"/>
      <c r="AA92" s="126"/>
      <c r="AB92" s="62"/>
      <c r="AC92" s="62"/>
      <c r="AD92" s="63"/>
      <c r="AE92" s="63"/>
      <c r="AF92" s="64"/>
      <c r="AG92" s="65"/>
      <c r="AH92" s="66"/>
      <c r="AI92" s="109"/>
      <c r="AJ92" s="75"/>
      <c r="AK92" s="69"/>
      <c r="AL92" s="70"/>
      <c r="AM92" s="71"/>
      <c r="AN92" s="110"/>
      <c r="AO92" s="77" t="s">
        <v>350</v>
      </c>
      <c r="AP92" s="74" t="s">
        <v>382</v>
      </c>
    </row>
    <row r="93" spans="1:42" ht="157.5">
      <c r="A93" s="46">
        <v>88</v>
      </c>
      <c r="B93" s="111">
        <v>203</v>
      </c>
      <c r="C93" s="96">
        <v>2019</v>
      </c>
      <c r="D93" s="96" t="s">
        <v>338</v>
      </c>
      <c r="E93" s="96">
        <v>32</v>
      </c>
      <c r="F93" s="96" t="s">
        <v>503</v>
      </c>
      <c r="G93" s="96">
        <v>3</v>
      </c>
      <c r="H93" s="97" t="s">
        <v>708</v>
      </c>
      <c r="I93" s="97" t="s">
        <v>156</v>
      </c>
      <c r="J93" s="97" t="s">
        <v>60</v>
      </c>
      <c r="K93" s="97" t="s">
        <v>342</v>
      </c>
      <c r="L93" s="97" t="s">
        <v>772</v>
      </c>
      <c r="M93" s="97" t="s">
        <v>782</v>
      </c>
      <c r="N93" s="97" t="s">
        <v>783</v>
      </c>
      <c r="O93" s="97" t="s">
        <v>784</v>
      </c>
      <c r="P93" s="96">
        <v>1</v>
      </c>
      <c r="Q93" s="97" t="s">
        <v>8</v>
      </c>
      <c r="R93" s="98">
        <v>43748</v>
      </c>
      <c r="S93" s="112">
        <v>43928</v>
      </c>
      <c r="T93" s="55"/>
      <c r="U93" s="56"/>
      <c r="V93" s="57"/>
      <c r="W93" s="129"/>
      <c r="X93" s="119"/>
      <c r="Y93" s="58"/>
      <c r="Z93" s="80"/>
      <c r="AA93" s="126"/>
      <c r="AB93" s="62"/>
      <c r="AC93" s="62"/>
      <c r="AD93" s="63"/>
      <c r="AE93" s="63"/>
      <c r="AF93" s="64"/>
      <c r="AG93" s="65"/>
      <c r="AH93" s="66"/>
      <c r="AI93" s="109"/>
      <c r="AJ93" s="75"/>
      <c r="AK93" s="69"/>
      <c r="AL93" s="70"/>
      <c r="AM93" s="71"/>
      <c r="AN93" s="110"/>
      <c r="AO93" s="77" t="s">
        <v>350</v>
      </c>
      <c r="AP93" s="74" t="s">
        <v>382</v>
      </c>
    </row>
    <row r="94" spans="1:42" ht="90" hidden="1">
      <c r="A94" s="46">
        <v>89</v>
      </c>
      <c r="B94" s="111">
        <v>203</v>
      </c>
      <c r="C94" s="96">
        <v>2019</v>
      </c>
      <c r="D94" s="96" t="s">
        <v>338</v>
      </c>
      <c r="E94" s="96">
        <v>32</v>
      </c>
      <c r="F94" s="96" t="s">
        <v>138</v>
      </c>
      <c r="G94" s="96">
        <v>1</v>
      </c>
      <c r="H94" s="97" t="s">
        <v>708</v>
      </c>
      <c r="I94" s="97" t="s">
        <v>156</v>
      </c>
      <c r="J94" s="97" t="s">
        <v>60</v>
      </c>
      <c r="K94" s="50" t="s">
        <v>21</v>
      </c>
      <c r="L94" s="97" t="s">
        <v>785</v>
      </c>
      <c r="M94" s="97" t="s">
        <v>786</v>
      </c>
      <c r="N94" s="97" t="s">
        <v>787</v>
      </c>
      <c r="O94" s="97" t="s">
        <v>788</v>
      </c>
      <c r="P94" s="96">
        <v>100</v>
      </c>
      <c r="Q94" s="97" t="s">
        <v>757</v>
      </c>
      <c r="R94" s="98">
        <v>43741</v>
      </c>
      <c r="S94" s="112">
        <v>44104</v>
      </c>
      <c r="T94" s="55"/>
      <c r="U94" s="56"/>
      <c r="V94" s="57"/>
      <c r="W94" s="129" t="s">
        <v>789</v>
      </c>
      <c r="X94" s="119"/>
      <c r="Y94" s="58"/>
      <c r="Z94" s="80"/>
      <c r="AA94" s="126"/>
      <c r="AB94" s="62"/>
      <c r="AC94" s="62"/>
      <c r="AD94" s="63"/>
      <c r="AE94" s="63"/>
      <c r="AF94" s="64"/>
      <c r="AG94" s="65"/>
      <c r="AH94" s="66"/>
      <c r="AI94" s="109"/>
      <c r="AJ94" s="75"/>
      <c r="AK94" s="69"/>
      <c r="AL94" s="70"/>
      <c r="AM94" s="71"/>
      <c r="AN94" s="140"/>
      <c r="AO94" s="141" t="s">
        <v>790</v>
      </c>
      <c r="AP94" s="74" t="s">
        <v>382</v>
      </c>
    </row>
    <row r="95" spans="1:42">
      <c r="A95" s="142"/>
      <c r="B95" s="143"/>
      <c r="C95" s="143"/>
      <c r="D95" s="143"/>
      <c r="E95" s="143"/>
      <c r="F95" s="143"/>
      <c r="G95" s="143"/>
      <c r="H95" s="143"/>
      <c r="I95" s="143"/>
      <c r="J95" s="143"/>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42"/>
      <c r="AP95" s="142"/>
    </row>
    <row r="96" spans="1:42">
      <c r="A96" s="142"/>
      <c r="B96" s="143"/>
      <c r="C96" s="143"/>
      <c r="D96" s="143"/>
      <c r="E96" s="143"/>
      <c r="F96" s="143"/>
      <c r="G96" s="143"/>
      <c r="H96" s="143"/>
      <c r="I96" s="143"/>
      <c r="J96" s="143"/>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c r="AH96" s="142"/>
      <c r="AI96" s="142"/>
      <c r="AJ96" s="142"/>
      <c r="AK96" s="142"/>
      <c r="AL96" s="142"/>
      <c r="AM96" s="142"/>
      <c r="AN96" s="142"/>
      <c r="AO96" s="142"/>
      <c r="AP96" s="142"/>
    </row>
    <row r="97" spans="1:42">
      <c r="A97" s="142"/>
      <c r="B97" s="143"/>
      <c r="C97" s="143"/>
      <c r="D97" s="143"/>
      <c r="E97" s="143"/>
      <c r="F97" s="143"/>
      <c r="G97" s="143"/>
      <c r="H97" s="143"/>
      <c r="I97" s="143"/>
      <c r="J97" s="143"/>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row>
    <row r="98" spans="1:42">
      <c r="A98" s="142"/>
      <c r="B98" s="143"/>
      <c r="C98" s="143"/>
      <c r="D98" s="143"/>
      <c r="E98" s="143"/>
      <c r="F98" s="143"/>
      <c r="G98" s="143"/>
      <c r="H98" s="143"/>
      <c r="I98" s="143"/>
      <c r="J98" s="143"/>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row>
    <row r="99" spans="1:42">
      <c r="A99" s="142"/>
      <c r="B99" s="143"/>
      <c r="C99" s="143"/>
      <c r="D99" s="143"/>
      <c r="E99" s="143"/>
      <c r="F99" s="143"/>
      <c r="G99" s="143"/>
      <c r="H99" s="143"/>
      <c r="I99" s="143"/>
      <c r="J99" s="143"/>
      <c r="K99" s="18"/>
      <c r="L99" s="142"/>
      <c r="M99" s="142"/>
      <c r="N99" s="142"/>
      <c r="O99" s="142"/>
      <c r="P99" s="142"/>
      <c r="Q99" s="142"/>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142"/>
      <c r="AP99" s="142"/>
    </row>
    <row r="100" spans="1:42">
      <c r="A100" s="142"/>
      <c r="B100" s="143"/>
      <c r="C100" s="143"/>
      <c r="D100" s="143"/>
      <c r="E100" s="143"/>
      <c r="F100" s="143"/>
      <c r="G100" s="143"/>
      <c r="H100" s="143"/>
      <c r="I100" s="143"/>
      <c r="J100" s="143"/>
      <c r="K100" s="18"/>
      <c r="L100" s="142"/>
      <c r="M100" s="142"/>
      <c r="N100" s="142"/>
      <c r="O100" s="142"/>
      <c r="P100" s="142"/>
      <c r="Q100" s="142"/>
      <c r="R100" s="142"/>
      <c r="S100" s="142"/>
      <c r="T100" s="142"/>
      <c r="U100" s="142"/>
      <c r="V100" s="142"/>
      <c r="W100" s="142"/>
      <c r="X100" s="142"/>
      <c r="Y100" s="142"/>
      <c r="Z100" s="142"/>
      <c r="AA100" s="142"/>
      <c r="AB100" s="142"/>
      <c r="AC100" s="142"/>
      <c r="AD100" s="142"/>
      <c r="AE100" s="142"/>
      <c r="AF100" s="142"/>
      <c r="AG100" s="142"/>
      <c r="AH100" s="142"/>
      <c r="AI100" s="142"/>
      <c r="AJ100" s="142"/>
      <c r="AK100" s="142"/>
      <c r="AL100" s="142"/>
      <c r="AM100" s="142"/>
      <c r="AN100" s="142"/>
      <c r="AO100" s="142"/>
      <c r="AP100" s="142"/>
    </row>
    <row r="101" spans="1:42">
      <c r="A101" s="142"/>
      <c r="B101" s="143"/>
      <c r="C101" s="143"/>
      <c r="D101" s="143"/>
      <c r="E101" s="143"/>
      <c r="F101" s="143"/>
      <c r="G101" s="143"/>
      <c r="H101" s="143"/>
      <c r="I101" s="143"/>
      <c r="J101" s="143"/>
      <c r="K101" s="18"/>
      <c r="L101" s="142"/>
      <c r="M101" s="142"/>
      <c r="N101" s="142"/>
      <c r="O101" s="142"/>
      <c r="P101" s="142"/>
      <c r="Q101" s="142"/>
      <c r="R101" s="142"/>
      <c r="S101" s="142"/>
      <c r="T101" s="142"/>
      <c r="U101" s="142"/>
      <c r="V101" s="142"/>
      <c r="W101" s="142"/>
      <c r="X101" s="142"/>
      <c r="Y101" s="142"/>
      <c r="Z101" s="142"/>
      <c r="AA101" s="142"/>
      <c r="AB101" s="142"/>
      <c r="AC101" s="142"/>
      <c r="AD101" s="142"/>
      <c r="AE101" s="142"/>
      <c r="AF101" s="142"/>
      <c r="AG101" s="142"/>
      <c r="AH101" s="142"/>
      <c r="AI101" s="142"/>
      <c r="AJ101" s="142"/>
      <c r="AK101" s="142"/>
      <c r="AL101" s="142"/>
      <c r="AM101" s="142"/>
      <c r="AN101" s="142"/>
      <c r="AO101" s="142"/>
      <c r="AP101" s="142"/>
    </row>
    <row r="102" spans="1:42">
      <c r="A102" s="142"/>
      <c r="B102" s="143"/>
      <c r="C102" s="143"/>
      <c r="D102" s="143"/>
      <c r="E102" s="143"/>
      <c r="F102" s="143"/>
      <c r="G102" s="143"/>
      <c r="H102" s="143"/>
      <c r="I102" s="143"/>
      <c r="J102" s="143"/>
      <c r="K102" s="18"/>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c r="AG102" s="142"/>
      <c r="AH102" s="142"/>
      <c r="AI102" s="142"/>
      <c r="AJ102" s="142"/>
      <c r="AK102" s="142"/>
      <c r="AL102" s="142"/>
      <c r="AM102" s="142"/>
      <c r="AN102" s="142"/>
      <c r="AO102" s="142"/>
      <c r="AP102" s="142"/>
    </row>
    <row r="103" spans="1:42">
      <c r="A103" s="142"/>
      <c r="B103" s="143"/>
      <c r="C103" s="143"/>
      <c r="D103" s="143"/>
      <c r="E103" s="143"/>
      <c r="F103" s="143"/>
      <c r="G103" s="143"/>
      <c r="H103" s="143"/>
      <c r="I103" s="143"/>
      <c r="J103" s="143"/>
      <c r="K103" s="18"/>
      <c r="L103" s="142"/>
      <c r="M103" s="142"/>
      <c r="N103" s="142"/>
      <c r="O103" s="142"/>
      <c r="P103" s="142"/>
      <c r="Q103" s="142"/>
      <c r="R103" s="142"/>
      <c r="S103" s="142"/>
      <c r="T103" s="142"/>
      <c r="U103" s="142"/>
      <c r="V103" s="142"/>
      <c r="W103" s="142"/>
      <c r="X103" s="142"/>
      <c r="Y103" s="142"/>
      <c r="Z103" s="142"/>
      <c r="AA103" s="142"/>
      <c r="AB103" s="142"/>
      <c r="AC103" s="142"/>
      <c r="AD103" s="142"/>
      <c r="AE103" s="142"/>
      <c r="AF103" s="142"/>
      <c r="AG103" s="142"/>
      <c r="AH103" s="142"/>
      <c r="AI103" s="142"/>
      <c r="AJ103" s="142"/>
      <c r="AK103" s="142"/>
      <c r="AL103" s="142"/>
      <c r="AM103" s="142"/>
      <c r="AN103" s="142"/>
      <c r="AO103" s="142"/>
      <c r="AP103" s="142"/>
    </row>
    <row r="104" spans="1:42">
      <c r="A104" s="142"/>
      <c r="B104" s="143"/>
      <c r="C104" s="143"/>
      <c r="D104" s="143"/>
      <c r="E104" s="143"/>
      <c r="F104" s="143"/>
      <c r="G104" s="143"/>
      <c r="H104" s="143"/>
      <c r="I104" s="143"/>
      <c r="J104" s="143"/>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c r="AH104" s="142"/>
      <c r="AI104" s="142"/>
      <c r="AJ104" s="142"/>
      <c r="AK104" s="142"/>
      <c r="AL104" s="142"/>
      <c r="AM104" s="142"/>
      <c r="AN104" s="142"/>
      <c r="AO104" s="142"/>
      <c r="AP104" s="142"/>
    </row>
    <row r="105" spans="1:42">
      <c r="A105" s="142"/>
      <c r="B105" s="143"/>
      <c r="C105" s="143"/>
      <c r="D105" s="143"/>
      <c r="E105" s="143"/>
      <c r="F105" s="143"/>
      <c r="G105" s="143"/>
      <c r="H105" s="143"/>
      <c r="I105" s="143"/>
      <c r="J105" s="143"/>
      <c r="K105" s="18"/>
      <c r="L105" s="142"/>
      <c r="M105" s="142"/>
      <c r="N105" s="142"/>
      <c r="O105" s="142"/>
      <c r="P105" s="142"/>
      <c r="Q105" s="142"/>
      <c r="R105" s="142"/>
      <c r="S105" s="142"/>
      <c r="T105" s="142"/>
      <c r="U105" s="142"/>
      <c r="V105" s="142"/>
      <c r="W105" s="142"/>
      <c r="X105" s="142"/>
      <c r="Y105" s="142"/>
      <c r="Z105" s="142"/>
      <c r="AA105" s="142"/>
      <c r="AB105" s="142"/>
      <c r="AC105" s="142"/>
      <c r="AD105" s="142"/>
      <c r="AE105" s="142"/>
      <c r="AF105" s="142"/>
      <c r="AG105" s="142"/>
      <c r="AH105" s="142"/>
      <c r="AI105" s="142"/>
      <c r="AJ105" s="142"/>
      <c r="AK105" s="142"/>
      <c r="AL105" s="142"/>
      <c r="AM105" s="142"/>
      <c r="AN105" s="142"/>
      <c r="AO105" s="142"/>
      <c r="AP105" s="142"/>
    </row>
    <row r="106" spans="1:42">
      <c r="A106" s="142"/>
      <c r="B106" s="143"/>
      <c r="C106" s="143"/>
      <c r="D106" s="143"/>
      <c r="E106" s="143"/>
      <c r="F106" s="143"/>
      <c r="G106" s="143"/>
      <c r="H106" s="143"/>
      <c r="I106" s="143"/>
      <c r="J106" s="143"/>
      <c r="K106" s="18"/>
      <c r="L106" s="142"/>
      <c r="M106" s="142"/>
      <c r="N106" s="142"/>
      <c r="O106" s="142"/>
      <c r="P106" s="142"/>
      <c r="Q106" s="142"/>
      <c r="R106" s="142"/>
      <c r="S106" s="142"/>
      <c r="T106" s="142"/>
      <c r="U106" s="142"/>
      <c r="V106" s="142"/>
      <c r="W106" s="142"/>
      <c r="X106" s="142"/>
      <c r="Y106" s="142"/>
      <c r="Z106" s="142"/>
      <c r="AA106" s="142"/>
      <c r="AB106" s="142"/>
      <c r="AC106" s="142"/>
      <c r="AD106" s="142"/>
      <c r="AE106" s="142"/>
      <c r="AF106" s="142"/>
      <c r="AG106" s="142"/>
      <c r="AH106" s="142"/>
      <c r="AI106" s="142"/>
      <c r="AJ106" s="142"/>
      <c r="AK106" s="142"/>
      <c r="AL106" s="142"/>
      <c r="AM106" s="142"/>
      <c r="AN106" s="142"/>
      <c r="AO106" s="142"/>
      <c r="AP106" s="142"/>
    </row>
    <row r="107" spans="1:42">
      <c r="A107" s="142"/>
      <c r="B107" s="143"/>
      <c r="C107" s="143"/>
      <c r="D107" s="143"/>
      <c r="E107" s="143"/>
      <c r="F107" s="143"/>
      <c r="G107" s="143"/>
      <c r="H107" s="143"/>
      <c r="I107" s="143"/>
      <c r="J107" s="143"/>
      <c r="K107" s="18"/>
      <c r="L107" s="142"/>
      <c r="M107" s="142"/>
      <c r="N107" s="142"/>
      <c r="O107" s="142"/>
      <c r="P107" s="142"/>
      <c r="Q107" s="142"/>
      <c r="R107" s="142"/>
      <c r="S107" s="142"/>
      <c r="T107" s="142"/>
      <c r="U107" s="142"/>
      <c r="V107" s="142"/>
      <c r="W107" s="142"/>
      <c r="X107" s="142"/>
      <c r="Y107" s="142"/>
      <c r="Z107" s="142"/>
      <c r="AA107" s="142"/>
      <c r="AB107" s="142"/>
      <c r="AC107" s="142"/>
      <c r="AD107" s="142"/>
      <c r="AE107" s="142"/>
      <c r="AF107" s="142"/>
      <c r="AG107" s="142"/>
      <c r="AH107" s="142"/>
      <c r="AI107" s="142"/>
      <c r="AJ107" s="142"/>
      <c r="AK107" s="142"/>
      <c r="AL107" s="142"/>
      <c r="AM107" s="142"/>
      <c r="AN107" s="142"/>
      <c r="AO107" s="142"/>
      <c r="AP107" s="142"/>
    </row>
    <row r="108" spans="1:42">
      <c r="A108" s="142"/>
      <c r="B108" s="143"/>
      <c r="C108" s="143"/>
      <c r="D108" s="143"/>
      <c r="E108" s="143"/>
      <c r="F108" s="143"/>
      <c r="G108" s="143"/>
      <c r="H108" s="143"/>
      <c r="I108" s="143"/>
      <c r="J108" s="143"/>
      <c r="K108" s="18"/>
      <c r="L108" s="142"/>
      <c r="M108" s="142"/>
      <c r="N108" s="142"/>
      <c r="O108" s="142"/>
      <c r="P108" s="142"/>
      <c r="Q108" s="142"/>
      <c r="R108" s="142"/>
      <c r="S108" s="142"/>
      <c r="T108" s="142"/>
      <c r="U108" s="142"/>
      <c r="V108" s="142"/>
      <c r="W108" s="142"/>
      <c r="X108" s="142"/>
      <c r="Y108" s="142"/>
      <c r="Z108" s="142"/>
      <c r="AA108" s="142"/>
      <c r="AB108" s="142"/>
      <c r="AC108" s="142"/>
      <c r="AD108" s="142"/>
      <c r="AE108" s="142"/>
      <c r="AF108" s="142"/>
      <c r="AG108" s="142"/>
      <c r="AH108" s="142"/>
      <c r="AI108" s="142"/>
      <c r="AJ108" s="142"/>
      <c r="AK108" s="142"/>
      <c r="AL108" s="142"/>
      <c r="AM108" s="142"/>
      <c r="AN108" s="142"/>
      <c r="AO108" s="142"/>
      <c r="AP108" s="142"/>
    </row>
    <row r="109" spans="1:42">
      <c r="A109" s="142"/>
      <c r="B109" s="143"/>
      <c r="C109" s="143"/>
      <c r="D109" s="143"/>
      <c r="E109" s="143"/>
      <c r="F109" s="143"/>
      <c r="G109" s="143"/>
      <c r="H109" s="143"/>
      <c r="I109" s="143"/>
      <c r="J109" s="143"/>
      <c r="K109" s="143"/>
      <c r="L109" s="142"/>
      <c r="M109" s="142"/>
      <c r="N109" s="142"/>
      <c r="O109" s="142"/>
      <c r="P109" s="142"/>
      <c r="Q109" s="142"/>
      <c r="R109" s="142"/>
      <c r="S109" s="142"/>
      <c r="T109" s="142"/>
      <c r="U109" s="142"/>
      <c r="V109" s="142"/>
      <c r="W109" s="142"/>
      <c r="X109" s="142"/>
      <c r="Y109" s="142"/>
      <c r="Z109" s="142"/>
      <c r="AA109" s="142"/>
      <c r="AB109" s="142"/>
      <c r="AC109" s="142"/>
      <c r="AD109" s="142"/>
      <c r="AE109" s="142"/>
      <c r="AF109" s="142"/>
      <c r="AG109" s="142"/>
      <c r="AH109" s="142"/>
      <c r="AI109" s="142"/>
      <c r="AJ109" s="142"/>
      <c r="AK109" s="142"/>
      <c r="AL109" s="142"/>
      <c r="AM109" s="142"/>
      <c r="AN109" s="142"/>
      <c r="AO109" s="142"/>
      <c r="AP109" s="142"/>
    </row>
    <row r="110" spans="1:42">
      <c r="A110" s="142"/>
      <c r="B110" s="143"/>
      <c r="C110" s="143"/>
      <c r="D110" s="143"/>
      <c r="E110" s="143"/>
      <c r="F110" s="143"/>
      <c r="G110" s="143"/>
      <c r="H110" s="143"/>
      <c r="I110" s="143"/>
      <c r="J110" s="143"/>
      <c r="K110" s="143"/>
      <c r="L110" s="142"/>
      <c r="M110" s="142"/>
      <c r="N110" s="142"/>
      <c r="O110" s="142"/>
      <c r="P110" s="142"/>
      <c r="Q110" s="142"/>
      <c r="R110" s="142"/>
      <c r="S110" s="142"/>
      <c r="T110" s="142"/>
      <c r="U110" s="142"/>
      <c r="V110" s="142"/>
      <c r="W110" s="142"/>
      <c r="X110" s="142"/>
      <c r="Y110" s="142"/>
      <c r="Z110" s="142"/>
      <c r="AA110" s="142"/>
      <c r="AB110" s="142"/>
      <c r="AC110" s="142"/>
      <c r="AD110" s="142"/>
      <c r="AE110" s="142"/>
      <c r="AF110" s="142"/>
      <c r="AG110" s="142"/>
      <c r="AH110" s="142"/>
      <c r="AI110" s="142"/>
      <c r="AJ110" s="142"/>
      <c r="AK110" s="142"/>
      <c r="AL110" s="142"/>
      <c r="AM110" s="142"/>
      <c r="AN110" s="142"/>
      <c r="AO110" s="142"/>
      <c r="AP110" s="142"/>
    </row>
    <row r="111" spans="1:42">
      <c r="A111" s="142"/>
      <c r="B111" s="143"/>
      <c r="C111" s="143"/>
      <c r="D111" s="143"/>
      <c r="E111" s="143"/>
      <c r="F111" s="143"/>
      <c r="G111" s="143"/>
      <c r="H111" s="143"/>
      <c r="I111" s="143"/>
      <c r="J111" s="143"/>
      <c r="K111" s="143"/>
      <c r="L111" s="142"/>
      <c r="M111" s="142"/>
      <c r="N111" s="142"/>
      <c r="O111" s="142"/>
      <c r="P111" s="142"/>
      <c r="Q111" s="142"/>
      <c r="R111" s="142"/>
      <c r="S111" s="142"/>
      <c r="T111" s="142"/>
      <c r="U111" s="142"/>
      <c r="V111" s="142"/>
      <c r="W111" s="142"/>
      <c r="X111" s="142"/>
      <c r="Y111" s="142"/>
      <c r="Z111" s="142"/>
      <c r="AA111" s="142"/>
      <c r="AB111" s="142"/>
      <c r="AC111" s="142"/>
      <c r="AD111" s="142"/>
      <c r="AE111" s="142"/>
      <c r="AF111" s="142"/>
      <c r="AG111" s="142"/>
      <c r="AH111" s="142"/>
      <c r="AI111" s="142"/>
      <c r="AJ111" s="142"/>
      <c r="AK111" s="142"/>
      <c r="AL111" s="142"/>
      <c r="AM111" s="142"/>
      <c r="AN111" s="142"/>
      <c r="AO111" s="142"/>
      <c r="AP111" s="142"/>
    </row>
    <row r="112" spans="1:42">
      <c r="A112" s="142"/>
      <c r="B112" s="143"/>
      <c r="C112" s="143"/>
      <c r="D112" s="143"/>
      <c r="E112" s="143"/>
      <c r="F112" s="143"/>
      <c r="G112" s="143"/>
      <c r="H112" s="143"/>
      <c r="I112" s="143"/>
      <c r="J112" s="143"/>
      <c r="K112" s="143"/>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row>
    <row r="113" spans="1:42">
      <c r="A113" s="142"/>
      <c r="B113" s="143"/>
      <c r="C113" s="143"/>
      <c r="D113" s="143"/>
      <c r="E113" s="143"/>
      <c r="F113" s="143"/>
      <c r="G113" s="143"/>
      <c r="H113" s="143"/>
      <c r="I113" s="143"/>
      <c r="J113" s="143"/>
      <c r="K113" s="143"/>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c r="AH113" s="142"/>
      <c r="AI113" s="142"/>
      <c r="AJ113" s="142"/>
      <c r="AK113" s="142"/>
      <c r="AL113" s="142"/>
      <c r="AM113" s="142"/>
      <c r="AN113" s="142"/>
      <c r="AO113" s="142"/>
      <c r="AP113" s="142"/>
    </row>
    <row r="114" spans="1:42">
      <c r="A114" s="142"/>
      <c r="B114" s="143"/>
      <c r="C114" s="143"/>
      <c r="D114" s="143"/>
      <c r="E114" s="143"/>
      <c r="F114" s="143"/>
      <c r="G114" s="143"/>
      <c r="H114" s="143"/>
      <c r="I114" s="143"/>
      <c r="J114" s="143"/>
      <c r="K114" s="143"/>
      <c r="L114" s="142"/>
      <c r="M114" s="142"/>
      <c r="N114" s="142"/>
      <c r="O114" s="142"/>
      <c r="P114" s="142"/>
      <c r="Q114" s="142"/>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c r="AM114" s="142"/>
      <c r="AN114" s="142"/>
      <c r="AO114" s="142"/>
      <c r="AP114" s="142"/>
    </row>
    <row r="115" spans="1:42">
      <c r="A115" s="142"/>
      <c r="B115" s="143"/>
      <c r="C115" s="143"/>
      <c r="D115" s="143"/>
      <c r="E115" s="143"/>
      <c r="F115" s="143"/>
      <c r="G115" s="143"/>
      <c r="H115" s="143"/>
      <c r="I115" s="143"/>
      <c r="J115" s="143"/>
      <c r="K115" s="143"/>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c r="AG115" s="142"/>
      <c r="AH115" s="142"/>
      <c r="AI115" s="142"/>
      <c r="AJ115" s="142"/>
      <c r="AK115" s="142"/>
      <c r="AL115" s="142"/>
      <c r="AM115" s="142"/>
      <c r="AN115" s="142"/>
      <c r="AO115" s="142"/>
      <c r="AP115" s="142"/>
    </row>
    <row r="116" spans="1:42">
      <c r="A116" s="142"/>
      <c r="B116" s="143"/>
      <c r="C116" s="143"/>
      <c r="D116" s="143"/>
      <c r="E116" s="143"/>
      <c r="F116" s="143"/>
      <c r="G116" s="143"/>
      <c r="H116" s="143"/>
      <c r="I116" s="143"/>
      <c r="J116" s="143"/>
      <c r="K116" s="143"/>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c r="AM116" s="142"/>
      <c r="AN116" s="142"/>
      <c r="AO116" s="142"/>
      <c r="AP116" s="142"/>
    </row>
    <row r="117" spans="1:42">
      <c r="A117" s="142"/>
      <c r="B117" s="143"/>
      <c r="C117" s="143"/>
      <c r="D117" s="143"/>
      <c r="E117" s="143"/>
      <c r="F117" s="143"/>
      <c r="G117" s="143"/>
      <c r="H117" s="143"/>
      <c r="I117" s="143"/>
      <c r="J117" s="143"/>
      <c r="K117" s="143"/>
      <c r="L117" s="142"/>
      <c r="M117" s="142"/>
      <c r="N117" s="142"/>
      <c r="O117" s="142"/>
      <c r="P117" s="142"/>
      <c r="Q117" s="142"/>
      <c r="R117" s="142"/>
      <c r="S117" s="142"/>
      <c r="T117" s="142"/>
      <c r="U117" s="142"/>
      <c r="V117" s="142"/>
      <c r="W117" s="142"/>
      <c r="X117" s="142"/>
      <c r="Y117" s="142"/>
      <c r="Z117" s="142"/>
      <c r="AA117" s="142"/>
      <c r="AB117" s="142"/>
      <c r="AC117" s="142"/>
      <c r="AD117" s="142"/>
      <c r="AE117" s="142"/>
      <c r="AF117" s="142"/>
      <c r="AG117" s="142"/>
      <c r="AH117" s="142"/>
      <c r="AI117" s="142"/>
      <c r="AJ117" s="142"/>
      <c r="AK117" s="142"/>
      <c r="AL117" s="142"/>
      <c r="AM117" s="142"/>
      <c r="AN117" s="142"/>
      <c r="AO117" s="142"/>
      <c r="AP117" s="142"/>
    </row>
    <row r="118" spans="1:42">
      <c r="A118" s="142"/>
      <c r="B118" s="143"/>
      <c r="C118" s="143"/>
      <c r="D118" s="143"/>
      <c r="E118" s="143"/>
      <c r="F118" s="143"/>
      <c r="G118" s="143"/>
      <c r="H118" s="143"/>
      <c r="I118" s="143"/>
      <c r="J118" s="143"/>
      <c r="K118" s="143"/>
      <c r="L118" s="142"/>
      <c r="M118" s="142"/>
      <c r="N118" s="142"/>
      <c r="O118" s="142"/>
      <c r="P118" s="142"/>
      <c r="Q118" s="142"/>
      <c r="R118" s="142"/>
      <c r="S118" s="142"/>
      <c r="T118" s="142"/>
      <c r="U118" s="142"/>
      <c r="V118" s="142"/>
      <c r="W118" s="142"/>
      <c r="X118" s="142"/>
      <c r="Y118" s="142"/>
      <c r="Z118" s="142"/>
      <c r="AA118" s="142"/>
      <c r="AB118" s="142"/>
      <c r="AC118" s="142"/>
      <c r="AD118" s="142"/>
      <c r="AE118" s="142"/>
      <c r="AF118" s="142"/>
      <c r="AG118" s="142"/>
      <c r="AH118" s="142"/>
      <c r="AI118" s="142"/>
      <c r="AJ118" s="142"/>
      <c r="AK118" s="142"/>
      <c r="AL118" s="142"/>
      <c r="AM118" s="142"/>
      <c r="AN118" s="142"/>
      <c r="AO118" s="142"/>
      <c r="AP118" s="142"/>
    </row>
    <row r="119" spans="1:42">
      <c r="A119" s="142"/>
      <c r="B119" s="143"/>
      <c r="C119" s="143"/>
      <c r="D119" s="143"/>
      <c r="E119" s="143"/>
      <c r="F119" s="143"/>
      <c r="G119" s="143"/>
      <c r="H119" s="143"/>
      <c r="I119" s="143"/>
      <c r="J119" s="143"/>
      <c r="K119" s="143"/>
      <c r="L119" s="142"/>
      <c r="M119" s="142"/>
      <c r="N119" s="142"/>
      <c r="O119" s="142"/>
      <c r="P119" s="142"/>
      <c r="Q119" s="142"/>
      <c r="R119" s="142"/>
      <c r="S119" s="142"/>
      <c r="T119" s="142"/>
      <c r="U119" s="142"/>
      <c r="V119" s="142"/>
      <c r="W119" s="142"/>
      <c r="X119" s="142"/>
      <c r="Y119" s="142"/>
      <c r="Z119" s="142"/>
      <c r="AA119" s="142"/>
      <c r="AB119" s="142"/>
      <c r="AC119" s="142"/>
      <c r="AD119" s="142"/>
      <c r="AE119" s="142"/>
      <c r="AF119" s="142"/>
      <c r="AG119" s="142"/>
      <c r="AH119" s="142"/>
      <c r="AI119" s="142"/>
      <c r="AJ119" s="142"/>
      <c r="AK119" s="142"/>
      <c r="AL119" s="142"/>
      <c r="AM119" s="142"/>
      <c r="AN119" s="142"/>
      <c r="AO119" s="142"/>
      <c r="AP119" s="142"/>
    </row>
    <row r="120" spans="1:42">
      <c r="A120" s="142"/>
      <c r="B120" s="143"/>
      <c r="C120" s="143"/>
      <c r="D120" s="143"/>
      <c r="E120" s="143"/>
      <c r="F120" s="143"/>
      <c r="G120" s="143"/>
      <c r="H120" s="143"/>
      <c r="I120" s="143"/>
      <c r="J120" s="143"/>
      <c r="K120" s="143"/>
      <c r="L120" s="142"/>
      <c r="M120" s="142"/>
      <c r="N120" s="142"/>
      <c r="O120" s="142"/>
      <c r="P120" s="142"/>
      <c r="Q120" s="142"/>
      <c r="R120" s="142"/>
      <c r="S120" s="142"/>
      <c r="T120" s="142"/>
      <c r="U120" s="142"/>
      <c r="V120" s="142"/>
      <c r="W120" s="142"/>
      <c r="X120" s="142"/>
      <c r="Y120" s="142"/>
      <c r="Z120" s="142"/>
      <c r="AA120" s="142"/>
      <c r="AB120" s="142"/>
      <c r="AC120" s="142"/>
      <c r="AD120" s="142"/>
      <c r="AE120" s="142"/>
      <c r="AF120" s="142"/>
      <c r="AG120" s="142"/>
      <c r="AH120" s="142"/>
      <c r="AI120" s="142"/>
      <c r="AJ120" s="142"/>
      <c r="AK120" s="142"/>
      <c r="AL120" s="142"/>
      <c r="AM120" s="142"/>
      <c r="AN120" s="142"/>
      <c r="AO120" s="142"/>
      <c r="AP120" s="142"/>
    </row>
    <row r="121" spans="1:42">
      <c r="A121" s="142"/>
      <c r="B121" s="143"/>
      <c r="C121" s="143"/>
      <c r="D121" s="143"/>
      <c r="E121" s="143"/>
      <c r="F121" s="143"/>
      <c r="G121" s="143"/>
      <c r="H121" s="143"/>
      <c r="I121" s="143"/>
      <c r="J121" s="143"/>
      <c r="K121" s="143"/>
      <c r="L121" s="142"/>
      <c r="M121" s="142"/>
      <c r="N121" s="142"/>
      <c r="O121" s="142"/>
      <c r="P121" s="142"/>
      <c r="Q121" s="142"/>
      <c r="R121" s="142"/>
      <c r="S121" s="142"/>
      <c r="T121" s="142"/>
      <c r="U121" s="142"/>
      <c r="V121" s="142"/>
      <c r="W121" s="142"/>
      <c r="X121" s="142"/>
      <c r="Y121" s="142"/>
      <c r="Z121" s="142"/>
      <c r="AA121" s="142"/>
      <c r="AB121" s="142"/>
      <c r="AC121" s="142"/>
      <c r="AD121" s="142"/>
      <c r="AE121" s="142"/>
      <c r="AF121" s="142"/>
      <c r="AG121" s="142"/>
      <c r="AH121" s="142"/>
      <c r="AI121" s="142"/>
      <c r="AJ121" s="142"/>
      <c r="AK121" s="142"/>
      <c r="AL121" s="142"/>
      <c r="AM121" s="142"/>
      <c r="AN121" s="142"/>
      <c r="AO121" s="142"/>
      <c r="AP121" s="142"/>
    </row>
    <row r="122" spans="1:42">
      <c r="A122" s="142"/>
      <c r="B122" s="143"/>
      <c r="C122" s="143"/>
      <c r="D122" s="143"/>
      <c r="E122" s="143"/>
      <c r="F122" s="143"/>
      <c r="G122" s="143"/>
      <c r="H122" s="143"/>
      <c r="I122" s="143"/>
      <c r="J122" s="143"/>
      <c r="K122" s="143"/>
      <c r="L122" s="142"/>
      <c r="M122" s="142"/>
      <c r="N122" s="142"/>
      <c r="O122" s="142"/>
      <c r="P122" s="142"/>
      <c r="Q122" s="142"/>
      <c r="R122" s="142"/>
      <c r="S122" s="142"/>
      <c r="T122" s="142"/>
      <c r="U122" s="142"/>
      <c r="V122" s="142"/>
      <c r="W122" s="142"/>
      <c r="X122" s="142"/>
      <c r="Y122" s="142"/>
      <c r="Z122" s="142"/>
      <c r="AA122" s="142"/>
      <c r="AB122" s="142"/>
      <c r="AC122" s="142"/>
      <c r="AD122" s="142"/>
      <c r="AE122" s="142"/>
      <c r="AF122" s="142"/>
      <c r="AG122" s="142"/>
      <c r="AH122" s="142"/>
      <c r="AI122" s="142"/>
      <c r="AJ122" s="142"/>
      <c r="AK122" s="142"/>
      <c r="AL122" s="142"/>
      <c r="AM122" s="142"/>
      <c r="AN122" s="142"/>
      <c r="AO122" s="142"/>
      <c r="AP122" s="142"/>
    </row>
    <row r="123" spans="1:42">
      <c r="A123" s="142"/>
      <c r="B123" s="143"/>
      <c r="C123" s="143"/>
      <c r="D123" s="143"/>
      <c r="E123" s="143"/>
      <c r="F123" s="143"/>
      <c r="G123" s="143"/>
      <c r="H123" s="143"/>
      <c r="I123" s="143"/>
      <c r="J123" s="143"/>
      <c r="K123" s="143"/>
      <c r="L123" s="142"/>
      <c r="M123" s="142"/>
      <c r="N123" s="142"/>
      <c r="O123" s="142"/>
      <c r="P123" s="142"/>
      <c r="Q123" s="142"/>
      <c r="R123" s="142"/>
      <c r="S123" s="142"/>
      <c r="T123" s="142"/>
      <c r="U123" s="142"/>
      <c r="V123" s="142"/>
      <c r="W123" s="142"/>
      <c r="X123" s="142"/>
      <c r="Y123" s="142"/>
      <c r="Z123" s="142"/>
      <c r="AA123" s="142"/>
      <c r="AB123" s="142"/>
      <c r="AC123" s="142"/>
      <c r="AD123" s="142"/>
      <c r="AE123" s="142"/>
      <c r="AF123" s="142"/>
      <c r="AG123" s="142"/>
      <c r="AH123" s="142"/>
      <c r="AI123" s="142"/>
      <c r="AJ123" s="142"/>
      <c r="AK123" s="142"/>
      <c r="AL123" s="142"/>
      <c r="AM123" s="142"/>
      <c r="AN123" s="142"/>
      <c r="AO123" s="142"/>
      <c r="AP123" s="142"/>
    </row>
    <row r="124" spans="1:42">
      <c r="A124" s="142"/>
      <c r="B124" s="143"/>
      <c r="C124" s="143"/>
      <c r="D124" s="143"/>
      <c r="E124" s="143"/>
      <c r="F124" s="143"/>
      <c r="G124" s="143"/>
      <c r="H124" s="143"/>
      <c r="I124" s="143"/>
      <c r="J124" s="143"/>
      <c r="K124" s="143"/>
      <c r="L124" s="142"/>
      <c r="M124" s="142"/>
      <c r="N124" s="142"/>
      <c r="O124" s="142"/>
      <c r="P124" s="142"/>
      <c r="Q124" s="142"/>
      <c r="R124" s="142"/>
      <c r="S124" s="142"/>
      <c r="T124" s="142"/>
      <c r="U124" s="142"/>
      <c r="V124" s="142"/>
      <c r="W124" s="142"/>
      <c r="X124" s="142"/>
      <c r="Y124" s="142"/>
      <c r="Z124" s="142"/>
      <c r="AA124" s="142"/>
      <c r="AB124" s="142"/>
      <c r="AC124" s="142"/>
      <c r="AD124" s="142"/>
      <c r="AE124" s="142"/>
      <c r="AF124" s="142"/>
      <c r="AG124" s="142"/>
      <c r="AH124" s="142"/>
      <c r="AI124" s="142"/>
      <c r="AJ124" s="142"/>
      <c r="AK124" s="142"/>
      <c r="AL124" s="142"/>
      <c r="AM124" s="142"/>
      <c r="AN124" s="142"/>
      <c r="AO124" s="142"/>
      <c r="AP124" s="142"/>
    </row>
    <row r="125" spans="1:42">
      <c r="A125" s="142"/>
      <c r="B125" s="143"/>
      <c r="C125" s="143"/>
      <c r="D125" s="143"/>
      <c r="E125" s="143"/>
      <c r="F125" s="143"/>
      <c r="G125" s="143"/>
      <c r="H125" s="143"/>
      <c r="I125" s="143"/>
      <c r="J125" s="143"/>
      <c r="K125" s="143"/>
      <c r="L125" s="142"/>
      <c r="M125" s="142"/>
      <c r="N125" s="142"/>
      <c r="O125" s="142"/>
      <c r="P125" s="142"/>
      <c r="Q125" s="142"/>
      <c r="R125" s="142"/>
      <c r="S125" s="142"/>
      <c r="T125" s="142"/>
      <c r="U125" s="142"/>
      <c r="V125" s="142"/>
      <c r="W125" s="142"/>
      <c r="X125" s="142"/>
      <c r="Y125" s="142"/>
      <c r="Z125" s="142"/>
      <c r="AA125" s="142"/>
      <c r="AB125" s="142"/>
      <c r="AC125" s="142"/>
      <c r="AD125" s="142"/>
      <c r="AE125" s="142"/>
      <c r="AF125" s="142"/>
      <c r="AG125" s="142"/>
      <c r="AH125" s="142"/>
      <c r="AI125" s="142"/>
      <c r="AJ125" s="142"/>
      <c r="AK125" s="142"/>
      <c r="AL125" s="142"/>
      <c r="AM125" s="142"/>
      <c r="AN125" s="142"/>
      <c r="AO125" s="142"/>
      <c r="AP125" s="142"/>
    </row>
    <row r="126" spans="1:42">
      <c r="A126" s="142"/>
      <c r="B126" s="143"/>
      <c r="C126" s="143"/>
      <c r="D126" s="143"/>
      <c r="E126" s="143"/>
      <c r="F126" s="143"/>
      <c r="G126" s="143"/>
      <c r="H126" s="143"/>
      <c r="I126" s="143"/>
      <c r="J126" s="143"/>
      <c r="K126" s="143"/>
      <c r="L126" s="142"/>
      <c r="M126" s="142"/>
      <c r="N126" s="142"/>
      <c r="O126" s="142"/>
      <c r="P126" s="142"/>
      <c r="Q126" s="142"/>
      <c r="R126" s="142"/>
      <c r="S126" s="142"/>
      <c r="T126" s="142"/>
      <c r="U126" s="142"/>
      <c r="V126" s="142"/>
      <c r="W126" s="142"/>
      <c r="X126" s="142"/>
      <c r="Y126" s="142"/>
      <c r="Z126" s="142"/>
      <c r="AA126" s="142"/>
      <c r="AB126" s="142"/>
      <c r="AC126" s="142"/>
      <c r="AD126" s="142"/>
      <c r="AE126" s="142"/>
      <c r="AF126" s="142"/>
      <c r="AG126" s="142"/>
      <c r="AH126" s="142"/>
      <c r="AI126" s="142"/>
      <c r="AJ126" s="142"/>
      <c r="AK126" s="142"/>
      <c r="AL126" s="142"/>
      <c r="AM126" s="142"/>
      <c r="AN126" s="142"/>
      <c r="AO126" s="142"/>
      <c r="AP126" s="142"/>
    </row>
    <row r="127" spans="1:42">
      <c r="A127" s="142"/>
      <c r="B127" s="143"/>
      <c r="C127" s="143"/>
      <c r="D127" s="143"/>
      <c r="E127" s="143"/>
      <c r="F127" s="143"/>
      <c r="G127" s="143"/>
      <c r="H127" s="143"/>
      <c r="I127" s="143"/>
      <c r="J127" s="143"/>
      <c r="K127" s="143"/>
      <c r="L127" s="142"/>
      <c r="M127" s="142"/>
      <c r="N127" s="142"/>
      <c r="O127" s="142"/>
      <c r="P127" s="142"/>
      <c r="Q127" s="142"/>
      <c r="R127" s="142"/>
      <c r="S127" s="142"/>
      <c r="T127" s="142"/>
      <c r="U127" s="142"/>
      <c r="V127" s="142"/>
      <c r="W127" s="142"/>
      <c r="X127" s="142"/>
      <c r="Y127" s="142"/>
      <c r="Z127" s="142"/>
      <c r="AA127" s="142"/>
      <c r="AB127" s="142"/>
      <c r="AC127" s="142"/>
      <c r="AD127" s="142"/>
      <c r="AE127" s="142"/>
      <c r="AF127" s="142"/>
      <c r="AG127" s="142"/>
      <c r="AH127" s="142"/>
      <c r="AI127" s="142"/>
      <c r="AJ127" s="142"/>
      <c r="AK127" s="142"/>
      <c r="AL127" s="142"/>
      <c r="AM127" s="142"/>
      <c r="AN127" s="142"/>
      <c r="AO127" s="142"/>
      <c r="AP127" s="142"/>
    </row>
    <row r="128" spans="1:42">
      <c r="A128" s="142"/>
      <c r="B128" s="143"/>
      <c r="C128" s="143"/>
      <c r="D128" s="143"/>
      <c r="E128" s="143"/>
      <c r="F128" s="143"/>
      <c r="G128" s="143"/>
      <c r="H128" s="143"/>
      <c r="I128" s="143"/>
      <c r="J128" s="143"/>
      <c r="K128" s="143"/>
      <c r="L128" s="142"/>
      <c r="M128" s="142"/>
      <c r="N128" s="142"/>
      <c r="O128" s="142"/>
      <c r="P128" s="142"/>
      <c r="Q128" s="142"/>
      <c r="R128" s="142"/>
      <c r="S128" s="142"/>
      <c r="T128" s="142"/>
      <c r="U128" s="142"/>
      <c r="V128" s="142"/>
      <c r="W128" s="142"/>
      <c r="X128" s="142"/>
      <c r="Y128" s="142"/>
      <c r="Z128" s="142"/>
      <c r="AA128" s="142"/>
      <c r="AB128" s="142"/>
      <c r="AC128" s="142"/>
      <c r="AD128" s="142"/>
      <c r="AE128" s="142"/>
      <c r="AF128" s="142"/>
      <c r="AG128" s="142"/>
      <c r="AH128" s="142"/>
      <c r="AI128" s="142"/>
      <c r="AJ128" s="142"/>
      <c r="AK128" s="142"/>
      <c r="AL128" s="142"/>
      <c r="AM128" s="142"/>
      <c r="AN128" s="142"/>
      <c r="AO128" s="142"/>
      <c r="AP128" s="142"/>
    </row>
    <row r="129" spans="1:42">
      <c r="A129" s="142"/>
      <c r="B129" s="143"/>
      <c r="C129" s="143"/>
      <c r="D129" s="143"/>
      <c r="E129" s="143"/>
      <c r="F129" s="143"/>
      <c r="G129" s="143"/>
      <c r="H129" s="143"/>
      <c r="I129" s="143"/>
      <c r="J129" s="143"/>
      <c r="K129" s="143"/>
      <c r="L129" s="142"/>
      <c r="M129" s="142"/>
      <c r="N129" s="142"/>
      <c r="O129" s="142"/>
      <c r="P129" s="142"/>
      <c r="Q129" s="142"/>
      <c r="R129" s="142"/>
      <c r="S129" s="142"/>
      <c r="T129" s="142"/>
      <c r="U129" s="142"/>
      <c r="V129" s="142"/>
      <c r="W129" s="142"/>
      <c r="X129" s="142"/>
      <c r="Y129" s="142"/>
      <c r="Z129" s="142"/>
      <c r="AA129" s="142"/>
      <c r="AB129" s="142"/>
      <c r="AC129" s="142"/>
      <c r="AD129" s="142"/>
      <c r="AE129" s="142"/>
      <c r="AF129" s="142"/>
      <c r="AG129" s="142"/>
      <c r="AH129" s="142"/>
      <c r="AI129" s="142"/>
      <c r="AJ129" s="142"/>
      <c r="AK129" s="142"/>
      <c r="AL129" s="142"/>
      <c r="AM129" s="142"/>
      <c r="AN129" s="142"/>
      <c r="AO129" s="142"/>
      <c r="AP129" s="142"/>
    </row>
    <row r="130" spans="1:42">
      <c r="A130" s="142"/>
      <c r="B130" s="143"/>
      <c r="C130" s="143"/>
      <c r="D130" s="143"/>
      <c r="E130" s="143"/>
      <c r="F130" s="143"/>
      <c r="G130" s="143"/>
      <c r="H130" s="143"/>
      <c r="I130" s="143"/>
      <c r="J130" s="143"/>
      <c r="K130" s="143"/>
      <c r="L130" s="142"/>
      <c r="M130" s="142"/>
      <c r="N130" s="142"/>
      <c r="O130" s="142"/>
      <c r="P130" s="142"/>
      <c r="Q130" s="142"/>
      <c r="R130" s="142"/>
      <c r="S130" s="142"/>
      <c r="T130" s="142"/>
      <c r="U130" s="142"/>
      <c r="V130" s="142"/>
      <c r="W130" s="142"/>
      <c r="X130" s="142"/>
      <c r="Y130" s="142"/>
      <c r="Z130" s="142"/>
      <c r="AA130" s="142"/>
      <c r="AB130" s="142"/>
      <c r="AC130" s="142"/>
      <c r="AD130" s="142"/>
      <c r="AE130" s="142"/>
      <c r="AF130" s="142"/>
      <c r="AG130" s="142"/>
      <c r="AH130" s="142"/>
      <c r="AI130" s="142"/>
      <c r="AJ130" s="142"/>
      <c r="AK130" s="142"/>
      <c r="AL130" s="142"/>
      <c r="AM130" s="142"/>
      <c r="AN130" s="142"/>
      <c r="AO130" s="142"/>
      <c r="AP130" s="142"/>
    </row>
    <row r="131" spans="1:42">
      <c r="A131" s="142"/>
      <c r="B131" s="143"/>
      <c r="C131" s="143"/>
      <c r="D131" s="143"/>
      <c r="E131" s="143"/>
      <c r="F131" s="143"/>
      <c r="G131" s="143"/>
      <c r="H131" s="143"/>
      <c r="I131" s="143"/>
      <c r="J131" s="143"/>
      <c r="K131" s="143"/>
      <c r="L131" s="142"/>
      <c r="M131" s="142"/>
      <c r="N131" s="142"/>
      <c r="O131" s="142"/>
      <c r="P131" s="142"/>
      <c r="Q131" s="142"/>
      <c r="R131" s="142"/>
      <c r="S131" s="142"/>
      <c r="T131" s="142"/>
      <c r="U131" s="142"/>
      <c r="V131" s="142"/>
      <c r="W131" s="142"/>
      <c r="X131" s="142"/>
      <c r="Y131" s="142"/>
      <c r="Z131" s="142"/>
      <c r="AA131" s="142"/>
      <c r="AB131" s="142"/>
      <c r="AC131" s="142"/>
      <c r="AD131" s="142"/>
      <c r="AE131" s="142"/>
      <c r="AF131" s="142"/>
      <c r="AG131" s="142"/>
      <c r="AH131" s="142"/>
      <c r="AI131" s="142"/>
      <c r="AJ131" s="142"/>
      <c r="AK131" s="142"/>
      <c r="AL131" s="142"/>
      <c r="AM131" s="142"/>
      <c r="AN131" s="142"/>
      <c r="AO131" s="142"/>
      <c r="AP131" s="142"/>
    </row>
    <row r="132" spans="1:42">
      <c r="A132" s="142"/>
      <c r="B132" s="143"/>
      <c r="C132" s="143"/>
      <c r="D132" s="143"/>
      <c r="E132" s="143"/>
      <c r="F132" s="143"/>
      <c r="G132" s="143"/>
      <c r="H132" s="143"/>
      <c r="I132" s="143"/>
      <c r="J132" s="143"/>
      <c r="K132" s="143"/>
      <c r="L132" s="142"/>
      <c r="M132" s="142"/>
      <c r="N132" s="142"/>
      <c r="O132" s="142"/>
      <c r="P132" s="142"/>
      <c r="Q132" s="142"/>
      <c r="R132" s="142"/>
      <c r="S132" s="142"/>
      <c r="T132" s="142"/>
      <c r="U132" s="142"/>
      <c r="V132" s="142"/>
      <c r="W132" s="142"/>
      <c r="X132" s="142"/>
      <c r="Y132" s="142"/>
      <c r="Z132" s="142"/>
      <c r="AA132" s="142"/>
      <c r="AB132" s="142"/>
      <c r="AC132" s="142"/>
      <c r="AD132" s="142"/>
      <c r="AE132" s="142"/>
      <c r="AF132" s="142"/>
      <c r="AG132" s="142"/>
      <c r="AH132" s="142"/>
      <c r="AI132" s="142"/>
      <c r="AJ132" s="142"/>
      <c r="AK132" s="142"/>
      <c r="AL132" s="142"/>
      <c r="AM132" s="142"/>
      <c r="AN132" s="142"/>
      <c r="AO132" s="142"/>
      <c r="AP132" s="142"/>
    </row>
    <row r="133" spans="1:42">
      <c r="A133" s="142"/>
      <c r="B133" s="143"/>
      <c r="C133" s="143"/>
      <c r="D133" s="143"/>
      <c r="E133" s="143"/>
      <c r="F133" s="143"/>
      <c r="G133" s="143"/>
      <c r="H133" s="143"/>
      <c r="I133" s="143"/>
      <c r="J133" s="143"/>
      <c r="K133" s="143"/>
      <c r="L133" s="142"/>
      <c r="M133" s="142"/>
      <c r="N133" s="142"/>
      <c r="O133" s="142"/>
      <c r="P133" s="142"/>
      <c r="Q133" s="142"/>
      <c r="R133" s="142"/>
      <c r="S133" s="142"/>
      <c r="T133" s="142"/>
      <c r="U133" s="142"/>
      <c r="V133" s="142"/>
      <c r="W133" s="142"/>
      <c r="X133" s="142"/>
      <c r="Y133" s="142"/>
      <c r="Z133" s="142"/>
      <c r="AA133" s="142"/>
      <c r="AB133" s="142"/>
      <c r="AC133" s="142"/>
      <c r="AD133" s="142"/>
      <c r="AE133" s="142"/>
      <c r="AF133" s="142"/>
      <c r="AG133" s="142"/>
      <c r="AH133" s="142"/>
      <c r="AI133" s="142"/>
      <c r="AJ133" s="142"/>
      <c r="AK133" s="142"/>
      <c r="AL133" s="142"/>
      <c r="AM133" s="142"/>
      <c r="AN133" s="142"/>
      <c r="AO133" s="142"/>
      <c r="AP133" s="142"/>
    </row>
    <row r="134" spans="1:42">
      <c r="A134" s="142"/>
      <c r="B134" s="143"/>
      <c r="C134" s="143"/>
      <c r="D134" s="143"/>
      <c r="E134" s="143"/>
      <c r="F134" s="143"/>
      <c r="G134" s="143"/>
      <c r="H134" s="143"/>
      <c r="I134" s="143"/>
      <c r="J134" s="143"/>
      <c r="K134" s="143"/>
      <c r="L134" s="142"/>
      <c r="M134" s="142"/>
      <c r="N134" s="142"/>
      <c r="O134" s="142"/>
      <c r="P134" s="142"/>
      <c r="Q134" s="142"/>
      <c r="R134" s="142"/>
      <c r="S134" s="142"/>
      <c r="T134" s="142"/>
      <c r="U134" s="142"/>
      <c r="V134" s="142"/>
      <c r="W134" s="142"/>
      <c r="X134" s="142"/>
      <c r="Y134" s="142"/>
      <c r="Z134" s="142"/>
      <c r="AA134" s="142"/>
      <c r="AB134" s="142"/>
      <c r="AC134" s="142"/>
      <c r="AD134" s="142"/>
      <c r="AE134" s="142"/>
      <c r="AF134" s="142"/>
      <c r="AG134" s="142"/>
      <c r="AH134" s="142"/>
      <c r="AI134" s="142"/>
      <c r="AJ134" s="142"/>
      <c r="AK134" s="142"/>
      <c r="AL134" s="142"/>
      <c r="AM134" s="142"/>
      <c r="AN134" s="142"/>
      <c r="AO134" s="142"/>
      <c r="AP134" s="142"/>
    </row>
    <row r="135" spans="1:42">
      <c r="A135" s="142"/>
      <c r="B135" s="143"/>
      <c r="C135" s="143"/>
      <c r="D135" s="143"/>
      <c r="E135" s="143"/>
      <c r="F135" s="143"/>
      <c r="G135" s="143"/>
      <c r="H135" s="143"/>
      <c r="I135" s="143"/>
      <c r="J135" s="143"/>
      <c r="K135" s="143"/>
      <c r="L135" s="142"/>
      <c r="M135" s="142"/>
      <c r="N135" s="142"/>
      <c r="O135" s="142"/>
      <c r="P135" s="142"/>
      <c r="Q135" s="142"/>
      <c r="R135" s="142"/>
      <c r="S135" s="142"/>
      <c r="T135" s="142"/>
      <c r="U135" s="142"/>
      <c r="V135" s="142"/>
      <c r="W135" s="142"/>
      <c r="X135" s="142"/>
      <c r="Y135" s="142"/>
      <c r="Z135" s="142"/>
      <c r="AA135" s="142"/>
      <c r="AB135" s="142"/>
      <c r="AC135" s="142"/>
      <c r="AD135" s="142"/>
      <c r="AE135" s="142"/>
      <c r="AF135" s="142"/>
      <c r="AG135" s="142"/>
      <c r="AH135" s="142"/>
      <c r="AI135" s="142"/>
      <c r="AJ135" s="142"/>
      <c r="AK135" s="142"/>
      <c r="AL135" s="142"/>
      <c r="AM135" s="142"/>
      <c r="AN135" s="142"/>
      <c r="AO135" s="142"/>
      <c r="AP135" s="142"/>
    </row>
    <row r="136" spans="1:42">
      <c r="A136" s="142"/>
      <c r="B136" s="143"/>
      <c r="C136" s="143"/>
      <c r="D136" s="143"/>
      <c r="E136" s="143"/>
      <c r="F136" s="143"/>
      <c r="G136" s="143"/>
      <c r="H136" s="143"/>
      <c r="I136" s="143"/>
      <c r="J136" s="143"/>
      <c r="K136" s="143"/>
      <c r="L136" s="142"/>
      <c r="M136" s="142"/>
      <c r="N136" s="142"/>
      <c r="O136" s="142"/>
      <c r="P136" s="142"/>
      <c r="Q136" s="142"/>
      <c r="R136" s="142"/>
      <c r="S136" s="142"/>
      <c r="T136" s="142"/>
      <c r="U136" s="142"/>
      <c r="V136" s="142"/>
      <c r="W136" s="142"/>
      <c r="X136" s="142"/>
      <c r="Y136" s="142"/>
      <c r="Z136" s="142"/>
      <c r="AA136" s="142"/>
      <c r="AB136" s="142"/>
      <c r="AC136" s="142"/>
      <c r="AD136" s="142"/>
      <c r="AE136" s="142"/>
      <c r="AF136" s="142"/>
      <c r="AG136" s="142"/>
      <c r="AH136" s="142"/>
      <c r="AI136" s="142"/>
      <c r="AJ136" s="142"/>
      <c r="AK136" s="142"/>
      <c r="AL136" s="142"/>
      <c r="AM136" s="142"/>
      <c r="AN136" s="142"/>
      <c r="AO136" s="142"/>
      <c r="AP136" s="142"/>
    </row>
    <row r="137" spans="1:42">
      <c r="A137" s="142"/>
      <c r="B137" s="143"/>
      <c r="C137" s="143"/>
      <c r="D137" s="143"/>
      <c r="E137" s="143"/>
      <c r="F137" s="143"/>
      <c r="G137" s="143"/>
      <c r="H137" s="143"/>
      <c r="I137" s="143"/>
      <c r="J137" s="143"/>
      <c r="K137" s="143"/>
      <c r="L137" s="142"/>
      <c r="M137" s="142"/>
      <c r="N137" s="142"/>
      <c r="O137" s="142"/>
      <c r="P137" s="142"/>
      <c r="Q137" s="142"/>
      <c r="R137" s="142"/>
      <c r="S137" s="142"/>
      <c r="T137" s="142"/>
      <c r="U137" s="142"/>
      <c r="V137" s="142"/>
      <c r="W137" s="142"/>
      <c r="X137" s="142"/>
      <c r="Y137" s="142"/>
      <c r="Z137" s="142"/>
      <c r="AA137" s="142"/>
      <c r="AB137" s="142"/>
      <c r="AC137" s="142"/>
      <c r="AD137" s="142"/>
      <c r="AE137" s="142"/>
      <c r="AF137" s="142"/>
      <c r="AG137" s="142"/>
      <c r="AH137" s="142"/>
      <c r="AI137" s="142"/>
      <c r="AJ137" s="142"/>
      <c r="AK137" s="142"/>
      <c r="AL137" s="142"/>
      <c r="AM137" s="142"/>
      <c r="AN137" s="142"/>
      <c r="AO137" s="142"/>
      <c r="AP137" s="142"/>
    </row>
    <row r="138" spans="1:42">
      <c r="A138" s="142"/>
      <c r="B138" s="143"/>
      <c r="C138" s="143"/>
      <c r="D138" s="143"/>
      <c r="E138" s="143"/>
      <c r="F138" s="143"/>
      <c r="G138" s="143"/>
      <c r="H138" s="143"/>
      <c r="I138" s="143"/>
      <c r="J138" s="143"/>
      <c r="K138" s="143"/>
      <c r="L138" s="142"/>
      <c r="M138" s="142"/>
      <c r="N138" s="142"/>
      <c r="O138" s="142"/>
      <c r="P138" s="142"/>
      <c r="Q138" s="142"/>
      <c r="R138" s="142"/>
      <c r="S138" s="142"/>
      <c r="T138" s="142"/>
      <c r="U138" s="142"/>
      <c r="V138" s="142"/>
      <c r="W138" s="142"/>
      <c r="X138" s="142"/>
      <c r="Y138" s="142"/>
      <c r="Z138" s="142"/>
      <c r="AA138" s="142"/>
      <c r="AB138" s="142"/>
      <c r="AC138" s="142"/>
      <c r="AD138" s="142"/>
      <c r="AE138" s="142"/>
      <c r="AF138" s="142"/>
      <c r="AG138" s="142"/>
      <c r="AH138" s="142"/>
      <c r="AI138" s="142"/>
      <c r="AJ138" s="142"/>
      <c r="AK138" s="142"/>
      <c r="AL138" s="142"/>
      <c r="AM138" s="142"/>
      <c r="AN138" s="142"/>
      <c r="AO138" s="142"/>
      <c r="AP138" s="142"/>
    </row>
    <row r="139" spans="1:42">
      <c r="A139" s="142"/>
      <c r="B139" s="143"/>
      <c r="C139" s="143"/>
      <c r="D139" s="143"/>
      <c r="E139" s="143"/>
      <c r="F139" s="143"/>
      <c r="G139" s="143"/>
      <c r="H139" s="143"/>
      <c r="I139" s="143"/>
      <c r="J139" s="143"/>
      <c r="K139" s="143"/>
      <c r="L139" s="142"/>
      <c r="M139" s="142"/>
      <c r="N139" s="142"/>
      <c r="O139" s="142"/>
      <c r="P139" s="142"/>
      <c r="Q139" s="142"/>
      <c r="R139" s="142"/>
      <c r="S139" s="142"/>
      <c r="T139" s="142"/>
      <c r="U139" s="142"/>
      <c r="V139" s="142"/>
      <c r="W139" s="142"/>
      <c r="X139" s="142"/>
      <c r="Y139" s="142"/>
      <c r="Z139" s="142"/>
      <c r="AA139" s="142"/>
      <c r="AB139" s="142"/>
      <c r="AC139" s="142"/>
      <c r="AD139" s="142"/>
      <c r="AE139" s="142"/>
      <c r="AF139" s="142"/>
      <c r="AG139" s="142"/>
      <c r="AH139" s="142"/>
      <c r="AI139" s="142"/>
      <c r="AJ139" s="142"/>
      <c r="AK139" s="142"/>
      <c r="AL139" s="142"/>
      <c r="AM139" s="142"/>
      <c r="AN139" s="142"/>
      <c r="AO139" s="142"/>
      <c r="AP139" s="142"/>
    </row>
    <row r="140" spans="1:42">
      <c r="A140" s="142"/>
      <c r="B140" s="143"/>
      <c r="C140" s="143"/>
      <c r="D140" s="143"/>
      <c r="E140" s="143"/>
      <c r="F140" s="143"/>
      <c r="G140" s="143"/>
      <c r="H140" s="143"/>
      <c r="I140" s="143"/>
      <c r="J140" s="143"/>
      <c r="K140" s="143"/>
      <c r="L140" s="142"/>
      <c r="M140" s="142"/>
      <c r="N140" s="142"/>
      <c r="O140" s="142"/>
      <c r="P140" s="142"/>
      <c r="Q140" s="142"/>
      <c r="R140" s="142"/>
      <c r="S140" s="142"/>
      <c r="T140" s="142"/>
      <c r="U140" s="142"/>
      <c r="V140" s="142"/>
      <c r="W140" s="142"/>
      <c r="X140" s="142"/>
      <c r="Y140" s="142"/>
      <c r="Z140" s="142"/>
      <c r="AA140" s="142"/>
      <c r="AB140" s="142"/>
      <c r="AC140" s="142"/>
      <c r="AD140" s="142"/>
      <c r="AE140" s="142"/>
      <c r="AF140" s="142"/>
      <c r="AG140" s="142"/>
      <c r="AH140" s="142"/>
      <c r="AI140" s="142"/>
      <c r="AJ140" s="142"/>
      <c r="AK140" s="142"/>
      <c r="AL140" s="142"/>
      <c r="AM140" s="142"/>
      <c r="AN140" s="142"/>
      <c r="AO140" s="142"/>
      <c r="AP140" s="142"/>
    </row>
    <row r="141" spans="1:42">
      <c r="A141" s="142"/>
      <c r="B141" s="143"/>
      <c r="C141" s="143"/>
      <c r="D141" s="143"/>
      <c r="E141" s="143"/>
      <c r="F141" s="143"/>
      <c r="G141" s="143"/>
      <c r="H141" s="143"/>
      <c r="I141" s="143"/>
      <c r="J141" s="143"/>
      <c r="K141" s="143"/>
      <c r="L141" s="142"/>
      <c r="M141" s="142"/>
      <c r="N141" s="142"/>
      <c r="O141" s="142"/>
      <c r="P141" s="142"/>
      <c r="Q141" s="142"/>
      <c r="R141" s="142"/>
      <c r="S141" s="142"/>
      <c r="T141" s="142"/>
      <c r="U141" s="142"/>
      <c r="V141" s="142"/>
      <c r="W141" s="142"/>
      <c r="X141" s="142"/>
      <c r="Y141" s="142"/>
      <c r="Z141" s="142"/>
      <c r="AA141" s="142"/>
      <c r="AB141" s="142"/>
      <c r="AC141" s="142"/>
      <c r="AD141" s="142"/>
      <c r="AE141" s="142"/>
      <c r="AF141" s="142"/>
      <c r="AG141" s="142"/>
      <c r="AH141" s="142"/>
      <c r="AI141" s="142"/>
      <c r="AJ141" s="142"/>
      <c r="AK141" s="142"/>
      <c r="AL141" s="142"/>
      <c r="AM141" s="142"/>
      <c r="AN141" s="142"/>
      <c r="AO141" s="142"/>
      <c r="AP141" s="142"/>
    </row>
    <row r="142" spans="1:42">
      <c r="A142" s="142"/>
      <c r="B142" s="143"/>
      <c r="C142" s="143"/>
      <c r="D142" s="143"/>
      <c r="E142" s="143"/>
      <c r="F142" s="143"/>
      <c r="G142" s="143"/>
      <c r="H142" s="143"/>
      <c r="I142" s="143"/>
      <c r="J142" s="143"/>
      <c r="K142" s="143"/>
      <c r="L142" s="142"/>
      <c r="M142" s="142"/>
      <c r="N142" s="142"/>
      <c r="O142" s="142"/>
      <c r="P142" s="142"/>
      <c r="Q142" s="142"/>
      <c r="R142" s="142"/>
      <c r="S142" s="142"/>
      <c r="T142" s="142"/>
      <c r="U142" s="142"/>
      <c r="V142" s="142"/>
      <c r="W142" s="142"/>
      <c r="X142" s="142"/>
      <c r="Y142" s="142"/>
      <c r="Z142" s="142"/>
      <c r="AA142" s="142"/>
      <c r="AB142" s="142"/>
      <c r="AC142" s="142"/>
      <c r="AD142" s="142"/>
      <c r="AE142" s="142"/>
      <c r="AF142" s="142"/>
      <c r="AG142" s="142"/>
      <c r="AH142" s="142"/>
      <c r="AI142" s="142"/>
      <c r="AJ142" s="142"/>
      <c r="AK142" s="142"/>
      <c r="AL142" s="142"/>
      <c r="AM142" s="142"/>
      <c r="AN142" s="142"/>
      <c r="AO142" s="142"/>
      <c r="AP142" s="142"/>
    </row>
    <row r="143" spans="1:42">
      <c r="A143" s="142"/>
      <c r="B143" s="143"/>
      <c r="C143" s="143"/>
      <c r="D143" s="143"/>
      <c r="E143" s="143"/>
      <c r="F143" s="143"/>
      <c r="G143" s="143"/>
      <c r="H143" s="143"/>
      <c r="I143" s="143"/>
      <c r="J143" s="143"/>
      <c r="K143" s="143"/>
      <c r="L143" s="142"/>
      <c r="M143" s="142"/>
      <c r="N143" s="142"/>
      <c r="O143" s="142"/>
      <c r="P143" s="142"/>
      <c r="Q143" s="142"/>
      <c r="R143" s="142"/>
      <c r="S143" s="142"/>
      <c r="T143" s="142"/>
      <c r="U143" s="142"/>
      <c r="V143" s="142"/>
      <c r="W143" s="142"/>
      <c r="X143" s="142"/>
      <c r="Y143" s="142"/>
      <c r="Z143" s="142"/>
      <c r="AA143" s="142"/>
      <c r="AB143" s="142"/>
      <c r="AC143" s="142"/>
      <c r="AD143" s="142"/>
      <c r="AE143" s="142"/>
      <c r="AF143" s="142"/>
      <c r="AG143" s="142"/>
      <c r="AH143" s="142"/>
      <c r="AI143" s="142"/>
      <c r="AJ143" s="142"/>
      <c r="AK143" s="142"/>
      <c r="AL143" s="142"/>
      <c r="AM143" s="142"/>
      <c r="AN143" s="142"/>
      <c r="AO143" s="142"/>
      <c r="AP143" s="142"/>
    </row>
    <row r="144" spans="1:42">
      <c r="A144" s="142"/>
      <c r="B144" s="143"/>
      <c r="C144" s="143"/>
      <c r="D144" s="143"/>
      <c r="E144" s="143"/>
      <c r="F144" s="143"/>
      <c r="G144" s="143"/>
      <c r="H144" s="143"/>
      <c r="I144" s="143"/>
      <c r="J144" s="143"/>
      <c r="K144" s="143"/>
      <c r="L144" s="142"/>
      <c r="M144" s="142"/>
      <c r="N144" s="142"/>
      <c r="O144" s="142"/>
      <c r="P144" s="142"/>
      <c r="Q144" s="142"/>
      <c r="R144" s="142"/>
      <c r="S144" s="142"/>
      <c r="T144" s="142"/>
      <c r="U144" s="142"/>
      <c r="V144" s="142"/>
      <c r="W144" s="142"/>
      <c r="X144" s="142"/>
      <c r="Y144" s="142"/>
      <c r="Z144" s="142"/>
      <c r="AA144" s="142"/>
      <c r="AB144" s="142"/>
      <c r="AC144" s="142"/>
      <c r="AD144" s="142"/>
      <c r="AE144" s="142"/>
      <c r="AF144" s="142"/>
      <c r="AG144" s="142"/>
      <c r="AH144" s="142"/>
      <c r="AI144" s="142"/>
      <c r="AJ144" s="142"/>
      <c r="AK144" s="142"/>
      <c r="AL144" s="142"/>
      <c r="AM144" s="142"/>
      <c r="AN144" s="142"/>
      <c r="AO144" s="142"/>
      <c r="AP144" s="142"/>
    </row>
    <row r="145" spans="1:42">
      <c r="A145" s="142"/>
      <c r="B145" s="143"/>
      <c r="C145" s="143"/>
      <c r="D145" s="143"/>
      <c r="E145" s="143"/>
      <c r="F145" s="143"/>
      <c r="G145" s="143"/>
      <c r="H145" s="143"/>
      <c r="I145" s="143"/>
      <c r="J145" s="143"/>
      <c r="K145" s="143"/>
      <c r="L145" s="142"/>
      <c r="M145" s="142"/>
      <c r="N145" s="142"/>
      <c r="O145" s="142"/>
      <c r="P145" s="142"/>
      <c r="Q145" s="142"/>
      <c r="R145" s="142"/>
      <c r="S145" s="142"/>
      <c r="T145" s="142"/>
      <c r="U145" s="142"/>
      <c r="V145" s="142"/>
      <c r="W145" s="142"/>
      <c r="X145" s="142"/>
      <c r="Y145" s="142"/>
      <c r="Z145" s="142"/>
      <c r="AA145" s="142"/>
      <c r="AB145" s="142"/>
      <c r="AC145" s="142"/>
      <c r="AD145" s="142"/>
      <c r="AE145" s="142"/>
      <c r="AF145" s="142"/>
      <c r="AG145" s="142"/>
      <c r="AH145" s="142"/>
      <c r="AI145" s="142"/>
      <c r="AJ145" s="142"/>
      <c r="AK145" s="142"/>
      <c r="AL145" s="142"/>
      <c r="AM145" s="142"/>
      <c r="AN145" s="142"/>
      <c r="AO145" s="142"/>
      <c r="AP145" s="142"/>
    </row>
    <row r="146" spans="1:42">
      <c r="A146" s="142"/>
      <c r="B146" s="143"/>
      <c r="C146" s="143"/>
      <c r="D146" s="143"/>
      <c r="E146" s="143"/>
      <c r="F146" s="143"/>
      <c r="G146" s="143"/>
      <c r="H146" s="143"/>
      <c r="I146" s="143"/>
      <c r="J146" s="143"/>
      <c r="K146" s="143"/>
      <c r="L146" s="142"/>
      <c r="M146" s="142"/>
      <c r="N146" s="142"/>
      <c r="O146" s="142"/>
      <c r="P146" s="142"/>
      <c r="Q146" s="142"/>
      <c r="R146" s="142"/>
      <c r="S146" s="142"/>
      <c r="T146" s="142"/>
      <c r="U146" s="142"/>
      <c r="V146" s="142"/>
      <c r="W146" s="142"/>
      <c r="X146" s="142"/>
      <c r="Y146" s="142"/>
      <c r="Z146" s="142"/>
      <c r="AA146" s="142"/>
      <c r="AB146" s="142"/>
      <c r="AC146" s="142"/>
      <c r="AD146" s="142"/>
      <c r="AE146" s="142"/>
      <c r="AF146" s="142"/>
      <c r="AG146" s="142"/>
      <c r="AH146" s="142"/>
      <c r="AI146" s="142"/>
      <c r="AJ146" s="142"/>
      <c r="AK146" s="142"/>
      <c r="AL146" s="142"/>
      <c r="AM146" s="142"/>
      <c r="AN146" s="142"/>
      <c r="AO146" s="142"/>
      <c r="AP146" s="142"/>
    </row>
    <row r="147" spans="1:42">
      <c r="A147" s="142"/>
      <c r="B147" s="143"/>
      <c r="C147" s="143"/>
      <c r="D147" s="143"/>
      <c r="E147" s="143"/>
      <c r="F147" s="143"/>
      <c r="G147" s="143"/>
      <c r="H147" s="143"/>
      <c r="I147" s="143"/>
      <c r="J147" s="143"/>
      <c r="K147" s="143"/>
      <c r="L147" s="142"/>
      <c r="M147" s="142"/>
      <c r="N147" s="142"/>
      <c r="O147" s="142"/>
      <c r="P147" s="142"/>
      <c r="Q147" s="142"/>
      <c r="R147" s="142"/>
      <c r="S147" s="142"/>
      <c r="T147" s="142"/>
      <c r="U147" s="142"/>
      <c r="V147" s="142"/>
      <c r="W147" s="142"/>
      <c r="X147" s="142"/>
      <c r="Y147" s="142"/>
      <c r="Z147" s="142"/>
      <c r="AA147" s="142"/>
      <c r="AB147" s="142"/>
      <c r="AC147" s="142"/>
      <c r="AD147" s="142"/>
      <c r="AE147" s="142"/>
      <c r="AF147" s="142"/>
      <c r="AG147" s="142"/>
      <c r="AH147" s="142"/>
      <c r="AI147" s="142"/>
      <c r="AJ147" s="142"/>
      <c r="AK147" s="142"/>
      <c r="AL147" s="142"/>
      <c r="AM147" s="142"/>
      <c r="AN147" s="142"/>
      <c r="AO147" s="142"/>
      <c r="AP147" s="142"/>
    </row>
    <row r="148" spans="1:42">
      <c r="A148" s="142"/>
      <c r="B148" s="143"/>
      <c r="C148" s="143"/>
      <c r="D148" s="143"/>
      <c r="E148" s="143"/>
      <c r="F148" s="143"/>
      <c r="G148" s="143"/>
      <c r="H148" s="143"/>
      <c r="I148" s="143"/>
      <c r="J148" s="143"/>
      <c r="K148" s="143"/>
      <c r="L148" s="142"/>
      <c r="M148" s="142"/>
      <c r="N148" s="142"/>
      <c r="O148" s="142"/>
      <c r="P148" s="142"/>
      <c r="Q148" s="142"/>
      <c r="R148" s="142"/>
      <c r="S148" s="142"/>
      <c r="T148" s="142"/>
      <c r="U148" s="142"/>
      <c r="V148" s="142"/>
      <c r="W148" s="142"/>
      <c r="X148" s="142"/>
      <c r="Y148" s="142"/>
      <c r="Z148" s="142"/>
      <c r="AA148" s="142"/>
      <c r="AB148" s="142"/>
      <c r="AC148" s="142"/>
      <c r="AD148" s="142"/>
      <c r="AE148" s="142"/>
      <c r="AF148" s="142"/>
      <c r="AG148" s="142"/>
      <c r="AH148" s="142"/>
      <c r="AI148" s="142"/>
      <c r="AJ148" s="142"/>
      <c r="AK148" s="142"/>
      <c r="AL148" s="142"/>
      <c r="AM148" s="142"/>
      <c r="AN148" s="142"/>
      <c r="AO148" s="142"/>
      <c r="AP148" s="142"/>
    </row>
    <row r="149" spans="1:42">
      <c r="A149" s="142"/>
      <c r="B149" s="143"/>
      <c r="C149" s="143"/>
      <c r="D149" s="143"/>
      <c r="E149" s="143"/>
      <c r="F149" s="143"/>
      <c r="G149" s="143"/>
      <c r="H149" s="143"/>
      <c r="I149" s="143"/>
      <c r="J149" s="143"/>
      <c r="K149" s="143"/>
      <c r="L149" s="142"/>
      <c r="M149" s="142"/>
      <c r="N149" s="142"/>
      <c r="O149" s="142"/>
      <c r="P149" s="142"/>
      <c r="Q149" s="142"/>
      <c r="R149" s="142"/>
      <c r="S149" s="142"/>
      <c r="T149" s="142"/>
      <c r="U149" s="142"/>
      <c r="V149" s="142"/>
      <c r="W149" s="142"/>
      <c r="X149" s="142"/>
      <c r="Y149" s="142"/>
      <c r="Z149" s="142"/>
      <c r="AA149" s="142"/>
      <c r="AB149" s="142"/>
      <c r="AC149" s="142"/>
      <c r="AD149" s="142"/>
      <c r="AE149" s="142"/>
      <c r="AF149" s="142"/>
      <c r="AG149" s="142"/>
      <c r="AH149" s="142"/>
      <c r="AI149" s="142"/>
      <c r="AJ149" s="142"/>
      <c r="AK149" s="142"/>
      <c r="AL149" s="142"/>
      <c r="AM149" s="142"/>
      <c r="AN149" s="142"/>
      <c r="AO149" s="142"/>
      <c r="AP149" s="142"/>
    </row>
    <row r="150" spans="1:42">
      <c r="A150" s="142"/>
      <c r="B150" s="143"/>
      <c r="C150" s="143"/>
      <c r="D150" s="143"/>
      <c r="E150" s="143"/>
      <c r="F150" s="143"/>
      <c r="G150" s="143"/>
      <c r="H150" s="143"/>
      <c r="I150" s="143"/>
      <c r="J150" s="143"/>
      <c r="K150" s="143"/>
      <c r="L150" s="142"/>
      <c r="M150" s="142"/>
      <c r="N150" s="142"/>
      <c r="O150" s="142"/>
      <c r="P150" s="142"/>
      <c r="Q150" s="142"/>
      <c r="R150" s="142"/>
      <c r="S150" s="142"/>
      <c r="T150" s="142"/>
      <c r="U150" s="142"/>
      <c r="V150" s="142"/>
      <c r="W150" s="142"/>
      <c r="X150" s="142"/>
      <c r="Y150" s="142"/>
      <c r="Z150" s="142"/>
      <c r="AA150" s="142"/>
      <c r="AB150" s="142"/>
      <c r="AC150" s="142"/>
      <c r="AD150" s="142"/>
      <c r="AE150" s="142"/>
      <c r="AF150" s="142"/>
      <c r="AG150" s="142"/>
      <c r="AH150" s="142"/>
      <c r="AI150" s="142"/>
      <c r="AJ150" s="142"/>
      <c r="AK150" s="142"/>
      <c r="AL150" s="142"/>
      <c r="AM150" s="142"/>
      <c r="AN150" s="142"/>
      <c r="AO150" s="142"/>
      <c r="AP150" s="142"/>
    </row>
    <row r="151" spans="1:42">
      <c r="A151" s="142"/>
      <c r="B151" s="143"/>
      <c r="C151" s="143"/>
      <c r="D151" s="143"/>
      <c r="E151" s="143"/>
      <c r="F151" s="143"/>
      <c r="G151" s="143"/>
      <c r="H151" s="143"/>
      <c r="I151" s="143"/>
      <c r="J151" s="143"/>
      <c r="K151" s="143"/>
      <c r="L151" s="142"/>
      <c r="M151" s="142"/>
      <c r="N151" s="142"/>
      <c r="O151" s="142"/>
      <c r="P151" s="142"/>
      <c r="Q151" s="142"/>
      <c r="R151" s="142"/>
      <c r="S151" s="142"/>
      <c r="T151" s="142"/>
      <c r="U151" s="142"/>
      <c r="V151" s="142"/>
      <c r="W151" s="142"/>
      <c r="X151" s="142"/>
      <c r="Y151" s="142"/>
      <c r="Z151" s="142"/>
      <c r="AA151" s="142"/>
      <c r="AB151" s="142"/>
      <c r="AC151" s="142"/>
      <c r="AD151" s="142"/>
      <c r="AE151" s="142"/>
      <c r="AF151" s="142"/>
      <c r="AG151" s="142"/>
      <c r="AH151" s="142"/>
      <c r="AI151" s="142"/>
      <c r="AJ151" s="142"/>
      <c r="AK151" s="142"/>
      <c r="AL151" s="142"/>
      <c r="AM151" s="142"/>
      <c r="AN151" s="142"/>
      <c r="AO151" s="142"/>
      <c r="AP151" s="142"/>
    </row>
    <row r="152" spans="1:42">
      <c r="A152" s="142"/>
      <c r="B152" s="143"/>
      <c r="C152" s="143"/>
      <c r="D152" s="143"/>
      <c r="E152" s="143"/>
      <c r="F152" s="143"/>
      <c r="G152" s="143"/>
      <c r="H152" s="143"/>
      <c r="I152" s="143"/>
      <c r="J152" s="143"/>
      <c r="K152" s="143"/>
      <c r="L152" s="142"/>
      <c r="M152" s="142"/>
      <c r="N152" s="142"/>
      <c r="O152" s="142"/>
      <c r="P152" s="142"/>
      <c r="Q152" s="142"/>
      <c r="R152" s="142"/>
      <c r="S152" s="142"/>
      <c r="T152" s="142"/>
      <c r="U152" s="142"/>
      <c r="V152" s="142"/>
      <c r="W152" s="142"/>
      <c r="X152" s="142"/>
      <c r="Y152" s="142"/>
      <c r="Z152" s="142"/>
      <c r="AA152" s="142"/>
      <c r="AB152" s="142"/>
      <c r="AC152" s="142"/>
      <c r="AD152" s="142"/>
      <c r="AE152" s="142"/>
      <c r="AF152" s="142"/>
      <c r="AG152" s="142"/>
      <c r="AH152" s="142"/>
      <c r="AI152" s="142"/>
      <c r="AJ152" s="142"/>
      <c r="AK152" s="142"/>
      <c r="AL152" s="142"/>
      <c r="AM152" s="142"/>
      <c r="AN152" s="142"/>
      <c r="AO152" s="142"/>
      <c r="AP152" s="142"/>
    </row>
    <row r="153" spans="1:42">
      <c r="A153" s="142"/>
      <c r="B153" s="143"/>
      <c r="C153" s="143"/>
      <c r="D153" s="143"/>
      <c r="E153" s="143"/>
      <c r="F153" s="143"/>
      <c r="G153" s="143"/>
      <c r="H153" s="143"/>
      <c r="I153" s="143"/>
      <c r="J153" s="143"/>
      <c r="K153" s="143"/>
      <c r="L153" s="142"/>
      <c r="M153" s="142"/>
      <c r="N153" s="142"/>
      <c r="O153" s="142"/>
      <c r="P153" s="142"/>
      <c r="Q153" s="142"/>
      <c r="R153" s="142"/>
      <c r="S153" s="142"/>
      <c r="T153" s="142"/>
      <c r="U153" s="142"/>
      <c r="V153" s="142"/>
      <c r="W153" s="142"/>
      <c r="X153" s="142"/>
      <c r="Y153" s="142"/>
      <c r="Z153" s="142"/>
      <c r="AA153" s="142"/>
      <c r="AB153" s="142"/>
      <c r="AC153" s="142"/>
      <c r="AD153" s="142"/>
      <c r="AE153" s="142"/>
      <c r="AF153" s="142"/>
      <c r="AG153" s="142"/>
      <c r="AH153" s="142"/>
      <c r="AI153" s="142"/>
      <c r="AJ153" s="142"/>
      <c r="AK153" s="142"/>
      <c r="AL153" s="142"/>
      <c r="AM153" s="142"/>
      <c r="AN153" s="142"/>
      <c r="AO153" s="142"/>
      <c r="AP153" s="142"/>
    </row>
    <row r="154" spans="1:42">
      <c r="A154" s="142"/>
      <c r="B154" s="143"/>
      <c r="C154" s="143"/>
      <c r="D154" s="143"/>
      <c r="E154" s="143"/>
      <c r="F154" s="143"/>
      <c r="G154" s="143"/>
      <c r="H154" s="143"/>
      <c r="I154" s="143"/>
      <c r="J154" s="143"/>
      <c r="K154" s="143"/>
      <c r="L154" s="142"/>
      <c r="M154" s="142"/>
      <c r="N154" s="142"/>
      <c r="O154" s="142"/>
      <c r="P154" s="142"/>
      <c r="Q154" s="142"/>
      <c r="R154" s="142"/>
      <c r="S154" s="142"/>
      <c r="T154" s="142"/>
      <c r="U154" s="142"/>
      <c r="V154" s="142"/>
      <c r="W154" s="142"/>
      <c r="X154" s="142"/>
      <c r="Y154" s="142"/>
      <c r="Z154" s="142"/>
      <c r="AA154" s="142"/>
      <c r="AB154" s="142"/>
      <c r="AC154" s="142"/>
      <c r="AD154" s="142"/>
      <c r="AE154" s="142"/>
      <c r="AF154" s="142"/>
      <c r="AG154" s="142"/>
      <c r="AH154" s="142"/>
      <c r="AI154" s="142"/>
      <c r="AJ154" s="142"/>
      <c r="AK154" s="142"/>
      <c r="AL154" s="142"/>
      <c r="AM154" s="142"/>
      <c r="AN154" s="142"/>
      <c r="AO154" s="142"/>
      <c r="AP154" s="142"/>
    </row>
    <row r="155" spans="1:42">
      <c r="A155" s="142"/>
      <c r="B155" s="143"/>
      <c r="C155" s="143"/>
      <c r="D155" s="143"/>
      <c r="E155" s="143"/>
      <c r="F155" s="143"/>
      <c r="G155" s="143"/>
      <c r="H155" s="143"/>
      <c r="I155" s="143"/>
      <c r="J155" s="143"/>
      <c r="K155" s="143"/>
      <c r="L155" s="142"/>
      <c r="M155" s="142"/>
      <c r="N155" s="142"/>
      <c r="O155" s="142"/>
      <c r="P155" s="142"/>
      <c r="Q155" s="142"/>
      <c r="R155" s="142"/>
      <c r="S155" s="142"/>
      <c r="T155" s="142"/>
      <c r="U155" s="142"/>
      <c r="V155" s="142"/>
      <c r="W155" s="142"/>
      <c r="X155" s="142"/>
      <c r="Y155" s="142"/>
      <c r="Z155" s="142"/>
      <c r="AA155" s="142"/>
      <c r="AB155" s="142"/>
      <c r="AC155" s="142"/>
      <c r="AD155" s="142"/>
      <c r="AE155" s="142"/>
      <c r="AF155" s="142"/>
      <c r="AG155" s="142"/>
      <c r="AH155" s="142"/>
      <c r="AI155" s="142"/>
      <c r="AJ155" s="142"/>
      <c r="AK155" s="142"/>
      <c r="AL155" s="142"/>
      <c r="AM155" s="142"/>
      <c r="AN155" s="142"/>
      <c r="AO155" s="142"/>
      <c r="AP155" s="142"/>
    </row>
    <row r="156" spans="1:42">
      <c r="A156" s="142"/>
      <c r="B156" s="143"/>
      <c r="C156" s="143"/>
      <c r="D156" s="143"/>
      <c r="E156" s="143"/>
      <c r="F156" s="143"/>
      <c r="G156" s="143"/>
      <c r="H156" s="143"/>
      <c r="I156" s="143"/>
      <c r="J156" s="143"/>
      <c r="K156" s="143"/>
      <c r="L156" s="142"/>
      <c r="M156" s="142"/>
      <c r="N156" s="142"/>
      <c r="O156" s="142"/>
      <c r="P156" s="142"/>
      <c r="Q156" s="142"/>
      <c r="R156" s="142"/>
      <c r="S156" s="142"/>
      <c r="T156" s="142"/>
      <c r="U156" s="142"/>
      <c r="V156" s="142"/>
      <c r="W156" s="142"/>
      <c r="X156" s="142"/>
      <c r="Y156" s="142"/>
      <c r="Z156" s="142"/>
      <c r="AA156" s="142"/>
      <c r="AB156" s="142"/>
      <c r="AC156" s="142"/>
      <c r="AD156" s="142"/>
      <c r="AE156" s="142"/>
      <c r="AF156" s="142"/>
      <c r="AG156" s="142"/>
      <c r="AH156" s="142"/>
      <c r="AI156" s="142"/>
      <c r="AJ156" s="142"/>
      <c r="AK156" s="142"/>
      <c r="AL156" s="142"/>
      <c r="AM156" s="142"/>
      <c r="AN156" s="142"/>
      <c r="AO156" s="142"/>
      <c r="AP156" s="142"/>
    </row>
    <row r="157" spans="1:42">
      <c r="A157" s="144"/>
      <c r="B157" s="144"/>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4"/>
      <c r="AC157" s="144"/>
      <c r="AD157" s="144"/>
      <c r="AE157" s="144"/>
      <c r="AF157" s="144"/>
      <c r="AG157" s="144"/>
      <c r="AH157" s="144"/>
      <c r="AI157" s="144"/>
      <c r="AJ157" s="144"/>
      <c r="AK157" s="144"/>
      <c r="AL157" s="144"/>
      <c r="AM157" s="144"/>
      <c r="AN157" s="144"/>
      <c r="AO157" s="144"/>
      <c r="AP157" s="144"/>
    </row>
    <row r="158" spans="1:42">
      <c r="A158" s="144"/>
      <c r="B158" s="144"/>
      <c r="C158" s="144"/>
      <c r="D158" s="144"/>
      <c r="E158" s="144"/>
      <c r="F158" s="144"/>
      <c r="G158" s="144"/>
      <c r="H158" s="144"/>
      <c r="I158" s="144"/>
      <c r="J158" s="144"/>
      <c r="K158" s="144"/>
      <c r="L158" s="144"/>
      <c r="M158" s="144"/>
      <c r="N158" s="144"/>
      <c r="O158" s="144"/>
      <c r="P158" s="144"/>
      <c r="Q158" s="144"/>
      <c r="R158" s="144"/>
      <c r="S158" s="144"/>
      <c r="T158" s="144"/>
      <c r="U158" s="144"/>
      <c r="V158" s="144"/>
      <c r="W158" s="144"/>
      <c r="X158" s="144"/>
      <c r="Y158" s="144"/>
      <c r="Z158" s="144"/>
      <c r="AA158" s="144"/>
      <c r="AB158" s="144"/>
      <c r="AC158" s="144"/>
      <c r="AD158" s="144"/>
      <c r="AE158" s="144"/>
      <c r="AF158" s="144"/>
      <c r="AG158" s="144"/>
      <c r="AH158" s="144"/>
      <c r="AI158" s="144"/>
      <c r="AJ158" s="144"/>
      <c r="AK158" s="144"/>
      <c r="AL158" s="144"/>
      <c r="AM158" s="144"/>
      <c r="AN158" s="144"/>
      <c r="AO158" s="144"/>
      <c r="AP158" s="144"/>
    </row>
    <row r="159" spans="1:42">
      <c r="A159" s="144"/>
      <c r="B159" s="144"/>
      <c r="C159" s="144"/>
      <c r="D159" s="144"/>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c r="AA159" s="144"/>
      <c r="AB159" s="144"/>
      <c r="AC159" s="144"/>
      <c r="AD159" s="144"/>
      <c r="AE159" s="144"/>
      <c r="AF159" s="144"/>
      <c r="AG159" s="144"/>
      <c r="AH159" s="144"/>
      <c r="AI159" s="144"/>
      <c r="AJ159" s="144"/>
      <c r="AK159" s="144"/>
      <c r="AL159" s="144"/>
      <c r="AM159" s="144"/>
      <c r="AN159" s="144"/>
      <c r="AO159" s="144"/>
      <c r="AP159" s="144"/>
    </row>
    <row r="160" spans="1:42">
      <c r="A160" s="144"/>
      <c r="B160" s="144"/>
      <c r="C160" s="144"/>
      <c r="D160" s="144"/>
      <c r="E160" s="144"/>
      <c r="F160" s="144"/>
      <c r="G160" s="144"/>
      <c r="H160" s="144"/>
      <c r="I160" s="144"/>
      <c r="J160" s="144"/>
      <c r="K160" s="144"/>
      <c r="L160" s="144"/>
      <c r="M160" s="144"/>
      <c r="N160" s="144"/>
      <c r="O160" s="144"/>
      <c r="P160" s="144"/>
      <c r="Q160" s="144"/>
      <c r="R160" s="144"/>
      <c r="S160" s="144"/>
      <c r="T160" s="144"/>
      <c r="U160" s="144"/>
      <c r="V160" s="144"/>
      <c r="W160" s="144"/>
      <c r="X160" s="144"/>
      <c r="Y160" s="144"/>
      <c r="Z160" s="144"/>
      <c r="AA160" s="144"/>
      <c r="AB160" s="144"/>
      <c r="AC160" s="144"/>
      <c r="AD160" s="144"/>
      <c r="AE160" s="144"/>
      <c r="AF160" s="144"/>
      <c r="AG160" s="144"/>
      <c r="AH160" s="144"/>
      <c r="AI160" s="144"/>
      <c r="AJ160" s="144"/>
      <c r="AK160" s="144"/>
      <c r="AL160" s="144"/>
      <c r="AM160" s="144"/>
      <c r="AN160" s="144"/>
      <c r="AO160" s="144"/>
      <c r="AP160" s="144"/>
    </row>
    <row r="161" spans="1:42">
      <c r="A161" s="144"/>
      <c r="B161" s="144"/>
      <c r="C161" s="144"/>
      <c r="D161" s="144"/>
      <c r="E161" s="144"/>
      <c r="F161" s="144"/>
      <c r="G161" s="144"/>
      <c r="H161" s="144"/>
      <c r="I161" s="144"/>
      <c r="J161" s="144"/>
      <c r="K161" s="144"/>
      <c r="L161" s="144"/>
      <c r="M161" s="144"/>
      <c r="N161" s="144"/>
      <c r="O161" s="144"/>
      <c r="P161" s="144"/>
      <c r="Q161" s="144"/>
      <c r="R161" s="144"/>
      <c r="S161" s="144"/>
      <c r="T161" s="144"/>
      <c r="U161" s="144"/>
      <c r="V161" s="144"/>
      <c r="W161" s="144"/>
      <c r="X161" s="144"/>
      <c r="Y161" s="144"/>
      <c r="Z161" s="144"/>
      <c r="AA161" s="144"/>
      <c r="AB161" s="144"/>
      <c r="AC161" s="144"/>
      <c r="AD161" s="144"/>
      <c r="AE161" s="144"/>
      <c r="AF161" s="144"/>
      <c r="AG161" s="144"/>
      <c r="AH161" s="144"/>
      <c r="AI161" s="144"/>
      <c r="AJ161" s="144"/>
      <c r="AK161" s="144"/>
      <c r="AL161" s="144"/>
      <c r="AM161" s="144"/>
      <c r="AN161" s="144"/>
      <c r="AO161" s="144"/>
      <c r="AP161" s="144"/>
    </row>
    <row r="162" spans="1:42">
      <c r="A162" s="144"/>
      <c r="B162" s="144"/>
      <c r="C162" s="144"/>
      <c r="D162" s="144"/>
      <c r="E162" s="144"/>
      <c r="F162" s="144"/>
      <c r="G162" s="144"/>
      <c r="H162" s="144"/>
      <c r="I162" s="144"/>
      <c r="J162" s="144"/>
      <c r="K162" s="144"/>
      <c r="L162" s="144"/>
      <c r="M162" s="144"/>
      <c r="N162" s="144"/>
      <c r="O162" s="144"/>
      <c r="P162" s="144"/>
      <c r="Q162" s="144"/>
      <c r="R162" s="144"/>
      <c r="S162" s="144"/>
      <c r="T162" s="144"/>
      <c r="U162" s="144"/>
      <c r="V162" s="144"/>
      <c r="W162" s="144"/>
      <c r="X162" s="144"/>
      <c r="Y162" s="144"/>
      <c r="Z162" s="144"/>
      <c r="AA162" s="144"/>
      <c r="AB162" s="144"/>
      <c r="AC162" s="144"/>
      <c r="AD162" s="144"/>
      <c r="AE162" s="144"/>
      <c r="AF162" s="144"/>
      <c r="AG162" s="144"/>
      <c r="AH162" s="144"/>
      <c r="AI162" s="144"/>
      <c r="AJ162" s="144"/>
      <c r="AK162" s="144"/>
      <c r="AL162" s="144"/>
      <c r="AM162" s="144"/>
      <c r="AN162" s="144"/>
      <c r="AO162" s="144"/>
      <c r="AP162" s="144"/>
    </row>
    <row r="163" spans="1:42">
      <c r="A163" s="144"/>
      <c r="B163" s="144"/>
      <c r="C163" s="144"/>
      <c r="D163" s="144"/>
      <c r="E163" s="144"/>
      <c r="F163" s="144"/>
      <c r="G163" s="144"/>
      <c r="H163" s="144"/>
      <c r="I163" s="144"/>
      <c r="J163" s="144"/>
      <c r="K163" s="144"/>
      <c r="L163" s="144"/>
      <c r="M163" s="144"/>
      <c r="N163" s="144"/>
      <c r="O163" s="144"/>
      <c r="P163" s="144"/>
      <c r="Q163" s="144"/>
      <c r="R163" s="144"/>
      <c r="S163" s="144"/>
      <c r="T163" s="144"/>
      <c r="U163" s="144"/>
      <c r="V163" s="144"/>
      <c r="W163" s="144"/>
      <c r="X163" s="144"/>
      <c r="Y163" s="144"/>
      <c r="Z163" s="144"/>
      <c r="AA163" s="144"/>
      <c r="AB163" s="144"/>
      <c r="AC163" s="144"/>
      <c r="AD163" s="144"/>
      <c r="AE163" s="144"/>
      <c r="AF163" s="144"/>
      <c r="AG163" s="144"/>
      <c r="AH163" s="144"/>
      <c r="AI163" s="144"/>
      <c r="AJ163" s="144"/>
      <c r="AK163" s="144"/>
      <c r="AL163" s="144"/>
      <c r="AM163" s="144"/>
      <c r="AN163" s="144"/>
      <c r="AO163" s="144"/>
      <c r="AP163" s="144"/>
    </row>
    <row r="164" spans="1:42">
      <c r="A164" s="144"/>
      <c r="B164" s="144"/>
      <c r="C164" s="144"/>
      <c r="D164" s="144"/>
      <c r="E164" s="144"/>
      <c r="F164" s="144"/>
      <c r="G164" s="144"/>
      <c r="H164" s="144"/>
      <c r="I164" s="144"/>
      <c r="J164" s="144"/>
      <c r="K164" s="144"/>
      <c r="L164" s="144"/>
      <c r="M164" s="144"/>
      <c r="N164" s="144"/>
      <c r="O164" s="144"/>
      <c r="P164" s="144"/>
      <c r="Q164" s="144"/>
      <c r="R164" s="144"/>
      <c r="S164" s="144"/>
      <c r="T164" s="144"/>
      <c r="U164" s="144"/>
      <c r="V164" s="144"/>
      <c r="W164" s="144"/>
      <c r="X164" s="144"/>
      <c r="Y164" s="144"/>
      <c r="Z164" s="144"/>
      <c r="AA164" s="144"/>
      <c r="AB164" s="144"/>
      <c r="AC164" s="144"/>
      <c r="AD164" s="144"/>
      <c r="AE164" s="144"/>
      <c r="AF164" s="144"/>
      <c r="AG164" s="144"/>
      <c r="AH164" s="144"/>
      <c r="AI164" s="144"/>
      <c r="AJ164" s="144"/>
      <c r="AK164" s="144"/>
      <c r="AL164" s="144"/>
      <c r="AM164" s="144"/>
      <c r="AN164" s="144"/>
      <c r="AO164" s="144"/>
      <c r="AP164" s="144"/>
    </row>
    <row r="165" spans="1:42">
      <c r="A165" s="144"/>
      <c r="B165" s="144"/>
      <c r="C165" s="144"/>
      <c r="D165" s="144"/>
      <c r="E165" s="144"/>
      <c r="F165" s="144"/>
      <c r="G165" s="144"/>
      <c r="H165" s="144"/>
      <c r="I165" s="144"/>
      <c r="J165" s="144"/>
      <c r="K165" s="144"/>
      <c r="L165" s="144"/>
      <c r="M165" s="144"/>
      <c r="N165" s="144"/>
      <c r="O165" s="144"/>
      <c r="P165" s="144"/>
      <c r="Q165" s="144"/>
      <c r="R165" s="144"/>
      <c r="S165" s="144"/>
      <c r="T165" s="144"/>
      <c r="U165" s="144"/>
      <c r="V165" s="144"/>
      <c r="W165" s="144"/>
      <c r="X165" s="144"/>
      <c r="Y165" s="144"/>
      <c r="Z165" s="144"/>
      <c r="AA165" s="144"/>
      <c r="AB165" s="144"/>
      <c r="AC165" s="144"/>
      <c r="AD165" s="144"/>
      <c r="AE165" s="144"/>
      <c r="AF165" s="144"/>
      <c r="AG165" s="144"/>
      <c r="AH165" s="144"/>
      <c r="AI165" s="144"/>
      <c r="AJ165" s="144"/>
      <c r="AK165" s="144"/>
      <c r="AL165" s="144"/>
      <c r="AM165" s="144"/>
      <c r="AN165" s="144"/>
      <c r="AO165" s="144"/>
      <c r="AP165" s="144"/>
    </row>
    <row r="166" spans="1:42">
      <c r="A166" s="144"/>
      <c r="B166" s="144"/>
      <c r="C166" s="144"/>
      <c r="D166" s="144"/>
      <c r="E166" s="144"/>
      <c r="F166" s="144"/>
      <c r="G166" s="144"/>
      <c r="H166" s="144"/>
      <c r="I166" s="144"/>
      <c r="J166" s="144"/>
      <c r="K166" s="144"/>
      <c r="L166" s="144"/>
      <c r="M166" s="144"/>
      <c r="N166" s="144"/>
      <c r="O166" s="144"/>
      <c r="P166" s="144"/>
      <c r="Q166" s="144"/>
      <c r="R166" s="144"/>
      <c r="S166" s="144"/>
      <c r="T166" s="144"/>
      <c r="U166" s="144"/>
      <c r="V166" s="144"/>
      <c r="W166" s="144"/>
      <c r="X166" s="144"/>
      <c r="Y166" s="144"/>
      <c r="Z166" s="144"/>
      <c r="AA166" s="144"/>
      <c r="AB166" s="144"/>
      <c r="AC166" s="144"/>
      <c r="AD166" s="144"/>
      <c r="AE166" s="144"/>
      <c r="AF166" s="144"/>
      <c r="AG166" s="144"/>
      <c r="AH166" s="144"/>
      <c r="AI166" s="144"/>
      <c r="AJ166" s="144"/>
      <c r="AK166" s="144"/>
      <c r="AL166" s="144"/>
      <c r="AM166" s="144"/>
      <c r="AN166" s="144"/>
      <c r="AO166" s="144"/>
      <c r="AP166" s="144"/>
    </row>
    <row r="167" spans="1:42">
      <c r="A167" s="144"/>
      <c r="B167" s="144"/>
      <c r="C167" s="144"/>
      <c r="D167" s="144"/>
      <c r="E167" s="144"/>
      <c r="F167" s="144"/>
      <c r="G167" s="144"/>
      <c r="H167" s="144"/>
      <c r="I167" s="144"/>
      <c r="J167" s="144"/>
      <c r="K167" s="144"/>
      <c r="L167" s="144"/>
      <c r="M167" s="144"/>
      <c r="N167" s="144"/>
      <c r="O167" s="144"/>
      <c r="P167" s="144"/>
      <c r="Q167" s="144"/>
      <c r="R167" s="144"/>
      <c r="S167" s="144"/>
      <c r="T167" s="144"/>
      <c r="U167" s="144"/>
      <c r="V167" s="144"/>
      <c r="W167" s="144"/>
      <c r="X167" s="144"/>
      <c r="Y167" s="144"/>
      <c r="Z167" s="144"/>
      <c r="AA167" s="144"/>
      <c r="AB167" s="144"/>
      <c r="AC167" s="144"/>
      <c r="AD167" s="144"/>
      <c r="AE167" s="144"/>
      <c r="AF167" s="144"/>
      <c r="AG167" s="144"/>
      <c r="AH167" s="144"/>
      <c r="AI167" s="144"/>
      <c r="AJ167" s="144"/>
      <c r="AK167" s="144"/>
      <c r="AL167" s="144"/>
      <c r="AM167" s="144"/>
      <c r="AN167" s="144"/>
      <c r="AO167" s="144"/>
      <c r="AP167" s="144"/>
    </row>
    <row r="168" spans="1:42">
      <c r="A168" s="144"/>
      <c r="B168" s="144"/>
      <c r="C168" s="144"/>
      <c r="D168" s="144"/>
      <c r="E168" s="144"/>
      <c r="F168" s="144"/>
      <c r="G168" s="144"/>
      <c r="H168" s="144"/>
      <c r="I168" s="144"/>
      <c r="J168" s="144"/>
      <c r="K168" s="144"/>
      <c r="L168" s="144"/>
      <c r="M168" s="144"/>
      <c r="N168" s="144"/>
      <c r="O168" s="144"/>
      <c r="P168" s="144"/>
      <c r="Q168" s="144"/>
      <c r="R168" s="144"/>
      <c r="S168" s="144"/>
      <c r="T168" s="144"/>
      <c r="U168" s="144"/>
      <c r="V168" s="144"/>
      <c r="W168" s="144"/>
      <c r="X168" s="144"/>
      <c r="Y168" s="144"/>
      <c r="Z168" s="144"/>
      <c r="AA168" s="144"/>
      <c r="AB168" s="144"/>
      <c r="AC168" s="144"/>
      <c r="AD168" s="144"/>
      <c r="AE168" s="144"/>
      <c r="AF168" s="144"/>
      <c r="AG168" s="144"/>
      <c r="AH168" s="144"/>
      <c r="AI168" s="144"/>
      <c r="AJ168" s="144"/>
      <c r="AK168" s="144"/>
      <c r="AL168" s="144"/>
      <c r="AM168" s="144"/>
      <c r="AN168" s="144"/>
      <c r="AO168" s="144"/>
      <c r="AP168" s="144"/>
    </row>
    <row r="169" spans="1:42">
      <c r="A169" s="144"/>
      <c r="B169" s="144"/>
      <c r="C169" s="144"/>
      <c r="D169" s="144"/>
      <c r="E169" s="144"/>
      <c r="F169" s="144"/>
      <c r="G169" s="144"/>
      <c r="H169" s="144"/>
      <c r="I169" s="144"/>
      <c r="J169" s="144"/>
      <c r="K169" s="144"/>
      <c r="L169" s="144"/>
      <c r="M169" s="144"/>
      <c r="N169" s="144"/>
      <c r="O169" s="144"/>
      <c r="P169" s="144"/>
      <c r="Q169" s="144"/>
      <c r="R169" s="144"/>
      <c r="S169" s="144"/>
      <c r="T169" s="144"/>
      <c r="U169" s="144"/>
      <c r="V169" s="144"/>
      <c r="W169" s="144"/>
      <c r="X169" s="144"/>
      <c r="Y169" s="144"/>
      <c r="Z169" s="144"/>
      <c r="AA169" s="144"/>
      <c r="AB169" s="144"/>
      <c r="AC169" s="144"/>
      <c r="AD169" s="144"/>
      <c r="AE169" s="144"/>
      <c r="AF169" s="144"/>
      <c r="AG169" s="144"/>
      <c r="AH169" s="144"/>
      <c r="AI169" s="144"/>
      <c r="AJ169" s="144"/>
      <c r="AK169" s="144"/>
      <c r="AL169" s="144"/>
      <c r="AM169" s="144"/>
      <c r="AN169" s="144"/>
      <c r="AO169" s="144"/>
      <c r="AP169" s="144"/>
    </row>
    <row r="170" spans="1:42">
      <c r="A170" s="144"/>
      <c r="B170" s="144"/>
      <c r="C170" s="144"/>
      <c r="D170" s="144"/>
      <c r="E170" s="144"/>
      <c r="F170" s="144"/>
      <c r="G170" s="144"/>
      <c r="H170" s="144"/>
      <c r="I170" s="144"/>
      <c r="J170" s="144"/>
      <c r="K170" s="144"/>
      <c r="L170" s="144"/>
      <c r="M170" s="144"/>
      <c r="N170" s="144"/>
      <c r="O170" s="144"/>
      <c r="P170" s="144"/>
      <c r="Q170" s="144"/>
      <c r="R170" s="144"/>
      <c r="S170" s="144"/>
      <c r="T170" s="144"/>
      <c r="U170" s="144"/>
      <c r="V170" s="144"/>
      <c r="W170" s="144"/>
      <c r="X170" s="144"/>
      <c r="Y170" s="144"/>
      <c r="Z170" s="144"/>
      <c r="AA170" s="144"/>
      <c r="AB170" s="144"/>
      <c r="AC170" s="144"/>
      <c r="AD170" s="144"/>
      <c r="AE170" s="144"/>
      <c r="AF170" s="144"/>
      <c r="AG170" s="144"/>
      <c r="AH170" s="144"/>
      <c r="AI170" s="144"/>
      <c r="AJ170" s="144"/>
      <c r="AK170" s="144"/>
      <c r="AL170" s="144"/>
      <c r="AM170" s="144"/>
      <c r="AN170" s="144"/>
      <c r="AO170" s="144"/>
      <c r="AP170" s="144"/>
    </row>
    <row r="171" spans="1:42">
      <c r="A171" s="144"/>
      <c r="B171" s="144"/>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c r="AC171" s="144"/>
      <c r="AD171" s="144"/>
      <c r="AE171" s="144"/>
      <c r="AF171" s="144"/>
      <c r="AG171" s="144"/>
      <c r="AH171" s="144"/>
      <c r="AI171" s="144"/>
      <c r="AJ171" s="144"/>
      <c r="AK171" s="144"/>
      <c r="AL171" s="144"/>
      <c r="AM171" s="144"/>
      <c r="AN171" s="144"/>
      <c r="AO171" s="144"/>
      <c r="AP171" s="144"/>
    </row>
    <row r="172" spans="1:42">
      <c r="A172" s="144"/>
      <c r="B172" s="144"/>
      <c r="C172" s="144"/>
      <c r="D172" s="144"/>
      <c r="E172" s="144"/>
      <c r="F172" s="144"/>
      <c r="G172" s="144"/>
      <c r="H172" s="144"/>
      <c r="I172" s="144"/>
      <c r="J172" s="144"/>
      <c r="K172" s="144"/>
      <c r="L172" s="144"/>
      <c r="M172" s="144"/>
      <c r="N172" s="144"/>
      <c r="O172" s="144"/>
      <c r="P172" s="144"/>
      <c r="Q172" s="144"/>
      <c r="R172" s="144"/>
      <c r="S172" s="144"/>
      <c r="T172" s="144"/>
      <c r="U172" s="144"/>
      <c r="V172" s="144"/>
      <c r="W172" s="144"/>
      <c r="X172" s="144"/>
      <c r="Y172" s="144"/>
      <c r="Z172" s="144"/>
      <c r="AA172" s="144"/>
      <c r="AB172" s="144"/>
      <c r="AC172" s="144"/>
      <c r="AD172" s="144"/>
      <c r="AE172" s="144"/>
      <c r="AF172" s="144"/>
      <c r="AG172" s="144"/>
      <c r="AH172" s="144"/>
      <c r="AI172" s="144"/>
      <c r="AJ172" s="144"/>
      <c r="AK172" s="144"/>
      <c r="AL172" s="144"/>
      <c r="AM172" s="144"/>
      <c r="AN172" s="144"/>
      <c r="AO172" s="144"/>
      <c r="AP172" s="144"/>
    </row>
    <row r="173" spans="1:42">
      <c r="A173" s="144"/>
      <c r="B173" s="144"/>
      <c r="C173" s="144"/>
      <c r="D173" s="144"/>
      <c r="E173" s="144"/>
      <c r="F173" s="144"/>
      <c r="G173" s="144"/>
      <c r="H173" s="144"/>
      <c r="I173" s="144"/>
      <c r="J173" s="144"/>
      <c r="K173" s="144"/>
      <c r="L173" s="144"/>
      <c r="M173" s="144"/>
      <c r="N173" s="144"/>
      <c r="O173" s="144"/>
      <c r="P173" s="144"/>
      <c r="Q173" s="144"/>
      <c r="R173" s="144"/>
      <c r="S173" s="144"/>
      <c r="T173" s="144"/>
      <c r="U173" s="144"/>
      <c r="V173" s="144"/>
      <c r="W173" s="144"/>
      <c r="X173" s="144"/>
      <c r="Y173" s="144"/>
      <c r="Z173" s="144"/>
      <c r="AA173" s="144"/>
      <c r="AB173" s="144"/>
      <c r="AC173" s="144"/>
      <c r="AD173" s="144"/>
      <c r="AE173" s="144"/>
      <c r="AF173" s="144"/>
      <c r="AG173" s="144"/>
      <c r="AH173" s="144"/>
      <c r="AI173" s="144"/>
      <c r="AJ173" s="144"/>
      <c r="AK173" s="144"/>
      <c r="AL173" s="144"/>
      <c r="AM173" s="144"/>
      <c r="AN173" s="144"/>
      <c r="AO173" s="144"/>
      <c r="AP173" s="144"/>
    </row>
    <row r="174" spans="1:42">
      <c r="A174" s="144"/>
      <c r="B174" s="144"/>
      <c r="C174" s="144"/>
      <c r="D174" s="144"/>
      <c r="E174" s="144"/>
      <c r="F174" s="144"/>
      <c r="G174" s="144"/>
      <c r="H174" s="144"/>
      <c r="I174" s="144"/>
      <c r="J174" s="144"/>
      <c r="K174" s="144"/>
      <c r="L174" s="144"/>
      <c r="M174" s="144"/>
      <c r="N174" s="144"/>
      <c r="O174" s="144"/>
      <c r="P174" s="144"/>
      <c r="Q174" s="144"/>
      <c r="R174" s="144"/>
      <c r="S174" s="144"/>
      <c r="T174" s="144"/>
      <c r="U174" s="144"/>
      <c r="V174" s="144"/>
      <c r="W174" s="144"/>
      <c r="X174" s="144"/>
      <c r="Y174" s="144"/>
      <c r="Z174" s="144"/>
      <c r="AA174" s="144"/>
      <c r="AB174" s="144"/>
      <c r="AC174" s="144"/>
      <c r="AD174" s="144"/>
      <c r="AE174" s="144"/>
      <c r="AF174" s="144"/>
      <c r="AG174" s="144"/>
      <c r="AH174" s="144"/>
      <c r="AI174" s="144"/>
      <c r="AJ174" s="144"/>
      <c r="AK174" s="144"/>
      <c r="AL174" s="144"/>
      <c r="AM174" s="144"/>
      <c r="AN174" s="144"/>
      <c r="AO174" s="144"/>
      <c r="AP174" s="144"/>
    </row>
    <row r="175" spans="1:42">
      <c r="A175" s="144"/>
      <c r="B175" s="144"/>
      <c r="C175" s="144"/>
      <c r="D175" s="144"/>
      <c r="E175" s="144"/>
      <c r="F175" s="144"/>
      <c r="G175" s="144"/>
      <c r="H175" s="144"/>
      <c r="I175" s="144"/>
      <c r="J175" s="144"/>
      <c r="K175" s="144"/>
      <c r="L175" s="144"/>
      <c r="M175" s="144"/>
      <c r="N175" s="144"/>
      <c r="O175" s="144"/>
      <c r="P175" s="144"/>
      <c r="Q175" s="144"/>
      <c r="R175" s="144"/>
      <c r="S175" s="144"/>
      <c r="T175" s="144"/>
      <c r="U175" s="144"/>
      <c r="V175" s="144"/>
      <c r="W175" s="144"/>
      <c r="X175" s="144"/>
      <c r="Y175" s="144"/>
      <c r="Z175" s="144"/>
      <c r="AA175" s="144"/>
      <c r="AB175" s="144"/>
      <c r="AC175" s="144"/>
      <c r="AD175" s="144"/>
      <c r="AE175" s="144"/>
      <c r="AF175" s="144"/>
      <c r="AG175" s="144"/>
      <c r="AH175" s="144"/>
      <c r="AI175" s="144"/>
      <c r="AJ175" s="144"/>
      <c r="AK175" s="144"/>
      <c r="AL175" s="144"/>
      <c r="AM175" s="144"/>
      <c r="AN175" s="144"/>
      <c r="AO175" s="144"/>
      <c r="AP175" s="144"/>
    </row>
    <row r="176" spans="1:42">
      <c r="A176" s="144"/>
      <c r="B176" s="144"/>
      <c r="C176" s="144"/>
      <c r="D176" s="144"/>
      <c r="E176" s="144"/>
      <c r="F176" s="144"/>
      <c r="G176" s="144"/>
      <c r="H176" s="144"/>
      <c r="I176" s="144"/>
      <c r="J176" s="144"/>
      <c r="K176" s="144"/>
      <c r="L176" s="144"/>
      <c r="M176" s="144"/>
      <c r="N176" s="144"/>
      <c r="O176" s="144"/>
      <c r="P176" s="144"/>
      <c r="Q176" s="144"/>
      <c r="R176" s="144"/>
      <c r="S176" s="144"/>
      <c r="T176" s="144"/>
      <c r="U176" s="144"/>
      <c r="V176" s="144"/>
      <c r="W176" s="144"/>
      <c r="X176" s="144"/>
      <c r="Y176" s="144"/>
      <c r="Z176" s="144"/>
      <c r="AA176" s="144"/>
      <c r="AB176" s="144"/>
      <c r="AC176" s="144"/>
      <c r="AD176" s="144"/>
      <c r="AE176" s="144"/>
      <c r="AF176" s="144"/>
      <c r="AG176" s="144"/>
      <c r="AH176" s="144"/>
      <c r="AI176" s="144"/>
      <c r="AJ176" s="144"/>
      <c r="AK176" s="144"/>
      <c r="AL176" s="144"/>
      <c r="AM176" s="144"/>
      <c r="AN176" s="144"/>
      <c r="AO176" s="144"/>
      <c r="AP176" s="144"/>
    </row>
    <row r="177" spans="1:42">
      <c r="A177" s="144"/>
      <c r="B177" s="144"/>
      <c r="C177" s="144"/>
      <c r="D177" s="144"/>
      <c r="E177" s="144"/>
      <c r="F177" s="144"/>
      <c r="G177" s="144"/>
      <c r="H177" s="144"/>
      <c r="I177" s="144"/>
      <c r="J177" s="144"/>
      <c r="K177" s="144"/>
      <c r="L177" s="144"/>
      <c r="M177" s="144"/>
      <c r="N177" s="144"/>
      <c r="O177" s="144"/>
      <c r="P177" s="144"/>
      <c r="Q177" s="144"/>
      <c r="R177" s="144"/>
      <c r="S177" s="144"/>
      <c r="T177" s="144"/>
      <c r="U177" s="144"/>
      <c r="V177" s="144"/>
      <c r="W177" s="144"/>
      <c r="X177" s="144"/>
      <c r="Y177" s="144"/>
      <c r="Z177" s="144"/>
      <c r="AA177" s="144"/>
      <c r="AB177" s="144"/>
      <c r="AC177" s="144"/>
      <c r="AD177" s="144"/>
      <c r="AE177" s="144"/>
      <c r="AF177" s="144"/>
      <c r="AG177" s="144"/>
      <c r="AH177" s="144"/>
      <c r="AI177" s="144"/>
      <c r="AJ177" s="144"/>
      <c r="AK177" s="144"/>
      <c r="AL177" s="144"/>
      <c r="AM177" s="144"/>
      <c r="AN177" s="144"/>
      <c r="AO177" s="144"/>
      <c r="AP177" s="144"/>
    </row>
    <row r="178" spans="1:42">
      <c r="A178" s="144"/>
      <c r="B178" s="144"/>
      <c r="C178" s="144"/>
      <c r="D178" s="144"/>
      <c r="E178" s="144"/>
      <c r="F178" s="144"/>
      <c r="G178" s="144"/>
      <c r="H178" s="144"/>
      <c r="I178" s="144"/>
      <c r="J178" s="144"/>
      <c r="K178" s="144"/>
      <c r="L178" s="144"/>
      <c r="M178" s="144"/>
      <c r="N178" s="144"/>
      <c r="O178" s="144"/>
      <c r="P178" s="144"/>
      <c r="Q178" s="144"/>
      <c r="R178" s="144"/>
      <c r="S178" s="144"/>
      <c r="T178" s="144"/>
      <c r="U178" s="144"/>
      <c r="V178" s="144"/>
      <c r="W178" s="144"/>
      <c r="X178" s="144"/>
      <c r="Y178" s="144"/>
      <c r="Z178" s="144"/>
      <c r="AA178" s="144"/>
      <c r="AB178" s="144"/>
      <c r="AC178" s="144"/>
      <c r="AD178" s="144"/>
      <c r="AE178" s="144"/>
      <c r="AF178" s="144"/>
      <c r="AG178" s="144"/>
      <c r="AH178" s="144"/>
      <c r="AI178" s="144"/>
      <c r="AJ178" s="144"/>
      <c r="AK178" s="144"/>
      <c r="AL178" s="144"/>
      <c r="AM178" s="144"/>
      <c r="AN178" s="144"/>
      <c r="AO178" s="144"/>
      <c r="AP178" s="144"/>
    </row>
    <row r="179" spans="1:42">
      <c r="A179" s="144"/>
      <c r="B179" s="144"/>
      <c r="C179" s="144"/>
      <c r="D179" s="144"/>
      <c r="E179" s="144"/>
      <c r="F179" s="144"/>
      <c r="G179" s="144"/>
      <c r="H179" s="144"/>
      <c r="I179" s="144"/>
      <c r="J179" s="144"/>
      <c r="K179" s="144"/>
      <c r="L179" s="144"/>
      <c r="M179" s="144"/>
      <c r="N179" s="144"/>
      <c r="O179" s="144"/>
      <c r="P179" s="144"/>
      <c r="Q179" s="144"/>
      <c r="R179" s="144"/>
      <c r="S179" s="144"/>
      <c r="T179" s="144"/>
      <c r="U179" s="144"/>
      <c r="V179" s="144"/>
      <c r="W179" s="144"/>
      <c r="X179" s="144"/>
      <c r="Y179" s="144"/>
      <c r="Z179" s="144"/>
      <c r="AA179" s="144"/>
      <c r="AB179" s="144"/>
      <c r="AC179" s="144"/>
      <c r="AD179" s="144"/>
      <c r="AE179" s="144"/>
      <c r="AF179" s="144"/>
      <c r="AG179" s="144"/>
      <c r="AH179" s="144"/>
      <c r="AI179" s="144"/>
      <c r="AJ179" s="144"/>
      <c r="AK179" s="144"/>
      <c r="AL179" s="144"/>
      <c r="AM179" s="144"/>
      <c r="AN179" s="144"/>
      <c r="AO179" s="144"/>
      <c r="AP179" s="144"/>
    </row>
    <row r="180" spans="1:42">
      <c r="A180" s="144"/>
      <c r="B180" s="144"/>
      <c r="C180" s="144"/>
      <c r="D180" s="144"/>
      <c r="E180" s="144"/>
      <c r="F180" s="144"/>
      <c r="G180" s="144"/>
      <c r="H180" s="144"/>
      <c r="I180" s="144"/>
      <c r="J180" s="144"/>
      <c r="K180" s="144"/>
      <c r="L180" s="144"/>
      <c r="M180" s="144"/>
      <c r="N180" s="144"/>
      <c r="O180" s="144"/>
      <c r="P180" s="144"/>
      <c r="Q180" s="144"/>
      <c r="R180" s="144"/>
      <c r="S180" s="144"/>
      <c r="T180" s="144"/>
      <c r="U180" s="144"/>
      <c r="V180" s="144"/>
      <c r="W180" s="144"/>
      <c r="X180" s="144"/>
      <c r="Y180" s="144"/>
      <c r="Z180" s="144"/>
      <c r="AA180" s="144"/>
      <c r="AB180" s="144"/>
      <c r="AC180" s="144"/>
      <c r="AD180" s="144"/>
      <c r="AE180" s="144"/>
      <c r="AF180" s="144"/>
      <c r="AG180" s="144"/>
      <c r="AH180" s="144"/>
      <c r="AI180" s="144"/>
      <c r="AJ180" s="144"/>
      <c r="AK180" s="144"/>
      <c r="AL180" s="144"/>
      <c r="AM180" s="144"/>
      <c r="AN180" s="144"/>
      <c r="AO180" s="144"/>
      <c r="AP180" s="144"/>
    </row>
    <row r="181" spans="1:42">
      <c r="A181" s="144"/>
      <c r="B181" s="144"/>
      <c r="C181" s="144"/>
      <c r="D181" s="144"/>
      <c r="E181" s="144"/>
      <c r="F181" s="144"/>
      <c r="G181" s="144"/>
      <c r="H181" s="144"/>
      <c r="I181" s="144"/>
      <c r="J181" s="144"/>
      <c r="K181" s="144"/>
      <c r="L181" s="144"/>
      <c r="M181" s="144"/>
      <c r="N181" s="144"/>
      <c r="O181" s="144"/>
      <c r="P181" s="144"/>
      <c r="Q181" s="144"/>
      <c r="R181" s="144"/>
      <c r="S181" s="144"/>
      <c r="T181" s="144"/>
      <c r="U181" s="144"/>
      <c r="V181" s="144"/>
      <c r="W181" s="144"/>
      <c r="X181" s="144"/>
      <c r="Y181" s="144"/>
      <c r="Z181" s="144"/>
      <c r="AA181" s="144"/>
      <c r="AB181" s="144"/>
      <c r="AC181" s="144"/>
      <c r="AD181" s="144"/>
      <c r="AE181" s="144"/>
      <c r="AF181" s="144"/>
      <c r="AG181" s="144"/>
      <c r="AH181" s="144"/>
      <c r="AI181" s="144"/>
      <c r="AJ181" s="144"/>
      <c r="AK181" s="144"/>
      <c r="AL181" s="144"/>
      <c r="AM181" s="144"/>
      <c r="AN181" s="144"/>
      <c r="AO181" s="144"/>
      <c r="AP181" s="144"/>
    </row>
    <row r="182" spans="1:42">
      <c r="A182" s="144"/>
      <c r="B182" s="144"/>
      <c r="C182" s="144"/>
      <c r="D182" s="144"/>
      <c r="E182" s="144"/>
      <c r="F182" s="144"/>
      <c r="G182" s="144"/>
      <c r="H182" s="144"/>
      <c r="I182" s="144"/>
      <c r="J182" s="144"/>
      <c r="K182" s="144"/>
      <c r="L182" s="144"/>
      <c r="M182" s="144"/>
      <c r="N182" s="144"/>
      <c r="O182" s="144"/>
      <c r="P182" s="144"/>
      <c r="Q182" s="144"/>
      <c r="R182" s="144"/>
      <c r="S182" s="144"/>
      <c r="T182" s="144"/>
      <c r="U182" s="144"/>
      <c r="V182" s="144"/>
      <c r="W182" s="144"/>
      <c r="X182" s="144"/>
      <c r="Y182" s="144"/>
      <c r="Z182" s="144"/>
      <c r="AA182" s="144"/>
      <c r="AB182" s="144"/>
      <c r="AC182" s="144"/>
      <c r="AD182" s="144"/>
      <c r="AE182" s="144"/>
      <c r="AF182" s="144"/>
      <c r="AG182" s="144"/>
      <c r="AH182" s="144"/>
      <c r="AI182" s="144"/>
      <c r="AJ182" s="144"/>
      <c r="AK182" s="144"/>
      <c r="AL182" s="144"/>
      <c r="AM182" s="144"/>
      <c r="AN182" s="144"/>
      <c r="AO182" s="144"/>
      <c r="AP182" s="144"/>
    </row>
    <row r="183" spans="1:42">
      <c r="A183" s="144"/>
      <c r="B183" s="144"/>
      <c r="C183" s="144"/>
      <c r="D183" s="144"/>
      <c r="E183" s="144"/>
      <c r="F183" s="144"/>
      <c r="G183" s="144"/>
      <c r="H183" s="144"/>
      <c r="I183" s="144"/>
      <c r="J183" s="144"/>
      <c r="K183" s="144"/>
      <c r="L183" s="144"/>
      <c r="M183" s="144"/>
      <c r="N183" s="144"/>
      <c r="O183" s="144"/>
      <c r="P183" s="144"/>
      <c r="Q183" s="144"/>
      <c r="R183" s="144"/>
      <c r="S183" s="144"/>
      <c r="T183" s="144"/>
      <c r="U183" s="144"/>
      <c r="V183" s="144"/>
      <c r="W183" s="144"/>
      <c r="X183" s="144"/>
      <c r="Y183" s="144"/>
      <c r="Z183" s="144"/>
      <c r="AA183" s="144"/>
      <c r="AB183" s="144"/>
      <c r="AC183" s="144"/>
      <c r="AD183" s="144"/>
      <c r="AE183" s="144"/>
      <c r="AF183" s="144"/>
      <c r="AG183" s="144"/>
      <c r="AH183" s="144"/>
      <c r="AI183" s="144"/>
      <c r="AJ183" s="144"/>
      <c r="AK183" s="144"/>
      <c r="AL183" s="144"/>
      <c r="AM183" s="144"/>
      <c r="AN183" s="144"/>
      <c r="AO183" s="144"/>
      <c r="AP183" s="144"/>
    </row>
    <row r="184" spans="1:42">
      <c r="A184" s="144"/>
      <c r="B184" s="144"/>
      <c r="C184" s="144"/>
      <c r="D184" s="144"/>
      <c r="E184" s="144"/>
      <c r="F184" s="144"/>
      <c r="G184" s="144"/>
      <c r="H184" s="144"/>
      <c r="I184" s="144"/>
      <c r="J184" s="144"/>
      <c r="K184" s="144"/>
      <c r="L184" s="144"/>
      <c r="M184" s="144"/>
      <c r="N184" s="144"/>
      <c r="O184" s="144"/>
      <c r="P184" s="144"/>
      <c r="Q184" s="144"/>
      <c r="R184" s="144"/>
      <c r="S184" s="144"/>
      <c r="T184" s="144"/>
      <c r="U184" s="144"/>
      <c r="V184" s="144"/>
      <c r="W184" s="144"/>
      <c r="X184" s="144"/>
      <c r="Y184" s="144"/>
      <c r="Z184" s="144"/>
      <c r="AA184" s="144"/>
      <c r="AB184" s="144"/>
      <c r="AC184" s="144"/>
      <c r="AD184" s="144"/>
      <c r="AE184" s="144"/>
      <c r="AF184" s="144"/>
      <c r="AG184" s="144"/>
      <c r="AH184" s="144"/>
      <c r="AI184" s="144"/>
      <c r="AJ184" s="144"/>
      <c r="AK184" s="144"/>
      <c r="AL184" s="144"/>
      <c r="AM184" s="144"/>
      <c r="AN184" s="144"/>
      <c r="AO184" s="144"/>
      <c r="AP184" s="144"/>
    </row>
    <row r="185" spans="1:42">
      <c r="A185" s="144"/>
      <c r="B185" s="144"/>
      <c r="C185" s="144"/>
      <c r="D185" s="144"/>
      <c r="E185" s="144"/>
      <c r="F185" s="144"/>
      <c r="G185" s="144"/>
      <c r="H185" s="144"/>
      <c r="I185" s="144"/>
      <c r="J185" s="144"/>
      <c r="K185" s="144"/>
      <c r="L185" s="144"/>
      <c r="M185" s="144"/>
      <c r="N185" s="144"/>
      <c r="O185" s="144"/>
      <c r="P185" s="144"/>
      <c r="Q185" s="144"/>
      <c r="R185" s="144"/>
      <c r="S185" s="144"/>
      <c r="T185" s="144"/>
      <c r="U185" s="144"/>
      <c r="V185" s="144"/>
      <c r="W185" s="144"/>
      <c r="X185" s="144"/>
      <c r="Y185" s="144"/>
      <c r="Z185" s="144"/>
      <c r="AA185" s="144"/>
      <c r="AB185" s="144"/>
      <c r="AC185" s="144"/>
      <c r="AD185" s="144"/>
      <c r="AE185" s="144"/>
      <c r="AF185" s="144"/>
      <c r="AG185" s="144"/>
      <c r="AH185" s="144"/>
      <c r="AI185" s="144"/>
      <c r="AJ185" s="144"/>
      <c r="AK185" s="144"/>
      <c r="AL185" s="144"/>
      <c r="AM185" s="144"/>
      <c r="AN185" s="144"/>
      <c r="AO185" s="144"/>
      <c r="AP185" s="144"/>
    </row>
    <row r="186" spans="1:42">
      <c r="A186" s="144"/>
      <c r="B186" s="144"/>
      <c r="C186" s="144"/>
      <c r="D186" s="144"/>
      <c r="E186" s="144"/>
      <c r="F186" s="144"/>
      <c r="G186" s="144"/>
      <c r="H186" s="144"/>
      <c r="I186" s="144"/>
      <c r="J186" s="144"/>
      <c r="K186" s="144"/>
      <c r="L186" s="144"/>
      <c r="M186" s="144"/>
      <c r="N186" s="144"/>
      <c r="O186" s="144"/>
      <c r="P186" s="144"/>
      <c r="Q186" s="144"/>
      <c r="R186" s="144"/>
      <c r="S186" s="144"/>
      <c r="T186" s="144"/>
      <c r="U186" s="144"/>
      <c r="V186" s="144"/>
      <c r="W186" s="144"/>
      <c r="X186" s="144"/>
      <c r="Y186" s="144"/>
      <c r="Z186" s="144"/>
      <c r="AA186" s="144"/>
      <c r="AB186" s="144"/>
      <c r="AC186" s="144"/>
      <c r="AD186" s="144"/>
      <c r="AE186" s="144"/>
      <c r="AF186" s="144"/>
      <c r="AG186" s="144"/>
      <c r="AH186" s="144"/>
      <c r="AI186" s="144"/>
      <c r="AJ186" s="144"/>
      <c r="AK186" s="144"/>
      <c r="AL186" s="144"/>
      <c r="AM186" s="144"/>
      <c r="AN186" s="144"/>
      <c r="AO186" s="144"/>
      <c r="AP186" s="144"/>
    </row>
    <row r="187" spans="1:42">
      <c r="A187" s="144"/>
      <c r="B187" s="144"/>
      <c r="C187" s="144"/>
      <c r="D187" s="144"/>
      <c r="E187" s="144"/>
      <c r="F187" s="144"/>
      <c r="G187" s="144"/>
      <c r="H187" s="144"/>
      <c r="I187" s="144"/>
      <c r="J187" s="144"/>
      <c r="K187" s="144"/>
      <c r="L187" s="144"/>
      <c r="M187" s="144"/>
      <c r="N187" s="144"/>
      <c r="O187" s="144"/>
      <c r="P187" s="144"/>
      <c r="Q187" s="144"/>
      <c r="R187" s="144"/>
      <c r="S187" s="144"/>
      <c r="T187" s="144"/>
      <c r="U187" s="144"/>
      <c r="V187" s="144"/>
      <c r="W187" s="144"/>
      <c r="X187" s="144"/>
      <c r="Y187" s="144"/>
      <c r="Z187" s="144"/>
      <c r="AA187" s="144"/>
      <c r="AB187" s="144"/>
      <c r="AC187" s="144"/>
      <c r="AD187" s="144"/>
      <c r="AE187" s="144"/>
      <c r="AF187" s="144"/>
      <c r="AG187" s="144"/>
      <c r="AH187" s="144"/>
      <c r="AI187" s="144"/>
      <c r="AJ187" s="144"/>
      <c r="AK187" s="144"/>
      <c r="AL187" s="144"/>
      <c r="AM187" s="144"/>
      <c r="AN187" s="144"/>
      <c r="AO187" s="144"/>
      <c r="AP187" s="144"/>
    </row>
    <row r="188" spans="1:42">
      <c r="A188" s="144"/>
      <c r="B188" s="144"/>
      <c r="C188" s="144"/>
      <c r="D188" s="144"/>
      <c r="E188" s="144"/>
      <c r="F188" s="144"/>
      <c r="G188" s="144"/>
      <c r="H188" s="144"/>
      <c r="I188" s="144"/>
      <c r="J188" s="144"/>
      <c r="K188" s="144"/>
      <c r="L188" s="144"/>
      <c r="M188" s="144"/>
      <c r="N188" s="144"/>
      <c r="O188" s="144"/>
      <c r="P188" s="144"/>
      <c r="Q188" s="144"/>
      <c r="R188" s="144"/>
      <c r="S188" s="144"/>
      <c r="T188" s="144"/>
      <c r="U188" s="144"/>
      <c r="V188" s="144"/>
      <c r="W188" s="144"/>
      <c r="X188" s="144"/>
      <c r="Y188" s="144"/>
      <c r="Z188" s="144"/>
      <c r="AA188" s="144"/>
      <c r="AB188" s="144"/>
      <c r="AC188" s="144"/>
      <c r="AD188" s="144"/>
      <c r="AE188" s="144"/>
      <c r="AF188" s="144"/>
      <c r="AG188" s="144"/>
      <c r="AH188" s="144"/>
      <c r="AI188" s="144"/>
      <c r="AJ188" s="144"/>
      <c r="AK188" s="144"/>
      <c r="AL188" s="144"/>
      <c r="AM188" s="144"/>
      <c r="AN188" s="144"/>
      <c r="AO188" s="144"/>
      <c r="AP188" s="144"/>
    </row>
    <row r="189" spans="1:42">
      <c r="A189" s="144"/>
      <c r="B189" s="144"/>
      <c r="C189" s="144"/>
      <c r="D189" s="144"/>
      <c r="E189" s="144"/>
      <c r="F189" s="144"/>
      <c r="G189" s="144"/>
      <c r="H189" s="144"/>
      <c r="I189" s="144"/>
      <c r="J189" s="144"/>
      <c r="K189" s="144"/>
      <c r="L189" s="144"/>
      <c r="M189" s="144"/>
      <c r="N189" s="144"/>
      <c r="O189" s="144"/>
      <c r="P189" s="144"/>
      <c r="Q189" s="144"/>
      <c r="R189" s="144"/>
      <c r="S189" s="144"/>
      <c r="T189" s="144"/>
      <c r="U189" s="144"/>
      <c r="V189" s="144"/>
      <c r="W189" s="144"/>
      <c r="X189" s="144"/>
      <c r="Y189" s="144"/>
      <c r="Z189" s="144"/>
      <c r="AA189" s="144"/>
      <c r="AB189" s="144"/>
      <c r="AC189" s="144"/>
      <c r="AD189" s="144"/>
      <c r="AE189" s="144"/>
      <c r="AF189" s="144"/>
      <c r="AG189" s="144"/>
      <c r="AH189" s="144"/>
      <c r="AI189" s="144"/>
      <c r="AJ189" s="144"/>
      <c r="AK189" s="144"/>
      <c r="AL189" s="144"/>
      <c r="AM189" s="144"/>
      <c r="AN189" s="144"/>
      <c r="AO189" s="144"/>
      <c r="AP189" s="144"/>
    </row>
    <row r="190" spans="1:42">
      <c r="A190" s="144"/>
      <c r="B190" s="144"/>
      <c r="C190" s="144"/>
      <c r="D190" s="144"/>
      <c r="E190" s="144"/>
      <c r="F190" s="144"/>
      <c r="G190" s="144"/>
      <c r="H190" s="144"/>
      <c r="I190" s="144"/>
      <c r="J190" s="144"/>
      <c r="K190" s="144"/>
      <c r="L190" s="144"/>
      <c r="M190" s="144"/>
      <c r="N190" s="144"/>
      <c r="O190" s="144"/>
      <c r="P190" s="144"/>
      <c r="Q190" s="144"/>
      <c r="R190" s="144"/>
      <c r="S190" s="144"/>
      <c r="T190" s="144"/>
      <c r="U190" s="144"/>
      <c r="V190" s="144"/>
      <c r="W190" s="144"/>
      <c r="X190" s="144"/>
      <c r="Y190" s="144"/>
      <c r="Z190" s="144"/>
      <c r="AA190" s="144"/>
      <c r="AB190" s="144"/>
      <c r="AC190" s="144"/>
      <c r="AD190" s="144"/>
      <c r="AE190" s="144"/>
      <c r="AF190" s="144"/>
      <c r="AG190" s="144"/>
      <c r="AH190" s="144"/>
      <c r="AI190" s="144"/>
      <c r="AJ190" s="144"/>
      <c r="AK190" s="144"/>
      <c r="AL190" s="144"/>
      <c r="AM190" s="144"/>
      <c r="AN190" s="144"/>
      <c r="AO190" s="144"/>
      <c r="AP190" s="144"/>
    </row>
    <row r="191" spans="1:42">
      <c r="A191" s="144"/>
      <c r="B191" s="144"/>
      <c r="C191" s="144"/>
      <c r="D191" s="144"/>
      <c r="E191" s="144"/>
      <c r="F191" s="144"/>
      <c r="G191" s="144"/>
      <c r="H191" s="144"/>
      <c r="I191" s="144"/>
      <c r="J191" s="144"/>
      <c r="K191" s="144"/>
      <c r="L191" s="144"/>
      <c r="M191" s="144"/>
      <c r="N191" s="144"/>
      <c r="O191" s="144"/>
      <c r="P191" s="144"/>
      <c r="Q191" s="144"/>
      <c r="R191" s="144"/>
      <c r="S191" s="144"/>
      <c r="T191" s="144"/>
      <c r="U191" s="144"/>
      <c r="V191" s="144"/>
      <c r="W191" s="144"/>
      <c r="X191" s="144"/>
      <c r="Y191" s="144"/>
      <c r="Z191" s="144"/>
      <c r="AA191" s="144"/>
      <c r="AB191" s="144"/>
      <c r="AC191" s="144"/>
      <c r="AD191" s="144"/>
      <c r="AE191" s="144"/>
      <c r="AF191" s="144"/>
      <c r="AG191" s="144"/>
      <c r="AH191" s="144"/>
      <c r="AI191" s="144"/>
      <c r="AJ191" s="144"/>
      <c r="AK191" s="144"/>
      <c r="AL191" s="144"/>
      <c r="AM191" s="144"/>
      <c r="AN191" s="144"/>
      <c r="AO191" s="144"/>
      <c r="AP191" s="144"/>
    </row>
    <row r="192" spans="1:42">
      <c r="A192" s="144"/>
      <c r="B192" s="144"/>
      <c r="C192" s="144"/>
      <c r="D192" s="144"/>
      <c r="E192" s="144"/>
      <c r="F192" s="144"/>
      <c r="G192" s="144"/>
      <c r="H192" s="144"/>
      <c r="I192" s="144"/>
      <c r="J192" s="144"/>
      <c r="K192" s="144"/>
      <c r="L192" s="144"/>
      <c r="M192" s="144"/>
      <c r="N192" s="144"/>
      <c r="O192" s="144"/>
      <c r="P192" s="144"/>
      <c r="Q192" s="144"/>
      <c r="R192" s="144"/>
      <c r="S192" s="144"/>
      <c r="T192" s="144"/>
      <c r="U192" s="144"/>
      <c r="V192" s="144"/>
      <c r="W192" s="144"/>
      <c r="X192" s="144"/>
      <c r="Y192" s="144"/>
      <c r="Z192" s="144"/>
      <c r="AA192" s="144"/>
      <c r="AB192" s="144"/>
      <c r="AC192" s="144"/>
      <c r="AD192" s="144"/>
      <c r="AE192" s="144"/>
      <c r="AF192" s="144"/>
      <c r="AG192" s="144"/>
      <c r="AH192" s="144"/>
      <c r="AI192" s="144"/>
      <c r="AJ192" s="144"/>
      <c r="AK192" s="144"/>
      <c r="AL192" s="144"/>
      <c r="AM192" s="144"/>
      <c r="AN192" s="144"/>
      <c r="AO192" s="144"/>
      <c r="AP192" s="144"/>
    </row>
    <row r="193" spans="1:42">
      <c r="A193" s="144"/>
      <c r="B193" s="144"/>
      <c r="C193" s="144"/>
      <c r="D193" s="144"/>
      <c r="E193" s="144"/>
      <c r="F193" s="144"/>
      <c r="G193" s="144"/>
      <c r="H193" s="144"/>
      <c r="I193" s="144"/>
      <c r="J193" s="144"/>
      <c r="K193" s="144"/>
      <c r="L193" s="144"/>
      <c r="M193" s="144"/>
      <c r="N193" s="144"/>
      <c r="O193" s="144"/>
      <c r="P193" s="144"/>
      <c r="Q193" s="144"/>
      <c r="R193" s="144"/>
      <c r="S193" s="144"/>
      <c r="T193" s="144"/>
      <c r="U193" s="144"/>
      <c r="V193" s="144"/>
      <c r="W193" s="144"/>
      <c r="X193" s="144"/>
      <c r="Y193" s="144"/>
      <c r="Z193" s="144"/>
      <c r="AA193" s="144"/>
      <c r="AB193" s="144"/>
      <c r="AC193" s="144"/>
      <c r="AD193" s="144"/>
      <c r="AE193" s="144"/>
      <c r="AF193" s="144"/>
      <c r="AG193" s="144"/>
      <c r="AH193" s="144"/>
      <c r="AI193" s="144"/>
      <c r="AJ193" s="144"/>
      <c r="AK193" s="144"/>
      <c r="AL193" s="144"/>
      <c r="AM193" s="144"/>
      <c r="AN193" s="144"/>
      <c r="AO193" s="144"/>
      <c r="AP193" s="144"/>
    </row>
    <row r="194" spans="1:42">
      <c r="A194" s="144"/>
      <c r="B194" s="144"/>
      <c r="C194" s="144"/>
      <c r="D194" s="144"/>
      <c r="E194" s="144"/>
      <c r="F194" s="144"/>
      <c r="G194" s="144"/>
      <c r="H194" s="144"/>
      <c r="I194" s="144"/>
      <c r="J194" s="144"/>
      <c r="K194" s="144"/>
      <c r="L194" s="144"/>
      <c r="M194" s="144"/>
      <c r="N194" s="144"/>
      <c r="O194" s="144"/>
      <c r="P194" s="144"/>
      <c r="Q194" s="144"/>
      <c r="R194" s="144"/>
      <c r="S194" s="144"/>
      <c r="T194" s="144"/>
      <c r="U194" s="144"/>
      <c r="V194" s="144"/>
      <c r="W194" s="144"/>
      <c r="X194" s="144"/>
      <c r="Y194" s="144"/>
      <c r="Z194" s="144"/>
      <c r="AA194" s="144"/>
      <c r="AB194" s="144"/>
      <c r="AC194" s="144"/>
      <c r="AD194" s="144"/>
      <c r="AE194" s="144"/>
      <c r="AF194" s="144"/>
      <c r="AG194" s="144"/>
      <c r="AH194" s="144"/>
      <c r="AI194" s="144"/>
      <c r="AJ194" s="144"/>
      <c r="AK194" s="144"/>
      <c r="AL194" s="144"/>
      <c r="AM194" s="144"/>
      <c r="AN194" s="144"/>
      <c r="AO194" s="144"/>
      <c r="AP194" s="144"/>
    </row>
    <row r="195" spans="1:42">
      <c r="A195" s="144"/>
      <c r="B195" s="144"/>
      <c r="C195" s="144"/>
      <c r="D195" s="144"/>
      <c r="E195" s="144"/>
      <c r="F195" s="144"/>
      <c r="G195" s="144"/>
      <c r="H195" s="144"/>
      <c r="I195" s="144"/>
      <c r="J195" s="144"/>
      <c r="K195" s="144"/>
      <c r="L195" s="144"/>
      <c r="M195" s="144"/>
      <c r="N195" s="144"/>
      <c r="O195" s="144"/>
      <c r="P195" s="144"/>
      <c r="Q195" s="144"/>
      <c r="R195" s="144"/>
      <c r="S195" s="144"/>
      <c r="T195" s="144"/>
      <c r="U195" s="144"/>
      <c r="V195" s="144"/>
      <c r="W195" s="144"/>
      <c r="X195" s="144"/>
      <c r="Y195" s="144"/>
      <c r="Z195" s="144"/>
      <c r="AA195" s="144"/>
      <c r="AB195" s="144"/>
      <c r="AC195" s="144"/>
      <c r="AD195" s="144"/>
      <c r="AE195" s="144"/>
      <c r="AF195" s="144"/>
      <c r="AG195" s="144"/>
      <c r="AH195" s="144"/>
      <c r="AI195" s="144"/>
      <c r="AJ195" s="144"/>
      <c r="AK195" s="144"/>
      <c r="AL195" s="144"/>
      <c r="AM195" s="144"/>
      <c r="AN195" s="144"/>
      <c r="AO195" s="144"/>
      <c r="AP195" s="144"/>
    </row>
    <row r="196" spans="1:42">
      <c r="A196" s="144"/>
      <c r="B196" s="144"/>
      <c r="C196" s="144"/>
      <c r="D196" s="144"/>
      <c r="E196" s="144"/>
      <c r="F196" s="144"/>
      <c r="G196" s="144"/>
      <c r="H196" s="144"/>
      <c r="I196" s="144"/>
      <c r="J196" s="144"/>
      <c r="K196" s="144"/>
      <c r="L196" s="144"/>
      <c r="M196" s="144"/>
      <c r="N196" s="144"/>
      <c r="O196" s="144"/>
      <c r="P196" s="144"/>
      <c r="Q196" s="144"/>
      <c r="R196" s="144"/>
      <c r="S196" s="144"/>
      <c r="T196" s="144"/>
      <c r="U196" s="144"/>
      <c r="V196" s="144"/>
      <c r="W196" s="144"/>
      <c r="X196" s="144"/>
      <c r="Y196" s="144"/>
      <c r="Z196" s="144"/>
      <c r="AA196" s="144"/>
      <c r="AB196" s="144"/>
      <c r="AC196" s="144"/>
      <c r="AD196" s="144"/>
      <c r="AE196" s="144"/>
      <c r="AF196" s="144"/>
      <c r="AG196" s="144"/>
      <c r="AH196" s="144"/>
      <c r="AI196" s="144"/>
      <c r="AJ196" s="144"/>
      <c r="AK196" s="144"/>
      <c r="AL196" s="144"/>
      <c r="AM196" s="144"/>
      <c r="AN196" s="144"/>
      <c r="AO196" s="144"/>
      <c r="AP196" s="144"/>
    </row>
    <row r="197" spans="1:42">
      <c r="A197" s="144"/>
      <c r="B197" s="144"/>
      <c r="C197" s="144"/>
      <c r="D197" s="144"/>
      <c r="E197" s="144"/>
      <c r="F197" s="144"/>
      <c r="G197" s="144"/>
      <c r="H197" s="144"/>
      <c r="I197" s="144"/>
      <c r="J197" s="144"/>
      <c r="K197" s="144"/>
      <c r="L197" s="144"/>
      <c r="M197" s="144"/>
      <c r="N197" s="144"/>
      <c r="O197" s="144"/>
      <c r="P197" s="144"/>
      <c r="Q197" s="144"/>
      <c r="R197" s="144"/>
      <c r="S197" s="144"/>
      <c r="T197" s="144"/>
      <c r="U197" s="144"/>
      <c r="V197" s="144"/>
      <c r="W197" s="144"/>
      <c r="X197" s="144"/>
      <c r="Y197" s="144"/>
      <c r="Z197" s="144"/>
      <c r="AA197" s="144"/>
      <c r="AB197" s="144"/>
      <c r="AC197" s="144"/>
      <c r="AD197" s="144"/>
      <c r="AE197" s="144"/>
      <c r="AF197" s="144"/>
      <c r="AG197" s="144"/>
      <c r="AH197" s="144"/>
      <c r="AI197" s="144"/>
      <c r="AJ197" s="144"/>
      <c r="AK197" s="144"/>
      <c r="AL197" s="144"/>
      <c r="AM197" s="144"/>
      <c r="AN197" s="144"/>
      <c r="AO197" s="144"/>
      <c r="AP197" s="144"/>
    </row>
    <row r="198" spans="1:42">
      <c r="A198" s="144"/>
      <c r="B198" s="144"/>
      <c r="C198" s="144"/>
      <c r="D198" s="144"/>
      <c r="E198" s="144"/>
      <c r="F198" s="144"/>
      <c r="G198" s="144"/>
      <c r="H198" s="144"/>
      <c r="I198" s="144"/>
      <c r="J198" s="144"/>
      <c r="K198" s="144"/>
      <c r="L198" s="144"/>
      <c r="M198" s="144"/>
      <c r="N198" s="144"/>
      <c r="O198" s="144"/>
      <c r="P198" s="144"/>
      <c r="Q198" s="144"/>
      <c r="R198" s="144"/>
      <c r="S198" s="144"/>
      <c r="T198" s="144"/>
      <c r="U198" s="144"/>
      <c r="V198" s="144"/>
      <c r="W198" s="144"/>
      <c r="X198" s="144"/>
      <c r="Y198" s="144"/>
      <c r="Z198" s="144"/>
      <c r="AA198" s="144"/>
      <c r="AB198" s="144"/>
      <c r="AC198" s="144"/>
      <c r="AD198" s="144"/>
      <c r="AE198" s="144"/>
      <c r="AF198" s="144"/>
      <c r="AG198" s="144"/>
      <c r="AH198" s="144"/>
      <c r="AI198" s="144"/>
      <c r="AJ198" s="144"/>
      <c r="AK198" s="144"/>
      <c r="AL198" s="144"/>
      <c r="AM198" s="144"/>
      <c r="AN198" s="144"/>
      <c r="AO198" s="144"/>
      <c r="AP198" s="144"/>
    </row>
    <row r="199" spans="1:42">
      <c r="A199" s="144"/>
      <c r="B199" s="144"/>
      <c r="C199" s="144"/>
      <c r="D199" s="144"/>
      <c r="E199" s="144"/>
      <c r="F199" s="144"/>
      <c r="G199" s="144"/>
      <c r="H199" s="144"/>
      <c r="I199" s="144"/>
      <c r="J199" s="144"/>
      <c r="K199" s="144"/>
      <c r="L199" s="144"/>
      <c r="M199" s="144"/>
      <c r="N199" s="144"/>
      <c r="O199" s="144"/>
      <c r="P199" s="144"/>
      <c r="Q199" s="144"/>
      <c r="R199" s="144"/>
      <c r="S199" s="144"/>
      <c r="T199" s="144"/>
      <c r="U199" s="144"/>
      <c r="V199" s="144"/>
      <c r="W199" s="144"/>
      <c r="X199" s="144"/>
      <c r="Y199" s="144"/>
      <c r="Z199" s="144"/>
      <c r="AA199" s="144"/>
      <c r="AB199" s="144"/>
      <c r="AC199" s="144"/>
      <c r="AD199" s="144"/>
      <c r="AE199" s="144"/>
      <c r="AF199" s="144"/>
      <c r="AG199" s="144"/>
      <c r="AH199" s="144"/>
      <c r="AI199" s="144"/>
      <c r="AJ199" s="144"/>
      <c r="AK199" s="144"/>
      <c r="AL199" s="144"/>
      <c r="AM199" s="144"/>
      <c r="AN199" s="144"/>
      <c r="AO199" s="144"/>
      <c r="AP199" s="144"/>
    </row>
    <row r="200" spans="1:42">
      <c r="A200" s="144"/>
      <c r="B200" s="144"/>
      <c r="C200" s="144"/>
      <c r="D200" s="144"/>
      <c r="E200" s="144"/>
      <c r="F200" s="144"/>
      <c r="G200" s="144"/>
      <c r="H200" s="144"/>
      <c r="I200" s="144"/>
      <c r="J200" s="144"/>
      <c r="K200" s="144"/>
      <c r="L200" s="144"/>
      <c r="M200" s="144"/>
      <c r="N200" s="144"/>
      <c r="O200" s="144"/>
      <c r="P200" s="144"/>
      <c r="Q200" s="144"/>
      <c r="R200" s="144"/>
      <c r="S200" s="144"/>
      <c r="T200" s="144"/>
      <c r="U200" s="144"/>
      <c r="V200" s="144"/>
      <c r="W200" s="144"/>
      <c r="X200" s="144"/>
      <c r="Y200" s="144"/>
      <c r="Z200" s="144"/>
      <c r="AA200" s="144"/>
      <c r="AB200" s="144"/>
      <c r="AC200" s="144"/>
      <c r="AD200" s="144"/>
      <c r="AE200" s="144"/>
      <c r="AF200" s="144"/>
      <c r="AG200" s="144"/>
      <c r="AH200" s="144"/>
      <c r="AI200" s="144"/>
      <c r="AJ200" s="144"/>
      <c r="AK200" s="144"/>
      <c r="AL200" s="144"/>
      <c r="AM200" s="144"/>
      <c r="AN200" s="144"/>
      <c r="AO200" s="144"/>
      <c r="AP200" s="144"/>
    </row>
    <row r="201" spans="1:42">
      <c r="A201" s="144"/>
      <c r="B201" s="144"/>
      <c r="C201" s="144"/>
      <c r="D201" s="144"/>
      <c r="E201" s="144"/>
      <c r="F201" s="144"/>
      <c r="G201" s="144"/>
      <c r="H201" s="144"/>
      <c r="I201" s="144"/>
      <c r="J201" s="144"/>
      <c r="K201" s="144"/>
      <c r="L201" s="144"/>
      <c r="M201" s="144"/>
      <c r="N201" s="144"/>
      <c r="O201" s="144"/>
      <c r="P201" s="144"/>
      <c r="Q201" s="144"/>
      <c r="R201" s="144"/>
      <c r="S201" s="144"/>
      <c r="T201" s="144"/>
      <c r="U201" s="144"/>
      <c r="V201" s="144"/>
      <c r="W201" s="144"/>
      <c r="X201" s="144"/>
      <c r="Y201" s="144"/>
      <c r="Z201" s="144"/>
      <c r="AA201" s="144"/>
      <c r="AB201" s="144"/>
      <c r="AC201" s="144"/>
      <c r="AD201" s="144"/>
      <c r="AE201" s="144"/>
      <c r="AF201" s="144"/>
      <c r="AG201" s="144"/>
      <c r="AH201" s="144"/>
      <c r="AI201" s="144"/>
      <c r="AJ201" s="144"/>
      <c r="AK201" s="144"/>
      <c r="AL201" s="144"/>
      <c r="AM201" s="144"/>
      <c r="AN201" s="144"/>
      <c r="AO201" s="144"/>
      <c r="AP201" s="144"/>
    </row>
    <row r="202" spans="1:42">
      <c r="A202" s="144"/>
      <c r="B202" s="144"/>
      <c r="C202" s="144"/>
      <c r="D202" s="144"/>
      <c r="E202" s="144"/>
      <c r="F202" s="144"/>
      <c r="G202" s="144"/>
      <c r="H202" s="144"/>
      <c r="I202" s="144"/>
      <c r="J202" s="144"/>
      <c r="K202" s="144"/>
      <c r="L202" s="144"/>
      <c r="M202" s="144"/>
      <c r="N202" s="144"/>
      <c r="O202" s="144"/>
      <c r="P202" s="144"/>
      <c r="Q202" s="144"/>
      <c r="R202" s="144"/>
      <c r="S202" s="144"/>
      <c r="T202" s="144"/>
      <c r="U202" s="144"/>
      <c r="V202" s="144"/>
      <c r="W202" s="144"/>
      <c r="X202" s="144"/>
      <c r="Y202" s="144"/>
      <c r="Z202" s="144"/>
      <c r="AA202" s="144"/>
      <c r="AB202" s="144"/>
      <c r="AC202" s="144"/>
      <c r="AD202" s="144"/>
      <c r="AE202" s="144"/>
      <c r="AF202" s="144"/>
      <c r="AG202" s="144"/>
      <c r="AH202" s="144"/>
      <c r="AI202" s="144"/>
      <c r="AJ202" s="144"/>
      <c r="AK202" s="144"/>
      <c r="AL202" s="144"/>
      <c r="AM202" s="144"/>
      <c r="AN202" s="144"/>
      <c r="AO202" s="144"/>
      <c r="AP202" s="144"/>
    </row>
    <row r="203" spans="1:42">
      <c r="A203" s="144"/>
      <c r="B203" s="144"/>
      <c r="C203" s="144"/>
      <c r="D203" s="144"/>
      <c r="E203" s="144"/>
      <c r="F203" s="144"/>
      <c r="G203" s="144"/>
      <c r="H203" s="144"/>
      <c r="I203" s="144"/>
      <c r="J203" s="144"/>
      <c r="K203" s="144"/>
      <c r="L203" s="144"/>
      <c r="M203" s="144"/>
      <c r="N203" s="144"/>
      <c r="O203" s="144"/>
      <c r="P203" s="144"/>
      <c r="Q203" s="144"/>
      <c r="R203" s="144"/>
      <c r="S203" s="144"/>
      <c r="T203" s="144"/>
      <c r="U203" s="144"/>
      <c r="V203" s="144"/>
      <c r="W203" s="144"/>
      <c r="X203" s="144"/>
      <c r="Y203" s="144"/>
      <c r="Z203" s="144"/>
      <c r="AA203" s="144"/>
      <c r="AB203" s="144"/>
      <c r="AC203" s="144"/>
      <c r="AD203" s="144"/>
      <c r="AE203" s="144"/>
      <c r="AF203" s="144"/>
      <c r="AG203" s="144"/>
      <c r="AH203" s="144"/>
      <c r="AI203" s="144"/>
      <c r="AJ203" s="144"/>
      <c r="AK203" s="144"/>
      <c r="AL203" s="144"/>
      <c r="AM203" s="144"/>
      <c r="AN203" s="144"/>
      <c r="AO203" s="144"/>
      <c r="AP203" s="144"/>
    </row>
    <row r="204" spans="1:42">
      <c r="A204" s="144"/>
      <c r="B204" s="144"/>
      <c r="C204" s="144"/>
      <c r="D204" s="144"/>
      <c r="E204" s="144"/>
      <c r="F204" s="144"/>
      <c r="G204" s="144"/>
      <c r="H204" s="144"/>
      <c r="I204" s="144"/>
      <c r="J204" s="144"/>
      <c r="K204" s="144"/>
      <c r="L204" s="144"/>
      <c r="M204" s="144"/>
      <c r="N204" s="144"/>
      <c r="O204" s="144"/>
      <c r="P204" s="144"/>
      <c r="Q204" s="144"/>
      <c r="R204" s="144"/>
      <c r="S204" s="144"/>
      <c r="T204" s="144"/>
      <c r="U204" s="144"/>
      <c r="V204" s="144"/>
      <c r="W204" s="144"/>
      <c r="X204" s="144"/>
      <c r="Y204" s="144"/>
      <c r="Z204" s="144"/>
      <c r="AA204" s="144"/>
      <c r="AB204" s="144"/>
      <c r="AC204" s="144"/>
      <c r="AD204" s="144"/>
      <c r="AE204" s="144"/>
      <c r="AF204" s="144"/>
      <c r="AG204" s="144"/>
      <c r="AH204" s="144"/>
      <c r="AI204" s="144"/>
      <c r="AJ204" s="144"/>
      <c r="AK204" s="144"/>
      <c r="AL204" s="144"/>
      <c r="AM204" s="144"/>
      <c r="AN204" s="144"/>
      <c r="AO204" s="144"/>
      <c r="AP204" s="144"/>
    </row>
    <row r="205" spans="1:42">
      <c r="A205" s="144"/>
      <c r="B205" s="144"/>
      <c r="C205" s="144"/>
      <c r="D205" s="144"/>
      <c r="E205" s="144"/>
      <c r="F205" s="144"/>
      <c r="G205" s="144"/>
      <c r="H205" s="144"/>
      <c r="I205" s="144"/>
      <c r="J205" s="144"/>
      <c r="K205" s="144"/>
      <c r="L205" s="144"/>
      <c r="M205" s="144"/>
      <c r="N205" s="144"/>
      <c r="O205" s="144"/>
      <c r="P205" s="144"/>
      <c r="Q205" s="144"/>
      <c r="R205" s="144"/>
      <c r="S205" s="144"/>
      <c r="T205" s="144"/>
      <c r="U205" s="144"/>
      <c r="V205" s="144"/>
      <c r="W205" s="144"/>
      <c r="X205" s="144"/>
      <c r="Y205" s="144"/>
      <c r="Z205" s="144"/>
      <c r="AA205" s="144"/>
      <c r="AB205" s="144"/>
      <c r="AC205" s="144"/>
      <c r="AD205" s="144"/>
      <c r="AE205" s="144"/>
      <c r="AF205" s="144"/>
      <c r="AG205" s="144"/>
      <c r="AH205" s="144"/>
      <c r="AI205" s="144"/>
      <c r="AJ205" s="144"/>
      <c r="AK205" s="144"/>
      <c r="AL205" s="144"/>
      <c r="AM205" s="144"/>
      <c r="AN205" s="144"/>
      <c r="AO205" s="144"/>
      <c r="AP205" s="144"/>
    </row>
    <row r="206" spans="1:42">
      <c r="A206" s="144"/>
      <c r="B206" s="144"/>
      <c r="C206" s="144"/>
      <c r="D206" s="144"/>
      <c r="E206" s="144"/>
      <c r="F206" s="144"/>
      <c r="G206" s="144"/>
      <c r="H206" s="144"/>
      <c r="I206" s="144"/>
      <c r="J206" s="144"/>
      <c r="K206" s="144"/>
      <c r="L206" s="144"/>
      <c r="M206" s="144"/>
      <c r="N206" s="144"/>
      <c r="O206" s="144"/>
      <c r="P206" s="144"/>
      <c r="Q206" s="144"/>
      <c r="R206" s="144"/>
      <c r="S206" s="144"/>
      <c r="T206" s="144"/>
      <c r="U206" s="144"/>
      <c r="V206" s="144"/>
      <c r="W206" s="144"/>
      <c r="X206" s="144"/>
      <c r="Y206" s="144"/>
      <c r="Z206" s="144"/>
      <c r="AA206" s="144"/>
      <c r="AB206" s="144"/>
      <c r="AC206" s="144"/>
      <c r="AD206" s="144"/>
      <c r="AE206" s="144"/>
      <c r="AF206" s="144"/>
      <c r="AG206" s="144"/>
      <c r="AH206" s="144"/>
      <c r="AI206" s="144"/>
      <c r="AJ206" s="144"/>
      <c r="AK206" s="144"/>
      <c r="AL206" s="144"/>
      <c r="AM206" s="144"/>
      <c r="AN206" s="144"/>
      <c r="AO206" s="144"/>
      <c r="AP206" s="144"/>
    </row>
    <row r="207" spans="1:42">
      <c r="A207" s="144"/>
      <c r="B207" s="144"/>
      <c r="C207" s="144"/>
      <c r="D207" s="144"/>
      <c r="E207" s="144"/>
      <c r="F207" s="144"/>
      <c r="G207" s="144"/>
      <c r="H207" s="144"/>
      <c r="I207" s="144"/>
      <c r="J207" s="144"/>
      <c r="K207" s="144"/>
      <c r="L207" s="144"/>
      <c r="M207" s="144"/>
      <c r="N207" s="144"/>
      <c r="O207" s="144"/>
      <c r="P207" s="144"/>
      <c r="Q207" s="144"/>
      <c r="R207" s="144"/>
      <c r="S207" s="144"/>
      <c r="T207" s="144"/>
      <c r="U207" s="144"/>
      <c r="V207" s="144"/>
      <c r="W207" s="144"/>
      <c r="X207" s="144"/>
      <c r="Y207" s="144"/>
      <c r="Z207" s="144"/>
      <c r="AA207" s="144"/>
      <c r="AB207" s="144"/>
      <c r="AC207" s="144"/>
      <c r="AD207" s="144"/>
      <c r="AE207" s="144"/>
      <c r="AF207" s="144"/>
      <c r="AG207" s="144"/>
      <c r="AH207" s="144"/>
      <c r="AI207" s="144"/>
      <c r="AJ207" s="144"/>
      <c r="AK207" s="144"/>
      <c r="AL207" s="144"/>
      <c r="AM207" s="144"/>
      <c r="AN207" s="144"/>
      <c r="AO207" s="144"/>
      <c r="AP207" s="144"/>
    </row>
    <row r="208" spans="1:42">
      <c r="A208" s="144"/>
      <c r="B208" s="144"/>
      <c r="C208" s="144"/>
      <c r="D208" s="144"/>
      <c r="E208" s="144"/>
      <c r="F208" s="144"/>
      <c r="G208" s="144"/>
      <c r="H208" s="144"/>
      <c r="I208" s="144"/>
      <c r="J208" s="144"/>
      <c r="K208" s="144"/>
      <c r="L208" s="144"/>
      <c r="M208" s="144"/>
      <c r="N208" s="144"/>
      <c r="O208" s="144"/>
      <c r="P208" s="144"/>
      <c r="Q208" s="144"/>
      <c r="R208" s="144"/>
      <c r="S208" s="144"/>
      <c r="T208" s="144"/>
      <c r="U208" s="144"/>
      <c r="V208" s="144"/>
      <c r="W208" s="144"/>
      <c r="X208" s="144"/>
      <c r="Y208" s="144"/>
      <c r="Z208" s="144"/>
      <c r="AA208" s="144"/>
      <c r="AB208" s="144"/>
      <c r="AC208" s="144"/>
      <c r="AD208" s="144"/>
      <c r="AE208" s="144"/>
      <c r="AF208" s="144"/>
      <c r="AG208" s="144"/>
      <c r="AH208" s="144"/>
      <c r="AI208" s="144"/>
      <c r="AJ208" s="144"/>
      <c r="AK208" s="144"/>
      <c r="AL208" s="144"/>
      <c r="AM208" s="144"/>
      <c r="AN208" s="144"/>
      <c r="AO208" s="144"/>
      <c r="AP208" s="144"/>
    </row>
    <row r="209" spans="1:42">
      <c r="A209" s="144"/>
      <c r="B209" s="144"/>
      <c r="C209" s="144"/>
      <c r="D209" s="144"/>
      <c r="E209" s="144"/>
      <c r="F209" s="144"/>
      <c r="G209" s="144"/>
      <c r="H209" s="144"/>
      <c r="I209" s="144"/>
      <c r="J209" s="144"/>
      <c r="K209" s="144"/>
      <c r="L209" s="144"/>
      <c r="M209" s="144"/>
      <c r="N209" s="144"/>
      <c r="O209" s="144"/>
      <c r="P209" s="144"/>
      <c r="Q209" s="144"/>
      <c r="R209" s="144"/>
      <c r="S209" s="144"/>
      <c r="T209" s="144"/>
      <c r="U209" s="144"/>
      <c r="V209" s="144"/>
      <c r="W209" s="144"/>
      <c r="X209" s="144"/>
      <c r="Y209" s="144"/>
      <c r="Z209" s="144"/>
      <c r="AA209" s="144"/>
      <c r="AB209" s="144"/>
      <c r="AC209" s="144"/>
      <c r="AD209" s="144"/>
      <c r="AE209" s="144"/>
      <c r="AF209" s="144"/>
      <c r="AG209" s="144"/>
      <c r="AH209" s="144"/>
      <c r="AI209" s="144"/>
      <c r="AJ209" s="144"/>
      <c r="AK209" s="144"/>
      <c r="AL209" s="144"/>
      <c r="AM209" s="144"/>
      <c r="AN209" s="144"/>
      <c r="AO209" s="144"/>
      <c r="AP209" s="144"/>
    </row>
    <row r="210" spans="1:42">
      <c r="A210" s="144"/>
      <c r="B210" s="144"/>
      <c r="C210" s="144"/>
      <c r="D210" s="144"/>
      <c r="E210" s="144"/>
      <c r="F210" s="144"/>
      <c r="G210" s="144"/>
      <c r="H210" s="144"/>
      <c r="I210" s="144"/>
      <c r="J210" s="144"/>
      <c r="K210" s="144"/>
      <c r="L210" s="144"/>
      <c r="M210" s="144"/>
      <c r="N210" s="144"/>
      <c r="O210" s="144"/>
      <c r="P210" s="144"/>
      <c r="Q210" s="144"/>
      <c r="R210" s="144"/>
      <c r="S210" s="144"/>
      <c r="T210" s="144"/>
      <c r="U210" s="144"/>
      <c r="V210" s="144"/>
      <c r="W210" s="144"/>
      <c r="X210" s="144"/>
      <c r="Y210" s="144"/>
      <c r="Z210" s="144"/>
      <c r="AA210" s="144"/>
      <c r="AB210" s="144"/>
      <c r="AC210" s="144"/>
      <c r="AD210" s="144"/>
      <c r="AE210" s="144"/>
      <c r="AF210" s="144"/>
      <c r="AG210" s="144"/>
      <c r="AH210" s="144"/>
      <c r="AI210" s="144"/>
      <c r="AJ210" s="144"/>
      <c r="AK210" s="144"/>
      <c r="AL210" s="144"/>
      <c r="AM210" s="144"/>
      <c r="AN210" s="144"/>
      <c r="AO210" s="144"/>
      <c r="AP210" s="144"/>
    </row>
    <row r="211" spans="1:42">
      <c r="A211" s="144"/>
      <c r="B211" s="144"/>
      <c r="C211" s="144"/>
      <c r="D211" s="144"/>
      <c r="E211" s="144"/>
      <c r="F211" s="144"/>
      <c r="G211" s="144"/>
      <c r="H211" s="144"/>
      <c r="I211" s="144"/>
      <c r="J211" s="144"/>
      <c r="K211" s="144"/>
      <c r="L211" s="144"/>
      <c r="M211" s="144"/>
      <c r="N211" s="144"/>
      <c r="O211" s="144"/>
      <c r="P211" s="144"/>
      <c r="Q211" s="144"/>
      <c r="R211" s="144"/>
      <c r="S211" s="144"/>
      <c r="T211" s="144"/>
      <c r="U211" s="144"/>
      <c r="V211" s="144"/>
      <c r="W211" s="144"/>
      <c r="X211" s="144"/>
      <c r="Y211" s="144"/>
      <c r="Z211" s="144"/>
      <c r="AA211" s="144"/>
      <c r="AB211" s="144"/>
      <c r="AC211" s="144"/>
      <c r="AD211" s="144"/>
      <c r="AE211" s="144"/>
      <c r="AF211" s="144"/>
      <c r="AG211" s="144"/>
      <c r="AH211" s="144"/>
      <c r="AI211" s="144"/>
      <c r="AJ211" s="144"/>
      <c r="AK211" s="144"/>
      <c r="AL211" s="144"/>
      <c r="AM211" s="144"/>
      <c r="AN211" s="144"/>
      <c r="AO211" s="144"/>
      <c r="AP211" s="144"/>
    </row>
    <row r="212" spans="1:42">
      <c r="A212" s="144"/>
      <c r="B212" s="144"/>
      <c r="C212" s="144"/>
      <c r="D212" s="144"/>
      <c r="E212" s="144"/>
      <c r="F212" s="144"/>
      <c r="G212" s="144"/>
      <c r="H212" s="144"/>
      <c r="I212" s="144"/>
      <c r="J212" s="144"/>
      <c r="K212" s="144"/>
      <c r="L212" s="144"/>
      <c r="M212" s="144"/>
      <c r="N212" s="144"/>
      <c r="O212" s="144"/>
      <c r="P212" s="144"/>
      <c r="Q212" s="144"/>
      <c r="R212" s="144"/>
      <c r="S212" s="144"/>
      <c r="T212" s="144"/>
      <c r="U212" s="144"/>
      <c r="V212" s="144"/>
      <c r="W212" s="144"/>
      <c r="X212" s="144"/>
      <c r="Y212" s="144"/>
      <c r="Z212" s="144"/>
      <c r="AA212" s="144"/>
      <c r="AB212" s="144"/>
      <c r="AC212" s="144"/>
      <c r="AD212" s="144"/>
      <c r="AE212" s="144"/>
      <c r="AF212" s="144"/>
      <c r="AG212" s="144"/>
      <c r="AH212" s="144"/>
      <c r="AI212" s="144"/>
      <c r="AJ212" s="144"/>
      <c r="AK212" s="144"/>
      <c r="AL212" s="144"/>
      <c r="AM212" s="144"/>
      <c r="AN212" s="144"/>
      <c r="AO212" s="144"/>
      <c r="AP212" s="144"/>
    </row>
    <row r="213" spans="1:42">
      <c r="A213" s="144"/>
      <c r="B213" s="144"/>
      <c r="C213" s="144"/>
      <c r="D213" s="144"/>
      <c r="E213" s="144"/>
      <c r="F213" s="144"/>
      <c r="G213" s="144"/>
      <c r="H213" s="144"/>
      <c r="I213" s="144"/>
      <c r="J213" s="144"/>
      <c r="K213" s="144"/>
      <c r="L213" s="144"/>
      <c r="M213" s="144"/>
      <c r="N213" s="144"/>
      <c r="O213" s="144"/>
      <c r="P213" s="144"/>
      <c r="Q213" s="144"/>
      <c r="R213" s="144"/>
      <c r="S213" s="144"/>
      <c r="T213" s="144"/>
      <c r="U213" s="144"/>
      <c r="V213" s="144"/>
      <c r="W213" s="144"/>
      <c r="X213" s="144"/>
      <c r="Y213" s="144"/>
      <c r="Z213" s="144"/>
      <c r="AA213" s="144"/>
      <c r="AB213" s="144"/>
      <c r="AC213" s="144"/>
      <c r="AD213" s="144"/>
      <c r="AE213" s="144"/>
      <c r="AF213" s="144"/>
      <c r="AG213" s="144"/>
      <c r="AH213" s="144"/>
      <c r="AI213" s="144"/>
      <c r="AJ213" s="144"/>
      <c r="AK213" s="144"/>
      <c r="AL213" s="144"/>
      <c r="AM213" s="144"/>
      <c r="AN213" s="144"/>
      <c r="AO213" s="144"/>
      <c r="AP213" s="144"/>
    </row>
    <row r="214" spans="1:42">
      <c r="A214" s="144"/>
      <c r="B214" s="144"/>
      <c r="C214" s="144"/>
      <c r="D214" s="144"/>
      <c r="E214" s="144"/>
      <c r="F214" s="144"/>
      <c r="G214" s="144"/>
      <c r="H214" s="144"/>
      <c r="I214" s="144"/>
      <c r="J214" s="144"/>
      <c r="K214" s="144"/>
      <c r="L214" s="144"/>
      <c r="M214" s="144"/>
      <c r="N214" s="144"/>
      <c r="O214" s="144"/>
      <c r="P214" s="144"/>
      <c r="Q214" s="144"/>
      <c r="R214" s="144"/>
      <c r="S214" s="144"/>
      <c r="T214" s="144"/>
      <c r="U214" s="144"/>
      <c r="V214" s="144"/>
      <c r="W214" s="144"/>
      <c r="X214" s="144"/>
      <c r="Y214" s="144"/>
      <c r="Z214" s="144"/>
      <c r="AA214" s="144"/>
      <c r="AB214" s="144"/>
      <c r="AC214" s="144"/>
      <c r="AD214" s="144"/>
      <c r="AE214" s="144"/>
      <c r="AF214" s="144"/>
      <c r="AG214" s="144"/>
      <c r="AH214" s="144"/>
      <c r="AI214" s="144"/>
      <c r="AJ214" s="144"/>
      <c r="AK214" s="144"/>
      <c r="AL214" s="144"/>
      <c r="AM214" s="144"/>
      <c r="AN214" s="144"/>
      <c r="AO214" s="144"/>
      <c r="AP214" s="144"/>
    </row>
    <row r="215" spans="1:42">
      <c r="A215" s="144"/>
      <c r="B215" s="144"/>
      <c r="C215" s="144"/>
      <c r="D215" s="144"/>
      <c r="E215" s="144"/>
      <c r="F215" s="144"/>
      <c r="G215" s="144"/>
      <c r="H215" s="144"/>
      <c r="I215" s="144"/>
      <c r="J215" s="144"/>
      <c r="K215" s="144"/>
      <c r="L215" s="144"/>
      <c r="M215" s="144"/>
      <c r="N215" s="144"/>
      <c r="O215" s="144"/>
      <c r="P215" s="144"/>
      <c r="Q215" s="144"/>
      <c r="R215" s="144"/>
      <c r="S215" s="144"/>
      <c r="T215" s="144"/>
      <c r="U215" s="144"/>
      <c r="V215" s="144"/>
      <c r="W215" s="144"/>
      <c r="X215" s="144"/>
      <c r="Y215" s="144"/>
      <c r="Z215" s="144"/>
      <c r="AA215" s="144"/>
      <c r="AB215" s="144"/>
      <c r="AC215" s="144"/>
      <c r="AD215" s="144"/>
      <c r="AE215" s="144"/>
      <c r="AF215" s="144"/>
      <c r="AG215" s="144"/>
      <c r="AH215" s="144"/>
      <c r="AI215" s="144"/>
      <c r="AJ215" s="144"/>
      <c r="AK215" s="144"/>
      <c r="AL215" s="144"/>
      <c r="AM215" s="144"/>
      <c r="AN215" s="144"/>
      <c r="AO215" s="144"/>
      <c r="AP215" s="144"/>
    </row>
    <row r="216" spans="1:42">
      <c r="A216" s="144"/>
      <c r="B216" s="144"/>
      <c r="C216" s="144"/>
      <c r="D216" s="144"/>
      <c r="E216" s="144"/>
      <c r="F216" s="144"/>
      <c r="G216" s="144"/>
      <c r="H216" s="144"/>
      <c r="I216" s="144"/>
      <c r="J216" s="144"/>
      <c r="K216" s="144"/>
      <c r="L216" s="144"/>
      <c r="M216" s="144"/>
      <c r="N216" s="144"/>
      <c r="O216" s="144"/>
      <c r="P216" s="144"/>
      <c r="Q216" s="144"/>
      <c r="R216" s="144"/>
      <c r="S216" s="144"/>
      <c r="T216" s="144"/>
      <c r="U216" s="144"/>
      <c r="V216" s="144"/>
      <c r="W216" s="144"/>
      <c r="X216" s="144"/>
      <c r="Y216" s="144"/>
      <c r="Z216" s="144"/>
      <c r="AA216" s="144"/>
      <c r="AB216" s="144"/>
      <c r="AC216" s="144"/>
      <c r="AD216" s="144"/>
      <c r="AE216" s="144"/>
      <c r="AF216" s="144"/>
      <c r="AG216" s="144"/>
      <c r="AH216" s="144"/>
      <c r="AI216" s="144"/>
      <c r="AJ216" s="144"/>
      <c r="AK216" s="144"/>
      <c r="AL216" s="144"/>
      <c r="AM216" s="144"/>
      <c r="AN216" s="144"/>
      <c r="AO216" s="144"/>
      <c r="AP216" s="144"/>
    </row>
    <row r="217" spans="1:42">
      <c r="A217" s="144"/>
      <c r="B217" s="144"/>
      <c r="C217" s="144"/>
      <c r="D217" s="144"/>
      <c r="E217" s="144"/>
      <c r="F217" s="144"/>
      <c r="G217" s="144"/>
      <c r="H217" s="144"/>
      <c r="I217" s="144"/>
      <c r="J217" s="144"/>
      <c r="K217" s="144"/>
      <c r="L217" s="144"/>
      <c r="M217" s="144"/>
      <c r="N217" s="144"/>
      <c r="O217" s="144"/>
      <c r="P217" s="144"/>
      <c r="Q217" s="144"/>
      <c r="R217" s="144"/>
      <c r="S217" s="144"/>
      <c r="T217" s="144"/>
      <c r="U217" s="144"/>
      <c r="V217" s="144"/>
      <c r="W217" s="144"/>
      <c r="X217" s="144"/>
      <c r="Y217" s="144"/>
      <c r="Z217" s="144"/>
      <c r="AA217" s="144"/>
      <c r="AB217" s="144"/>
      <c r="AC217" s="144"/>
      <c r="AD217" s="144"/>
      <c r="AE217" s="144"/>
      <c r="AF217" s="144"/>
      <c r="AG217" s="144"/>
      <c r="AH217" s="144"/>
      <c r="AI217" s="144"/>
      <c r="AJ217" s="144"/>
      <c r="AK217" s="144"/>
      <c r="AL217" s="144"/>
      <c r="AM217" s="144"/>
      <c r="AN217" s="144"/>
      <c r="AO217" s="144"/>
      <c r="AP217" s="144"/>
    </row>
    <row r="218" spans="1:42">
      <c r="A218" s="144"/>
      <c r="B218" s="144"/>
      <c r="C218" s="144"/>
      <c r="D218" s="144"/>
      <c r="E218" s="144"/>
      <c r="F218" s="144"/>
      <c r="G218" s="144"/>
      <c r="H218" s="144"/>
      <c r="I218" s="144"/>
      <c r="J218" s="144"/>
      <c r="K218" s="144"/>
      <c r="L218" s="144"/>
      <c r="M218" s="144"/>
      <c r="N218" s="144"/>
      <c r="O218" s="144"/>
      <c r="P218" s="144"/>
      <c r="Q218" s="144"/>
      <c r="R218" s="144"/>
      <c r="S218" s="144"/>
      <c r="T218" s="144"/>
      <c r="U218" s="144"/>
      <c r="V218" s="144"/>
      <c r="W218" s="144"/>
      <c r="X218" s="144"/>
      <c r="Y218" s="144"/>
      <c r="Z218" s="144"/>
      <c r="AA218" s="144"/>
      <c r="AB218" s="144"/>
      <c r="AC218" s="144"/>
      <c r="AD218" s="144"/>
      <c r="AE218" s="144"/>
      <c r="AF218" s="144"/>
      <c r="AG218" s="144"/>
      <c r="AH218" s="144"/>
      <c r="AI218" s="144"/>
      <c r="AJ218" s="144"/>
      <c r="AK218" s="144"/>
      <c r="AL218" s="144"/>
      <c r="AM218" s="144"/>
      <c r="AN218" s="144"/>
      <c r="AO218" s="144"/>
      <c r="AP218" s="144"/>
    </row>
    <row r="219" spans="1:42">
      <c r="A219" s="144"/>
      <c r="B219" s="144"/>
      <c r="C219" s="144"/>
      <c r="D219" s="144"/>
      <c r="E219" s="144"/>
      <c r="F219" s="144"/>
      <c r="G219" s="144"/>
      <c r="H219" s="144"/>
      <c r="I219" s="144"/>
      <c r="J219" s="144"/>
      <c r="K219" s="144"/>
      <c r="L219" s="144"/>
      <c r="M219" s="144"/>
      <c r="N219" s="144"/>
      <c r="O219" s="144"/>
      <c r="P219" s="144"/>
      <c r="Q219" s="144"/>
      <c r="R219" s="144"/>
      <c r="S219" s="144"/>
      <c r="T219" s="144"/>
      <c r="U219" s="144"/>
      <c r="V219" s="144"/>
      <c r="W219" s="144"/>
      <c r="X219" s="144"/>
      <c r="Y219" s="144"/>
      <c r="Z219" s="144"/>
      <c r="AA219" s="144"/>
      <c r="AB219" s="144"/>
      <c r="AC219" s="144"/>
      <c r="AD219" s="144"/>
      <c r="AE219" s="144"/>
      <c r="AF219" s="144"/>
      <c r="AG219" s="144"/>
      <c r="AH219" s="144"/>
      <c r="AI219" s="144"/>
      <c r="AJ219" s="144"/>
      <c r="AK219" s="144"/>
      <c r="AL219" s="144"/>
      <c r="AM219" s="144"/>
      <c r="AN219" s="144"/>
      <c r="AO219" s="144"/>
      <c r="AP219" s="144"/>
    </row>
    <row r="220" spans="1:42">
      <c r="A220" s="144"/>
      <c r="B220" s="144"/>
      <c r="C220" s="144"/>
      <c r="D220" s="144"/>
      <c r="E220" s="144"/>
      <c r="F220" s="144"/>
      <c r="G220" s="144"/>
      <c r="H220" s="144"/>
      <c r="I220" s="144"/>
      <c r="J220" s="144"/>
      <c r="K220" s="144"/>
      <c r="L220" s="144"/>
      <c r="M220" s="144"/>
      <c r="N220" s="144"/>
      <c r="O220" s="144"/>
      <c r="P220" s="144"/>
      <c r="Q220" s="144"/>
      <c r="R220" s="144"/>
      <c r="S220" s="144"/>
      <c r="T220" s="144"/>
      <c r="U220" s="144"/>
      <c r="V220" s="144"/>
      <c r="W220" s="144"/>
      <c r="X220" s="144"/>
      <c r="Y220" s="144"/>
      <c r="Z220" s="144"/>
      <c r="AA220" s="144"/>
      <c r="AB220" s="144"/>
      <c r="AC220" s="144"/>
      <c r="AD220" s="144"/>
      <c r="AE220" s="144"/>
      <c r="AF220" s="144"/>
      <c r="AG220" s="144"/>
      <c r="AH220" s="144"/>
      <c r="AI220" s="144"/>
      <c r="AJ220" s="144"/>
      <c r="AK220" s="144"/>
      <c r="AL220" s="144"/>
      <c r="AM220" s="144"/>
      <c r="AN220" s="144"/>
      <c r="AO220" s="144"/>
      <c r="AP220" s="144"/>
    </row>
    <row r="221" spans="1:42">
      <c r="A221" s="144"/>
      <c r="B221" s="144"/>
      <c r="C221" s="144"/>
      <c r="D221" s="144"/>
      <c r="E221" s="144"/>
      <c r="F221" s="144"/>
      <c r="G221" s="144"/>
      <c r="H221" s="144"/>
      <c r="I221" s="144"/>
      <c r="J221" s="144"/>
      <c r="K221" s="144"/>
      <c r="L221" s="144"/>
      <c r="M221" s="144"/>
      <c r="N221" s="144"/>
      <c r="O221" s="144"/>
      <c r="P221" s="144"/>
      <c r="Q221" s="144"/>
      <c r="R221" s="144"/>
      <c r="S221" s="144"/>
      <c r="T221" s="144"/>
      <c r="U221" s="144"/>
      <c r="V221" s="144"/>
      <c r="W221" s="144"/>
      <c r="X221" s="144"/>
      <c r="Y221" s="144"/>
      <c r="Z221" s="144"/>
      <c r="AA221" s="144"/>
      <c r="AB221" s="144"/>
      <c r="AC221" s="144"/>
      <c r="AD221" s="144"/>
      <c r="AE221" s="144"/>
      <c r="AF221" s="144"/>
      <c r="AG221" s="144"/>
      <c r="AH221" s="144"/>
      <c r="AI221" s="144"/>
      <c r="AJ221" s="144"/>
      <c r="AK221" s="144"/>
      <c r="AL221" s="144"/>
      <c r="AM221" s="144"/>
      <c r="AN221" s="144"/>
      <c r="AO221" s="144"/>
      <c r="AP221" s="144"/>
    </row>
    <row r="222" spans="1:42">
      <c r="A222" s="144"/>
      <c r="B222" s="144"/>
      <c r="C222" s="144"/>
      <c r="D222" s="144"/>
      <c r="E222" s="144"/>
      <c r="F222" s="144"/>
      <c r="G222" s="144"/>
      <c r="H222" s="144"/>
      <c r="I222" s="144"/>
      <c r="J222" s="144"/>
      <c r="K222" s="144"/>
      <c r="L222" s="144"/>
      <c r="M222" s="144"/>
      <c r="N222" s="144"/>
      <c r="O222" s="144"/>
      <c r="P222" s="144"/>
      <c r="Q222" s="144"/>
      <c r="R222" s="144"/>
      <c r="S222" s="144"/>
      <c r="T222" s="144"/>
      <c r="U222" s="144"/>
      <c r="V222" s="144"/>
      <c r="W222" s="144"/>
      <c r="X222" s="144"/>
      <c r="Y222" s="144"/>
      <c r="Z222" s="144"/>
      <c r="AA222" s="144"/>
      <c r="AB222" s="144"/>
      <c r="AC222" s="144"/>
      <c r="AD222" s="144"/>
      <c r="AE222" s="144"/>
      <c r="AF222" s="144"/>
      <c r="AG222" s="144"/>
      <c r="AH222" s="144"/>
      <c r="AI222" s="144"/>
      <c r="AJ222" s="144"/>
      <c r="AK222" s="144"/>
      <c r="AL222" s="144"/>
      <c r="AM222" s="144"/>
      <c r="AN222" s="144"/>
      <c r="AO222" s="144"/>
      <c r="AP222" s="144"/>
    </row>
    <row r="223" spans="1:42">
      <c r="A223" s="144"/>
      <c r="B223" s="144"/>
      <c r="C223" s="144"/>
      <c r="D223" s="144"/>
      <c r="E223" s="144"/>
      <c r="F223" s="144"/>
      <c r="G223" s="144"/>
      <c r="H223" s="144"/>
      <c r="I223" s="144"/>
      <c r="J223" s="144"/>
      <c r="K223" s="144"/>
      <c r="L223" s="144"/>
      <c r="M223" s="144"/>
      <c r="N223" s="144"/>
      <c r="O223" s="144"/>
      <c r="P223" s="144"/>
      <c r="Q223" s="144"/>
      <c r="R223" s="144"/>
      <c r="S223" s="144"/>
      <c r="T223" s="144"/>
      <c r="U223" s="144"/>
      <c r="V223" s="144"/>
      <c r="W223" s="144"/>
      <c r="X223" s="144"/>
      <c r="Y223" s="144"/>
      <c r="Z223" s="144"/>
      <c r="AA223" s="144"/>
      <c r="AB223" s="144"/>
      <c r="AC223" s="144"/>
      <c r="AD223" s="144"/>
      <c r="AE223" s="144"/>
      <c r="AF223" s="144"/>
      <c r="AG223" s="144"/>
      <c r="AH223" s="144"/>
      <c r="AI223" s="144"/>
      <c r="AJ223" s="144"/>
      <c r="AK223" s="144"/>
      <c r="AL223" s="144"/>
      <c r="AM223" s="144"/>
      <c r="AN223" s="144"/>
      <c r="AO223" s="144"/>
      <c r="AP223" s="144"/>
    </row>
    <row r="224" spans="1:42">
      <c r="A224" s="144"/>
      <c r="B224" s="144"/>
      <c r="C224" s="144"/>
      <c r="D224" s="144"/>
      <c r="E224" s="144"/>
      <c r="F224" s="144"/>
      <c r="G224" s="144"/>
      <c r="H224" s="144"/>
      <c r="I224" s="144"/>
      <c r="J224" s="144"/>
      <c r="K224" s="144"/>
      <c r="L224" s="144"/>
      <c r="M224" s="144"/>
      <c r="N224" s="144"/>
      <c r="O224" s="144"/>
      <c r="P224" s="144"/>
      <c r="Q224" s="144"/>
      <c r="R224" s="144"/>
      <c r="S224" s="144"/>
      <c r="T224" s="144"/>
      <c r="U224" s="144"/>
      <c r="V224" s="144"/>
      <c r="W224" s="144"/>
      <c r="X224" s="144"/>
      <c r="Y224" s="144"/>
      <c r="Z224" s="144"/>
      <c r="AA224" s="144"/>
      <c r="AB224" s="144"/>
      <c r="AC224" s="144"/>
      <c r="AD224" s="144"/>
      <c r="AE224" s="144"/>
      <c r="AF224" s="144"/>
      <c r="AG224" s="144"/>
      <c r="AH224" s="144"/>
      <c r="AI224" s="144"/>
      <c r="AJ224" s="144"/>
      <c r="AK224" s="144"/>
      <c r="AL224" s="144"/>
      <c r="AM224" s="144"/>
      <c r="AN224" s="144"/>
      <c r="AO224" s="144"/>
      <c r="AP224" s="144"/>
    </row>
    <row r="225" spans="1:42">
      <c r="A225" s="144"/>
      <c r="B225" s="144"/>
      <c r="C225" s="144"/>
      <c r="D225" s="144"/>
      <c r="E225" s="144"/>
      <c r="F225" s="144"/>
      <c r="G225" s="144"/>
      <c r="H225" s="144"/>
      <c r="I225" s="144"/>
      <c r="J225" s="144"/>
      <c r="K225" s="144"/>
      <c r="L225" s="144"/>
      <c r="M225" s="144"/>
      <c r="N225" s="144"/>
      <c r="O225" s="144"/>
      <c r="P225" s="144"/>
      <c r="Q225" s="144"/>
      <c r="R225" s="144"/>
      <c r="S225" s="144"/>
      <c r="T225" s="144"/>
      <c r="U225" s="144"/>
      <c r="V225" s="144"/>
      <c r="W225" s="144"/>
      <c r="X225" s="144"/>
      <c r="Y225" s="144"/>
      <c r="Z225" s="144"/>
      <c r="AA225" s="144"/>
      <c r="AB225" s="144"/>
      <c r="AC225" s="144"/>
      <c r="AD225" s="144"/>
      <c r="AE225" s="144"/>
      <c r="AF225" s="144"/>
      <c r="AG225" s="144"/>
      <c r="AH225" s="144"/>
      <c r="AI225" s="144"/>
      <c r="AJ225" s="144"/>
      <c r="AK225" s="144"/>
      <c r="AL225" s="144"/>
      <c r="AM225" s="144"/>
      <c r="AN225" s="144"/>
      <c r="AO225" s="144"/>
      <c r="AP225" s="144"/>
    </row>
    <row r="226" spans="1:42">
      <c r="A226" s="144"/>
      <c r="B226" s="144"/>
      <c r="C226" s="144"/>
      <c r="D226" s="144"/>
      <c r="E226" s="144"/>
      <c r="F226" s="144"/>
      <c r="G226" s="144"/>
      <c r="H226" s="144"/>
      <c r="I226" s="144"/>
      <c r="J226" s="144"/>
      <c r="K226" s="144"/>
      <c r="L226" s="144"/>
      <c r="M226" s="144"/>
      <c r="N226" s="144"/>
      <c r="O226" s="144"/>
      <c r="P226" s="144"/>
      <c r="Q226" s="144"/>
      <c r="R226" s="144"/>
      <c r="S226" s="144"/>
      <c r="T226" s="144"/>
      <c r="U226" s="144"/>
      <c r="V226" s="144"/>
      <c r="W226" s="144"/>
      <c r="X226" s="144"/>
      <c r="Y226" s="144"/>
      <c r="Z226" s="144"/>
      <c r="AA226" s="144"/>
      <c r="AB226" s="144"/>
      <c r="AC226" s="144"/>
      <c r="AD226" s="144"/>
      <c r="AE226" s="144"/>
      <c r="AF226" s="144"/>
      <c r="AG226" s="144"/>
      <c r="AH226" s="144"/>
      <c r="AI226" s="144"/>
      <c r="AJ226" s="144"/>
      <c r="AK226" s="144"/>
      <c r="AL226" s="144"/>
      <c r="AM226" s="144"/>
      <c r="AN226" s="144"/>
      <c r="AO226" s="144"/>
      <c r="AP226" s="144"/>
    </row>
    <row r="227" spans="1:42">
      <c r="A227" s="144"/>
      <c r="B227" s="144"/>
      <c r="C227" s="144"/>
      <c r="D227" s="144"/>
      <c r="E227" s="144"/>
      <c r="F227" s="144"/>
      <c r="G227" s="144"/>
      <c r="H227" s="144"/>
      <c r="I227" s="144"/>
      <c r="J227" s="144"/>
      <c r="K227" s="144"/>
      <c r="L227" s="144"/>
      <c r="M227" s="144"/>
      <c r="N227" s="144"/>
      <c r="O227" s="144"/>
      <c r="P227" s="144"/>
      <c r="Q227" s="144"/>
      <c r="R227" s="144"/>
      <c r="S227" s="144"/>
      <c r="T227" s="144"/>
      <c r="U227" s="144"/>
      <c r="V227" s="144"/>
      <c r="W227" s="144"/>
      <c r="X227" s="144"/>
      <c r="Y227" s="144"/>
      <c r="Z227" s="144"/>
      <c r="AA227" s="144"/>
      <c r="AB227" s="144"/>
      <c r="AC227" s="144"/>
      <c r="AD227" s="144"/>
      <c r="AE227" s="144"/>
      <c r="AF227" s="144"/>
      <c r="AG227" s="144"/>
      <c r="AH227" s="144"/>
      <c r="AI227" s="144"/>
      <c r="AJ227" s="144"/>
      <c r="AK227" s="144"/>
      <c r="AL227" s="144"/>
      <c r="AM227" s="144"/>
      <c r="AN227" s="144"/>
      <c r="AO227" s="144"/>
      <c r="AP227" s="144"/>
    </row>
    <row r="228" spans="1:42">
      <c r="A228" s="144"/>
      <c r="B228" s="144"/>
      <c r="C228" s="144"/>
      <c r="D228" s="144"/>
      <c r="E228" s="144"/>
      <c r="F228" s="144"/>
      <c r="G228" s="144"/>
      <c r="H228" s="144"/>
      <c r="I228" s="144"/>
      <c r="J228" s="144"/>
      <c r="K228" s="144"/>
      <c r="L228" s="144"/>
      <c r="M228" s="144"/>
      <c r="N228" s="144"/>
      <c r="O228" s="144"/>
      <c r="P228" s="144"/>
      <c r="Q228" s="144"/>
      <c r="R228" s="144"/>
      <c r="S228" s="144"/>
      <c r="T228" s="144"/>
      <c r="U228" s="144"/>
      <c r="V228" s="144"/>
      <c r="W228" s="144"/>
      <c r="X228" s="144"/>
      <c r="Y228" s="144"/>
      <c r="Z228" s="144"/>
      <c r="AA228" s="144"/>
      <c r="AB228" s="144"/>
      <c r="AC228" s="144"/>
      <c r="AD228" s="144"/>
      <c r="AE228" s="144"/>
      <c r="AF228" s="144"/>
      <c r="AG228" s="144"/>
      <c r="AH228" s="144"/>
      <c r="AI228" s="144"/>
      <c r="AJ228" s="144"/>
      <c r="AK228" s="144"/>
      <c r="AL228" s="144"/>
      <c r="AM228" s="144"/>
      <c r="AN228" s="144"/>
      <c r="AO228" s="144"/>
      <c r="AP228" s="144"/>
    </row>
    <row r="229" spans="1:42">
      <c r="A229" s="144"/>
      <c r="B229" s="144"/>
      <c r="C229" s="144"/>
      <c r="D229" s="144"/>
      <c r="E229" s="144"/>
      <c r="F229" s="144"/>
      <c r="G229" s="144"/>
      <c r="H229" s="144"/>
      <c r="I229" s="144"/>
      <c r="J229" s="144"/>
      <c r="K229" s="144"/>
      <c r="L229" s="144"/>
      <c r="M229" s="144"/>
      <c r="N229" s="144"/>
      <c r="O229" s="144"/>
      <c r="P229" s="144"/>
      <c r="Q229" s="144"/>
      <c r="R229" s="144"/>
      <c r="S229" s="144"/>
      <c r="T229" s="144"/>
      <c r="U229" s="144"/>
      <c r="V229" s="144"/>
      <c r="W229" s="144"/>
      <c r="X229" s="144"/>
      <c r="Y229" s="144"/>
      <c r="Z229" s="144"/>
      <c r="AA229" s="144"/>
      <c r="AB229" s="144"/>
      <c r="AC229" s="144"/>
      <c r="AD229" s="144"/>
      <c r="AE229" s="144"/>
      <c r="AF229" s="144"/>
      <c r="AG229" s="144"/>
      <c r="AH229" s="144"/>
      <c r="AI229" s="144"/>
      <c r="AJ229" s="144"/>
      <c r="AK229" s="144"/>
      <c r="AL229" s="144"/>
      <c r="AM229" s="144"/>
      <c r="AN229" s="144"/>
      <c r="AO229" s="144"/>
      <c r="AP229" s="144"/>
    </row>
    <row r="230" spans="1:42">
      <c r="A230" s="144"/>
      <c r="B230" s="144"/>
      <c r="C230" s="144"/>
      <c r="D230" s="144"/>
      <c r="E230" s="144"/>
      <c r="F230" s="144"/>
      <c r="G230" s="144"/>
      <c r="H230" s="144"/>
      <c r="I230" s="144"/>
      <c r="J230" s="144"/>
      <c r="K230" s="144"/>
      <c r="L230" s="144"/>
      <c r="M230" s="144"/>
      <c r="N230" s="144"/>
      <c r="O230" s="144"/>
      <c r="P230" s="144"/>
      <c r="Q230" s="144"/>
      <c r="R230" s="144"/>
      <c r="S230" s="144"/>
      <c r="T230" s="144"/>
      <c r="U230" s="144"/>
      <c r="V230" s="144"/>
      <c r="W230" s="144"/>
      <c r="X230" s="144"/>
      <c r="Y230" s="144"/>
      <c r="Z230" s="144"/>
      <c r="AA230" s="144"/>
      <c r="AB230" s="144"/>
      <c r="AC230" s="144"/>
      <c r="AD230" s="144"/>
      <c r="AE230" s="144"/>
      <c r="AF230" s="144"/>
      <c r="AG230" s="144"/>
      <c r="AH230" s="144"/>
      <c r="AI230" s="144"/>
      <c r="AJ230" s="144"/>
      <c r="AK230" s="144"/>
      <c r="AL230" s="144"/>
      <c r="AM230" s="144"/>
      <c r="AN230" s="144"/>
      <c r="AO230" s="144"/>
      <c r="AP230" s="144"/>
    </row>
    <row r="231" spans="1:42">
      <c r="A231" s="144"/>
      <c r="B231" s="144"/>
      <c r="C231" s="144"/>
      <c r="D231" s="144"/>
      <c r="E231" s="144"/>
      <c r="F231" s="144"/>
      <c r="G231" s="144"/>
      <c r="H231" s="144"/>
      <c r="I231" s="144"/>
      <c r="J231" s="144"/>
      <c r="K231" s="144"/>
      <c r="L231" s="144"/>
      <c r="M231" s="144"/>
      <c r="N231" s="144"/>
      <c r="O231" s="144"/>
      <c r="P231" s="144"/>
      <c r="Q231" s="144"/>
      <c r="R231" s="144"/>
      <c r="S231" s="144"/>
      <c r="T231" s="144"/>
      <c r="U231" s="144"/>
      <c r="V231" s="144"/>
      <c r="W231" s="144"/>
      <c r="X231" s="144"/>
      <c r="Y231" s="144"/>
      <c r="Z231" s="144"/>
      <c r="AA231" s="144"/>
      <c r="AB231" s="144"/>
      <c r="AC231" s="144"/>
      <c r="AD231" s="144"/>
      <c r="AE231" s="144"/>
      <c r="AF231" s="144"/>
      <c r="AG231" s="144"/>
      <c r="AH231" s="144"/>
      <c r="AI231" s="144"/>
      <c r="AJ231" s="144"/>
      <c r="AK231" s="144"/>
      <c r="AL231" s="144"/>
      <c r="AM231" s="144"/>
      <c r="AN231" s="144"/>
      <c r="AO231" s="144"/>
      <c r="AP231" s="144"/>
    </row>
    <row r="232" spans="1:42">
      <c r="A232" s="144"/>
      <c r="B232" s="144"/>
      <c r="C232" s="144"/>
      <c r="D232" s="144"/>
      <c r="E232" s="144"/>
      <c r="F232" s="144"/>
      <c r="G232" s="144"/>
      <c r="H232" s="144"/>
      <c r="I232" s="144"/>
      <c r="J232" s="144"/>
      <c r="K232" s="144"/>
      <c r="L232" s="144"/>
      <c r="M232" s="144"/>
      <c r="N232" s="144"/>
      <c r="O232" s="144"/>
      <c r="P232" s="144"/>
      <c r="Q232" s="144"/>
      <c r="R232" s="144"/>
      <c r="S232" s="144"/>
      <c r="T232" s="144"/>
      <c r="U232" s="144"/>
      <c r="V232" s="144"/>
      <c r="W232" s="144"/>
      <c r="X232" s="144"/>
      <c r="Y232" s="144"/>
      <c r="Z232" s="144"/>
      <c r="AA232" s="144"/>
      <c r="AB232" s="144"/>
      <c r="AC232" s="144"/>
      <c r="AD232" s="144"/>
      <c r="AE232" s="144"/>
      <c r="AF232" s="144"/>
      <c r="AG232" s="144"/>
      <c r="AH232" s="144"/>
      <c r="AI232" s="144"/>
      <c r="AJ232" s="144"/>
      <c r="AK232" s="144"/>
      <c r="AL232" s="144"/>
      <c r="AM232" s="144"/>
      <c r="AN232" s="144"/>
      <c r="AO232" s="144"/>
      <c r="AP232" s="144"/>
    </row>
    <row r="233" spans="1:42">
      <c r="A233" s="144"/>
      <c r="B233" s="144"/>
      <c r="C233" s="144"/>
      <c r="D233" s="144"/>
      <c r="E233" s="144"/>
      <c r="F233" s="144"/>
      <c r="G233" s="144"/>
      <c r="H233" s="144"/>
      <c r="I233" s="144"/>
      <c r="J233" s="144"/>
      <c r="K233" s="144"/>
      <c r="L233" s="144"/>
      <c r="M233" s="144"/>
      <c r="N233" s="144"/>
      <c r="O233" s="144"/>
      <c r="P233" s="144"/>
      <c r="Q233" s="144"/>
      <c r="R233" s="144"/>
      <c r="S233" s="144"/>
      <c r="T233" s="144"/>
      <c r="U233" s="144"/>
      <c r="V233" s="144"/>
      <c r="W233" s="144"/>
      <c r="X233" s="144"/>
      <c r="Y233" s="144"/>
      <c r="Z233" s="144"/>
      <c r="AA233" s="144"/>
      <c r="AB233" s="144"/>
      <c r="AC233" s="144"/>
      <c r="AD233" s="144"/>
      <c r="AE233" s="144"/>
      <c r="AF233" s="144"/>
      <c r="AG233" s="144"/>
      <c r="AH233" s="144"/>
      <c r="AI233" s="144"/>
      <c r="AJ233" s="144"/>
      <c r="AK233" s="144"/>
      <c r="AL233" s="144"/>
      <c r="AM233" s="144"/>
      <c r="AN233" s="144"/>
      <c r="AO233" s="144"/>
      <c r="AP233" s="144"/>
    </row>
    <row r="234" spans="1:42">
      <c r="A234" s="144"/>
      <c r="B234" s="144"/>
      <c r="C234" s="144"/>
      <c r="D234" s="144"/>
      <c r="E234" s="144"/>
      <c r="F234" s="144"/>
      <c r="G234" s="144"/>
      <c r="H234" s="144"/>
      <c r="I234" s="144"/>
      <c r="J234" s="144"/>
      <c r="K234" s="144"/>
      <c r="L234" s="144"/>
      <c r="M234" s="144"/>
      <c r="N234" s="144"/>
      <c r="O234" s="144"/>
      <c r="P234" s="144"/>
      <c r="Q234" s="144"/>
      <c r="R234" s="144"/>
      <c r="S234" s="144"/>
      <c r="T234" s="144"/>
      <c r="U234" s="144"/>
      <c r="V234" s="144"/>
      <c r="W234" s="144"/>
      <c r="X234" s="144"/>
      <c r="Y234" s="144"/>
      <c r="Z234" s="144"/>
      <c r="AA234" s="144"/>
      <c r="AB234" s="144"/>
      <c r="AC234" s="144"/>
      <c r="AD234" s="144"/>
      <c r="AE234" s="144"/>
      <c r="AF234" s="144"/>
      <c r="AG234" s="144"/>
      <c r="AH234" s="144"/>
      <c r="AI234" s="144"/>
      <c r="AJ234" s="144"/>
      <c r="AK234" s="144"/>
      <c r="AL234" s="144"/>
      <c r="AM234" s="144"/>
      <c r="AN234" s="144"/>
      <c r="AO234" s="144"/>
      <c r="AP234" s="144"/>
    </row>
    <row r="235" spans="1:42">
      <c r="A235" s="144"/>
      <c r="B235" s="144"/>
      <c r="C235" s="144"/>
      <c r="D235" s="144"/>
      <c r="E235" s="144"/>
      <c r="F235" s="144"/>
      <c r="G235" s="144"/>
      <c r="H235" s="144"/>
      <c r="I235" s="144"/>
      <c r="J235" s="144"/>
      <c r="K235" s="144"/>
      <c r="L235" s="144"/>
      <c r="M235" s="144"/>
      <c r="N235" s="144"/>
      <c r="O235" s="144"/>
      <c r="P235" s="144"/>
      <c r="Q235" s="144"/>
      <c r="R235" s="144"/>
      <c r="S235" s="144"/>
      <c r="T235" s="144"/>
      <c r="U235" s="144"/>
      <c r="V235" s="144"/>
      <c r="W235" s="144"/>
      <c r="X235" s="144"/>
      <c r="Y235" s="144"/>
      <c r="Z235" s="144"/>
      <c r="AA235" s="144"/>
      <c r="AB235" s="144"/>
      <c r="AC235" s="144"/>
      <c r="AD235" s="144"/>
      <c r="AE235" s="144"/>
      <c r="AF235" s="144"/>
      <c r="AG235" s="144"/>
      <c r="AH235" s="144"/>
      <c r="AI235" s="144"/>
      <c r="AJ235" s="144"/>
      <c r="AK235" s="144"/>
      <c r="AL235" s="144"/>
      <c r="AM235" s="144"/>
      <c r="AN235" s="144"/>
      <c r="AO235" s="144"/>
      <c r="AP235" s="144"/>
    </row>
    <row r="236" spans="1:42">
      <c r="A236" s="144"/>
      <c r="B236" s="144"/>
      <c r="C236" s="144"/>
      <c r="D236" s="144"/>
      <c r="E236" s="144"/>
      <c r="F236" s="144"/>
      <c r="G236" s="144"/>
      <c r="H236" s="144"/>
      <c r="I236" s="144"/>
      <c r="J236" s="144"/>
      <c r="K236" s="144"/>
      <c r="L236" s="144"/>
      <c r="M236" s="144"/>
      <c r="N236" s="144"/>
      <c r="O236" s="144"/>
      <c r="P236" s="144"/>
      <c r="Q236" s="144"/>
      <c r="R236" s="144"/>
      <c r="S236" s="144"/>
      <c r="T236" s="144"/>
      <c r="U236" s="144"/>
      <c r="V236" s="144"/>
      <c r="W236" s="144"/>
      <c r="X236" s="144"/>
      <c r="Y236" s="144"/>
      <c r="Z236" s="144"/>
      <c r="AA236" s="144"/>
      <c r="AB236" s="144"/>
      <c r="AC236" s="144"/>
      <c r="AD236" s="144"/>
      <c r="AE236" s="144"/>
      <c r="AF236" s="144"/>
      <c r="AG236" s="144"/>
      <c r="AH236" s="144"/>
      <c r="AI236" s="144"/>
      <c r="AJ236" s="144"/>
      <c r="AK236" s="144"/>
      <c r="AL236" s="144"/>
      <c r="AM236" s="144"/>
      <c r="AN236" s="144"/>
      <c r="AO236" s="144"/>
      <c r="AP236" s="144"/>
    </row>
    <row r="237" spans="1:42">
      <c r="A237" s="144"/>
      <c r="B237" s="144"/>
      <c r="C237" s="144"/>
      <c r="D237" s="144"/>
      <c r="E237" s="144"/>
      <c r="F237" s="144"/>
      <c r="G237" s="144"/>
      <c r="H237" s="144"/>
      <c r="I237" s="144"/>
      <c r="J237" s="144"/>
      <c r="K237" s="144"/>
      <c r="L237" s="144"/>
      <c r="M237" s="144"/>
      <c r="N237" s="144"/>
      <c r="O237" s="144"/>
      <c r="P237" s="144"/>
      <c r="Q237" s="144"/>
      <c r="R237" s="144"/>
      <c r="S237" s="144"/>
      <c r="T237" s="144"/>
      <c r="U237" s="144"/>
      <c r="V237" s="144"/>
      <c r="W237" s="144"/>
      <c r="X237" s="144"/>
      <c r="Y237" s="144"/>
      <c r="Z237" s="144"/>
      <c r="AA237" s="144"/>
      <c r="AB237" s="144"/>
      <c r="AC237" s="144"/>
      <c r="AD237" s="144"/>
      <c r="AE237" s="144"/>
      <c r="AF237" s="144"/>
      <c r="AG237" s="144"/>
      <c r="AH237" s="144"/>
      <c r="AI237" s="144"/>
      <c r="AJ237" s="144"/>
      <c r="AK237" s="144"/>
      <c r="AL237" s="144"/>
      <c r="AM237" s="144"/>
      <c r="AN237" s="144"/>
      <c r="AO237" s="144"/>
      <c r="AP237" s="144"/>
    </row>
    <row r="238" spans="1:42">
      <c r="A238" s="144"/>
      <c r="B238" s="144"/>
      <c r="C238" s="144"/>
      <c r="D238" s="144"/>
      <c r="E238" s="144"/>
      <c r="F238" s="144"/>
      <c r="G238" s="144"/>
      <c r="H238" s="144"/>
      <c r="I238" s="144"/>
      <c r="J238" s="144"/>
      <c r="K238" s="144"/>
      <c r="L238" s="144"/>
      <c r="M238" s="144"/>
      <c r="N238" s="144"/>
      <c r="O238" s="144"/>
      <c r="P238" s="144"/>
      <c r="Q238" s="144"/>
      <c r="R238" s="144"/>
      <c r="S238" s="144"/>
      <c r="T238" s="144"/>
      <c r="U238" s="144"/>
      <c r="V238" s="144"/>
      <c r="W238" s="144"/>
      <c r="X238" s="144"/>
      <c r="Y238" s="144"/>
      <c r="Z238" s="144"/>
      <c r="AA238" s="144"/>
      <c r="AB238" s="144"/>
      <c r="AC238" s="144"/>
      <c r="AD238" s="144"/>
      <c r="AE238" s="144"/>
      <c r="AF238" s="144"/>
      <c r="AG238" s="144"/>
      <c r="AH238" s="144"/>
      <c r="AI238" s="144"/>
      <c r="AJ238" s="144"/>
      <c r="AK238" s="144"/>
      <c r="AL238" s="144"/>
      <c r="AM238" s="144"/>
      <c r="AN238" s="144"/>
      <c r="AO238" s="144"/>
      <c r="AP238" s="144"/>
    </row>
    <row r="239" spans="1:42">
      <c r="A239" s="144"/>
      <c r="B239" s="144"/>
      <c r="C239" s="144"/>
      <c r="D239" s="144"/>
      <c r="E239" s="144"/>
      <c r="F239" s="144"/>
      <c r="G239" s="144"/>
      <c r="H239" s="144"/>
      <c r="I239" s="144"/>
      <c r="J239" s="144"/>
      <c r="K239" s="144"/>
      <c r="L239" s="144"/>
      <c r="M239" s="144"/>
      <c r="N239" s="144"/>
      <c r="O239" s="144"/>
      <c r="P239" s="144"/>
      <c r="Q239" s="144"/>
      <c r="R239" s="144"/>
      <c r="S239" s="144"/>
      <c r="T239" s="144"/>
      <c r="U239" s="144"/>
      <c r="V239" s="144"/>
      <c r="W239" s="144"/>
      <c r="X239" s="144"/>
      <c r="Y239" s="144"/>
      <c r="Z239" s="144"/>
      <c r="AA239" s="144"/>
      <c r="AB239" s="144"/>
      <c r="AC239" s="144"/>
      <c r="AD239" s="144"/>
      <c r="AE239" s="144"/>
      <c r="AF239" s="144"/>
      <c r="AG239" s="144"/>
      <c r="AH239" s="144"/>
      <c r="AI239" s="144"/>
      <c r="AJ239" s="144"/>
      <c r="AK239" s="144"/>
      <c r="AL239" s="144"/>
      <c r="AM239" s="144"/>
      <c r="AN239" s="144"/>
      <c r="AO239" s="144"/>
      <c r="AP239" s="144"/>
    </row>
    <row r="240" spans="1:42">
      <c r="A240" s="144"/>
      <c r="B240" s="144"/>
      <c r="C240" s="144"/>
      <c r="D240" s="144"/>
      <c r="E240" s="144"/>
      <c r="F240" s="144"/>
      <c r="G240" s="144"/>
      <c r="H240" s="144"/>
      <c r="I240" s="144"/>
      <c r="J240" s="144"/>
      <c r="K240" s="144"/>
      <c r="L240" s="144"/>
      <c r="M240" s="144"/>
      <c r="N240" s="144"/>
      <c r="O240" s="144"/>
      <c r="P240" s="144"/>
      <c r="Q240" s="144"/>
      <c r="R240" s="144"/>
      <c r="S240" s="144"/>
      <c r="T240" s="144"/>
      <c r="U240" s="144"/>
      <c r="V240" s="144"/>
      <c r="W240" s="144"/>
      <c r="X240" s="144"/>
      <c r="Y240" s="144"/>
      <c r="Z240" s="144"/>
      <c r="AA240" s="144"/>
      <c r="AB240" s="144"/>
      <c r="AC240" s="144"/>
      <c r="AD240" s="144"/>
      <c r="AE240" s="144"/>
      <c r="AF240" s="144"/>
      <c r="AG240" s="144"/>
      <c r="AH240" s="144"/>
      <c r="AI240" s="144"/>
      <c r="AJ240" s="144"/>
      <c r="AK240" s="144"/>
      <c r="AL240" s="144"/>
      <c r="AM240" s="144"/>
      <c r="AN240" s="144"/>
      <c r="AO240" s="144"/>
      <c r="AP240" s="144"/>
    </row>
    <row r="241" spans="1:42">
      <c r="A241" s="144"/>
      <c r="B241" s="144"/>
      <c r="C241" s="144"/>
      <c r="D241" s="144"/>
      <c r="E241" s="144"/>
      <c r="F241" s="144"/>
      <c r="G241" s="144"/>
      <c r="H241" s="144"/>
      <c r="I241" s="144"/>
      <c r="J241" s="144"/>
      <c r="K241" s="144"/>
      <c r="L241" s="144"/>
      <c r="M241" s="144"/>
      <c r="N241" s="144"/>
      <c r="O241" s="144"/>
      <c r="P241" s="144"/>
      <c r="Q241" s="144"/>
      <c r="R241" s="144"/>
      <c r="S241" s="144"/>
      <c r="T241" s="144"/>
      <c r="U241" s="144"/>
      <c r="V241" s="144"/>
      <c r="W241" s="144"/>
      <c r="X241" s="144"/>
      <c r="Y241" s="144"/>
      <c r="Z241" s="144"/>
      <c r="AA241" s="144"/>
      <c r="AB241" s="144"/>
      <c r="AC241" s="144"/>
      <c r="AD241" s="144"/>
      <c r="AE241" s="144"/>
      <c r="AF241" s="144"/>
      <c r="AG241" s="144"/>
      <c r="AH241" s="144"/>
      <c r="AI241" s="144"/>
      <c r="AJ241" s="144"/>
      <c r="AK241" s="144"/>
      <c r="AL241" s="144"/>
      <c r="AM241" s="144"/>
      <c r="AN241" s="144"/>
      <c r="AO241" s="144"/>
      <c r="AP241" s="144"/>
    </row>
    <row r="242" spans="1:42">
      <c r="A242" s="144"/>
      <c r="B242" s="144"/>
      <c r="C242" s="144"/>
      <c r="D242" s="144"/>
      <c r="E242" s="144"/>
      <c r="F242" s="144"/>
      <c r="G242" s="144"/>
      <c r="H242" s="144"/>
      <c r="I242" s="144"/>
      <c r="J242" s="144"/>
      <c r="K242" s="144"/>
      <c r="L242" s="144"/>
      <c r="M242" s="144"/>
      <c r="N242" s="144"/>
      <c r="O242" s="144"/>
      <c r="P242" s="144"/>
      <c r="Q242" s="144"/>
      <c r="R242" s="144"/>
      <c r="S242" s="144"/>
      <c r="T242" s="144"/>
      <c r="U242" s="144"/>
      <c r="V242" s="144"/>
      <c r="W242" s="144"/>
      <c r="X242" s="144"/>
      <c r="Y242" s="144"/>
      <c r="Z242" s="144"/>
      <c r="AA242" s="144"/>
      <c r="AB242" s="144"/>
      <c r="AC242" s="144"/>
      <c r="AD242" s="144"/>
      <c r="AE242" s="144"/>
      <c r="AF242" s="144"/>
      <c r="AG242" s="144"/>
      <c r="AH242" s="144"/>
      <c r="AI242" s="144"/>
      <c r="AJ242" s="144"/>
      <c r="AK242" s="144"/>
      <c r="AL242" s="144"/>
      <c r="AM242" s="144"/>
      <c r="AN242" s="144"/>
      <c r="AO242" s="144"/>
      <c r="AP242" s="144"/>
    </row>
    <row r="243" spans="1:42">
      <c r="A243" s="144"/>
      <c r="B243" s="144"/>
      <c r="C243" s="144"/>
      <c r="D243" s="144"/>
      <c r="E243" s="144"/>
      <c r="F243" s="144"/>
      <c r="G243" s="144"/>
      <c r="H243" s="144"/>
      <c r="I243" s="144"/>
      <c r="J243" s="144"/>
      <c r="K243" s="144"/>
      <c r="L243" s="144"/>
      <c r="M243" s="144"/>
      <c r="N243" s="144"/>
      <c r="O243" s="144"/>
      <c r="P243" s="144"/>
      <c r="Q243" s="144"/>
      <c r="R243" s="144"/>
      <c r="S243" s="144"/>
      <c r="T243" s="144"/>
      <c r="U243" s="144"/>
      <c r="V243" s="144"/>
      <c r="W243" s="144"/>
      <c r="X243" s="144"/>
      <c r="Y243" s="144"/>
      <c r="Z243" s="144"/>
      <c r="AA243" s="144"/>
      <c r="AB243" s="144"/>
      <c r="AC243" s="144"/>
      <c r="AD243" s="144"/>
      <c r="AE243" s="144"/>
      <c r="AF243" s="144"/>
      <c r="AG243" s="144"/>
      <c r="AH243" s="144"/>
      <c r="AI243" s="144"/>
      <c r="AJ243" s="144"/>
      <c r="AK243" s="144"/>
      <c r="AL243" s="144"/>
      <c r="AM243" s="144"/>
      <c r="AN243" s="144"/>
      <c r="AO243" s="144"/>
      <c r="AP243" s="144"/>
    </row>
    <row r="244" spans="1:42">
      <c r="A244" s="144"/>
      <c r="B244" s="144"/>
      <c r="C244" s="144"/>
      <c r="D244" s="144"/>
      <c r="E244" s="144"/>
      <c r="F244" s="144"/>
      <c r="G244" s="144"/>
      <c r="H244" s="144"/>
      <c r="I244" s="144"/>
      <c r="J244" s="144"/>
      <c r="K244" s="144"/>
      <c r="L244" s="144"/>
      <c r="M244" s="144"/>
      <c r="N244" s="144"/>
      <c r="O244" s="144"/>
      <c r="P244" s="144"/>
      <c r="Q244" s="144"/>
      <c r="R244" s="144"/>
      <c r="S244" s="144"/>
      <c r="T244" s="144"/>
      <c r="U244" s="144"/>
      <c r="V244" s="144"/>
      <c r="W244" s="144"/>
      <c r="X244" s="144"/>
      <c r="Y244" s="144"/>
      <c r="Z244" s="144"/>
      <c r="AA244" s="144"/>
      <c r="AB244" s="144"/>
      <c r="AC244" s="144"/>
      <c r="AD244" s="144"/>
      <c r="AE244" s="144"/>
      <c r="AF244" s="144"/>
      <c r="AG244" s="144"/>
      <c r="AH244" s="144"/>
      <c r="AI244" s="144"/>
      <c r="AJ244" s="144"/>
      <c r="AK244" s="144"/>
      <c r="AL244" s="144"/>
      <c r="AM244" s="144"/>
      <c r="AN244" s="144"/>
      <c r="AO244" s="144"/>
      <c r="AP244" s="144"/>
    </row>
    <row r="245" spans="1:42">
      <c r="A245" s="144"/>
      <c r="B245" s="144"/>
      <c r="C245" s="144"/>
      <c r="D245" s="144"/>
      <c r="E245" s="144"/>
      <c r="F245" s="144"/>
      <c r="G245" s="144"/>
      <c r="H245" s="144"/>
      <c r="I245" s="144"/>
      <c r="J245" s="144"/>
      <c r="K245" s="144"/>
      <c r="L245" s="144"/>
      <c r="M245" s="144"/>
      <c r="N245" s="144"/>
      <c r="O245" s="144"/>
      <c r="P245" s="144"/>
      <c r="Q245" s="144"/>
      <c r="R245" s="144"/>
      <c r="S245" s="144"/>
      <c r="T245" s="144"/>
      <c r="U245" s="144"/>
      <c r="V245" s="144"/>
      <c r="W245" s="144"/>
      <c r="X245" s="144"/>
      <c r="Y245" s="144"/>
      <c r="Z245" s="144"/>
      <c r="AA245" s="144"/>
      <c r="AB245" s="144"/>
      <c r="AC245" s="144"/>
      <c r="AD245" s="144"/>
      <c r="AE245" s="144"/>
      <c r="AF245" s="144"/>
      <c r="AG245" s="144"/>
      <c r="AH245" s="144"/>
      <c r="AI245" s="144"/>
      <c r="AJ245" s="144"/>
      <c r="AK245" s="144"/>
      <c r="AL245" s="144"/>
      <c r="AM245" s="144"/>
      <c r="AN245" s="144"/>
      <c r="AO245" s="144"/>
      <c r="AP245" s="144"/>
    </row>
    <row r="246" spans="1:42">
      <c r="A246" s="144"/>
      <c r="B246" s="144"/>
      <c r="C246" s="144"/>
      <c r="D246" s="144"/>
      <c r="E246" s="144"/>
      <c r="F246" s="144"/>
      <c r="G246" s="144"/>
      <c r="H246" s="144"/>
      <c r="I246" s="144"/>
      <c r="J246" s="144"/>
      <c r="K246" s="144"/>
      <c r="L246" s="144"/>
      <c r="M246" s="144"/>
      <c r="N246" s="144"/>
      <c r="O246" s="144"/>
      <c r="P246" s="144"/>
      <c r="Q246" s="144"/>
      <c r="R246" s="144"/>
      <c r="S246" s="144"/>
      <c r="T246" s="144"/>
      <c r="U246" s="144"/>
      <c r="V246" s="144"/>
      <c r="W246" s="144"/>
      <c r="X246" s="144"/>
      <c r="Y246" s="144"/>
      <c r="Z246" s="144"/>
      <c r="AA246" s="144"/>
      <c r="AB246" s="144"/>
      <c r="AC246" s="144"/>
      <c r="AD246" s="144"/>
      <c r="AE246" s="144"/>
      <c r="AF246" s="144"/>
      <c r="AG246" s="144"/>
      <c r="AH246" s="144"/>
      <c r="AI246" s="144"/>
      <c r="AJ246" s="144"/>
      <c r="AK246" s="144"/>
      <c r="AL246" s="144"/>
      <c r="AM246" s="144"/>
      <c r="AN246" s="144"/>
      <c r="AO246" s="144"/>
      <c r="AP246" s="144"/>
    </row>
    <row r="247" spans="1:42">
      <c r="A247" s="144"/>
      <c r="B247" s="144"/>
      <c r="C247" s="144"/>
      <c r="D247" s="144"/>
      <c r="E247" s="144"/>
      <c r="F247" s="144"/>
      <c r="G247" s="144"/>
      <c r="H247" s="144"/>
      <c r="I247" s="144"/>
      <c r="J247" s="144"/>
      <c r="K247" s="144"/>
      <c r="L247" s="144"/>
      <c r="M247" s="144"/>
      <c r="N247" s="144"/>
      <c r="O247" s="144"/>
      <c r="P247" s="144"/>
      <c r="Q247" s="144"/>
      <c r="R247" s="144"/>
      <c r="S247" s="144"/>
      <c r="T247" s="144"/>
      <c r="U247" s="144"/>
      <c r="V247" s="144"/>
      <c r="W247" s="144"/>
      <c r="X247" s="144"/>
      <c r="Y247" s="144"/>
      <c r="Z247" s="144"/>
      <c r="AA247" s="144"/>
      <c r="AB247" s="144"/>
      <c r="AC247" s="144"/>
      <c r="AD247" s="144"/>
      <c r="AE247" s="144"/>
      <c r="AF247" s="144"/>
      <c r="AG247" s="144"/>
      <c r="AH247" s="144"/>
      <c r="AI247" s="144"/>
      <c r="AJ247" s="144"/>
      <c r="AK247" s="144"/>
      <c r="AL247" s="144"/>
      <c r="AM247" s="144"/>
      <c r="AN247" s="144"/>
      <c r="AO247" s="144"/>
      <c r="AP247" s="144"/>
    </row>
    <row r="248" spans="1:42">
      <c r="A248" s="144"/>
      <c r="B248" s="144"/>
      <c r="C248" s="144"/>
      <c r="D248" s="144"/>
      <c r="E248" s="144"/>
      <c r="F248" s="144"/>
      <c r="G248" s="144"/>
      <c r="H248" s="144"/>
      <c r="I248" s="144"/>
      <c r="J248" s="144"/>
      <c r="K248" s="144"/>
      <c r="L248" s="144"/>
      <c r="M248" s="144"/>
      <c r="N248" s="144"/>
      <c r="O248" s="144"/>
      <c r="P248" s="144"/>
      <c r="Q248" s="144"/>
      <c r="R248" s="144"/>
      <c r="S248" s="144"/>
      <c r="T248" s="144"/>
      <c r="U248" s="144"/>
      <c r="V248" s="144"/>
      <c r="W248" s="144"/>
      <c r="X248" s="144"/>
      <c r="Y248" s="144"/>
      <c r="Z248" s="144"/>
      <c r="AA248" s="144"/>
      <c r="AB248" s="144"/>
      <c r="AC248" s="144"/>
      <c r="AD248" s="144"/>
      <c r="AE248" s="144"/>
      <c r="AF248" s="144"/>
      <c r="AG248" s="144"/>
      <c r="AH248" s="144"/>
      <c r="AI248" s="144"/>
      <c r="AJ248" s="144"/>
      <c r="AK248" s="144"/>
      <c r="AL248" s="144"/>
      <c r="AM248" s="144"/>
      <c r="AN248" s="144"/>
      <c r="AO248" s="144"/>
      <c r="AP248" s="144"/>
    </row>
    <row r="249" spans="1:42">
      <c r="A249" s="144"/>
      <c r="B249" s="144"/>
      <c r="C249" s="144"/>
      <c r="D249" s="144"/>
      <c r="E249" s="144"/>
      <c r="F249" s="144"/>
      <c r="G249" s="144"/>
      <c r="H249" s="144"/>
      <c r="I249" s="144"/>
      <c r="J249" s="144"/>
      <c r="K249" s="144"/>
      <c r="L249" s="144"/>
      <c r="M249" s="144"/>
      <c r="N249" s="144"/>
      <c r="O249" s="144"/>
      <c r="P249" s="144"/>
      <c r="Q249" s="144"/>
      <c r="R249" s="144"/>
      <c r="S249" s="144"/>
      <c r="T249" s="144"/>
      <c r="U249" s="144"/>
      <c r="V249" s="144"/>
      <c r="W249" s="144"/>
      <c r="X249" s="144"/>
      <c r="Y249" s="144"/>
      <c r="Z249" s="144"/>
      <c r="AA249" s="144"/>
      <c r="AB249" s="144"/>
      <c r="AC249" s="144"/>
      <c r="AD249" s="144"/>
      <c r="AE249" s="144"/>
      <c r="AF249" s="144"/>
      <c r="AG249" s="144"/>
      <c r="AH249" s="144"/>
      <c r="AI249" s="144"/>
      <c r="AJ249" s="144"/>
      <c r="AK249" s="144"/>
      <c r="AL249" s="144"/>
      <c r="AM249" s="144"/>
      <c r="AN249" s="144"/>
      <c r="AO249" s="144"/>
      <c r="AP249" s="144"/>
    </row>
    <row r="250" spans="1:42">
      <c r="A250" s="144"/>
      <c r="B250" s="144"/>
      <c r="C250" s="144"/>
      <c r="D250" s="144"/>
      <c r="E250" s="144"/>
      <c r="F250" s="144"/>
      <c r="G250" s="144"/>
      <c r="H250" s="144"/>
      <c r="I250" s="144"/>
      <c r="J250" s="144"/>
      <c r="K250" s="144"/>
      <c r="L250" s="144"/>
      <c r="M250" s="144"/>
      <c r="N250" s="144"/>
      <c r="O250" s="144"/>
      <c r="P250" s="144"/>
      <c r="Q250" s="144"/>
      <c r="R250" s="144"/>
      <c r="S250" s="144"/>
      <c r="T250" s="144"/>
      <c r="U250" s="144"/>
      <c r="V250" s="144"/>
      <c r="W250" s="144"/>
      <c r="X250" s="144"/>
      <c r="Y250" s="144"/>
      <c r="Z250" s="144"/>
      <c r="AA250" s="144"/>
      <c r="AB250" s="144"/>
      <c r="AC250" s="144"/>
      <c r="AD250" s="144"/>
      <c r="AE250" s="144"/>
      <c r="AF250" s="144"/>
      <c r="AG250" s="144"/>
      <c r="AH250" s="144"/>
      <c r="AI250" s="144"/>
      <c r="AJ250" s="144"/>
      <c r="AK250" s="144"/>
      <c r="AL250" s="144"/>
      <c r="AM250" s="144"/>
      <c r="AN250" s="144"/>
      <c r="AO250" s="144"/>
      <c r="AP250" s="144"/>
    </row>
    <row r="251" spans="1:42">
      <c r="A251" s="144"/>
      <c r="B251" s="144"/>
      <c r="C251" s="144"/>
      <c r="D251" s="144"/>
      <c r="E251" s="144"/>
      <c r="F251" s="144"/>
      <c r="G251" s="144"/>
      <c r="H251" s="144"/>
      <c r="I251" s="144"/>
      <c r="J251" s="144"/>
      <c r="K251" s="144"/>
      <c r="L251" s="144"/>
      <c r="M251" s="144"/>
      <c r="N251" s="144"/>
      <c r="O251" s="144"/>
      <c r="P251" s="144"/>
      <c r="Q251" s="144"/>
      <c r="R251" s="144"/>
      <c r="S251" s="144"/>
      <c r="T251" s="144"/>
      <c r="U251" s="144"/>
      <c r="V251" s="144"/>
      <c r="W251" s="144"/>
      <c r="X251" s="144"/>
      <c r="Y251" s="144"/>
      <c r="Z251" s="144"/>
      <c r="AA251" s="144"/>
      <c r="AB251" s="144"/>
      <c r="AC251" s="144"/>
      <c r="AD251" s="144"/>
      <c r="AE251" s="144"/>
      <c r="AF251" s="144"/>
      <c r="AG251" s="144"/>
      <c r="AH251" s="144"/>
      <c r="AI251" s="144"/>
      <c r="AJ251" s="144"/>
      <c r="AK251" s="144"/>
      <c r="AL251" s="144"/>
      <c r="AM251" s="144"/>
      <c r="AN251" s="144"/>
      <c r="AO251" s="144"/>
      <c r="AP251" s="144"/>
    </row>
    <row r="252" spans="1:42">
      <c r="A252" s="144"/>
      <c r="B252" s="144"/>
      <c r="C252" s="144"/>
      <c r="D252" s="144"/>
      <c r="E252" s="144"/>
      <c r="F252" s="144"/>
      <c r="G252" s="144"/>
      <c r="H252" s="144"/>
      <c r="I252" s="144"/>
      <c r="J252" s="144"/>
      <c r="K252" s="144"/>
      <c r="L252" s="144"/>
      <c r="M252" s="144"/>
      <c r="N252" s="144"/>
      <c r="O252" s="144"/>
      <c r="P252" s="144"/>
      <c r="Q252" s="144"/>
      <c r="R252" s="144"/>
      <c r="S252" s="144"/>
      <c r="T252" s="144"/>
      <c r="U252" s="144"/>
      <c r="V252" s="144"/>
      <c r="W252" s="144"/>
      <c r="X252" s="144"/>
      <c r="Y252" s="144"/>
      <c r="Z252" s="144"/>
      <c r="AA252" s="144"/>
      <c r="AB252" s="144"/>
      <c r="AC252" s="144"/>
      <c r="AD252" s="144"/>
      <c r="AE252" s="144"/>
      <c r="AF252" s="144"/>
      <c r="AG252" s="144"/>
      <c r="AH252" s="144"/>
      <c r="AI252" s="144"/>
      <c r="AJ252" s="144"/>
      <c r="AK252" s="144"/>
      <c r="AL252" s="144"/>
      <c r="AM252" s="144"/>
      <c r="AN252" s="144"/>
      <c r="AO252" s="144"/>
      <c r="AP252" s="144"/>
    </row>
    <row r="253" spans="1:42">
      <c r="A253" s="144"/>
      <c r="B253" s="144"/>
      <c r="C253" s="144"/>
      <c r="D253" s="144"/>
      <c r="E253" s="144"/>
      <c r="F253" s="144"/>
      <c r="G253" s="144"/>
      <c r="H253" s="144"/>
      <c r="I253" s="144"/>
      <c r="J253" s="144"/>
      <c r="K253" s="144"/>
      <c r="L253" s="144"/>
      <c r="M253" s="144"/>
      <c r="N253" s="144"/>
      <c r="O253" s="144"/>
      <c r="P253" s="144"/>
      <c r="Q253" s="144"/>
      <c r="R253" s="144"/>
      <c r="S253" s="144"/>
      <c r="T253" s="144"/>
      <c r="U253" s="144"/>
      <c r="V253" s="144"/>
      <c r="W253" s="144"/>
      <c r="X253" s="144"/>
      <c r="Y253" s="144"/>
      <c r="Z253" s="144"/>
      <c r="AA253" s="144"/>
      <c r="AB253" s="144"/>
      <c r="AC253" s="144"/>
      <c r="AD253" s="144"/>
      <c r="AE253" s="144"/>
      <c r="AF253" s="144"/>
      <c r="AG253" s="144"/>
      <c r="AH253" s="144"/>
      <c r="AI253" s="144"/>
      <c r="AJ253" s="144"/>
      <c r="AK253" s="144"/>
      <c r="AL253" s="144"/>
      <c r="AM253" s="144"/>
      <c r="AN253" s="144"/>
      <c r="AO253" s="144"/>
      <c r="AP253" s="144"/>
    </row>
    <row r="254" spans="1:42">
      <c r="A254" s="144"/>
      <c r="B254" s="144"/>
      <c r="C254" s="144"/>
      <c r="D254" s="144"/>
      <c r="E254" s="144"/>
      <c r="F254" s="144"/>
      <c r="G254" s="144"/>
      <c r="H254" s="144"/>
      <c r="I254" s="144"/>
      <c r="J254" s="144"/>
      <c r="K254" s="144"/>
      <c r="L254" s="144"/>
      <c r="M254" s="144"/>
      <c r="N254" s="144"/>
      <c r="O254" s="144"/>
      <c r="P254" s="144"/>
      <c r="Q254" s="144"/>
      <c r="R254" s="144"/>
      <c r="S254" s="144"/>
      <c r="T254" s="144"/>
      <c r="U254" s="144"/>
      <c r="V254" s="144"/>
      <c r="W254" s="144"/>
      <c r="X254" s="144"/>
      <c r="Y254" s="144"/>
      <c r="Z254" s="144"/>
      <c r="AA254" s="144"/>
      <c r="AB254" s="144"/>
      <c r="AC254" s="144"/>
      <c r="AD254" s="144"/>
      <c r="AE254" s="144"/>
      <c r="AF254" s="144"/>
      <c r="AG254" s="144"/>
      <c r="AH254" s="144"/>
      <c r="AI254" s="144"/>
      <c r="AJ254" s="144"/>
      <c r="AK254" s="144"/>
      <c r="AL254" s="144"/>
      <c r="AM254" s="144"/>
      <c r="AN254" s="144"/>
      <c r="AO254" s="144"/>
      <c r="AP254" s="144"/>
    </row>
    <row r="255" spans="1:42">
      <c r="A255" s="144"/>
      <c r="B255" s="144"/>
      <c r="C255" s="144"/>
      <c r="D255" s="144"/>
      <c r="E255" s="144"/>
      <c r="F255" s="144"/>
      <c r="G255" s="144"/>
      <c r="H255" s="144"/>
      <c r="I255" s="144"/>
      <c r="J255" s="144"/>
      <c r="K255" s="144"/>
      <c r="L255" s="144"/>
      <c r="M255" s="144"/>
      <c r="N255" s="144"/>
      <c r="O255" s="144"/>
      <c r="P255" s="144"/>
      <c r="Q255" s="144"/>
      <c r="R255" s="144"/>
      <c r="S255" s="144"/>
      <c r="T255" s="144"/>
      <c r="U255" s="144"/>
      <c r="V255" s="144"/>
      <c r="W255" s="144"/>
      <c r="X255" s="144"/>
      <c r="Y255" s="144"/>
      <c r="Z255" s="144"/>
      <c r="AA255" s="144"/>
      <c r="AB255" s="144"/>
      <c r="AC255" s="144"/>
      <c r="AD255" s="144"/>
      <c r="AE255" s="144"/>
      <c r="AF255" s="144"/>
      <c r="AG255" s="144"/>
      <c r="AH255" s="144"/>
      <c r="AI255" s="144"/>
      <c r="AJ255" s="144"/>
      <c r="AK255" s="144"/>
      <c r="AL255" s="144"/>
      <c r="AM255" s="144"/>
      <c r="AN255" s="144"/>
      <c r="AO255" s="144"/>
      <c r="AP255" s="144"/>
    </row>
    <row r="256" spans="1:42">
      <c r="A256" s="144"/>
      <c r="B256" s="144"/>
      <c r="C256" s="144"/>
      <c r="D256" s="144"/>
      <c r="E256" s="144"/>
      <c r="F256" s="144"/>
      <c r="G256" s="144"/>
      <c r="H256" s="144"/>
      <c r="I256" s="144"/>
      <c r="J256" s="144"/>
      <c r="K256" s="144"/>
      <c r="L256" s="144"/>
      <c r="M256" s="144"/>
      <c r="N256" s="144"/>
      <c r="O256" s="144"/>
      <c r="P256" s="144"/>
      <c r="Q256" s="144"/>
      <c r="R256" s="144"/>
      <c r="S256" s="144"/>
      <c r="T256" s="144"/>
      <c r="U256" s="144"/>
      <c r="V256" s="144"/>
      <c r="W256" s="144"/>
      <c r="X256" s="144"/>
      <c r="Y256" s="144"/>
      <c r="Z256" s="144"/>
      <c r="AA256" s="144"/>
      <c r="AB256" s="144"/>
      <c r="AC256" s="144"/>
      <c r="AD256" s="144"/>
      <c r="AE256" s="144"/>
      <c r="AF256" s="144"/>
      <c r="AG256" s="144"/>
      <c r="AH256" s="144"/>
      <c r="AI256" s="144"/>
      <c r="AJ256" s="144"/>
      <c r="AK256" s="144"/>
      <c r="AL256" s="144"/>
      <c r="AM256" s="144"/>
      <c r="AN256" s="144"/>
      <c r="AO256" s="144"/>
      <c r="AP256" s="144"/>
    </row>
    <row r="257" spans="1:42">
      <c r="A257" s="144"/>
      <c r="B257" s="144"/>
      <c r="C257" s="144"/>
      <c r="D257" s="144"/>
      <c r="E257" s="144"/>
      <c r="F257" s="144"/>
      <c r="G257" s="144"/>
      <c r="H257" s="144"/>
      <c r="I257" s="144"/>
      <c r="J257" s="144"/>
      <c r="K257" s="144"/>
      <c r="L257" s="144"/>
      <c r="M257" s="144"/>
      <c r="N257" s="144"/>
      <c r="O257" s="144"/>
      <c r="P257" s="144"/>
      <c r="Q257" s="144"/>
      <c r="R257" s="144"/>
      <c r="S257" s="144"/>
      <c r="T257" s="144"/>
      <c r="U257" s="144"/>
      <c r="V257" s="144"/>
      <c r="W257" s="144"/>
      <c r="X257" s="144"/>
      <c r="Y257" s="144"/>
      <c r="Z257" s="144"/>
      <c r="AA257" s="144"/>
      <c r="AB257" s="144"/>
      <c r="AC257" s="144"/>
      <c r="AD257" s="144"/>
      <c r="AE257" s="144"/>
      <c r="AF257" s="144"/>
      <c r="AG257" s="144"/>
      <c r="AH257" s="144"/>
      <c r="AI257" s="144"/>
      <c r="AJ257" s="144"/>
      <c r="AK257" s="144"/>
      <c r="AL257" s="144"/>
      <c r="AM257" s="144"/>
      <c r="AN257" s="144"/>
      <c r="AO257" s="144"/>
      <c r="AP257" s="144"/>
    </row>
    <row r="258" spans="1:42">
      <c r="A258" s="144"/>
      <c r="B258" s="144"/>
      <c r="C258" s="144"/>
      <c r="D258" s="144"/>
      <c r="E258" s="144"/>
      <c r="F258" s="144"/>
      <c r="G258" s="144"/>
      <c r="H258" s="144"/>
      <c r="I258" s="144"/>
      <c r="J258" s="144"/>
      <c r="K258" s="144"/>
      <c r="L258" s="144"/>
      <c r="M258" s="144"/>
      <c r="N258" s="144"/>
      <c r="O258" s="144"/>
      <c r="P258" s="144"/>
      <c r="Q258" s="144"/>
      <c r="R258" s="144"/>
      <c r="S258" s="144"/>
      <c r="T258" s="144"/>
      <c r="U258" s="144"/>
      <c r="V258" s="144"/>
      <c r="W258" s="144"/>
      <c r="X258" s="144"/>
      <c r="Y258" s="144"/>
      <c r="Z258" s="144"/>
      <c r="AA258" s="144"/>
      <c r="AB258" s="144"/>
      <c r="AC258" s="144"/>
      <c r="AD258" s="144"/>
      <c r="AE258" s="144"/>
      <c r="AF258" s="144"/>
      <c r="AG258" s="144"/>
      <c r="AH258" s="144"/>
      <c r="AI258" s="144"/>
      <c r="AJ258" s="144"/>
      <c r="AK258" s="144"/>
      <c r="AL258" s="144"/>
      <c r="AM258" s="144"/>
      <c r="AN258" s="144"/>
      <c r="AO258" s="144"/>
      <c r="AP258" s="144"/>
    </row>
    <row r="259" spans="1:42">
      <c r="A259" s="144"/>
      <c r="B259" s="144"/>
      <c r="C259" s="144"/>
      <c r="D259" s="144"/>
      <c r="E259" s="144"/>
      <c r="F259" s="144"/>
      <c r="G259" s="144"/>
      <c r="H259" s="144"/>
      <c r="I259" s="144"/>
      <c r="J259" s="144"/>
      <c r="K259" s="144"/>
      <c r="L259" s="144"/>
      <c r="M259" s="144"/>
      <c r="N259" s="144"/>
      <c r="O259" s="144"/>
      <c r="P259" s="144"/>
      <c r="Q259" s="144"/>
      <c r="R259" s="144"/>
      <c r="S259" s="144"/>
      <c r="T259" s="144"/>
      <c r="U259" s="144"/>
      <c r="V259" s="144"/>
      <c r="W259" s="144"/>
      <c r="X259" s="144"/>
      <c r="Y259" s="144"/>
      <c r="Z259" s="144"/>
      <c r="AA259" s="144"/>
      <c r="AB259" s="144"/>
      <c r="AC259" s="144"/>
      <c r="AD259" s="144"/>
      <c r="AE259" s="144"/>
      <c r="AF259" s="144"/>
      <c r="AG259" s="144"/>
      <c r="AH259" s="144"/>
      <c r="AI259" s="144"/>
      <c r="AJ259" s="144"/>
      <c r="AK259" s="144"/>
      <c r="AL259" s="144"/>
      <c r="AM259" s="144"/>
      <c r="AN259" s="144"/>
      <c r="AO259" s="144"/>
      <c r="AP259" s="144"/>
    </row>
    <row r="260" spans="1:42">
      <c r="A260" s="144"/>
      <c r="B260" s="144"/>
      <c r="C260" s="144"/>
      <c r="D260" s="144"/>
      <c r="E260" s="144"/>
      <c r="F260" s="144"/>
      <c r="G260" s="144"/>
      <c r="H260" s="144"/>
      <c r="I260" s="144"/>
      <c r="J260" s="144"/>
      <c r="K260" s="144"/>
      <c r="L260" s="144"/>
      <c r="M260" s="144"/>
      <c r="N260" s="144"/>
      <c r="O260" s="144"/>
      <c r="P260" s="144"/>
      <c r="Q260" s="144"/>
      <c r="R260" s="144"/>
      <c r="S260" s="144"/>
      <c r="T260" s="144"/>
      <c r="U260" s="144"/>
      <c r="V260" s="144"/>
      <c r="W260" s="144"/>
      <c r="X260" s="144"/>
      <c r="Y260" s="144"/>
      <c r="Z260" s="144"/>
      <c r="AA260" s="144"/>
      <c r="AB260" s="144"/>
      <c r="AC260" s="144"/>
      <c r="AD260" s="144"/>
      <c r="AE260" s="144"/>
      <c r="AF260" s="144"/>
      <c r="AG260" s="144"/>
      <c r="AH260" s="144"/>
      <c r="AI260" s="144"/>
      <c r="AJ260" s="144"/>
      <c r="AK260" s="144"/>
      <c r="AL260" s="144"/>
      <c r="AM260" s="144"/>
      <c r="AN260" s="144"/>
      <c r="AO260" s="144"/>
      <c r="AP260" s="144"/>
    </row>
    <row r="261" spans="1:42">
      <c r="A261" s="144"/>
      <c r="B261" s="144"/>
      <c r="C261" s="144"/>
      <c r="D261" s="144"/>
      <c r="E261" s="144"/>
      <c r="F261" s="144"/>
      <c r="G261" s="144"/>
      <c r="H261" s="144"/>
      <c r="I261" s="144"/>
      <c r="J261" s="144"/>
      <c r="K261" s="144"/>
      <c r="L261" s="144"/>
      <c r="M261" s="144"/>
      <c r="N261" s="144"/>
      <c r="O261" s="144"/>
      <c r="P261" s="144"/>
      <c r="Q261" s="144"/>
      <c r="R261" s="144"/>
      <c r="S261" s="144"/>
      <c r="T261" s="144"/>
      <c r="U261" s="144"/>
      <c r="V261" s="144"/>
      <c r="W261" s="144"/>
      <c r="X261" s="144"/>
      <c r="Y261" s="144"/>
      <c r="Z261" s="144"/>
      <c r="AA261" s="144"/>
      <c r="AB261" s="144"/>
      <c r="AC261" s="144"/>
      <c r="AD261" s="144"/>
      <c r="AE261" s="144"/>
      <c r="AF261" s="144"/>
      <c r="AG261" s="144"/>
      <c r="AH261" s="144"/>
      <c r="AI261" s="144"/>
      <c r="AJ261" s="144"/>
      <c r="AK261" s="144"/>
      <c r="AL261" s="144"/>
      <c r="AM261" s="144"/>
      <c r="AN261" s="144"/>
      <c r="AO261" s="144"/>
      <c r="AP261" s="144"/>
    </row>
    <row r="262" spans="1:42">
      <c r="A262" s="144"/>
      <c r="B262" s="144"/>
      <c r="C262" s="144"/>
      <c r="D262" s="144"/>
      <c r="E262" s="144"/>
      <c r="F262" s="144"/>
      <c r="G262" s="144"/>
      <c r="H262" s="144"/>
      <c r="I262" s="144"/>
      <c r="J262" s="144"/>
      <c r="K262" s="144"/>
      <c r="L262" s="144"/>
      <c r="M262" s="144"/>
      <c r="N262" s="144"/>
      <c r="O262" s="144"/>
      <c r="P262" s="144"/>
      <c r="Q262" s="144"/>
      <c r="R262" s="144"/>
      <c r="S262" s="144"/>
      <c r="T262" s="144"/>
      <c r="U262" s="144"/>
      <c r="V262" s="144"/>
      <c r="W262" s="144"/>
      <c r="X262" s="144"/>
      <c r="Y262" s="144"/>
      <c r="Z262" s="144"/>
      <c r="AA262" s="144"/>
      <c r="AB262" s="144"/>
      <c r="AC262" s="144"/>
      <c r="AD262" s="144"/>
      <c r="AE262" s="144"/>
      <c r="AF262" s="144"/>
      <c r="AG262" s="144"/>
      <c r="AH262" s="144"/>
      <c r="AI262" s="144"/>
      <c r="AJ262" s="144"/>
      <c r="AK262" s="144"/>
      <c r="AL262" s="144"/>
      <c r="AM262" s="144"/>
      <c r="AN262" s="144"/>
      <c r="AO262" s="144"/>
      <c r="AP262" s="144"/>
    </row>
    <row r="263" spans="1:42">
      <c r="A263" s="144"/>
      <c r="B263" s="144"/>
      <c r="C263" s="144"/>
      <c r="D263" s="144"/>
      <c r="E263" s="144"/>
      <c r="F263" s="144"/>
      <c r="G263" s="144"/>
      <c r="H263" s="144"/>
      <c r="I263" s="144"/>
      <c r="J263" s="144"/>
      <c r="K263" s="144"/>
      <c r="L263" s="144"/>
      <c r="M263" s="144"/>
      <c r="N263" s="144"/>
      <c r="O263" s="144"/>
      <c r="P263" s="144"/>
      <c r="Q263" s="144"/>
      <c r="R263" s="144"/>
      <c r="S263" s="144"/>
      <c r="T263" s="144"/>
      <c r="U263" s="144"/>
      <c r="V263" s="144"/>
      <c r="W263" s="144"/>
      <c r="X263" s="144"/>
      <c r="Y263" s="144"/>
      <c r="Z263" s="144"/>
      <c r="AA263" s="144"/>
      <c r="AB263" s="144"/>
      <c r="AC263" s="144"/>
      <c r="AD263" s="144"/>
      <c r="AE263" s="144"/>
      <c r="AF263" s="144"/>
      <c r="AG263" s="144"/>
      <c r="AH263" s="144"/>
      <c r="AI263" s="144"/>
      <c r="AJ263" s="144"/>
      <c r="AK263" s="144"/>
      <c r="AL263" s="144"/>
      <c r="AM263" s="144"/>
      <c r="AN263" s="144"/>
      <c r="AO263" s="144"/>
      <c r="AP263" s="144"/>
    </row>
    <row r="264" spans="1:42">
      <c r="A264" s="144"/>
      <c r="B264" s="144"/>
      <c r="C264" s="144"/>
      <c r="D264" s="144"/>
      <c r="E264" s="144"/>
      <c r="F264" s="144"/>
      <c r="G264" s="144"/>
      <c r="H264" s="144"/>
      <c r="I264" s="144"/>
      <c r="J264" s="144"/>
      <c r="K264" s="144"/>
      <c r="L264" s="144"/>
      <c r="M264" s="144"/>
      <c r="N264" s="144"/>
      <c r="O264" s="144"/>
      <c r="P264" s="144"/>
      <c r="Q264" s="144"/>
      <c r="R264" s="144"/>
      <c r="S264" s="144"/>
      <c r="T264" s="144"/>
      <c r="U264" s="144"/>
      <c r="V264" s="144"/>
      <c r="W264" s="144"/>
      <c r="X264" s="144"/>
      <c r="Y264" s="144"/>
      <c r="Z264" s="144"/>
      <c r="AA264" s="144"/>
      <c r="AB264" s="144"/>
      <c r="AC264" s="144"/>
      <c r="AD264" s="144"/>
      <c r="AE264" s="144"/>
      <c r="AF264" s="144"/>
      <c r="AG264" s="144"/>
      <c r="AH264" s="144"/>
      <c r="AI264" s="144"/>
      <c r="AJ264" s="144"/>
      <c r="AK264" s="144"/>
      <c r="AL264" s="144"/>
      <c r="AM264" s="144"/>
      <c r="AN264" s="144"/>
      <c r="AO264" s="144"/>
      <c r="AP264" s="144"/>
    </row>
    <row r="265" spans="1:42">
      <c r="A265" s="144"/>
      <c r="B265" s="144"/>
      <c r="C265" s="144"/>
      <c r="D265" s="144"/>
      <c r="E265" s="144"/>
      <c r="F265" s="144"/>
      <c r="G265" s="144"/>
      <c r="H265" s="144"/>
      <c r="I265" s="144"/>
      <c r="J265" s="144"/>
      <c r="K265" s="144"/>
      <c r="L265" s="144"/>
      <c r="M265" s="144"/>
      <c r="N265" s="144"/>
      <c r="O265" s="144"/>
      <c r="P265" s="144"/>
      <c r="Q265" s="144"/>
      <c r="R265" s="144"/>
      <c r="S265" s="144"/>
      <c r="T265" s="144"/>
      <c r="U265" s="144"/>
      <c r="V265" s="144"/>
      <c r="W265" s="144"/>
      <c r="X265" s="144"/>
      <c r="Y265" s="144"/>
      <c r="Z265" s="144"/>
      <c r="AA265" s="144"/>
      <c r="AB265" s="144"/>
      <c r="AC265" s="144"/>
      <c r="AD265" s="144"/>
      <c r="AE265" s="144"/>
      <c r="AF265" s="144"/>
      <c r="AG265" s="144"/>
      <c r="AH265" s="144"/>
      <c r="AI265" s="144"/>
      <c r="AJ265" s="144"/>
      <c r="AK265" s="144"/>
      <c r="AL265" s="144"/>
      <c r="AM265" s="144"/>
      <c r="AN265" s="144"/>
      <c r="AO265" s="144"/>
      <c r="AP265" s="144"/>
    </row>
    <row r="266" spans="1:42">
      <c r="A266" s="144"/>
      <c r="B266" s="144"/>
      <c r="C266" s="144"/>
      <c r="D266" s="144"/>
      <c r="E266" s="144"/>
      <c r="F266" s="144"/>
      <c r="G266" s="144"/>
      <c r="H266" s="144"/>
      <c r="I266" s="144"/>
      <c r="J266" s="144"/>
      <c r="K266" s="144"/>
      <c r="L266" s="144"/>
      <c r="M266" s="144"/>
      <c r="N266" s="144"/>
      <c r="O266" s="144"/>
      <c r="P266" s="144"/>
      <c r="Q266" s="144"/>
      <c r="R266" s="144"/>
      <c r="S266" s="144"/>
      <c r="T266" s="144"/>
      <c r="U266" s="144"/>
      <c r="V266" s="144"/>
      <c r="W266" s="144"/>
      <c r="X266" s="144"/>
      <c r="Y266" s="144"/>
      <c r="Z266" s="144"/>
      <c r="AA266" s="144"/>
      <c r="AB266" s="144"/>
      <c r="AC266" s="144"/>
      <c r="AD266" s="144"/>
      <c r="AE266" s="144"/>
      <c r="AF266" s="144"/>
      <c r="AG266" s="144"/>
      <c r="AH266" s="144"/>
      <c r="AI266" s="144"/>
      <c r="AJ266" s="144"/>
      <c r="AK266" s="144"/>
      <c r="AL266" s="144"/>
      <c r="AM266" s="144"/>
      <c r="AN266" s="144"/>
      <c r="AO266" s="144"/>
      <c r="AP266" s="144"/>
    </row>
    <row r="267" spans="1:42">
      <c r="A267" s="144"/>
      <c r="B267" s="144"/>
      <c r="C267" s="144"/>
      <c r="D267" s="144"/>
      <c r="E267" s="144"/>
      <c r="F267" s="144"/>
      <c r="G267" s="144"/>
      <c r="H267" s="144"/>
      <c r="I267" s="144"/>
      <c r="J267" s="144"/>
      <c r="K267" s="144"/>
      <c r="L267" s="144"/>
      <c r="M267" s="144"/>
      <c r="N267" s="144"/>
      <c r="O267" s="144"/>
      <c r="P267" s="144"/>
      <c r="Q267" s="144"/>
      <c r="R267" s="144"/>
      <c r="S267" s="144"/>
      <c r="T267" s="144"/>
      <c r="U267" s="144"/>
      <c r="V267" s="144"/>
      <c r="W267" s="144"/>
      <c r="X267" s="144"/>
      <c r="Y267" s="144"/>
      <c r="Z267" s="144"/>
      <c r="AA267" s="144"/>
      <c r="AB267" s="144"/>
      <c r="AC267" s="144"/>
      <c r="AD267" s="144"/>
      <c r="AE267" s="144"/>
      <c r="AF267" s="144"/>
      <c r="AG267" s="144"/>
      <c r="AH267" s="144"/>
      <c r="AI267" s="144"/>
      <c r="AJ267" s="144"/>
      <c r="AK267" s="144"/>
      <c r="AL267" s="144"/>
      <c r="AM267" s="144"/>
      <c r="AN267" s="144"/>
      <c r="AO267" s="144"/>
      <c r="AP267" s="144"/>
    </row>
    <row r="268" spans="1:42">
      <c r="A268" s="144"/>
      <c r="B268" s="144"/>
      <c r="C268" s="144"/>
      <c r="D268" s="144"/>
      <c r="E268" s="144"/>
      <c r="F268" s="144"/>
      <c r="G268" s="144"/>
      <c r="H268" s="144"/>
      <c r="I268" s="144"/>
      <c r="J268" s="144"/>
      <c r="K268" s="144"/>
      <c r="L268" s="144"/>
      <c r="M268" s="144"/>
      <c r="N268" s="144"/>
      <c r="O268" s="144"/>
      <c r="P268" s="144"/>
      <c r="Q268" s="144"/>
      <c r="R268" s="144"/>
      <c r="S268" s="144"/>
      <c r="T268" s="144"/>
      <c r="U268" s="144"/>
      <c r="V268" s="144"/>
      <c r="W268" s="144"/>
      <c r="X268" s="144"/>
      <c r="Y268" s="144"/>
      <c r="Z268" s="144"/>
      <c r="AA268" s="144"/>
      <c r="AB268" s="144"/>
      <c r="AC268" s="144"/>
      <c r="AD268" s="144"/>
      <c r="AE268" s="144"/>
      <c r="AF268" s="144"/>
      <c r="AG268" s="144"/>
      <c r="AH268" s="144"/>
      <c r="AI268" s="144"/>
      <c r="AJ268" s="144"/>
      <c r="AK268" s="144"/>
      <c r="AL268" s="144"/>
      <c r="AM268" s="144"/>
      <c r="AN268" s="144"/>
      <c r="AO268" s="144"/>
      <c r="AP268" s="144"/>
    </row>
    <row r="269" spans="1:42">
      <c r="A269" s="144"/>
      <c r="B269" s="144"/>
      <c r="C269" s="144"/>
      <c r="D269" s="144"/>
      <c r="E269" s="144"/>
      <c r="F269" s="144"/>
      <c r="G269" s="144"/>
      <c r="H269" s="144"/>
      <c r="I269" s="144"/>
      <c r="J269" s="144"/>
      <c r="K269" s="144"/>
      <c r="L269" s="144"/>
      <c r="M269" s="144"/>
      <c r="N269" s="144"/>
      <c r="O269" s="144"/>
      <c r="P269" s="144"/>
      <c r="Q269" s="144"/>
      <c r="R269" s="144"/>
      <c r="S269" s="144"/>
      <c r="T269" s="144"/>
      <c r="U269" s="144"/>
      <c r="V269" s="144"/>
      <c r="W269" s="144"/>
      <c r="X269" s="144"/>
      <c r="Y269" s="144"/>
      <c r="Z269" s="144"/>
      <c r="AA269" s="144"/>
      <c r="AB269" s="144"/>
      <c r="AC269" s="144"/>
      <c r="AD269" s="144"/>
      <c r="AE269" s="144"/>
      <c r="AF269" s="144"/>
      <c r="AG269" s="144"/>
      <c r="AH269" s="144"/>
      <c r="AI269" s="144"/>
      <c r="AJ269" s="144"/>
      <c r="AK269" s="144"/>
      <c r="AL269" s="144"/>
      <c r="AM269" s="144"/>
      <c r="AN269" s="144"/>
      <c r="AO269" s="144"/>
      <c r="AP269" s="144"/>
    </row>
    <row r="270" spans="1:42">
      <c r="A270" s="144"/>
      <c r="B270" s="144"/>
      <c r="C270" s="144"/>
      <c r="D270" s="144"/>
      <c r="E270" s="144"/>
      <c r="F270" s="144"/>
      <c r="G270" s="144"/>
      <c r="H270" s="144"/>
      <c r="I270" s="144"/>
      <c r="J270" s="144"/>
      <c r="K270" s="144"/>
      <c r="L270" s="144"/>
      <c r="M270" s="144"/>
      <c r="N270" s="144"/>
      <c r="O270" s="144"/>
      <c r="P270" s="144"/>
      <c r="Q270" s="144"/>
      <c r="R270" s="144"/>
      <c r="S270" s="144"/>
      <c r="T270" s="144"/>
      <c r="U270" s="144"/>
      <c r="V270" s="144"/>
      <c r="W270" s="144"/>
      <c r="X270" s="144"/>
      <c r="Y270" s="144"/>
      <c r="Z270" s="144"/>
      <c r="AA270" s="144"/>
      <c r="AB270" s="144"/>
      <c r="AC270" s="144"/>
      <c r="AD270" s="144"/>
      <c r="AE270" s="144"/>
      <c r="AF270" s="144"/>
      <c r="AG270" s="144"/>
      <c r="AH270" s="144"/>
      <c r="AI270" s="144"/>
      <c r="AJ270" s="144"/>
      <c r="AK270" s="144"/>
      <c r="AL270" s="144"/>
      <c r="AM270" s="144"/>
      <c r="AN270" s="144"/>
      <c r="AO270" s="144"/>
      <c r="AP270" s="144"/>
    </row>
    <row r="271" spans="1:42">
      <c r="A271" s="144"/>
      <c r="B271" s="144"/>
      <c r="C271" s="144"/>
      <c r="D271" s="144"/>
      <c r="E271" s="144"/>
      <c r="F271" s="144"/>
      <c r="G271" s="144"/>
      <c r="H271" s="144"/>
      <c r="I271" s="144"/>
      <c r="J271" s="144"/>
      <c r="K271" s="144"/>
      <c r="L271" s="144"/>
      <c r="M271" s="144"/>
      <c r="N271" s="144"/>
      <c r="O271" s="144"/>
      <c r="P271" s="144"/>
      <c r="Q271" s="144"/>
      <c r="R271" s="144"/>
      <c r="S271" s="144"/>
      <c r="T271" s="144"/>
      <c r="U271" s="144"/>
      <c r="V271" s="144"/>
      <c r="W271" s="144"/>
      <c r="X271" s="144"/>
      <c r="Y271" s="144"/>
      <c r="Z271" s="144"/>
      <c r="AA271" s="144"/>
      <c r="AB271" s="144"/>
      <c r="AC271" s="144"/>
      <c r="AD271" s="144"/>
      <c r="AE271" s="144"/>
      <c r="AF271" s="144"/>
      <c r="AG271" s="144"/>
      <c r="AH271" s="144"/>
      <c r="AI271" s="144"/>
      <c r="AJ271" s="144"/>
      <c r="AK271" s="144"/>
      <c r="AL271" s="144"/>
      <c r="AM271" s="144"/>
      <c r="AN271" s="144"/>
      <c r="AO271" s="144"/>
      <c r="AP271" s="144"/>
    </row>
    <row r="272" spans="1:42">
      <c r="A272" s="144"/>
      <c r="B272" s="144"/>
      <c r="C272" s="144"/>
      <c r="D272" s="144"/>
      <c r="E272" s="144"/>
      <c r="F272" s="144"/>
      <c r="G272" s="144"/>
      <c r="H272" s="144"/>
      <c r="I272" s="144"/>
      <c r="J272" s="144"/>
      <c r="K272" s="144"/>
      <c r="L272" s="144"/>
      <c r="M272" s="144"/>
      <c r="N272" s="144"/>
      <c r="O272" s="144"/>
      <c r="P272" s="144"/>
      <c r="Q272" s="144"/>
      <c r="R272" s="144"/>
      <c r="S272" s="144"/>
      <c r="T272" s="144"/>
      <c r="U272" s="144"/>
      <c r="V272" s="144"/>
      <c r="W272" s="144"/>
      <c r="X272" s="144"/>
      <c r="Y272" s="144"/>
      <c r="Z272" s="144"/>
      <c r="AA272" s="144"/>
      <c r="AB272" s="144"/>
      <c r="AC272" s="144"/>
      <c r="AD272" s="144"/>
      <c r="AE272" s="144"/>
      <c r="AF272" s="144"/>
      <c r="AG272" s="144"/>
      <c r="AH272" s="144"/>
      <c r="AI272" s="144"/>
      <c r="AJ272" s="144"/>
      <c r="AK272" s="144"/>
      <c r="AL272" s="144"/>
      <c r="AM272" s="144"/>
      <c r="AN272" s="144"/>
      <c r="AO272" s="144"/>
      <c r="AP272" s="144"/>
    </row>
    <row r="273" spans="1:42">
      <c r="A273" s="144"/>
      <c r="B273" s="144"/>
      <c r="C273" s="144"/>
      <c r="D273" s="144"/>
      <c r="E273" s="144"/>
      <c r="F273" s="144"/>
      <c r="G273" s="144"/>
      <c r="H273" s="144"/>
      <c r="I273" s="144"/>
      <c r="J273" s="144"/>
      <c r="K273" s="144"/>
      <c r="L273" s="144"/>
      <c r="M273" s="144"/>
      <c r="N273" s="144"/>
      <c r="O273" s="144"/>
      <c r="P273" s="144"/>
      <c r="Q273" s="144"/>
      <c r="R273" s="144"/>
      <c r="S273" s="144"/>
      <c r="T273" s="144"/>
      <c r="U273" s="144"/>
      <c r="V273" s="144"/>
      <c r="W273" s="144"/>
      <c r="X273" s="144"/>
      <c r="Y273" s="144"/>
      <c r="Z273" s="144"/>
      <c r="AA273" s="144"/>
      <c r="AB273" s="144"/>
      <c r="AC273" s="144"/>
      <c r="AD273" s="144"/>
      <c r="AE273" s="144"/>
      <c r="AF273" s="144"/>
      <c r="AG273" s="144"/>
      <c r="AH273" s="144"/>
      <c r="AI273" s="144"/>
      <c r="AJ273" s="144"/>
      <c r="AK273" s="144"/>
      <c r="AL273" s="144"/>
      <c r="AM273" s="144"/>
      <c r="AN273" s="144"/>
      <c r="AO273" s="144"/>
      <c r="AP273" s="144"/>
    </row>
    <row r="274" spans="1:42">
      <c r="A274" s="144"/>
      <c r="B274" s="144"/>
      <c r="C274" s="144"/>
      <c r="D274" s="144"/>
      <c r="E274" s="144"/>
      <c r="F274" s="144"/>
      <c r="G274" s="144"/>
      <c r="H274" s="144"/>
      <c r="I274" s="144"/>
      <c r="J274" s="144"/>
      <c r="K274" s="144"/>
      <c r="L274" s="144"/>
      <c r="M274" s="144"/>
      <c r="N274" s="144"/>
      <c r="O274" s="144"/>
      <c r="P274" s="144"/>
      <c r="Q274" s="144"/>
      <c r="R274" s="144"/>
      <c r="S274" s="144"/>
      <c r="T274" s="144"/>
      <c r="U274" s="144"/>
      <c r="V274" s="144"/>
      <c r="W274" s="144"/>
      <c r="X274" s="144"/>
      <c r="Y274" s="144"/>
      <c r="Z274" s="144"/>
      <c r="AA274" s="144"/>
      <c r="AB274" s="144"/>
      <c r="AC274" s="144"/>
      <c r="AD274" s="144"/>
      <c r="AE274" s="144"/>
      <c r="AF274" s="144"/>
      <c r="AG274" s="144"/>
      <c r="AH274" s="144"/>
      <c r="AI274" s="144"/>
      <c r="AJ274" s="144"/>
      <c r="AK274" s="144"/>
      <c r="AL274" s="144"/>
      <c r="AM274" s="144"/>
      <c r="AN274" s="144"/>
      <c r="AO274" s="144"/>
      <c r="AP274" s="144"/>
    </row>
    <row r="275" spans="1:42">
      <c r="A275" s="144"/>
      <c r="B275" s="144"/>
      <c r="C275" s="144"/>
      <c r="D275" s="144"/>
      <c r="E275" s="144"/>
      <c r="F275" s="144"/>
      <c r="G275" s="144"/>
      <c r="H275" s="144"/>
      <c r="I275" s="144"/>
      <c r="J275" s="144"/>
      <c r="K275" s="144"/>
      <c r="L275" s="144"/>
      <c r="M275" s="144"/>
      <c r="N275" s="144"/>
      <c r="O275" s="144"/>
      <c r="P275" s="144"/>
      <c r="Q275" s="144"/>
      <c r="R275" s="144"/>
      <c r="S275" s="144"/>
      <c r="T275" s="144"/>
      <c r="U275" s="144"/>
      <c r="V275" s="144"/>
      <c r="W275" s="144"/>
      <c r="X275" s="144"/>
      <c r="Y275" s="144"/>
      <c r="Z275" s="144"/>
      <c r="AA275" s="144"/>
      <c r="AB275" s="144"/>
      <c r="AC275" s="144"/>
      <c r="AD275" s="144"/>
      <c r="AE275" s="144"/>
      <c r="AF275" s="144"/>
      <c r="AG275" s="144"/>
      <c r="AH275" s="144"/>
      <c r="AI275" s="144"/>
      <c r="AJ275" s="144"/>
      <c r="AK275" s="144"/>
      <c r="AL275" s="144"/>
      <c r="AM275" s="144"/>
      <c r="AN275" s="144"/>
      <c r="AO275" s="144"/>
      <c r="AP275" s="144"/>
    </row>
    <row r="276" spans="1:42">
      <c r="A276" s="144"/>
      <c r="B276" s="144"/>
      <c r="C276" s="144"/>
      <c r="D276" s="144"/>
      <c r="E276" s="144"/>
      <c r="F276" s="144"/>
      <c r="G276" s="144"/>
      <c r="H276" s="144"/>
      <c r="I276" s="144"/>
      <c r="J276" s="144"/>
      <c r="K276" s="144"/>
      <c r="L276" s="144"/>
      <c r="M276" s="144"/>
      <c r="N276" s="144"/>
      <c r="O276" s="144"/>
      <c r="P276" s="144"/>
      <c r="Q276" s="144"/>
      <c r="R276" s="144"/>
      <c r="S276" s="144"/>
      <c r="T276" s="144"/>
      <c r="U276" s="144"/>
      <c r="V276" s="144"/>
      <c r="W276" s="144"/>
      <c r="X276" s="144"/>
      <c r="Y276" s="144"/>
      <c r="Z276" s="144"/>
      <c r="AA276" s="144"/>
      <c r="AB276" s="144"/>
      <c r="AC276" s="144"/>
      <c r="AD276" s="144"/>
      <c r="AE276" s="144"/>
      <c r="AF276" s="144"/>
      <c r="AG276" s="144"/>
      <c r="AH276" s="144"/>
      <c r="AI276" s="144"/>
      <c r="AJ276" s="144"/>
      <c r="AK276" s="144"/>
      <c r="AL276" s="144"/>
      <c r="AM276" s="144"/>
      <c r="AN276" s="144"/>
      <c r="AO276" s="144"/>
      <c r="AP276" s="144"/>
    </row>
    <row r="277" spans="1:42">
      <c r="A277" s="144"/>
      <c r="B277" s="144"/>
      <c r="C277" s="144"/>
      <c r="D277" s="144"/>
      <c r="E277" s="144"/>
      <c r="F277" s="144"/>
      <c r="G277" s="144"/>
      <c r="H277" s="144"/>
      <c r="I277" s="144"/>
      <c r="J277" s="144"/>
      <c r="K277" s="144"/>
      <c r="L277" s="144"/>
      <c r="M277" s="144"/>
      <c r="N277" s="144"/>
      <c r="O277" s="144"/>
      <c r="P277" s="144"/>
      <c r="Q277" s="144"/>
      <c r="R277" s="144"/>
      <c r="S277" s="144"/>
      <c r="T277" s="144"/>
      <c r="U277" s="144"/>
      <c r="V277" s="144"/>
      <c r="W277" s="144"/>
      <c r="X277" s="144"/>
      <c r="Y277" s="144"/>
      <c r="Z277" s="144"/>
      <c r="AA277" s="144"/>
      <c r="AB277" s="144"/>
      <c r="AC277" s="144"/>
      <c r="AD277" s="144"/>
      <c r="AE277" s="144"/>
      <c r="AF277" s="144"/>
      <c r="AG277" s="144"/>
      <c r="AH277" s="144"/>
      <c r="AI277" s="144"/>
      <c r="AJ277" s="144"/>
      <c r="AK277" s="144"/>
      <c r="AL277" s="144"/>
      <c r="AM277" s="144"/>
      <c r="AN277" s="144"/>
      <c r="AO277" s="144"/>
      <c r="AP277" s="144"/>
    </row>
    <row r="278" spans="1:42">
      <c r="A278" s="144"/>
      <c r="B278" s="144"/>
      <c r="C278" s="144"/>
      <c r="D278" s="144"/>
      <c r="E278" s="144"/>
      <c r="F278" s="144"/>
      <c r="G278" s="144"/>
      <c r="H278" s="144"/>
      <c r="I278" s="144"/>
      <c r="J278" s="144"/>
      <c r="K278" s="144"/>
      <c r="L278" s="144"/>
      <c r="M278" s="144"/>
      <c r="N278" s="144"/>
      <c r="O278" s="144"/>
      <c r="P278" s="144"/>
      <c r="Q278" s="144"/>
      <c r="R278" s="144"/>
      <c r="S278" s="144"/>
      <c r="T278" s="144"/>
      <c r="U278" s="144"/>
      <c r="V278" s="144"/>
      <c r="W278" s="144"/>
      <c r="X278" s="144"/>
      <c r="Y278" s="144"/>
      <c r="Z278" s="144"/>
      <c r="AA278" s="144"/>
      <c r="AB278" s="144"/>
      <c r="AC278" s="144"/>
      <c r="AD278" s="144"/>
      <c r="AE278" s="144"/>
      <c r="AF278" s="144"/>
      <c r="AG278" s="144"/>
      <c r="AH278" s="144"/>
      <c r="AI278" s="144"/>
      <c r="AJ278" s="144"/>
      <c r="AK278" s="144"/>
      <c r="AL278" s="144"/>
      <c r="AM278" s="144"/>
      <c r="AN278" s="144"/>
      <c r="AO278" s="144"/>
      <c r="AP278" s="144"/>
    </row>
    <row r="279" spans="1:42">
      <c r="A279" s="144"/>
      <c r="B279" s="144"/>
      <c r="C279" s="144"/>
      <c r="D279" s="144"/>
      <c r="E279" s="144"/>
      <c r="F279" s="144"/>
      <c r="G279" s="144"/>
      <c r="H279" s="144"/>
      <c r="I279" s="144"/>
      <c r="J279" s="144"/>
      <c r="K279" s="144"/>
      <c r="L279" s="144"/>
      <c r="M279" s="144"/>
      <c r="N279" s="144"/>
      <c r="O279" s="144"/>
      <c r="P279" s="144"/>
      <c r="Q279" s="144"/>
      <c r="R279" s="144"/>
      <c r="S279" s="144"/>
      <c r="T279" s="144"/>
      <c r="U279" s="144"/>
      <c r="V279" s="144"/>
      <c r="W279" s="144"/>
      <c r="X279" s="144"/>
      <c r="Y279" s="144"/>
      <c r="Z279" s="144"/>
      <c r="AA279" s="144"/>
      <c r="AB279" s="144"/>
      <c r="AC279" s="144"/>
      <c r="AD279" s="144"/>
      <c r="AE279" s="144"/>
      <c r="AF279" s="144"/>
      <c r="AG279" s="144"/>
      <c r="AH279" s="144"/>
      <c r="AI279" s="144"/>
      <c r="AJ279" s="144"/>
      <c r="AK279" s="144"/>
      <c r="AL279" s="144"/>
      <c r="AM279" s="144"/>
      <c r="AN279" s="144"/>
      <c r="AO279" s="144"/>
      <c r="AP279" s="144"/>
    </row>
    <row r="280" spans="1:42">
      <c r="A280" s="144"/>
      <c r="B280" s="144"/>
      <c r="C280" s="144"/>
      <c r="D280" s="144"/>
      <c r="E280" s="144"/>
      <c r="F280" s="144"/>
      <c r="G280" s="144"/>
      <c r="H280" s="144"/>
      <c r="I280" s="144"/>
      <c r="J280" s="144"/>
      <c r="K280" s="144"/>
      <c r="L280" s="144"/>
      <c r="M280" s="144"/>
      <c r="N280" s="144"/>
      <c r="O280" s="144"/>
      <c r="P280" s="144"/>
      <c r="Q280" s="144"/>
      <c r="R280" s="144"/>
      <c r="S280" s="144"/>
      <c r="T280" s="144"/>
      <c r="U280" s="144"/>
      <c r="V280" s="144"/>
      <c r="W280" s="144"/>
      <c r="X280" s="144"/>
      <c r="Y280" s="144"/>
      <c r="Z280" s="144"/>
      <c r="AA280" s="144"/>
      <c r="AB280" s="144"/>
      <c r="AC280" s="144"/>
      <c r="AD280" s="144"/>
      <c r="AE280" s="144"/>
      <c r="AF280" s="144"/>
      <c r="AG280" s="144"/>
      <c r="AH280" s="144"/>
      <c r="AI280" s="144"/>
      <c r="AJ280" s="144"/>
      <c r="AK280" s="144"/>
      <c r="AL280" s="144"/>
      <c r="AM280" s="144"/>
      <c r="AN280" s="144"/>
      <c r="AO280" s="144"/>
      <c r="AP280" s="144"/>
    </row>
    <row r="281" spans="1:42">
      <c r="A281" s="144"/>
      <c r="B281" s="144"/>
      <c r="C281" s="144"/>
      <c r="D281" s="144"/>
      <c r="E281" s="144"/>
      <c r="F281" s="144"/>
      <c r="G281" s="144"/>
      <c r="H281" s="144"/>
      <c r="I281" s="144"/>
      <c r="J281" s="144"/>
      <c r="K281" s="144"/>
      <c r="L281" s="144"/>
      <c r="M281" s="144"/>
      <c r="N281" s="144"/>
      <c r="O281" s="144"/>
      <c r="P281" s="144"/>
      <c r="Q281" s="144"/>
      <c r="R281" s="144"/>
      <c r="S281" s="144"/>
      <c r="T281" s="144"/>
      <c r="U281" s="144"/>
      <c r="V281" s="144"/>
      <c r="W281" s="144"/>
      <c r="X281" s="144"/>
      <c r="Y281" s="144"/>
      <c r="Z281" s="144"/>
      <c r="AA281" s="144"/>
      <c r="AB281" s="144"/>
      <c r="AC281" s="144"/>
      <c r="AD281" s="144"/>
      <c r="AE281" s="144"/>
      <c r="AF281" s="144"/>
      <c r="AG281" s="144"/>
      <c r="AH281" s="144"/>
      <c r="AI281" s="144"/>
      <c r="AJ281" s="144"/>
      <c r="AK281" s="144"/>
      <c r="AL281" s="144"/>
      <c r="AM281" s="144"/>
      <c r="AN281" s="144"/>
      <c r="AO281" s="144"/>
      <c r="AP281" s="144"/>
    </row>
    <row r="282" spans="1:42">
      <c r="A282" s="144"/>
      <c r="B282" s="144"/>
      <c r="C282" s="144"/>
      <c r="D282" s="144"/>
      <c r="E282" s="144"/>
      <c r="F282" s="144"/>
      <c r="G282" s="144"/>
      <c r="H282" s="144"/>
      <c r="I282" s="144"/>
      <c r="J282" s="144"/>
      <c r="K282" s="144"/>
      <c r="L282" s="144"/>
      <c r="M282" s="144"/>
      <c r="N282" s="144"/>
      <c r="O282" s="144"/>
      <c r="P282" s="144"/>
      <c r="Q282" s="144"/>
      <c r="R282" s="144"/>
      <c r="S282" s="144"/>
      <c r="T282" s="144"/>
      <c r="U282" s="144"/>
      <c r="V282" s="144"/>
      <c r="W282" s="144"/>
      <c r="X282" s="144"/>
      <c r="Y282" s="144"/>
      <c r="Z282" s="144"/>
      <c r="AA282" s="144"/>
      <c r="AB282" s="144"/>
      <c r="AC282" s="144"/>
      <c r="AD282" s="144"/>
      <c r="AE282" s="144"/>
      <c r="AF282" s="144"/>
      <c r="AG282" s="144"/>
      <c r="AH282" s="144"/>
      <c r="AI282" s="144"/>
      <c r="AJ282" s="144"/>
      <c r="AK282" s="144"/>
      <c r="AL282" s="144"/>
      <c r="AM282" s="144"/>
      <c r="AN282" s="144"/>
      <c r="AO282" s="144"/>
      <c r="AP282" s="144"/>
    </row>
    <row r="283" spans="1:42">
      <c r="A283" s="144"/>
      <c r="B283" s="144"/>
      <c r="C283" s="144"/>
      <c r="D283" s="144"/>
      <c r="E283" s="144"/>
      <c r="F283" s="144"/>
      <c r="G283" s="144"/>
      <c r="H283" s="144"/>
      <c r="I283" s="144"/>
      <c r="J283" s="144"/>
      <c r="K283" s="144"/>
      <c r="L283" s="144"/>
      <c r="M283" s="144"/>
      <c r="N283" s="144"/>
      <c r="O283" s="144"/>
      <c r="P283" s="144"/>
      <c r="Q283" s="144"/>
      <c r="R283" s="144"/>
      <c r="S283" s="144"/>
      <c r="T283" s="144"/>
      <c r="U283" s="144"/>
      <c r="V283" s="144"/>
      <c r="W283" s="144"/>
      <c r="X283" s="144"/>
      <c r="Y283" s="144"/>
      <c r="Z283" s="144"/>
      <c r="AA283" s="144"/>
      <c r="AB283" s="144"/>
      <c r="AC283" s="144"/>
      <c r="AD283" s="144"/>
      <c r="AE283" s="144"/>
      <c r="AF283" s="144"/>
      <c r="AG283" s="144"/>
      <c r="AH283" s="144"/>
      <c r="AI283" s="144"/>
      <c r="AJ283" s="144"/>
      <c r="AK283" s="144"/>
      <c r="AL283" s="144"/>
      <c r="AM283" s="144"/>
      <c r="AN283" s="144"/>
      <c r="AO283" s="144"/>
      <c r="AP283" s="144"/>
    </row>
    <row r="284" spans="1:42">
      <c r="A284" s="144"/>
      <c r="B284" s="144"/>
      <c r="C284" s="144"/>
      <c r="D284" s="144"/>
      <c r="E284" s="144"/>
      <c r="F284" s="144"/>
      <c r="G284" s="144"/>
      <c r="H284" s="144"/>
      <c r="I284" s="144"/>
      <c r="J284" s="144"/>
      <c r="K284" s="144"/>
      <c r="L284" s="144"/>
      <c r="M284" s="144"/>
      <c r="N284" s="144"/>
      <c r="O284" s="144"/>
      <c r="P284" s="144"/>
      <c r="Q284" s="144"/>
      <c r="R284" s="144"/>
      <c r="S284" s="144"/>
      <c r="T284" s="144"/>
      <c r="U284" s="144"/>
      <c r="V284" s="144"/>
      <c r="W284" s="144"/>
      <c r="X284" s="144"/>
      <c r="Y284" s="144"/>
      <c r="Z284" s="144"/>
      <c r="AA284" s="144"/>
      <c r="AB284" s="144"/>
      <c r="AC284" s="144"/>
      <c r="AD284" s="144"/>
      <c r="AE284" s="144"/>
      <c r="AF284" s="144"/>
      <c r="AG284" s="144"/>
      <c r="AH284" s="144"/>
      <c r="AI284" s="144"/>
      <c r="AJ284" s="144"/>
      <c r="AK284" s="144"/>
      <c r="AL284" s="144"/>
      <c r="AM284" s="144"/>
      <c r="AN284" s="144"/>
      <c r="AO284" s="144"/>
      <c r="AP284" s="144"/>
    </row>
    <row r="285" spans="1:42">
      <c r="A285" s="144"/>
      <c r="B285" s="144"/>
      <c r="C285" s="144"/>
      <c r="D285" s="144"/>
      <c r="E285" s="144"/>
      <c r="F285" s="144"/>
      <c r="G285" s="144"/>
      <c r="H285" s="144"/>
      <c r="I285" s="144"/>
      <c r="J285" s="144"/>
      <c r="K285" s="144"/>
      <c r="L285" s="144"/>
      <c r="M285" s="144"/>
      <c r="N285" s="144"/>
      <c r="O285" s="144"/>
      <c r="P285" s="144"/>
      <c r="Q285" s="144"/>
      <c r="R285" s="144"/>
      <c r="S285" s="144"/>
      <c r="T285" s="144"/>
      <c r="U285" s="144"/>
      <c r="V285" s="144"/>
      <c r="W285" s="144"/>
      <c r="X285" s="144"/>
      <c r="Y285" s="144"/>
      <c r="Z285" s="144"/>
      <c r="AA285" s="144"/>
      <c r="AB285" s="144"/>
      <c r="AC285" s="144"/>
      <c r="AD285" s="144"/>
      <c r="AE285" s="144"/>
      <c r="AF285" s="144"/>
      <c r="AG285" s="144"/>
      <c r="AH285" s="144"/>
      <c r="AI285" s="144"/>
      <c r="AJ285" s="144"/>
      <c r="AK285" s="144"/>
      <c r="AL285" s="144"/>
      <c r="AM285" s="144"/>
      <c r="AN285" s="144"/>
      <c r="AO285" s="144"/>
      <c r="AP285" s="144"/>
    </row>
    <row r="286" spans="1:42">
      <c r="A286" s="144"/>
      <c r="B286" s="144"/>
      <c r="C286" s="144"/>
      <c r="D286" s="144"/>
      <c r="E286" s="144"/>
      <c r="F286" s="144"/>
      <c r="G286" s="144"/>
      <c r="H286" s="144"/>
      <c r="I286" s="144"/>
      <c r="J286" s="144"/>
      <c r="K286" s="144"/>
      <c r="L286" s="144"/>
      <c r="M286" s="144"/>
      <c r="N286" s="144"/>
      <c r="O286" s="144"/>
      <c r="P286" s="144"/>
      <c r="Q286" s="144"/>
      <c r="R286" s="144"/>
      <c r="S286" s="144"/>
      <c r="T286" s="144"/>
      <c r="U286" s="144"/>
      <c r="V286" s="144"/>
      <c r="W286" s="144"/>
      <c r="X286" s="144"/>
      <c r="Y286" s="144"/>
      <c r="Z286" s="144"/>
      <c r="AA286" s="144"/>
      <c r="AB286" s="144"/>
      <c r="AC286" s="144"/>
      <c r="AD286" s="144"/>
      <c r="AE286" s="144"/>
      <c r="AF286" s="144"/>
      <c r="AG286" s="144"/>
      <c r="AH286" s="144"/>
      <c r="AI286" s="144"/>
      <c r="AJ286" s="144"/>
      <c r="AK286" s="144"/>
      <c r="AL286" s="144"/>
      <c r="AM286" s="144"/>
      <c r="AN286" s="144"/>
      <c r="AO286" s="144"/>
      <c r="AP286" s="144"/>
    </row>
    <row r="287" spans="1:42">
      <c r="A287" s="144"/>
      <c r="B287" s="144"/>
      <c r="C287" s="144"/>
      <c r="D287" s="144"/>
      <c r="E287" s="144"/>
      <c r="F287" s="144"/>
      <c r="G287" s="144"/>
      <c r="H287" s="144"/>
      <c r="I287" s="144"/>
      <c r="J287" s="144"/>
      <c r="K287" s="144"/>
      <c r="L287" s="144"/>
      <c r="M287" s="144"/>
      <c r="N287" s="144"/>
      <c r="O287" s="144"/>
      <c r="P287" s="144"/>
      <c r="Q287" s="144"/>
      <c r="R287" s="144"/>
      <c r="S287" s="144"/>
      <c r="T287" s="144"/>
      <c r="U287" s="144"/>
      <c r="V287" s="144"/>
      <c r="W287" s="144"/>
      <c r="X287" s="144"/>
      <c r="Y287" s="144"/>
      <c r="Z287" s="144"/>
      <c r="AA287" s="144"/>
      <c r="AB287" s="144"/>
      <c r="AC287" s="144"/>
      <c r="AD287" s="144"/>
      <c r="AE287" s="144"/>
      <c r="AF287" s="144"/>
      <c r="AG287" s="144"/>
      <c r="AH287" s="144"/>
      <c r="AI287" s="144"/>
      <c r="AJ287" s="144"/>
      <c r="AK287" s="144"/>
      <c r="AL287" s="144"/>
      <c r="AM287" s="144"/>
      <c r="AN287" s="144"/>
      <c r="AO287" s="144"/>
      <c r="AP287" s="144"/>
    </row>
    <row r="288" spans="1:42">
      <c r="A288" s="144"/>
      <c r="B288" s="144"/>
      <c r="C288" s="144"/>
      <c r="D288" s="144"/>
      <c r="E288" s="144"/>
      <c r="F288" s="144"/>
      <c r="G288" s="144"/>
      <c r="H288" s="144"/>
      <c r="I288" s="144"/>
      <c r="J288" s="144"/>
      <c r="K288" s="144"/>
      <c r="L288" s="144"/>
      <c r="M288" s="144"/>
      <c r="N288" s="144"/>
      <c r="O288" s="144"/>
      <c r="P288" s="144"/>
      <c r="Q288" s="144"/>
      <c r="R288" s="144"/>
      <c r="S288" s="144"/>
      <c r="T288" s="144"/>
      <c r="U288" s="144"/>
      <c r="V288" s="144"/>
      <c r="W288" s="144"/>
      <c r="X288" s="144"/>
      <c r="Y288" s="144"/>
      <c r="Z288" s="144"/>
      <c r="AA288" s="144"/>
      <c r="AB288" s="144"/>
      <c r="AC288" s="144"/>
      <c r="AD288" s="144"/>
      <c r="AE288" s="144"/>
      <c r="AF288" s="144"/>
      <c r="AG288" s="144"/>
      <c r="AH288" s="144"/>
      <c r="AI288" s="144"/>
      <c r="AJ288" s="144"/>
      <c r="AK288" s="144"/>
      <c r="AL288" s="144"/>
      <c r="AM288" s="144"/>
      <c r="AN288" s="144"/>
      <c r="AO288" s="144"/>
      <c r="AP288" s="144"/>
    </row>
    <row r="289" spans="1:42">
      <c r="A289" s="144"/>
      <c r="B289" s="144"/>
      <c r="C289" s="144"/>
      <c r="D289" s="144"/>
      <c r="E289" s="144"/>
      <c r="F289" s="144"/>
      <c r="G289" s="144"/>
      <c r="H289" s="144"/>
      <c r="I289" s="144"/>
      <c r="J289" s="144"/>
      <c r="K289" s="144"/>
      <c r="L289" s="144"/>
      <c r="M289" s="144"/>
      <c r="N289" s="144"/>
      <c r="O289" s="144"/>
      <c r="P289" s="144"/>
      <c r="Q289" s="144"/>
      <c r="R289" s="144"/>
      <c r="S289" s="144"/>
      <c r="T289" s="144"/>
      <c r="U289" s="144"/>
      <c r="V289" s="144"/>
      <c r="W289" s="144"/>
      <c r="X289" s="144"/>
      <c r="Y289" s="144"/>
      <c r="Z289" s="144"/>
      <c r="AA289" s="144"/>
      <c r="AB289" s="144"/>
      <c r="AC289" s="144"/>
      <c r="AD289" s="144"/>
      <c r="AE289" s="144"/>
      <c r="AF289" s="144"/>
      <c r="AG289" s="144"/>
      <c r="AH289" s="144"/>
      <c r="AI289" s="144"/>
      <c r="AJ289" s="144"/>
      <c r="AK289" s="144"/>
      <c r="AL289" s="144"/>
      <c r="AM289" s="144"/>
      <c r="AN289" s="144"/>
      <c r="AO289" s="144"/>
      <c r="AP289" s="144"/>
    </row>
    <row r="290" spans="1:42">
      <c r="A290" s="144"/>
      <c r="B290" s="144"/>
      <c r="C290" s="144"/>
      <c r="D290" s="144"/>
      <c r="E290" s="144"/>
      <c r="F290" s="144"/>
      <c r="G290" s="144"/>
      <c r="H290" s="144"/>
      <c r="I290" s="144"/>
      <c r="J290" s="144"/>
      <c r="K290" s="144"/>
      <c r="L290" s="144"/>
      <c r="M290" s="144"/>
      <c r="N290" s="144"/>
      <c r="O290" s="144"/>
      <c r="P290" s="144"/>
      <c r="Q290" s="144"/>
      <c r="R290" s="144"/>
      <c r="S290" s="144"/>
      <c r="T290" s="144"/>
      <c r="U290" s="144"/>
      <c r="V290" s="144"/>
      <c r="W290" s="144"/>
      <c r="X290" s="144"/>
      <c r="Y290" s="144"/>
      <c r="Z290" s="144"/>
      <c r="AA290" s="144"/>
      <c r="AB290" s="144"/>
      <c r="AC290" s="144"/>
      <c r="AD290" s="144"/>
      <c r="AE290" s="144"/>
      <c r="AF290" s="144"/>
      <c r="AG290" s="144"/>
      <c r="AH290" s="144"/>
      <c r="AI290" s="144"/>
      <c r="AJ290" s="144"/>
      <c r="AK290" s="144"/>
      <c r="AL290" s="144"/>
      <c r="AM290" s="144"/>
      <c r="AN290" s="144"/>
      <c r="AO290" s="144"/>
      <c r="AP290" s="144"/>
    </row>
    <row r="291" spans="1:42">
      <c r="A291" s="144"/>
      <c r="B291" s="144"/>
      <c r="C291" s="144"/>
      <c r="D291" s="144"/>
      <c r="E291" s="144"/>
      <c r="F291" s="144"/>
      <c r="G291" s="144"/>
      <c r="H291" s="144"/>
      <c r="I291" s="144"/>
      <c r="J291" s="144"/>
      <c r="K291" s="144"/>
      <c r="L291" s="144"/>
      <c r="M291" s="144"/>
      <c r="N291" s="144"/>
      <c r="O291" s="144"/>
      <c r="P291" s="144"/>
      <c r="Q291" s="144"/>
      <c r="R291" s="144"/>
      <c r="S291" s="144"/>
      <c r="T291" s="144"/>
      <c r="U291" s="144"/>
      <c r="V291" s="144"/>
      <c r="W291" s="144"/>
      <c r="X291" s="144"/>
      <c r="Y291" s="144"/>
      <c r="Z291" s="144"/>
      <c r="AA291" s="144"/>
      <c r="AB291" s="144"/>
      <c r="AC291" s="144"/>
      <c r="AD291" s="144"/>
      <c r="AE291" s="144"/>
      <c r="AF291" s="144"/>
      <c r="AG291" s="144"/>
      <c r="AH291" s="144"/>
      <c r="AI291" s="144"/>
      <c r="AJ291" s="144"/>
      <c r="AK291" s="144"/>
      <c r="AL291" s="144"/>
      <c r="AM291" s="144"/>
      <c r="AN291" s="144"/>
      <c r="AO291" s="144"/>
      <c r="AP291" s="144"/>
    </row>
    <row r="292" spans="1:42">
      <c r="A292" s="144"/>
      <c r="B292" s="144"/>
      <c r="C292" s="144"/>
      <c r="D292" s="144"/>
      <c r="E292" s="144"/>
      <c r="F292" s="144"/>
      <c r="G292" s="144"/>
      <c r="H292" s="144"/>
      <c r="I292" s="144"/>
      <c r="J292" s="144"/>
      <c r="K292" s="144"/>
      <c r="L292" s="144"/>
      <c r="M292" s="144"/>
      <c r="N292" s="144"/>
      <c r="O292" s="144"/>
      <c r="P292" s="144"/>
      <c r="Q292" s="144"/>
      <c r="R292" s="144"/>
      <c r="S292" s="144"/>
      <c r="T292" s="144"/>
      <c r="U292" s="144"/>
      <c r="V292" s="144"/>
      <c r="W292" s="144"/>
      <c r="X292" s="144"/>
      <c r="Y292" s="144"/>
      <c r="Z292" s="144"/>
      <c r="AA292" s="144"/>
      <c r="AB292" s="144"/>
      <c r="AC292" s="144"/>
      <c r="AD292" s="144"/>
      <c r="AE292" s="144"/>
      <c r="AF292" s="144"/>
      <c r="AG292" s="144"/>
      <c r="AH292" s="144"/>
      <c r="AI292" s="144"/>
      <c r="AJ292" s="144"/>
      <c r="AK292" s="144"/>
      <c r="AL292" s="144"/>
      <c r="AM292" s="144"/>
      <c r="AN292" s="144"/>
      <c r="AO292" s="144"/>
      <c r="AP292" s="144"/>
    </row>
    <row r="293" spans="1:42">
      <c r="A293" s="144"/>
      <c r="B293" s="144"/>
      <c r="C293" s="144"/>
      <c r="D293" s="144"/>
      <c r="E293" s="144"/>
      <c r="F293" s="144"/>
      <c r="G293" s="144"/>
      <c r="H293" s="144"/>
      <c r="I293" s="144"/>
      <c r="J293" s="144"/>
      <c r="K293" s="144"/>
      <c r="L293" s="144"/>
      <c r="M293" s="144"/>
      <c r="N293" s="144"/>
      <c r="O293" s="144"/>
      <c r="P293" s="144"/>
      <c r="Q293" s="144"/>
      <c r="R293" s="144"/>
      <c r="S293" s="144"/>
      <c r="T293" s="144"/>
      <c r="U293" s="144"/>
      <c r="V293" s="144"/>
      <c r="W293" s="144"/>
      <c r="X293" s="144"/>
      <c r="Y293" s="144"/>
      <c r="Z293" s="144"/>
      <c r="AA293" s="144"/>
      <c r="AB293" s="144"/>
      <c r="AC293" s="144"/>
      <c r="AD293" s="144"/>
      <c r="AE293" s="144"/>
      <c r="AF293" s="144"/>
      <c r="AG293" s="144"/>
      <c r="AH293" s="144"/>
      <c r="AI293" s="144"/>
      <c r="AJ293" s="144"/>
      <c r="AK293" s="144"/>
      <c r="AL293" s="144"/>
      <c r="AM293" s="144"/>
      <c r="AN293" s="144"/>
      <c r="AO293" s="144"/>
      <c r="AP293" s="144"/>
    </row>
    <row r="294" spans="1:42">
      <c r="A294" s="144"/>
      <c r="B294" s="144"/>
      <c r="C294" s="144"/>
      <c r="D294" s="144"/>
      <c r="E294" s="144"/>
      <c r="F294" s="144"/>
      <c r="G294" s="144"/>
      <c r="H294" s="144"/>
      <c r="I294" s="144"/>
      <c r="J294" s="144"/>
      <c r="K294" s="144"/>
      <c r="L294" s="144"/>
      <c r="M294" s="144"/>
      <c r="N294" s="144"/>
      <c r="O294" s="144"/>
      <c r="P294" s="144"/>
      <c r="Q294" s="144"/>
      <c r="R294" s="144"/>
      <c r="S294" s="144"/>
      <c r="T294" s="144"/>
      <c r="U294" s="144"/>
      <c r="V294" s="144"/>
      <c r="W294" s="144"/>
      <c r="X294" s="144"/>
      <c r="Y294" s="144"/>
      <c r="Z294" s="144"/>
      <c r="AA294" s="144"/>
      <c r="AB294" s="144"/>
      <c r="AC294" s="144"/>
      <c r="AD294" s="144"/>
      <c r="AE294" s="144"/>
      <c r="AF294" s="144"/>
      <c r="AG294" s="144"/>
      <c r="AH294" s="144"/>
      <c r="AI294" s="144"/>
      <c r="AJ294" s="144"/>
      <c r="AK294" s="144"/>
      <c r="AL294" s="144"/>
      <c r="AM294" s="144"/>
      <c r="AN294" s="144"/>
      <c r="AO294" s="144"/>
      <c r="AP294" s="144"/>
    </row>
    <row r="295" spans="1:42">
      <c r="A295" s="144"/>
      <c r="B295" s="144"/>
      <c r="C295" s="144"/>
      <c r="D295" s="144"/>
      <c r="E295" s="144"/>
      <c r="F295" s="144"/>
      <c r="G295" s="144"/>
      <c r="H295" s="144"/>
      <c r="I295" s="144"/>
      <c r="J295" s="144"/>
      <c r="K295" s="144"/>
      <c r="L295" s="144"/>
      <c r="M295" s="144"/>
      <c r="N295" s="144"/>
      <c r="O295" s="144"/>
      <c r="P295" s="144"/>
      <c r="Q295" s="144"/>
      <c r="R295" s="144"/>
      <c r="S295" s="144"/>
      <c r="T295" s="144"/>
      <c r="U295" s="144"/>
      <c r="V295" s="144"/>
      <c r="W295" s="144"/>
      <c r="X295" s="144"/>
      <c r="Y295" s="144"/>
      <c r="Z295" s="144"/>
      <c r="AA295" s="144"/>
      <c r="AB295" s="144"/>
      <c r="AC295" s="144"/>
      <c r="AD295" s="144"/>
      <c r="AE295" s="144"/>
      <c r="AF295" s="144"/>
      <c r="AG295" s="144"/>
      <c r="AH295" s="144"/>
      <c r="AI295" s="144"/>
      <c r="AJ295" s="144"/>
      <c r="AK295" s="144"/>
      <c r="AL295" s="144"/>
      <c r="AM295" s="144"/>
      <c r="AN295" s="144"/>
      <c r="AO295" s="144"/>
      <c r="AP295" s="144"/>
    </row>
    <row r="296" spans="1:42">
      <c r="A296" s="144"/>
      <c r="B296" s="144"/>
      <c r="C296" s="144"/>
      <c r="D296" s="144"/>
      <c r="E296" s="144"/>
      <c r="F296" s="144"/>
      <c r="G296" s="144"/>
      <c r="H296" s="144"/>
      <c r="I296" s="144"/>
      <c r="J296" s="144"/>
      <c r="K296" s="144"/>
      <c r="L296" s="144"/>
      <c r="M296" s="144"/>
      <c r="N296" s="144"/>
      <c r="O296" s="144"/>
      <c r="P296" s="144"/>
      <c r="Q296" s="144"/>
      <c r="R296" s="144"/>
      <c r="S296" s="144"/>
      <c r="T296" s="144"/>
      <c r="U296" s="144"/>
      <c r="V296" s="144"/>
      <c r="W296" s="144"/>
      <c r="X296" s="144"/>
      <c r="Y296" s="144"/>
      <c r="Z296" s="144"/>
      <c r="AA296" s="144"/>
      <c r="AB296" s="144"/>
      <c r="AC296" s="144"/>
      <c r="AD296" s="144"/>
      <c r="AE296" s="144"/>
      <c r="AF296" s="144"/>
      <c r="AG296" s="144"/>
      <c r="AH296" s="144"/>
      <c r="AI296" s="144"/>
      <c r="AJ296" s="144"/>
      <c r="AK296" s="144"/>
      <c r="AL296" s="144"/>
      <c r="AM296" s="144"/>
      <c r="AN296" s="144"/>
      <c r="AO296" s="144"/>
      <c r="AP296" s="144"/>
    </row>
    <row r="297" spans="1:42">
      <c r="A297" s="144"/>
      <c r="B297" s="144"/>
      <c r="C297" s="144"/>
      <c r="D297" s="144"/>
      <c r="E297" s="144"/>
      <c r="F297" s="144"/>
      <c r="G297" s="144"/>
      <c r="H297" s="144"/>
      <c r="I297" s="144"/>
      <c r="J297" s="144"/>
      <c r="K297" s="144"/>
      <c r="L297" s="144"/>
      <c r="M297" s="144"/>
      <c r="N297" s="144"/>
      <c r="O297" s="144"/>
      <c r="P297" s="144"/>
      <c r="Q297" s="144"/>
      <c r="R297" s="144"/>
      <c r="S297" s="144"/>
      <c r="T297" s="144"/>
      <c r="U297" s="144"/>
      <c r="V297" s="144"/>
      <c r="W297" s="144"/>
      <c r="X297" s="144"/>
      <c r="Y297" s="144"/>
      <c r="Z297" s="144"/>
      <c r="AA297" s="144"/>
      <c r="AB297" s="144"/>
      <c r="AC297" s="144"/>
      <c r="AD297" s="144"/>
      <c r="AE297" s="144"/>
      <c r="AF297" s="144"/>
      <c r="AG297" s="144"/>
      <c r="AH297" s="144"/>
      <c r="AI297" s="144"/>
      <c r="AJ297" s="144"/>
      <c r="AK297" s="144"/>
      <c r="AL297" s="144"/>
      <c r="AM297" s="144"/>
      <c r="AN297" s="144"/>
      <c r="AO297" s="144"/>
      <c r="AP297" s="144"/>
    </row>
    <row r="298" spans="1:42">
      <c r="A298" s="144"/>
      <c r="B298" s="144"/>
      <c r="C298" s="144"/>
      <c r="D298" s="144"/>
      <c r="E298" s="144"/>
      <c r="F298" s="144"/>
      <c r="G298" s="144"/>
      <c r="H298" s="144"/>
      <c r="I298" s="144"/>
      <c r="J298" s="144"/>
      <c r="K298" s="144"/>
      <c r="L298" s="144"/>
      <c r="M298" s="144"/>
      <c r="N298" s="144"/>
      <c r="O298" s="144"/>
      <c r="P298" s="144"/>
      <c r="Q298" s="144"/>
      <c r="R298" s="144"/>
      <c r="S298" s="144"/>
      <c r="T298" s="144"/>
      <c r="U298" s="144"/>
      <c r="V298" s="144"/>
      <c r="W298" s="144"/>
      <c r="X298" s="144"/>
      <c r="Y298" s="144"/>
      <c r="Z298" s="144"/>
      <c r="AA298" s="144"/>
      <c r="AB298" s="144"/>
      <c r="AC298" s="144"/>
      <c r="AD298" s="144"/>
      <c r="AE298" s="144"/>
      <c r="AF298" s="144"/>
      <c r="AG298" s="144"/>
      <c r="AH298" s="144"/>
      <c r="AI298" s="144"/>
      <c r="AJ298" s="144"/>
      <c r="AK298" s="144"/>
      <c r="AL298" s="144"/>
      <c r="AM298" s="144"/>
      <c r="AN298" s="144"/>
      <c r="AO298" s="144"/>
      <c r="AP298" s="144"/>
    </row>
    <row r="299" spans="1:42">
      <c r="A299" s="144"/>
      <c r="B299" s="144"/>
      <c r="C299" s="144"/>
      <c r="D299" s="144"/>
      <c r="E299" s="144"/>
      <c r="F299" s="144"/>
      <c r="G299" s="144"/>
      <c r="H299" s="144"/>
      <c r="I299" s="144"/>
      <c r="J299" s="144"/>
      <c r="K299" s="144"/>
      <c r="L299" s="144"/>
      <c r="M299" s="144"/>
      <c r="N299" s="144"/>
      <c r="O299" s="144"/>
      <c r="P299" s="144"/>
      <c r="Q299" s="144"/>
      <c r="R299" s="144"/>
      <c r="S299" s="144"/>
      <c r="T299" s="144"/>
      <c r="U299" s="144"/>
      <c r="V299" s="144"/>
      <c r="W299" s="144"/>
      <c r="X299" s="144"/>
      <c r="Y299" s="144"/>
      <c r="Z299" s="144"/>
      <c r="AA299" s="144"/>
      <c r="AB299" s="144"/>
      <c r="AC299" s="144"/>
      <c r="AD299" s="144"/>
      <c r="AE299" s="144"/>
      <c r="AF299" s="144"/>
      <c r="AG299" s="144"/>
      <c r="AH299" s="144"/>
      <c r="AI299" s="144"/>
      <c r="AJ299" s="144"/>
      <c r="AK299" s="144"/>
      <c r="AL299" s="144"/>
      <c r="AM299" s="144"/>
      <c r="AN299" s="144"/>
      <c r="AO299" s="144"/>
      <c r="AP299" s="144"/>
    </row>
    <row r="300" spans="1:42">
      <c r="A300" s="144"/>
      <c r="B300" s="144"/>
      <c r="C300" s="144"/>
      <c r="D300" s="144"/>
      <c r="E300" s="144"/>
      <c r="F300" s="144"/>
      <c r="G300" s="144"/>
      <c r="H300" s="144"/>
      <c r="I300" s="144"/>
      <c r="J300" s="144"/>
      <c r="K300" s="144"/>
      <c r="L300" s="144"/>
      <c r="M300" s="144"/>
      <c r="N300" s="144"/>
      <c r="O300" s="144"/>
      <c r="P300" s="144"/>
      <c r="Q300" s="144"/>
      <c r="R300" s="144"/>
      <c r="S300" s="144"/>
      <c r="T300" s="144"/>
      <c r="U300" s="144"/>
      <c r="V300" s="144"/>
      <c r="W300" s="144"/>
      <c r="X300" s="144"/>
      <c r="Y300" s="144"/>
      <c r="Z300" s="144"/>
      <c r="AA300" s="144"/>
      <c r="AB300" s="144"/>
      <c r="AC300" s="144"/>
      <c r="AD300" s="144"/>
      <c r="AE300" s="144"/>
      <c r="AF300" s="144"/>
      <c r="AG300" s="144"/>
      <c r="AH300" s="144"/>
      <c r="AI300" s="144"/>
      <c r="AJ300" s="144"/>
      <c r="AK300" s="144"/>
      <c r="AL300" s="144"/>
      <c r="AM300" s="144"/>
      <c r="AN300" s="144"/>
      <c r="AO300" s="144"/>
      <c r="AP300" s="144"/>
    </row>
    <row r="301" spans="1:42">
      <c r="A301" s="144"/>
      <c r="B301" s="144"/>
      <c r="C301" s="144"/>
      <c r="D301" s="144"/>
      <c r="E301" s="144"/>
      <c r="F301" s="144"/>
      <c r="G301" s="144"/>
      <c r="H301" s="144"/>
      <c r="I301" s="144"/>
      <c r="J301" s="144"/>
      <c r="K301" s="144"/>
      <c r="L301" s="144"/>
      <c r="M301" s="144"/>
      <c r="N301" s="144"/>
      <c r="O301" s="144"/>
      <c r="P301" s="144"/>
      <c r="Q301" s="144"/>
      <c r="R301" s="144"/>
      <c r="S301" s="144"/>
      <c r="T301" s="144"/>
      <c r="U301" s="144"/>
      <c r="V301" s="144"/>
      <c r="W301" s="144"/>
      <c r="X301" s="144"/>
      <c r="Y301" s="144"/>
      <c r="Z301" s="144"/>
      <c r="AA301" s="144"/>
      <c r="AB301" s="144"/>
      <c r="AC301" s="144"/>
      <c r="AD301" s="144"/>
      <c r="AE301" s="144"/>
      <c r="AF301" s="144"/>
      <c r="AG301" s="144"/>
      <c r="AH301" s="144"/>
      <c r="AI301" s="144"/>
      <c r="AJ301" s="144"/>
      <c r="AK301" s="144"/>
      <c r="AL301" s="144"/>
      <c r="AM301" s="144"/>
      <c r="AN301" s="144"/>
      <c r="AO301" s="144"/>
      <c r="AP301" s="144"/>
    </row>
    <row r="302" spans="1:42">
      <c r="A302" s="144"/>
      <c r="B302" s="144"/>
      <c r="C302" s="144"/>
      <c r="D302" s="144"/>
      <c r="E302" s="144"/>
      <c r="F302" s="144"/>
      <c r="G302" s="144"/>
      <c r="H302" s="144"/>
      <c r="I302" s="144"/>
      <c r="J302" s="144"/>
      <c r="K302" s="144"/>
      <c r="L302" s="144"/>
      <c r="M302" s="144"/>
      <c r="N302" s="144"/>
      <c r="O302" s="144"/>
      <c r="P302" s="144"/>
      <c r="Q302" s="144"/>
      <c r="R302" s="144"/>
      <c r="S302" s="144"/>
      <c r="T302" s="144"/>
      <c r="U302" s="144"/>
      <c r="V302" s="144"/>
      <c r="W302" s="144"/>
      <c r="X302" s="144"/>
      <c r="Y302" s="144"/>
      <c r="Z302" s="144"/>
      <c r="AA302" s="144"/>
      <c r="AB302" s="144"/>
      <c r="AC302" s="144"/>
      <c r="AD302" s="144"/>
      <c r="AE302" s="144"/>
      <c r="AF302" s="144"/>
      <c r="AG302" s="144"/>
      <c r="AH302" s="144"/>
      <c r="AI302" s="144"/>
      <c r="AJ302" s="144"/>
      <c r="AK302" s="144"/>
      <c r="AL302" s="144"/>
      <c r="AM302" s="144"/>
      <c r="AN302" s="144"/>
      <c r="AO302" s="144"/>
      <c r="AP302" s="144"/>
    </row>
    <row r="303" spans="1:42">
      <c r="A303" s="144"/>
      <c r="B303" s="144"/>
      <c r="C303" s="144"/>
      <c r="D303" s="144"/>
      <c r="E303" s="144"/>
      <c r="F303" s="144"/>
      <c r="G303" s="144"/>
      <c r="H303" s="144"/>
      <c r="I303" s="144"/>
      <c r="J303" s="144"/>
      <c r="K303" s="144"/>
      <c r="L303" s="144"/>
      <c r="M303" s="144"/>
      <c r="N303" s="144"/>
      <c r="O303" s="144"/>
      <c r="P303" s="144"/>
      <c r="Q303" s="144"/>
      <c r="R303" s="144"/>
      <c r="S303" s="144"/>
      <c r="T303" s="144"/>
      <c r="U303" s="144"/>
      <c r="V303" s="144"/>
      <c r="W303" s="144"/>
      <c r="X303" s="144"/>
      <c r="Y303" s="144"/>
      <c r="Z303" s="144"/>
      <c r="AA303" s="144"/>
      <c r="AB303" s="144"/>
      <c r="AC303" s="144"/>
      <c r="AD303" s="144"/>
      <c r="AE303" s="144"/>
      <c r="AF303" s="144"/>
      <c r="AG303" s="144"/>
      <c r="AH303" s="144"/>
      <c r="AI303" s="144"/>
      <c r="AJ303" s="144"/>
      <c r="AK303" s="144"/>
      <c r="AL303" s="144"/>
      <c r="AM303" s="144"/>
      <c r="AN303" s="144"/>
      <c r="AO303" s="144"/>
      <c r="AP303" s="144"/>
    </row>
    <row r="304" spans="1:42">
      <c r="A304" s="144"/>
      <c r="B304" s="144"/>
      <c r="C304" s="144"/>
      <c r="D304" s="144"/>
      <c r="E304" s="144"/>
      <c r="F304" s="144"/>
      <c r="G304" s="144"/>
      <c r="H304" s="144"/>
      <c r="I304" s="144"/>
      <c r="J304" s="144"/>
      <c r="K304" s="144"/>
      <c r="L304" s="144"/>
      <c r="M304" s="144"/>
      <c r="N304" s="144"/>
      <c r="O304" s="144"/>
      <c r="P304" s="144"/>
      <c r="Q304" s="144"/>
      <c r="R304" s="144"/>
      <c r="S304" s="144"/>
      <c r="T304" s="144"/>
      <c r="U304" s="144"/>
      <c r="V304" s="144"/>
      <c r="W304" s="144"/>
      <c r="X304" s="144"/>
      <c r="Y304" s="144"/>
      <c r="Z304" s="144"/>
      <c r="AA304" s="144"/>
      <c r="AB304" s="144"/>
      <c r="AC304" s="144"/>
      <c r="AD304" s="144"/>
      <c r="AE304" s="144"/>
      <c r="AF304" s="144"/>
      <c r="AG304" s="144"/>
      <c r="AH304" s="144"/>
      <c r="AI304" s="144"/>
      <c r="AJ304" s="144"/>
      <c r="AK304" s="144"/>
      <c r="AL304" s="144"/>
      <c r="AM304" s="144"/>
      <c r="AN304" s="144"/>
      <c r="AO304" s="144"/>
      <c r="AP304" s="144"/>
    </row>
    <row r="305" spans="1:42">
      <c r="A305" s="144"/>
      <c r="B305" s="144"/>
      <c r="C305" s="144"/>
      <c r="D305" s="144"/>
      <c r="E305" s="144"/>
      <c r="F305" s="144"/>
      <c r="G305" s="144"/>
      <c r="H305" s="144"/>
      <c r="I305" s="144"/>
      <c r="J305" s="144"/>
      <c r="K305" s="144"/>
      <c r="L305" s="144"/>
      <c r="M305" s="144"/>
      <c r="N305" s="144"/>
      <c r="O305" s="144"/>
      <c r="P305" s="144"/>
      <c r="Q305" s="144"/>
      <c r="R305" s="144"/>
      <c r="S305" s="144"/>
      <c r="T305" s="144"/>
      <c r="U305" s="144"/>
      <c r="V305" s="144"/>
      <c r="W305" s="144"/>
      <c r="X305" s="144"/>
      <c r="Y305" s="144"/>
      <c r="Z305" s="144"/>
      <c r="AA305" s="144"/>
      <c r="AB305" s="144"/>
      <c r="AC305" s="144"/>
      <c r="AD305" s="144"/>
      <c r="AE305" s="144"/>
      <c r="AF305" s="144"/>
      <c r="AG305" s="144"/>
      <c r="AH305" s="144"/>
      <c r="AI305" s="144"/>
      <c r="AJ305" s="144"/>
      <c r="AK305" s="144"/>
      <c r="AL305" s="144"/>
      <c r="AM305" s="144"/>
      <c r="AN305" s="144"/>
      <c r="AO305" s="144"/>
      <c r="AP305" s="144"/>
    </row>
    <row r="306" spans="1:42">
      <c r="A306" s="144"/>
      <c r="B306" s="144"/>
      <c r="C306" s="144"/>
      <c r="D306" s="144"/>
      <c r="E306" s="144"/>
      <c r="F306" s="144"/>
      <c r="G306" s="144"/>
      <c r="H306" s="144"/>
      <c r="I306" s="144"/>
      <c r="J306" s="144"/>
      <c r="K306" s="144"/>
      <c r="L306" s="144"/>
      <c r="M306" s="144"/>
      <c r="N306" s="144"/>
      <c r="O306" s="144"/>
      <c r="P306" s="144"/>
      <c r="Q306" s="144"/>
      <c r="R306" s="144"/>
      <c r="S306" s="144"/>
      <c r="T306" s="144"/>
      <c r="U306" s="144"/>
      <c r="V306" s="144"/>
      <c r="W306" s="144"/>
      <c r="X306" s="144"/>
      <c r="Y306" s="144"/>
      <c r="Z306" s="144"/>
      <c r="AA306" s="144"/>
      <c r="AB306" s="144"/>
      <c r="AC306" s="144"/>
      <c r="AD306" s="144"/>
      <c r="AE306" s="144"/>
      <c r="AF306" s="144"/>
      <c r="AG306" s="144"/>
      <c r="AH306" s="144"/>
      <c r="AI306" s="144"/>
      <c r="AJ306" s="144"/>
      <c r="AK306" s="144"/>
      <c r="AL306" s="144"/>
      <c r="AM306" s="144"/>
      <c r="AN306" s="144"/>
      <c r="AO306" s="144"/>
      <c r="AP306" s="144"/>
    </row>
    <row r="307" spans="1:42">
      <c r="A307" s="144"/>
      <c r="B307" s="144"/>
      <c r="C307" s="144"/>
      <c r="D307" s="144"/>
      <c r="E307" s="144"/>
      <c r="F307" s="144"/>
      <c r="G307" s="144"/>
      <c r="H307" s="144"/>
      <c r="I307" s="144"/>
      <c r="J307" s="144"/>
      <c r="K307" s="144"/>
      <c r="L307" s="144"/>
      <c r="M307" s="144"/>
      <c r="N307" s="144"/>
      <c r="O307" s="144"/>
      <c r="P307" s="144"/>
      <c r="Q307" s="144"/>
      <c r="R307" s="144"/>
      <c r="S307" s="144"/>
      <c r="T307" s="144"/>
      <c r="U307" s="144"/>
      <c r="V307" s="144"/>
      <c r="W307" s="144"/>
      <c r="X307" s="144"/>
      <c r="Y307" s="144"/>
      <c r="Z307" s="144"/>
      <c r="AA307" s="144"/>
      <c r="AB307" s="144"/>
      <c r="AC307" s="144"/>
      <c r="AD307" s="144"/>
      <c r="AE307" s="144"/>
      <c r="AF307" s="144"/>
      <c r="AG307" s="144"/>
      <c r="AH307" s="144"/>
      <c r="AI307" s="144"/>
      <c r="AJ307" s="144"/>
      <c r="AK307" s="144"/>
      <c r="AL307" s="144"/>
      <c r="AM307" s="144"/>
      <c r="AN307" s="144"/>
      <c r="AO307" s="144"/>
      <c r="AP307" s="144"/>
    </row>
    <row r="308" spans="1:42">
      <c r="A308" s="144"/>
      <c r="B308" s="144"/>
      <c r="C308" s="144"/>
      <c r="D308" s="144"/>
      <c r="E308" s="144"/>
      <c r="F308" s="144"/>
      <c r="G308" s="144"/>
      <c r="H308" s="144"/>
      <c r="I308" s="144"/>
      <c r="J308" s="144"/>
      <c r="K308" s="144"/>
      <c r="L308" s="144"/>
      <c r="M308" s="144"/>
      <c r="N308" s="144"/>
      <c r="O308" s="144"/>
      <c r="P308" s="144"/>
      <c r="Q308" s="144"/>
      <c r="R308" s="144"/>
      <c r="S308" s="144"/>
      <c r="T308" s="144"/>
      <c r="U308" s="144"/>
      <c r="V308" s="144"/>
      <c r="W308" s="144"/>
      <c r="X308" s="144"/>
      <c r="Y308" s="144"/>
      <c r="Z308" s="144"/>
      <c r="AA308" s="144"/>
      <c r="AB308" s="144"/>
      <c r="AC308" s="144"/>
      <c r="AD308" s="144"/>
      <c r="AE308" s="144"/>
      <c r="AF308" s="144"/>
      <c r="AG308" s="144"/>
      <c r="AH308" s="144"/>
      <c r="AI308" s="144"/>
      <c r="AJ308" s="144"/>
      <c r="AK308" s="144"/>
      <c r="AL308" s="144"/>
      <c r="AM308" s="144"/>
      <c r="AN308" s="144"/>
      <c r="AO308" s="144"/>
      <c r="AP308" s="144"/>
    </row>
    <row r="309" spans="1:42">
      <c r="A309" s="144"/>
      <c r="B309" s="144"/>
      <c r="C309" s="144"/>
      <c r="D309" s="144"/>
      <c r="E309" s="144"/>
      <c r="F309" s="144"/>
      <c r="G309" s="144"/>
      <c r="H309" s="144"/>
      <c r="I309" s="144"/>
      <c r="J309" s="144"/>
      <c r="K309" s="144"/>
      <c r="L309" s="144"/>
      <c r="M309" s="144"/>
      <c r="N309" s="144"/>
      <c r="O309" s="144"/>
      <c r="P309" s="144"/>
      <c r="Q309" s="144"/>
      <c r="R309" s="144"/>
      <c r="S309" s="144"/>
      <c r="T309" s="144"/>
      <c r="U309" s="144"/>
      <c r="V309" s="144"/>
      <c r="W309" s="144"/>
      <c r="X309" s="144"/>
      <c r="Y309" s="144"/>
      <c r="Z309" s="144"/>
      <c r="AA309" s="144"/>
      <c r="AB309" s="144"/>
      <c r="AC309" s="144"/>
      <c r="AD309" s="144"/>
      <c r="AE309" s="144"/>
      <c r="AF309" s="144"/>
      <c r="AG309" s="144"/>
      <c r="AH309" s="144"/>
      <c r="AI309" s="144"/>
      <c r="AJ309" s="144"/>
      <c r="AK309" s="144"/>
      <c r="AL309" s="144"/>
      <c r="AM309" s="144"/>
      <c r="AN309" s="144"/>
      <c r="AO309" s="144"/>
      <c r="AP309" s="144"/>
    </row>
    <row r="310" spans="1:42">
      <c r="A310" s="144"/>
      <c r="B310" s="144"/>
      <c r="C310" s="144"/>
      <c r="D310" s="144"/>
      <c r="E310" s="144"/>
      <c r="F310" s="144"/>
      <c r="G310" s="144"/>
      <c r="H310" s="144"/>
      <c r="I310" s="144"/>
      <c r="J310" s="144"/>
      <c r="K310" s="144"/>
      <c r="L310" s="144"/>
      <c r="M310" s="144"/>
      <c r="N310" s="144"/>
      <c r="O310" s="144"/>
      <c r="P310" s="144"/>
      <c r="Q310" s="144"/>
      <c r="R310" s="144"/>
      <c r="S310" s="144"/>
      <c r="T310" s="144"/>
      <c r="U310" s="144"/>
      <c r="V310" s="144"/>
      <c r="W310" s="144"/>
      <c r="X310" s="144"/>
      <c r="Y310" s="144"/>
      <c r="Z310" s="144"/>
      <c r="AA310" s="144"/>
      <c r="AB310" s="144"/>
      <c r="AC310" s="144"/>
      <c r="AD310" s="144"/>
      <c r="AE310" s="144"/>
      <c r="AF310" s="144"/>
      <c r="AG310" s="144"/>
      <c r="AH310" s="144"/>
      <c r="AI310" s="144"/>
      <c r="AJ310" s="144"/>
      <c r="AK310" s="144"/>
      <c r="AL310" s="144"/>
      <c r="AM310" s="144"/>
      <c r="AN310" s="144"/>
      <c r="AO310" s="144"/>
      <c r="AP310" s="144"/>
    </row>
    <row r="311" spans="1:42">
      <c r="A311" s="144"/>
      <c r="B311" s="144"/>
      <c r="C311" s="144"/>
      <c r="D311" s="144"/>
      <c r="E311" s="144"/>
      <c r="F311" s="144"/>
      <c r="G311" s="144"/>
      <c r="H311" s="144"/>
      <c r="I311" s="144"/>
      <c r="J311" s="144"/>
      <c r="K311" s="144"/>
      <c r="L311" s="144"/>
      <c r="M311" s="144"/>
      <c r="N311" s="144"/>
      <c r="O311" s="144"/>
      <c r="P311" s="144"/>
      <c r="Q311" s="144"/>
      <c r="R311" s="144"/>
      <c r="S311" s="144"/>
      <c r="T311" s="144"/>
      <c r="U311" s="144"/>
      <c r="V311" s="144"/>
      <c r="W311" s="144"/>
      <c r="X311" s="144"/>
      <c r="Y311" s="144"/>
      <c r="Z311" s="144"/>
      <c r="AA311" s="144"/>
      <c r="AB311" s="144"/>
      <c r="AC311" s="144"/>
      <c r="AD311" s="144"/>
      <c r="AE311" s="144"/>
      <c r="AF311" s="144"/>
      <c r="AG311" s="144"/>
      <c r="AH311" s="144"/>
      <c r="AI311" s="144"/>
      <c r="AJ311" s="144"/>
      <c r="AK311" s="144"/>
      <c r="AL311" s="144"/>
      <c r="AM311" s="144"/>
      <c r="AN311" s="144"/>
      <c r="AO311" s="144"/>
      <c r="AP311" s="144"/>
    </row>
    <row r="312" spans="1:42">
      <c r="A312" s="144"/>
      <c r="B312" s="144"/>
      <c r="C312" s="144"/>
      <c r="D312" s="144"/>
      <c r="E312" s="144"/>
      <c r="F312" s="144"/>
      <c r="G312" s="144"/>
      <c r="H312" s="144"/>
      <c r="I312" s="144"/>
      <c r="J312" s="144"/>
      <c r="K312" s="144"/>
      <c r="L312" s="144"/>
      <c r="M312" s="144"/>
      <c r="N312" s="144"/>
      <c r="O312" s="144"/>
      <c r="P312" s="144"/>
      <c r="Q312" s="144"/>
      <c r="R312" s="144"/>
      <c r="S312" s="144"/>
      <c r="T312" s="144"/>
      <c r="U312" s="144"/>
      <c r="V312" s="144"/>
      <c r="W312" s="144"/>
      <c r="X312" s="144"/>
      <c r="Y312" s="144"/>
      <c r="Z312" s="144"/>
      <c r="AA312" s="144"/>
      <c r="AB312" s="144"/>
      <c r="AC312" s="144"/>
      <c r="AD312" s="144"/>
      <c r="AE312" s="144"/>
      <c r="AF312" s="144"/>
      <c r="AG312" s="144"/>
      <c r="AH312" s="144"/>
      <c r="AI312" s="144"/>
      <c r="AJ312" s="144"/>
      <c r="AK312" s="144"/>
      <c r="AL312" s="144"/>
      <c r="AM312" s="144"/>
      <c r="AN312" s="144"/>
      <c r="AO312" s="144"/>
      <c r="AP312" s="144"/>
    </row>
    <row r="313" spans="1:42">
      <c r="A313" s="144"/>
      <c r="B313" s="144"/>
      <c r="C313" s="144"/>
      <c r="D313" s="144"/>
      <c r="E313" s="144"/>
      <c r="F313" s="144"/>
      <c r="G313" s="144"/>
      <c r="H313" s="144"/>
      <c r="I313" s="144"/>
      <c r="J313" s="144"/>
      <c r="K313" s="144"/>
      <c r="L313" s="144"/>
      <c r="M313" s="144"/>
      <c r="N313" s="144"/>
      <c r="O313" s="144"/>
      <c r="P313" s="144"/>
      <c r="Q313" s="144"/>
      <c r="R313" s="144"/>
      <c r="S313" s="144"/>
      <c r="T313" s="144"/>
      <c r="U313" s="144"/>
      <c r="V313" s="144"/>
      <c r="W313" s="144"/>
      <c r="X313" s="144"/>
      <c r="Y313" s="144"/>
      <c r="Z313" s="144"/>
      <c r="AA313" s="144"/>
      <c r="AB313" s="144"/>
      <c r="AC313" s="144"/>
      <c r="AD313" s="144"/>
      <c r="AE313" s="144"/>
      <c r="AF313" s="144"/>
      <c r="AG313" s="144"/>
      <c r="AH313" s="144"/>
      <c r="AI313" s="144"/>
      <c r="AJ313" s="144"/>
      <c r="AK313" s="144"/>
      <c r="AL313" s="144"/>
      <c r="AM313" s="144"/>
      <c r="AN313" s="144"/>
      <c r="AO313" s="144"/>
      <c r="AP313" s="144"/>
    </row>
    <row r="314" spans="1:42">
      <c r="A314" s="144"/>
      <c r="B314" s="144"/>
      <c r="C314" s="144"/>
      <c r="D314" s="144"/>
      <c r="E314" s="144"/>
      <c r="F314" s="144"/>
      <c r="G314" s="144"/>
      <c r="H314" s="144"/>
      <c r="I314" s="144"/>
      <c r="J314" s="144"/>
      <c r="K314" s="144"/>
      <c r="L314" s="144"/>
      <c r="M314" s="144"/>
      <c r="N314" s="144"/>
      <c r="O314" s="144"/>
      <c r="P314" s="144"/>
      <c r="Q314" s="144"/>
      <c r="R314" s="144"/>
      <c r="S314" s="144"/>
      <c r="T314" s="144"/>
      <c r="U314" s="144"/>
      <c r="V314" s="144"/>
      <c r="W314" s="144"/>
      <c r="X314" s="144"/>
      <c r="Y314" s="144"/>
      <c r="Z314" s="144"/>
      <c r="AA314" s="144"/>
      <c r="AB314" s="144"/>
      <c r="AC314" s="144"/>
      <c r="AD314" s="144"/>
      <c r="AE314" s="144"/>
      <c r="AF314" s="144"/>
      <c r="AG314" s="144"/>
      <c r="AH314" s="144"/>
      <c r="AI314" s="144"/>
      <c r="AJ314" s="144"/>
      <c r="AK314" s="144"/>
      <c r="AL314" s="144"/>
      <c r="AM314" s="144"/>
      <c r="AN314" s="144"/>
      <c r="AO314" s="144"/>
      <c r="AP314" s="144"/>
    </row>
    <row r="315" spans="1:42">
      <c r="A315" s="144"/>
      <c r="B315" s="144"/>
      <c r="C315" s="144"/>
      <c r="D315" s="144"/>
      <c r="E315" s="144"/>
      <c r="F315" s="144"/>
      <c r="G315" s="144"/>
      <c r="H315" s="144"/>
      <c r="I315" s="144"/>
      <c r="J315" s="144"/>
      <c r="K315" s="144"/>
      <c r="L315" s="144"/>
      <c r="M315" s="144"/>
      <c r="N315" s="144"/>
      <c r="O315" s="144"/>
      <c r="P315" s="144"/>
      <c r="Q315" s="144"/>
      <c r="R315" s="144"/>
      <c r="S315" s="144"/>
      <c r="T315" s="144"/>
      <c r="U315" s="144"/>
      <c r="V315" s="144"/>
      <c r="W315" s="144"/>
      <c r="X315" s="144"/>
      <c r="Y315" s="144"/>
      <c r="Z315" s="144"/>
      <c r="AA315" s="144"/>
      <c r="AB315" s="144"/>
      <c r="AC315" s="144"/>
      <c r="AD315" s="144"/>
      <c r="AE315" s="144"/>
      <c r="AF315" s="144"/>
      <c r="AG315" s="144"/>
      <c r="AH315" s="144"/>
      <c r="AI315" s="144"/>
      <c r="AJ315" s="144"/>
      <c r="AK315" s="144"/>
      <c r="AL315" s="144"/>
      <c r="AM315" s="144"/>
      <c r="AN315" s="144"/>
      <c r="AO315" s="144"/>
      <c r="AP315" s="144"/>
    </row>
    <row r="316" spans="1:42">
      <c r="A316" s="144"/>
      <c r="B316" s="144"/>
      <c r="C316" s="144"/>
      <c r="D316" s="144"/>
      <c r="E316" s="144"/>
      <c r="F316" s="144"/>
      <c r="G316" s="144"/>
      <c r="H316" s="144"/>
      <c r="I316" s="144"/>
      <c r="J316" s="144"/>
      <c r="K316" s="144"/>
      <c r="L316" s="144"/>
      <c r="M316" s="144"/>
      <c r="N316" s="144"/>
      <c r="O316" s="144"/>
      <c r="P316" s="144"/>
      <c r="Q316" s="144"/>
      <c r="R316" s="144"/>
      <c r="S316" s="144"/>
      <c r="T316" s="144"/>
      <c r="U316" s="144"/>
      <c r="V316" s="144"/>
      <c r="W316" s="144"/>
      <c r="X316" s="144"/>
      <c r="Y316" s="144"/>
      <c r="Z316" s="144"/>
      <c r="AA316" s="144"/>
      <c r="AB316" s="144"/>
      <c r="AC316" s="144"/>
      <c r="AD316" s="144"/>
      <c r="AE316" s="144"/>
      <c r="AF316" s="144"/>
      <c r="AG316" s="144"/>
      <c r="AH316" s="144"/>
      <c r="AI316" s="144"/>
      <c r="AJ316" s="144"/>
      <c r="AK316" s="144"/>
      <c r="AL316" s="144"/>
      <c r="AM316" s="144"/>
      <c r="AN316" s="144"/>
      <c r="AO316" s="144"/>
      <c r="AP316" s="144"/>
    </row>
    <row r="317" spans="1:42">
      <c r="A317" s="144"/>
      <c r="B317" s="144"/>
      <c r="C317" s="144"/>
      <c r="D317" s="144"/>
      <c r="E317" s="144"/>
      <c r="F317" s="144"/>
      <c r="G317" s="144"/>
      <c r="H317" s="144"/>
      <c r="I317" s="144"/>
      <c r="J317" s="144"/>
      <c r="K317" s="144"/>
      <c r="L317" s="144"/>
      <c r="M317" s="144"/>
      <c r="N317" s="144"/>
      <c r="O317" s="144"/>
      <c r="P317" s="144"/>
      <c r="Q317" s="144"/>
      <c r="R317" s="144"/>
      <c r="S317" s="144"/>
      <c r="T317" s="144"/>
      <c r="U317" s="144"/>
      <c r="V317" s="144"/>
      <c r="W317" s="144"/>
      <c r="X317" s="144"/>
      <c r="Y317" s="144"/>
      <c r="Z317" s="144"/>
      <c r="AA317" s="144"/>
      <c r="AB317" s="144"/>
      <c r="AC317" s="144"/>
      <c r="AD317" s="144"/>
      <c r="AE317" s="144"/>
      <c r="AF317" s="144"/>
      <c r="AG317" s="144"/>
      <c r="AH317" s="144"/>
      <c r="AI317" s="144"/>
      <c r="AJ317" s="144"/>
      <c r="AK317" s="144"/>
      <c r="AL317" s="144"/>
      <c r="AM317" s="144"/>
      <c r="AN317" s="144"/>
      <c r="AO317" s="144"/>
      <c r="AP317" s="144"/>
    </row>
    <row r="318" spans="1:42">
      <c r="A318" s="144"/>
      <c r="B318" s="144"/>
      <c r="C318" s="144"/>
      <c r="D318" s="144"/>
      <c r="E318" s="144"/>
      <c r="F318" s="144"/>
      <c r="G318" s="144"/>
      <c r="H318" s="144"/>
      <c r="I318" s="144"/>
      <c r="J318" s="144"/>
      <c r="K318" s="144"/>
      <c r="L318" s="144"/>
      <c r="M318" s="144"/>
      <c r="N318" s="144"/>
      <c r="O318" s="144"/>
      <c r="P318" s="144"/>
      <c r="Q318" s="144"/>
      <c r="R318" s="144"/>
      <c r="S318" s="144"/>
      <c r="T318" s="144"/>
      <c r="U318" s="144"/>
      <c r="V318" s="144"/>
      <c r="W318" s="144"/>
      <c r="X318" s="144"/>
      <c r="Y318" s="144"/>
      <c r="Z318" s="144"/>
      <c r="AA318" s="144"/>
      <c r="AB318" s="144"/>
      <c r="AC318" s="144"/>
      <c r="AD318" s="144"/>
      <c r="AE318" s="144"/>
      <c r="AF318" s="144"/>
      <c r="AG318" s="144"/>
      <c r="AH318" s="144"/>
      <c r="AI318" s="144"/>
      <c r="AJ318" s="144"/>
      <c r="AK318" s="144"/>
      <c r="AL318" s="144"/>
      <c r="AM318" s="144"/>
      <c r="AN318" s="144"/>
      <c r="AO318" s="144"/>
      <c r="AP318" s="144"/>
    </row>
    <row r="319" spans="1:42">
      <c r="A319" s="144"/>
      <c r="B319" s="144"/>
      <c r="C319" s="144"/>
      <c r="D319" s="144"/>
      <c r="E319" s="144"/>
      <c r="F319" s="144"/>
      <c r="G319" s="144"/>
      <c r="H319" s="144"/>
      <c r="I319" s="144"/>
      <c r="J319" s="144"/>
      <c r="K319" s="144"/>
      <c r="L319" s="144"/>
      <c r="M319" s="144"/>
      <c r="N319" s="144"/>
      <c r="O319" s="144"/>
      <c r="P319" s="144"/>
      <c r="Q319" s="144"/>
      <c r="R319" s="144"/>
      <c r="S319" s="144"/>
      <c r="T319" s="144"/>
      <c r="U319" s="144"/>
      <c r="V319" s="144"/>
      <c r="W319" s="144"/>
      <c r="X319" s="144"/>
      <c r="Y319" s="144"/>
      <c r="Z319" s="144"/>
      <c r="AA319" s="144"/>
      <c r="AB319" s="144"/>
      <c r="AC319" s="144"/>
      <c r="AD319" s="144"/>
      <c r="AE319" s="144"/>
      <c r="AF319" s="144"/>
      <c r="AG319" s="144"/>
      <c r="AH319" s="144"/>
      <c r="AI319" s="144"/>
      <c r="AJ319" s="144"/>
      <c r="AK319" s="144"/>
      <c r="AL319" s="144"/>
      <c r="AM319" s="144"/>
      <c r="AN319" s="144"/>
      <c r="AO319" s="144"/>
      <c r="AP319" s="144"/>
    </row>
    <row r="320" spans="1:42">
      <c r="A320" s="144"/>
      <c r="B320" s="144"/>
      <c r="C320" s="144"/>
      <c r="D320" s="144"/>
      <c r="E320" s="144"/>
      <c r="F320" s="144"/>
      <c r="G320" s="144"/>
      <c r="H320" s="144"/>
      <c r="I320" s="144"/>
      <c r="J320" s="144"/>
      <c r="K320" s="144"/>
      <c r="L320" s="144"/>
      <c r="M320" s="144"/>
      <c r="N320" s="144"/>
      <c r="O320" s="144"/>
      <c r="P320" s="144"/>
      <c r="Q320" s="144"/>
      <c r="R320" s="144"/>
      <c r="S320" s="144"/>
      <c r="T320" s="144"/>
      <c r="U320" s="144"/>
      <c r="V320" s="144"/>
      <c r="W320" s="144"/>
      <c r="X320" s="144"/>
      <c r="Y320" s="144"/>
      <c r="Z320" s="144"/>
      <c r="AA320" s="144"/>
      <c r="AB320" s="144"/>
      <c r="AC320" s="144"/>
      <c r="AD320" s="144"/>
      <c r="AE320" s="144"/>
      <c r="AF320" s="144"/>
      <c r="AG320" s="144"/>
      <c r="AH320" s="144"/>
      <c r="AI320" s="144"/>
      <c r="AJ320" s="144"/>
      <c r="AK320" s="144"/>
      <c r="AL320" s="144"/>
      <c r="AM320" s="144"/>
      <c r="AN320" s="144"/>
      <c r="AO320" s="144"/>
      <c r="AP320" s="144"/>
    </row>
    <row r="321" spans="1:42">
      <c r="A321" s="144"/>
      <c r="B321" s="144"/>
      <c r="C321" s="144"/>
      <c r="D321" s="144"/>
      <c r="E321" s="144"/>
      <c r="F321" s="144"/>
      <c r="G321" s="144"/>
      <c r="H321" s="144"/>
      <c r="I321" s="144"/>
      <c r="J321" s="144"/>
      <c r="K321" s="144"/>
      <c r="L321" s="144"/>
      <c r="M321" s="144"/>
      <c r="N321" s="144"/>
      <c r="O321" s="144"/>
      <c r="P321" s="144"/>
      <c r="Q321" s="144"/>
      <c r="R321" s="144"/>
      <c r="S321" s="144"/>
      <c r="T321" s="144"/>
      <c r="U321" s="144"/>
      <c r="V321" s="144"/>
      <c r="W321" s="144"/>
      <c r="X321" s="144"/>
      <c r="Y321" s="144"/>
      <c r="Z321" s="144"/>
      <c r="AA321" s="144"/>
      <c r="AB321" s="144"/>
      <c r="AC321" s="144"/>
      <c r="AD321" s="144"/>
      <c r="AE321" s="144"/>
      <c r="AF321" s="144"/>
      <c r="AG321" s="144"/>
      <c r="AH321" s="144"/>
      <c r="AI321" s="144"/>
      <c r="AJ321" s="144"/>
      <c r="AK321" s="144"/>
      <c r="AL321" s="144"/>
      <c r="AM321" s="144"/>
      <c r="AN321" s="144"/>
      <c r="AO321" s="144"/>
      <c r="AP321" s="144"/>
    </row>
    <row r="322" spans="1:42">
      <c r="A322" s="144"/>
      <c r="B322" s="144"/>
      <c r="C322" s="144"/>
      <c r="D322" s="144"/>
      <c r="E322" s="144"/>
      <c r="F322" s="144"/>
      <c r="G322" s="144"/>
      <c r="H322" s="144"/>
      <c r="I322" s="144"/>
      <c r="J322" s="144"/>
      <c r="K322" s="144"/>
      <c r="L322" s="144"/>
      <c r="M322" s="144"/>
      <c r="N322" s="144"/>
      <c r="O322" s="144"/>
      <c r="P322" s="144"/>
      <c r="Q322" s="144"/>
      <c r="R322" s="144"/>
      <c r="S322" s="144"/>
      <c r="T322" s="144"/>
      <c r="U322" s="144"/>
      <c r="V322" s="144"/>
      <c r="W322" s="144"/>
      <c r="X322" s="144"/>
      <c r="Y322" s="144"/>
      <c r="Z322" s="144"/>
      <c r="AA322" s="144"/>
      <c r="AB322" s="144"/>
      <c r="AC322" s="144"/>
      <c r="AD322" s="144"/>
      <c r="AE322" s="144"/>
      <c r="AF322" s="144"/>
      <c r="AG322" s="144"/>
      <c r="AH322" s="144"/>
      <c r="AI322" s="144"/>
      <c r="AJ322" s="144"/>
      <c r="AK322" s="144"/>
      <c r="AL322" s="144"/>
      <c r="AM322" s="144"/>
      <c r="AN322" s="144"/>
      <c r="AO322" s="144"/>
      <c r="AP322" s="144"/>
    </row>
    <row r="323" spans="1:42">
      <c r="A323" s="144"/>
      <c r="B323" s="144"/>
      <c r="C323" s="144"/>
      <c r="D323" s="144"/>
      <c r="E323" s="144"/>
      <c r="F323" s="144"/>
      <c r="G323" s="144"/>
      <c r="H323" s="144"/>
      <c r="I323" s="144"/>
      <c r="J323" s="144"/>
      <c r="K323" s="144"/>
      <c r="L323" s="144"/>
      <c r="M323" s="144"/>
      <c r="N323" s="144"/>
      <c r="O323" s="144"/>
      <c r="P323" s="144"/>
      <c r="Q323" s="144"/>
      <c r="R323" s="144"/>
      <c r="S323" s="144"/>
      <c r="T323" s="144"/>
      <c r="U323" s="144"/>
      <c r="V323" s="144"/>
      <c r="W323" s="144"/>
      <c r="X323" s="144"/>
      <c r="Y323" s="144"/>
      <c r="Z323" s="144"/>
      <c r="AA323" s="144"/>
      <c r="AB323" s="144"/>
      <c r="AC323" s="144"/>
      <c r="AD323" s="144"/>
      <c r="AE323" s="144"/>
      <c r="AF323" s="144"/>
      <c r="AG323" s="144"/>
      <c r="AH323" s="144"/>
      <c r="AI323" s="144"/>
      <c r="AJ323" s="144"/>
      <c r="AK323" s="144"/>
      <c r="AL323" s="144"/>
      <c r="AM323" s="144"/>
      <c r="AN323" s="144"/>
      <c r="AO323" s="144"/>
      <c r="AP323" s="144"/>
    </row>
    <row r="324" spans="1:42">
      <c r="A324" s="144"/>
      <c r="B324" s="144"/>
      <c r="C324" s="144"/>
      <c r="D324" s="144"/>
      <c r="E324" s="144"/>
      <c r="F324" s="144"/>
      <c r="G324" s="144"/>
      <c r="H324" s="144"/>
      <c r="I324" s="144"/>
      <c r="J324" s="144"/>
      <c r="K324" s="144"/>
      <c r="L324" s="144"/>
      <c r="M324" s="144"/>
      <c r="N324" s="144"/>
      <c r="O324" s="144"/>
      <c r="P324" s="144"/>
      <c r="Q324" s="144"/>
      <c r="R324" s="144"/>
      <c r="S324" s="144"/>
      <c r="T324" s="144"/>
      <c r="U324" s="144"/>
      <c r="V324" s="144"/>
      <c r="W324" s="144"/>
      <c r="X324" s="144"/>
      <c r="Y324" s="144"/>
      <c r="Z324" s="144"/>
      <c r="AA324" s="144"/>
      <c r="AB324" s="144"/>
      <c r="AC324" s="144"/>
      <c r="AD324" s="144"/>
      <c r="AE324" s="144"/>
      <c r="AF324" s="144"/>
      <c r="AG324" s="144"/>
      <c r="AH324" s="144"/>
      <c r="AI324" s="144"/>
      <c r="AJ324" s="144"/>
      <c r="AK324" s="144"/>
      <c r="AL324" s="144"/>
      <c r="AM324" s="144"/>
      <c r="AN324" s="144"/>
      <c r="AO324" s="144"/>
      <c r="AP324" s="144"/>
    </row>
    <row r="325" spans="1:42">
      <c r="A325" s="144"/>
      <c r="B325" s="144"/>
      <c r="C325" s="144"/>
      <c r="D325" s="144"/>
      <c r="E325" s="144"/>
      <c r="F325" s="144"/>
      <c r="G325" s="144"/>
      <c r="H325" s="144"/>
      <c r="I325" s="144"/>
      <c r="J325" s="144"/>
      <c r="K325" s="144"/>
      <c r="L325" s="144"/>
      <c r="M325" s="144"/>
      <c r="N325" s="144"/>
      <c r="O325" s="144"/>
      <c r="P325" s="144"/>
      <c r="Q325" s="144"/>
      <c r="R325" s="144"/>
      <c r="S325" s="144"/>
      <c r="T325" s="144"/>
      <c r="U325" s="144"/>
      <c r="V325" s="144"/>
      <c r="W325" s="144"/>
      <c r="X325" s="144"/>
      <c r="Y325" s="144"/>
      <c r="Z325" s="144"/>
      <c r="AA325" s="144"/>
      <c r="AB325" s="144"/>
      <c r="AC325" s="144"/>
      <c r="AD325" s="144"/>
      <c r="AE325" s="144"/>
      <c r="AF325" s="144"/>
      <c r="AG325" s="144"/>
      <c r="AH325" s="144"/>
      <c r="AI325" s="144"/>
      <c r="AJ325" s="144"/>
      <c r="AK325" s="144"/>
      <c r="AL325" s="144"/>
      <c r="AM325" s="144"/>
      <c r="AN325" s="144"/>
      <c r="AO325" s="144"/>
      <c r="AP325" s="144"/>
    </row>
    <row r="326" spans="1:42">
      <c r="A326" s="144"/>
      <c r="B326" s="144"/>
      <c r="C326" s="144"/>
      <c r="D326" s="144"/>
      <c r="E326" s="144"/>
      <c r="F326" s="144"/>
      <c r="G326" s="144"/>
      <c r="H326" s="144"/>
      <c r="I326" s="144"/>
      <c r="J326" s="144"/>
      <c r="K326" s="144"/>
      <c r="L326" s="144"/>
      <c r="M326" s="144"/>
      <c r="N326" s="144"/>
      <c r="O326" s="144"/>
      <c r="P326" s="144"/>
      <c r="Q326" s="144"/>
      <c r="R326" s="144"/>
      <c r="S326" s="144"/>
      <c r="T326" s="144"/>
      <c r="U326" s="144"/>
      <c r="V326" s="144"/>
      <c r="W326" s="144"/>
      <c r="X326" s="144"/>
      <c r="Y326" s="144"/>
      <c r="Z326" s="144"/>
      <c r="AA326" s="144"/>
      <c r="AB326" s="144"/>
      <c r="AC326" s="144"/>
      <c r="AD326" s="144"/>
      <c r="AE326" s="144"/>
      <c r="AF326" s="144"/>
      <c r="AG326" s="144"/>
      <c r="AH326" s="144"/>
      <c r="AI326" s="144"/>
      <c r="AJ326" s="144"/>
      <c r="AK326" s="144"/>
      <c r="AL326" s="144"/>
      <c r="AM326" s="144"/>
      <c r="AN326" s="144"/>
      <c r="AO326" s="144"/>
      <c r="AP326" s="144"/>
    </row>
    <row r="327" spans="1:42">
      <c r="A327" s="144"/>
      <c r="B327" s="144"/>
      <c r="C327" s="144"/>
      <c r="D327" s="144"/>
      <c r="E327" s="144"/>
      <c r="F327" s="144"/>
      <c r="G327" s="144"/>
      <c r="H327" s="144"/>
      <c r="I327" s="144"/>
      <c r="J327" s="144"/>
      <c r="K327" s="144"/>
      <c r="L327" s="144"/>
      <c r="M327" s="144"/>
      <c r="N327" s="144"/>
      <c r="O327" s="144"/>
      <c r="P327" s="144"/>
      <c r="Q327" s="144"/>
      <c r="R327" s="144"/>
      <c r="S327" s="144"/>
      <c r="T327" s="144"/>
      <c r="U327" s="144"/>
      <c r="V327" s="144"/>
      <c r="W327" s="144"/>
      <c r="X327" s="144"/>
      <c r="Y327" s="144"/>
      <c r="Z327" s="144"/>
      <c r="AA327" s="144"/>
      <c r="AB327" s="144"/>
      <c r="AC327" s="144"/>
      <c r="AD327" s="144"/>
      <c r="AE327" s="144"/>
      <c r="AF327" s="144"/>
      <c r="AG327" s="144"/>
      <c r="AH327" s="144"/>
      <c r="AI327" s="144"/>
      <c r="AJ327" s="144"/>
      <c r="AK327" s="144"/>
      <c r="AL327" s="144"/>
      <c r="AM327" s="144"/>
      <c r="AN327" s="144"/>
      <c r="AO327" s="144"/>
      <c r="AP327" s="144"/>
    </row>
    <row r="328" spans="1:42">
      <c r="A328" s="144"/>
      <c r="B328" s="144"/>
      <c r="C328" s="144"/>
      <c r="D328" s="144"/>
      <c r="E328" s="144"/>
      <c r="F328" s="144"/>
      <c r="G328" s="144"/>
      <c r="H328" s="144"/>
      <c r="I328" s="144"/>
      <c r="J328" s="144"/>
      <c r="K328" s="144"/>
      <c r="L328" s="144"/>
      <c r="M328" s="144"/>
      <c r="N328" s="144"/>
      <c r="O328" s="144"/>
      <c r="P328" s="144"/>
      <c r="Q328" s="144"/>
      <c r="R328" s="144"/>
      <c r="S328" s="144"/>
      <c r="T328" s="144"/>
      <c r="U328" s="144"/>
      <c r="V328" s="144"/>
      <c r="W328" s="144"/>
      <c r="X328" s="144"/>
      <c r="Y328" s="144"/>
      <c r="Z328" s="144"/>
      <c r="AA328" s="144"/>
      <c r="AB328" s="144"/>
      <c r="AC328" s="144"/>
      <c r="AD328" s="144"/>
      <c r="AE328" s="144"/>
      <c r="AF328" s="144"/>
      <c r="AG328" s="144"/>
      <c r="AH328" s="144"/>
      <c r="AI328" s="144"/>
      <c r="AJ328" s="144"/>
      <c r="AK328" s="144"/>
      <c r="AL328" s="144"/>
      <c r="AM328" s="144"/>
      <c r="AN328" s="144"/>
      <c r="AO328" s="144"/>
      <c r="AP328" s="144"/>
    </row>
    <row r="329" spans="1:42">
      <c r="A329" s="144"/>
      <c r="B329" s="144"/>
      <c r="C329" s="144"/>
      <c r="D329" s="144"/>
      <c r="E329" s="144"/>
      <c r="F329" s="144"/>
      <c r="G329" s="144"/>
      <c r="H329" s="144"/>
      <c r="I329" s="144"/>
      <c r="J329" s="144"/>
      <c r="K329" s="144"/>
      <c r="L329" s="144"/>
      <c r="M329" s="144"/>
      <c r="N329" s="144"/>
      <c r="O329" s="144"/>
      <c r="P329" s="144"/>
      <c r="Q329" s="144"/>
      <c r="R329" s="144"/>
      <c r="S329" s="144"/>
      <c r="T329" s="144"/>
      <c r="U329" s="144"/>
      <c r="V329" s="144"/>
      <c r="W329" s="144"/>
      <c r="X329" s="144"/>
      <c r="Y329" s="144"/>
      <c r="Z329" s="144"/>
      <c r="AA329" s="144"/>
      <c r="AB329" s="144"/>
      <c r="AC329" s="144"/>
      <c r="AD329" s="144"/>
      <c r="AE329" s="144"/>
      <c r="AF329" s="144"/>
      <c r="AG329" s="144"/>
      <c r="AH329" s="144"/>
      <c r="AI329" s="144"/>
      <c r="AJ329" s="144"/>
      <c r="AK329" s="144"/>
      <c r="AL329" s="144"/>
      <c r="AM329" s="144"/>
      <c r="AN329" s="144"/>
      <c r="AO329" s="144"/>
      <c r="AP329" s="144"/>
    </row>
    <row r="330" spans="1:42">
      <c r="A330" s="144"/>
      <c r="B330" s="144"/>
      <c r="C330" s="144"/>
      <c r="D330" s="144"/>
      <c r="E330" s="144"/>
      <c r="F330" s="144"/>
      <c r="G330" s="144"/>
      <c r="H330" s="144"/>
      <c r="I330" s="144"/>
      <c r="J330" s="144"/>
      <c r="K330" s="144"/>
      <c r="L330" s="144"/>
      <c r="M330" s="144"/>
      <c r="N330" s="144"/>
      <c r="O330" s="144"/>
      <c r="P330" s="144"/>
      <c r="Q330" s="144"/>
      <c r="R330" s="144"/>
      <c r="S330" s="144"/>
      <c r="T330" s="144"/>
      <c r="U330" s="144"/>
      <c r="V330" s="144"/>
      <c r="W330" s="144"/>
      <c r="X330" s="144"/>
      <c r="Y330" s="144"/>
      <c r="Z330" s="144"/>
      <c r="AA330" s="144"/>
      <c r="AB330" s="144"/>
      <c r="AC330" s="144"/>
      <c r="AD330" s="144"/>
      <c r="AE330" s="144"/>
      <c r="AF330" s="144"/>
      <c r="AG330" s="144"/>
      <c r="AH330" s="144"/>
      <c r="AI330" s="144"/>
      <c r="AJ330" s="144"/>
      <c r="AK330" s="144"/>
      <c r="AL330" s="144"/>
      <c r="AM330" s="144"/>
      <c r="AN330" s="144"/>
      <c r="AO330" s="144"/>
      <c r="AP330" s="144"/>
    </row>
    <row r="331" spans="1:42">
      <c r="A331" s="144"/>
      <c r="B331" s="144"/>
      <c r="C331" s="144"/>
      <c r="D331" s="144"/>
      <c r="E331" s="144"/>
      <c r="F331" s="144"/>
      <c r="G331" s="144"/>
      <c r="H331" s="144"/>
      <c r="I331" s="144"/>
      <c r="J331" s="144"/>
      <c r="K331" s="144"/>
      <c r="L331" s="144"/>
      <c r="M331" s="144"/>
      <c r="N331" s="144"/>
      <c r="O331" s="144"/>
      <c r="P331" s="144"/>
      <c r="Q331" s="144"/>
      <c r="R331" s="144"/>
      <c r="S331" s="144"/>
      <c r="T331" s="144"/>
      <c r="U331" s="144"/>
      <c r="V331" s="144"/>
      <c r="W331" s="144"/>
      <c r="X331" s="144"/>
      <c r="Y331" s="144"/>
      <c r="Z331" s="144"/>
      <c r="AA331" s="144"/>
      <c r="AB331" s="144"/>
      <c r="AC331" s="144"/>
      <c r="AD331" s="144"/>
      <c r="AE331" s="144"/>
      <c r="AF331" s="144"/>
      <c r="AG331" s="144"/>
      <c r="AH331" s="144"/>
      <c r="AI331" s="144"/>
      <c r="AJ331" s="144"/>
      <c r="AK331" s="144"/>
      <c r="AL331" s="144"/>
      <c r="AM331" s="144"/>
      <c r="AN331" s="144"/>
      <c r="AO331" s="144"/>
      <c r="AP331" s="144"/>
    </row>
    <row r="332" spans="1:42">
      <c r="A332" s="144"/>
      <c r="B332" s="144"/>
      <c r="C332" s="144"/>
      <c r="D332" s="144"/>
      <c r="E332" s="144"/>
      <c r="F332" s="144"/>
      <c r="G332" s="144"/>
      <c r="H332" s="144"/>
      <c r="I332" s="144"/>
      <c r="J332" s="144"/>
      <c r="K332" s="144"/>
      <c r="L332" s="144"/>
      <c r="M332" s="144"/>
      <c r="N332" s="144"/>
      <c r="O332" s="144"/>
      <c r="P332" s="144"/>
      <c r="Q332" s="144"/>
      <c r="R332" s="144"/>
      <c r="S332" s="144"/>
      <c r="T332" s="144"/>
      <c r="U332" s="144"/>
      <c r="V332" s="144"/>
      <c r="W332" s="144"/>
      <c r="X332" s="144"/>
      <c r="Y332" s="144"/>
      <c r="Z332" s="144"/>
      <c r="AA332" s="144"/>
      <c r="AB332" s="144"/>
      <c r="AC332" s="144"/>
      <c r="AD332" s="144"/>
      <c r="AE332" s="144"/>
      <c r="AF332" s="144"/>
      <c r="AG332" s="144"/>
      <c r="AH332" s="144"/>
      <c r="AI332" s="144"/>
      <c r="AJ332" s="144"/>
      <c r="AK332" s="144"/>
      <c r="AL332" s="144"/>
      <c r="AM332" s="144"/>
      <c r="AN332" s="144"/>
      <c r="AO332" s="144"/>
      <c r="AP332" s="144"/>
    </row>
    <row r="333" spans="1:42">
      <c r="A333" s="144"/>
      <c r="B333" s="144"/>
      <c r="C333" s="144"/>
      <c r="D333" s="144"/>
      <c r="E333" s="144"/>
      <c r="F333" s="144"/>
      <c r="G333" s="144"/>
      <c r="H333" s="144"/>
      <c r="I333" s="144"/>
      <c r="J333" s="144"/>
      <c r="K333" s="144"/>
      <c r="L333" s="144"/>
      <c r="M333" s="144"/>
      <c r="N333" s="144"/>
      <c r="O333" s="144"/>
      <c r="P333" s="144"/>
      <c r="Q333" s="144"/>
      <c r="R333" s="144"/>
      <c r="S333" s="144"/>
      <c r="T333" s="144"/>
      <c r="U333" s="144"/>
      <c r="V333" s="144"/>
      <c r="W333" s="144"/>
      <c r="X333" s="144"/>
      <c r="Y333" s="144"/>
      <c r="Z333" s="144"/>
      <c r="AA333" s="144"/>
      <c r="AB333" s="144"/>
      <c r="AC333" s="144"/>
      <c r="AD333" s="144"/>
      <c r="AE333" s="144"/>
      <c r="AF333" s="144"/>
      <c r="AG333" s="144"/>
      <c r="AH333" s="144"/>
      <c r="AI333" s="144"/>
      <c r="AJ333" s="144"/>
      <c r="AK333" s="144"/>
      <c r="AL333" s="144"/>
      <c r="AM333" s="144"/>
      <c r="AN333" s="144"/>
      <c r="AO333" s="144"/>
      <c r="AP333" s="144"/>
    </row>
    <row r="334" spans="1:42">
      <c r="A334" s="144"/>
      <c r="B334" s="144"/>
      <c r="C334" s="144"/>
      <c r="D334" s="144"/>
      <c r="E334" s="144"/>
      <c r="F334" s="144"/>
      <c r="G334" s="144"/>
      <c r="H334" s="144"/>
      <c r="I334" s="144"/>
      <c r="J334" s="144"/>
      <c r="K334" s="144"/>
      <c r="L334" s="144"/>
      <c r="M334" s="144"/>
      <c r="N334" s="144"/>
      <c r="O334" s="144"/>
      <c r="P334" s="144"/>
      <c r="Q334" s="144"/>
      <c r="R334" s="144"/>
      <c r="S334" s="144"/>
      <c r="T334" s="144"/>
      <c r="U334" s="144"/>
      <c r="V334" s="144"/>
      <c r="W334" s="144"/>
      <c r="X334" s="144"/>
      <c r="Y334" s="144"/>
      <c r="Z334" s="144"/>
      <c r="AA334" s="144"/>
      <c r="AB334" s="144"/>
      <c r="AC334" s="144"/>
      <c r="AD334" s="144"/>
      <c r="AE334" s="144"/>
      <c r="AF334" s="144"/>
      <c r="AG334" s="144"/>
      <c r="AH334" s="144"/>
      <c r="AI334" s="144"/>
      <c r="AJ334" s="144"/>
      <c r="AK334" s="144"/>
      <c r="AL334" s="144"/>
      <c r="AM334" s="144"/>
      <c r="AN334" s="144"/>
      <c r="AO334" s="144"/>
      <c r="AP334" s="144"/>
    </row>
    <row r="335" spans="1:42">
      <c r="A335" s="144"/>
      <c r="B335" s="144"/>
      <c r="C335" s="144"/>
      <c r="D335" s="144"/>
      <c r="E335" s="144"/>
      <c r="F335" s="144"/>
      <c r="G335" s="144"/>
      <c r="H335" s="144"/>
      <c r="I335" s="144"/>
      <c r="J335" s="144"/>
      <c r="K335" s="144"/>
      <c r="L335" s="144"/>
      <c r="M335" s="144"/>
      <c r="N335" s="144"/>
      <c r="O335" s="144"/>
      <c r="P335" s="144"/>
      <c r="Q335" s="144"/>
      <c r="R335" s="144"/>
      <c r="S335" s="144"/>
      <c r="T335" s="144"/>
      <c r="U335" s="144"/>
      <c r="V335" s="144"/>
      <c r="W335" s="144"/>
      <c r="X335" s="144"/>
      <c r="Y335" s="144"/>
      <c r="Z335" s="144"/>
      <c r="AA335" s="144"/>
      <c r="AB335" s="144"/>
      <c r="AC335" s="144"/>
      <c r="AD335" s="144"/>
      <c r="AE335" s="144"/>
      <c r="AF335" s="144"/>
      <c r="AG335" s="144"/>
      <c r="AH335" s="144"/>
      <c r="AI335" s="144"/>
      <c r="AJ335" s="144"/>
      <c r="AK335" s="144"/>
      <c r="AL335" s="144"/>
      <c r="AM335" s="144"/>
      <c r="AN335" s="144"/>
      <c r="AO335" s="144"/>
      <c r="AP335" s="144"/>
    </row>
    <row r="336" spans="1:42">
      <c r="A336" s="144"/>
      <c r="B336" s="144"/>
      <c r="C336" s="144"/>
      <c r="D336" s="144"/>
      <c r="E336" s="144"/>
      <c r="F336" s="144"/>
      <c r="G336" s="144"/>
      <c r="H336" s="144"/>
      <c r="I336" s="144"/>
      <c r="J336" s="144"/>
      <c r="K336" s="144"/>
      <c r="L336" s="144"/>
      <c r="M336" s="144"/>
      <c r="N336" s="144"/>
      <c r="O336" s="144"/>
      <c r="P336" s="144"/>
      <c r="Q336" s="144"/>
      <c r="R336" s="144"/>
      <c r="S336" s="144"/>
      <c r="T336" s="144"/>
      <c r="U336" s="144"/>
      <c r="V336" s="144"/>
      <c r="W336" s="144"/>
      <c r="X336" s="144"/>
      <c r="Y336" s="144"/>
      <c r="Z336" s="144"/>
      <c r="AA336" s="144"/>
      <c r="AB336" s="144"/>
      <c r="AC336" s="144"/>
      <c r="AD336" s="144"/>
      <c r="AE336" s="144"/>
      <c r="AF336" s="144"/>
      <c r="AG336" s="144"/>
      <c r="AH336" s="144"/>
      <c r="AI336" s="144"/>
      <c r="AJ336" s="144"/>
      <c r="AK336" s="144"/>
      <c r="AL336" s="144"/>
      <c r="AM336" s="144"/>
      <c r="AN336" s="144"/>
      <c r="AO336" s="144"/>
      <c r="AP336" s="144"/>
    </row>
    <row r="337" spans="1:42">
      <c r="A337" s="144"/>
      <c r="B337" s="144"/>
      <c r="C337" s="144"/>
      <c r="D337" s="144"/>
      <c r="E337" s="144"/>
      <c r="F337" s="144"/>
      <c r="G337" s="144"/>
      <c r="H337" s="144"/>
      <c r="I337" s="144"/>
      <c r="J337" s="144"/>
      <c r="K337" s="144"/>
      <c r="L337" s="144"/>
      <c r="M337" s="144"/>
      <c r="N337" s="144"/>
      <c r="O337" s="144"/>
      <c r="P337" s="144"/>
      <c r="Q337" s="144"/>
      <c r="R337" s="144"/>
      <c r="S337" s="144"/>
      <c r="T337" s="144"/>
      <c r="U337" s="144"/>
      <c r="V337" s="144"/>
      <c r="W337" s="144"/>
      <c r="X337" s="144"/>
      <c r="Y337" s="144"/>
      <c r="Z337" s="144"/>
      <c r="AA337" s="144"/>
      <c r="AB337" s="144"/>
      <c r="AC337" s="144"/>
      <c r="AD337" s="144"/>
      <c r="AE337" s="144"/>
      <c r="AF337" s="144"/>
      <c r="AG337" s="144"/>
      <c r="AH337" s="144"/>
      <c r="AI337" s="144"/>
      <c r="AJ337" s="144"/>
      <c r="AK337" s="144"/>
      <c r="AL337" s="144"/>
      <c r="AM337" s="144"/>
      <c r="AN337" s="144"/>
      <c r="AO337" s="144"/>
      <c r="AP337" s="144"/>
    </row>
    <row r="338" spans="1:42">
      <c r="A338" s="144"/>
      <c r="B338" s="144"/>
      <c r="C338" s="144"/>
      <c r="D338" s="144"/>
      <c r="E338" s="144"/>
      <c r="F338" s="144"/>
      <c r="G338" s="144"/>
      <c r="H338" s="144"/>
      <c r="I338" s="144"/>
      <c r="J338" s="144"/>
      <c r="K338" s="144"/>
      <c r="L338" s="144"/>
      <c r="M338" s="144"/>
      <c r="N338" s="144"/>
      <c r="O338" s="144"/>
      <c r="P338" s="144"/>
      <c r="Q338" s="144"/>
      <c r="R338" s="144"/>
      <c r="S338" s="144"/>
      <c r="T338" s="144"/>
      <c r="U338" s="144"/>
      <c r="V338" s="144"/>
      <c r="W338" s="144"/>
      <c r="X338" s="144"/>
      <c r="Y338" s="144"/>
      <c r="Z338" s="144"/>
      <c r="AA338" s="144"/>
      <c r="AB338" s="144"/>
      <c r="AC338" s="144"/>
      <c r="AD338" s="144"/>
      <c r="AE338" s="144"/>
      <c r="AF338" s="144"/>
      <c r="AG338" s="144"/>
      <c r="AH338" s="144"/>
      <c r="AI338" s="144"/>
      <c r="AJ338" s="144"/>
      <c r="AK338" s="144"/>
      <c r="AL338" s="144"/>
      <c r="AM338" s="144"/>
      <c r="AN338" s="144"/>
      <c r="AO338" s="144"/>
      <c r="AP338" s="144"/>
    </row>
    <row r="339" spans="1:42">
      <c r="A339" s="144"/>
      <c r="B339" s="144"/>
      <c r="C339" s="144"/>
      <c r="D339" s="144"/>
      <c r="E339" s="144"/>
      <c r="F339" s="144"/>
      <c r="G339" s="144"/>
      <c r="H339" s="144"/>
      <c r="I339" s="144"/>
      <c r="J339" s="144"/>
      <c r="K339" s="144"/>
      <c r="L339" s="144"/>
      <c r="M339" s="144"/>
      <c r="N339" s="144"/>
      <c r="O339" s="144"/>
      <c r="P339" s="144"/>
      <c r="Q339" s="144"/>
      <c r="R339" s="144"/>
      <c r="S339" s="144"/>
      <c r="T339" s="144"/>
      <c r="U339" s="144"/>
      <c r="V339" s="144"/>
      <c r="W339" s="144"/>
      <c r="X339" s="144"/>
      <c r="Y339" s="144"/>
      <c r="Z339" s="144"/>
      <c r="AA339" s="144"/>
      <c r="AB339" s="144"/>
      <c r="AC339" s="144"/>
      <c r="AD339" s="144"/>
      <c r="AE339" s="144"/>
      <c r="AF339" s="144"/>
      <c r="AG339" s="144"/>
      <c r="AH339" s="144"/>
      <c r="AI339" s="144"/>
      <c r="AJ339" s="144"/>
      <c r="AK339" s="144"/>
      <c r="AL339" s="144"/>
      <c r="AM339" s="144"/>
      <c r="AN339" s="144"/>
      <c r="AO339" s="144"/>
      <c r="AP339" s="144"/>
    </row>
    <row r="340" spans="1:42">
      <c r="A340" s="144"/>
      <c r="B340" s="144"/>
      <c r="C340" s="144"/>
      <c r="D340" s="144"/>
      <c r="E340" s="144"/>
      <c r="F340" s="144"/>
      <c r="G340" s="144"/>
      <c r="H340" s="144"/>
      <c r="I340" s="144"/>
      <c r="J340" s="144"/>
      <c r="K340" s="144"/>
      <c r="L340" s="144"/>
      <c r="M340" s="144"/>
      <c r="N340" s="144"/>
      <c r="O340" s="144"/>
      <c r="P340" s="144"/>
      <c r="Q340" s="144"/>
      <c r="R340" s="144"/>
      <c r="S340" s="144"/>
      <c r="T340" s="144"/>
      <c r="U340" s="144"/>
      <c r="V340" s="144"/>
      <c r="W340" s="144"/>
      <c r="X340" s="144"/>
      <c r="Y340" s="144"/>
      <c r="Z340" s="144"/>
      <c r="AA340" s="144"/>
      <c r="AB340" s="144"/>
      <c r="AC340" s="144"/>
      <c r="AD340" s="144"/>
      <c r="AE340" s="144"/>
      <c r="AF340" s="144"/>
      <c r="AG340" s="144"/>
      <c r="AH340" s="144"/>
      <c r="AI340" s="144"/>
      <c r="AJ340" s="144"/>
      <c r="AK340" s="144"/>
      <c r="AL340" s="144"/>
      <c r="AM340" s="144"/>
      <c r="AN340" s="144"/>
      <c r="AO340" s="144"/>
      <c r="AP340" s="144"/>
    </row>
    <row r="341" spans="1:42">
      <c r="A341" s="144"/>
      <c r="B341" s="144"/>
      <c r="C341" s="144"/>
      <c r="D341" s="144"/>
      <c r="E341" s="144"/>
      <c r="F341" s="144"/>
      <c r="G341" s="144"/>
      <c r="H341" s="144"/>
      <c r="I341" s="144"/>
      <c r="J341" s="144"/>
      <c r="K341" s="144"/>
      <c r="L341" s="144"/>
      <c r="M341" s="144"/>
      <c r="N341" s="144"/>
      <c r="O341" s="144"/>
      <c r="P341" s="144"/>
      <c r="Q341" s="144"/>
      <c r="R341" s="144"/>
      <c r="S341" s="144"/>
      <c r="T341" s="144"/>
      <c r="U341" s="144"/>
      <c r="V341" s="144"/>
      <c r="W341" s="144"/>
      <c r="X341" s="144"/>
      <c r="Y341" s="144"/>
      <c r="Z341" s="144"/>
      <c r="AA341" s="144"/>
      <c r="AB341" s="144"/>
      <c r="AC341" s="144"/>
      <c r="AD341" s="144"/>
      <c r="AE341" s="144"/>
      <c r="AF341" s="144"/>
      <c r="AG341" s="144"/>
      <c r="AH341" s="144"/>
      <c r="AI341" s="144"/>
      <c r="AJ341" s="144"/>
      <c r="AK341" s="144"/>
      <c r="AL341" s="144"/>
      <c r="AM341" s="144"/>
      <c r="AN341" s="144"/>
      <c r="AO341" s="144"/>
      <c r="AP341" s="144"/>
    </row>
    <row r="342" spans="1:42">
      <c r="A342" s="144"/>
      <c r="B342" s="144"/>
      <c r="C342" s="144"/>
      <c r="D342" s="144"/>
      <c r="E342" s="144"/>
      <c r="F342" s="144"/>
      <c r="G342" s="144"/>
      <c r="H342" s="144"/>
      <c r="I342" s="144"/>
      <c r="J342" s="144"/>
      <c r="K342" s="144"/>
      <c r="L342" s="144"/>
      <c r="M342" s="144"/>
      <c r="N342" s="144"/>
      <c r="O342" s="144"/>
      <c r="P342" s="144"/>
      <c r="Q342" s="144"/>
      <c r="R342" s="144"/>
      <c r="S342" s="144"/>
      <c r="T342" s="144"/>
      <c r="U342" s="144"/>
      <c r="V342" s="144"/>
      <c r="W342" s="144"/>
      <c r="X342" s="144"/>
      <c r="Y342" s="144"/>
      <c r="Z342" s="144"/>
      <c r="AA342" s="144"/>
      <c r="AB342" s="144"/>
      <c r="AC342" s="144"/>
      <c r="AD342" s="144"/>
      <c r="AE342" s="144"/>
      <c r="AF342" s="144"/>
      <c r="AG342" s="144"/>
      <c r="AH342" s="144"/>
      <c r="AI342" s="144"/>
      <c r="AJ342" s="144"/>
      <c r="AK342" s="144"/>
      <c r="AL342" s="144"/>
      <c r="AM342" s="144"/>
      <c r="AN342" s="144"/>
      <c r="AO342" s="144"/>
      <c r="AP342" s="144"/>
    </row>
    <row r="343" spans="1:42">
      <c r="A343" s="144"/>
      <c r="B343" s="144"/>
      <c r="C343" s="144"/>
      <c r="D343" s="144"/>
      <c r="E343" s="144"/>
      <c r="F343" s="144"/>
      <c r="G343" s="144"/>
      <c r="H343" s="144"/>
      <c r="I343" s="144"/>
      <c r="J343" s="144"/>
      <c r="K343" s="144"/>
      <c r="L343" s="144"/>
      <c r="M343" s="144"/>
      <c r="N343" s="144"/>
      <c r="O343" s="144"/>
      <c r="P343" s="144"/>
      <c r="Q343" s="144"/>
      <c r="R343" s="144"/>
      <c r="S343" s="144"/>
      <c r="T343" s="144"/>
      <c r="U343" s="144"/>
      <c r="V343" s="144"/>
      <c r="W343" s="144"/>
      <c r="X343" s="144"/>
      <c r="Y343" s="144"/>
      <c r="Z343" s="144"/>
      <c r="AA343" s="144"/>
      <c r="AB343" s="144"/>
      <c r="AC343" s="144"/>
      <c r="AD343" s="144"/>
      <c r="AE343" s="144"/>
      <c r="AF343" s="144"/>
      <c r="AG343" s="144"/>
      <c r="AH343" s="144"/>
      <c r="AI343" s="144"/>
      <c r="AJ343" s="144"/>
      <c r="AK343" s="144"/>
      <c r="AL343" s="144"/>
      <c r="AM343" s="144"/>
      <c r="AN343" s="144"/>
      <c r="AO343" s="144"/>
      <c r="AP343" s="144"/>
    </row>
    <row r="344" spans="1:42">
      <c r="A344" s="144"/>
      <c r="B344" s="144"/>
      <c r="C344" s="144"/>
      <c r="D344" s="144"/>
      <c r="E344" s="144"/>
      <c r="F344" s="144"/>
      <c r="G344" s="144"/>
      <c r="H344" s="144"/>
      <c r="I344" s="144"/>
      <c r="J344" s="144"/>
      <c r="K344" s="144"/>
      <c r="L344" s="144"/>
      <c r="M344" s="144"/>
      <c r="N344" s="144"/>
      <c r="O344" s="144"/>
      <c r="P344" s="144"/>
      <c r="Q344" s="144"/>
      <c r="R344" s="144"/>
      <c r="S344" s="144"/>
      <c r="T344" s="144"/>
      <c r="U344" s="144"/>
      <c r="V344" s="144"/>
      <c r="W344" s="144"/>
      <c r="X344" s="144"/>
      <c r="Y344" s="144"/>
      <c r="Z344" s="144"/>
      <c r="AA344" s="144"/>
      <c r="AB344" s="144"/>
      <c r="AC344" s="144"/>
      <c r="AD344" s="144"/>
      <c r="AE344" s="144"/>
      <c r="AF344" s="144"/>
      <c r="AG344" s="144"/>
      <c r="AH344" s="144"/>
      <c r="AI344" s="144"/>
      <c r="AJ344" s="144"/>
      <c r="AK344" s="144"/>
      <c r="AL344" s="144"/>
      <c r="AM344" s="144"/>
      <c r="AN344" s="144"/>
      <c r="AO344" s="144"/>
      <c r="AP344" s="144"/>
    </row>
    <row r="345" spans="1:42">
      <c r="A345" s="144"/>
      <c r="B345" s="144"/>
      <c r="C345" s="144"/>
      <c r="D345" s="144"/>
      <c r="E345" s="144"/>
      <c r="F345" s="144"/>
      <c r="G345" s="144"/>
      <c r="H345" s="144"/>
      <c r="I345" s="144"/>
      <c r="J345" s="144"/>
      <c r="K345" s="144"/>
      <c r="L345" s="144"/>
      <c r="M345" s="144"/>
      <c r="N345" s="144"/>
      <c r="O345" s="144"/>
      <c r="P345" s="144"/>
      <c r="Q345" s="144"/>
      <c r="R345" s="144"/>
      <c r="S345" s="144"/>
      <c r="T345" s="144"/>
      <c r="U345" s="144"/>
      <c r="V345" s="144"/>
      <c r="W345" s="144"/>
      <c r="X345" s="144"/>
      <c r="Y345" s="144"/>
      <c r="Z345" s="144"/>
      <c r="AA345" s="144"/>
      <c r="AB345" s="144"/>
      <c r="AC345" s="144"/>
      <c r="AD345" s="144"/>
      <c r="AE345" s="144"/>
      <c r="AF345" s="144"/>
      <c r="AG345" s="144"/>
      <c r="AH345" s="144"/>
      <c r="AI345" s="144"/>
      <c r="AJ345" s="144"/>
      <c r="AK345" s="144"/>
      <c r="AL345" s="144"/>
      <c r="AM345" s="144"/>
      <c r="AN345" s="144"/>
      <c r="AO345" s="144"/>
      <c r="AP345" s="144"/>
    </row>
    <row r="346" spans="1:42">
      <c r="A346" s="144"/>
      <c r="B346" s="144"/>
      <c r="C346" s="144"/>
      <c r="D346" s="144"/>
      <c r="E346" s="144"/>
      <c r="F346" s="144"/>
      <c r="G346" s="144"/>
      <c r="H346" s="144"/>
      <c r="I346" s="144"/>
      <c r="J346" s="144"/>
      <c r="K346" s="144"/>
      <c r="L346" s="144"/>
      <c r="M346" s="144"/>
      <c r="N346" s="144"/>
      <c r="O346" s="144"/>
      <c r="P346" s="144"/>
      <c r="Q346" s="144"/>
      <c r="R346" s="144"/>
      <c r="S346" s="144"/>
      <c r="T346" s="144"/>
      <c r="U346" s="144"/>
      <c r="V346" s="144"/>
      <c r="W346" s="144"/>
      <c r="X346" s="144"/>
      <c r="Y346" s="144"/>
      <c r="Z346" s="144"/>
      <c r="AA346" s="144"/>
      <c r="AB346" s="144"/>
      <c r="AC346" s="144"/>
      <c r="AD346" s="144"/>
      <c r="AE346" s="144"/>
      <c r="AF346" s="144"/>
      <c r="AG346" s="144"/>
      <c r="AH346" s="144"/>
      <c r="AI346" s="144"/>
      <c r="AJ346" s="144"/>
      <c r="AK346" s="144"/>
      <c r="AL346" s="144"/>
      <c r="AM346" s="144"/>
      <c r="AN346" s="144"/>
      <c r="AO346" s="144"/>
      <c r="AP346" s="144"/>
    </row>
    <row r="347" spans="1:42">
      <c r="A347" s="144"/>
      <c r="B347" s="144"/>
      <c r="C347" s="144"/>
      <c r="D347" s="144"/>
      <c r="E347" s="144"/>
      <c r="F347" s="144"/>
      <c r="G347" s="144"/>
      <c r="H347" s="144"/>
      <c r="I347" s="144"/>
      <c r="J347" s="144"/>
      <c r="K347" s="144"/>
      <c r="L347" s="144"/>
      <c r="M347" s="144"/>
      <c r="N347" s="144"/>
      <c r="O347" s="144"/>
      <c r="P347" s="144"/>
      <c r="Q347" s="144"/>
      <c r="R347" s="144"/>
      <c r="S347" s="144"/>
      <c r="T347" s="144"/>
      <c r="U347" s="144"/>
      <c r="V347" s="144"/>
      <c r="W347" s="144"/>
      <c r="X347" s="144"/>
      <c r="Y347" s="144"/>
      <c r="Z347" s="144"/>
      <c r="AA347" s="144"/>
      <c r="AB347" s="144"/>
      <c r="AC347" s="144"/>
      <c r="AD347" s="144"/>
      <c r="AE347" s="144"/>
      <c r="AF347" s="144"/>
      <c r="AG347" s="144"/>
      <c r="AH347" s="144"/>
      <c r="AI347" s="144"/>
      <c r="AJ347" s="144"/>
      <c r="AK347" s="144"/>
      <c r="AL347" s="144"/>
      <c r="AM347" s="144"/>
      <c r="AN347" s="144"/>
      <c r="AO347" s="144"/>
      <c r="AP347" s="144"/>
    </row>
    <row r="348" spans="1:42">
      <c r="A348" s="144"/>
      <c r="B348" s="144"/>
      <c r="C348" s="144"/>
      <c r="D348" s="144"/>
      <c r="E348" s="144"/>
      <c r="F348" s="144"/>
      <c r="G348" s="144"/>
      <c r="H348" s="144"/>
      <c r="I348" s="144"/>
      <c r="J348" s="144"/>
      <c r="K348" s="144"/>
      <c r="L348" s="144"/>
      <c r="M348" s="144"/>
      <c r="N348" s="144"/>
      <c r="O348" s="144"/>
      <c r="P348" s="144"/>
      <c r="Q348" s="144"/>
      <c r="R348" s="144"/>
      <c r="S348" s="144"/>
      <c r="T348" s="144"/>
      <c r="U348" s="144"/>
      <c r="V348" s="144"/>
      <c r="W348" s="144"/>
      <c r="X348" s="144"/>
      <c r="Y348" s="144"/>
      <c r="Z348" s="144"/>
      <c r="AA348" s="144"/>
      <c r="AB348" s="144"/>
      <c r="AC348" s="144"/>
      <c r="AD348" s="144"/>
      <c r="AE348" s="144"/>
      <c r="AF348" s="144"/>
      <c r="AG348" s="144"/>
      <c r="AH348" s="144"/>
      <c r="AI348" s="144"/>
      <c r="AJ348" s="144"/>
      <c r="AK348" s="144"/>
      <c r="AL348" s="144"/>
      <c r="AM348" s="144"/>
      <c r="AN348" s="144"/>
      <c r="AO348" s="144"/>
      <c r="AP348" s="144"/>
    </row>
    <row r="349" spans="1:42">
      <c r="A349" s="144"/>
      <c r="B349" s="144"/>
      <c r="C349" s="144"/>
      <c r="D349" s="144"/>
      <c r="E349" s="144"/>
      <c r="F349" s="144"/>
      <c r="G349" s="144"/>
      <c r="H349" s="144"/>
      <c r="I349" s="144"/>
      <c r="J349" s="144"/>
      <c r="K349" s="144"/>
      <c r="L349" s="144"/>
      <c r="M349" s="144"/>
      <c r="N349" s="144"/>
      <c r="O349" s="144"/>
      <c r="P349" s="144"/>
      <c r="Q349" s="144"/>
      <c r="R349" s="144"/>
      <c r="S349" s="144"/>
      <c r="T349" s="144"/>
      <c r="U349" s="144"/>
      <c r="V349" s="144"/>
      <c r="W349" s="144"/>
      <c r="X349" s="144"/>
      <c r="Y349" s="144"/>
      <c r="Z349" s="144"/>
      <c r="AA349" s="144"/>
      <c r="AB349" s="144"/>
      <c r="AC349" s="144"/>
      <c r="AD349" s="144"/>
      <c r="AE349" s="144"/>
      <c r="AF349" s="144"/>
      <c r="AG349" s="144"/>
      <c r="AH349" s="144"/>
      <c r="AI349" s="144"/>
      <c r="AJ349" s="144"/>
      <c r="AK349" s="144"/>
      <c r="AL349" s="144"/>
      <c r="AM349" s="144"/>
      <c r="AN349" s="144"/>
      <c r="AO349" s="144"/>
      <c r="AP349" s="144"/>
    </row>
    <row r="350" spans="1:42">
      <c r="A350" s="144"/>
      <c r="B350" s="144"/>
      <c r="C350" s="144"/>
      <c r="D350" s="144"/>
      <c r="E350" s="144"/>
      <c r="F350" s="144"/>
      <c r="G350" s="144"/>
      <c r="H350" s="144"/>
      <c r="I350" s="144"/>
      <c r="J350" s="144"/>
      <c r="K350" s="144"/>
      <c r="L350" s="144"/>
      <c r="M350" s="144"/>
      <c r="N350" s="144"/>
      <c r="O350" s="144"/>
      <c r="P350" s="144"/>
      <c r="Q350" s="144"/>
      <c r="R350" s="144"/>
      <c r="S350" s="144"/>
      <c r="T350" s="144"/>
      <c r="U350" s="144"/>
      <c r="V350" s="144"/>
      <c r="W350" s="144"/>
      <c r="X350" s="144"/>
      <c r="Y350" s="144"/>
      <c r="Z350" s="144"/>
      <c r="AA350" s="144"/>
      <c r="AB350" s="144"/>
      <c r="AC350" s="144"/>
      <c r="AD350" s="144"/>
      <c r="AE350" s="144"/>
      <c r="AF350" s="144"/>
      <c r="AG350" s="144"/>
      <c r="AH350" s="144"/>
      <c r="AI350" s="144"/>
      <c r="AJ350" s="144"/>
      <c r="AK350" s="144"/>
      <c r="AL350" s="144"/>
      <c r="AM350" s="144"/>
      <c r="AN350" s="144"/>
      <c r="AO350" s="144"/>
      <c r="AP350" s="144"/>
    </row>
    <row r="351" spans="1:42">
      <c r="A351" s="144"/>
      <c r="B351" s="144"/>
      <c r="C351" s="144"/>
      <c r="D351" s="144"/>
      <c r="E351" s="144"/>
      <c r="F351" s="144"/>
      <c r="G351" s="144"/>
      <c r="H351" s="144"/>
      <c r="I351" s="144"/>
      <c r="J351" s="144"/>
      <c r="K351" s="144"/>
      <c r="L351" s="144"/>
      <c r="M351" s="144"/>
      <c r="N351" s="144"/>
      <c r="O351" s="144"/>
      <c r="P351" s="144"/>
      <c r="Q351" s="144"/>
      <c r="R351" s="144"/>
      <c r="S351" s="144"/>
      <c r="T351" s="144"/>
      <c r="U351" s="144"/>
      <c r="V351" s="144"/>
      <c r="W351" s="144"/>
      <c r="X351" s="144"/>
      <c r="Y351" s="144"/>
      <c r="Z351" s="144"/>
      <c r="AA351" s="144"/>
      <c r="AB351" s="144"/>
      <c r="AC351" s="144"/>
      <c r="AD351" s="144"/>
      <c r="AE351" s="144"/>
      <c r="AF351" s="144"/>
      <c r="AG351" s="144"/>
      <c r="AH351" s="144"/>
      <c r="AI351" s="144"/>
      <c r="AJ351" s="144"/>
      <c r="AK351" s="144"/>
      <c r="AL351" s="144"/>
      <c r="AM351" s="144"/>
      <c r="AN351" s="144"/>
      <c r="AO351" s="144"/>
      <c r="AP351" s="144"/>
    </row>
    <row r="352" spans="1:42">
      <c r="A352" s="144"/>
      <c r="B352" s="144"/>
      <c r="C352" s="144"/>
      <c r="D352" s="144"/>
      <c r="E352" s="144"/>
      <c r="F352" s="144"/>
      <c r="G352" s="144"/>
      <c r="H352" s="144"/>
      <c r="I352" s="144"/>
      <c r="J352" s="144"/>
      <c r="K352" s="144"/>
      <c r="L352" s="144"/>
      <c r="M352" s="144"/>
      <c r="N352" s="144"/>
      <c r="O352" s="144"/>
      <c r="P352" s="144"/>
      <c r="Q352" s="144"/>
      <c r="R352" s="144"/>
      <c r="S352" s="144"/>
      <c r="T352" s="144"/>
      <c r="U352" s="144"/>
      <c r="V352" s="144"/>
      <c r="W352" s="144"/>
      <c r="X352" s="144"/>
      <c r="Y352" s="144"/>
      <c r="Z352" s="144"/>
      <c r="AA352" s="144"/>
      <c r="AB352" s="144"/>
      <c r="AC352" s="144"/>
      <c r="AD352" s="144"/>
      <c r="AE352" s="144"/>
      <c r="AF352" s="144"/>
      <c r="AG352" s="144"/>
      <c r="AH352" s="144"/>
      <c r="AI352" s="144"/>
      <c r="AJ352" s="144"/>
      <c r="AK352" s="144"/>
      <c r="AL352" s="144"/>
      <c r="AM352" s="144"/>
      <c r="AN352" s="144"/>
      <c r="AO352" s="144"/>
      <c r="AP352" s="144"/>
    </row>
    <row r="353" spans="1:42">
      <c r="A353" s="144"/>
      <c r="B353" s="144"/>
      <c r="C353" s="144"/>
      <c r="D353" s="144"/>
      <c r="E353" s="144"/>
      <c r="F353" s="144"/>
      <c r="G353" s="144"/>
      <c r="H353" s="144"/>
      <c r="I353" s="144"/>
      <c r="J353" s="144"/>
      <c r="K353" s="144"/>
      <c r="L353" s="144"/>
      <c r="M353" s="144"/>
      <c r="N353" s="144"/>
      <c r="O353" s="144"/>
      <c r="P353" s="144"/>
      <c r="Q353" s="144"/>
      <c r="R353" s="144"/>
      <c r="S353" s="144"/>
      <c r="T353" s="144"/>
      <c r="U353" s="144"/>
      <c r="V353" s="144"/>
      <c r="W353" s="144"/>
      <c r="X353" s="144"/>
      <c r="Y353" s="144"/>
      <c r="Z353" s="144"/>
      <c r="AA353" s="144"/>
      <c r="AB353" s="144"/>
      <c r="AC353" s="144"/>
      <c r="AD353" s="144"/>
      <c r="AE353" s="144"/>
      <c r="AF353" s="144"/>
      <c r="AG353" s="144"/>
      <c r="AH353" s="144"/>
      <c r="AI353" s="144"/>
      <c r="AJ353" s="144"/>
      <c r="AK353" s="144"/>
      <c r="AL353" s="144"/>
      <c r="AM353" s="144"/>
      <c r="AN353" s="144"/>
      <c r="AO353" s="144"/>
      <c r="AP353" s="144"/>
    </row>
    <row r="354" spans="1:42">
      <c r="A354" s="144"/>
      <c r="B354" s="144"/>
      <c r="C354" s="144"/>
      <c r="D354" s="144"/>
      <c r="E354" s="144"/>
      <c r="F354" s="144"/>
      <c r="G354" s="144"/>
      <c r="H354" s="144"/>
      <c r="I354" s="144"/>
      <c r="J354" s="144"/>
      <c r="K354" s="144"/>
      <c r="L354" s="144"/>
      <c r="M354" s="144"/>
      <c r="N354" s="144"/>
      <c r="O354" s="144"/>
      <c r="P354" s="144"/>
      <c r="Q354" s="144"/>
      <c r="R354" s="144"/>
      <c r="S354" s="144"/>
      <c r="T354" s="144"/>
      <c r="U354" s="144"/>
      <c r="V354" s="144"/>
      <c r="W354" s="144"/>
      <c r="X354" s="144"/>
      <c r="Y354" s="144"/>
      <c r="Z354" s="144"/>
      <c r="AA354" s="144"/>
      <c r="AB354" s="144"/>
      <c r="AC354" s="144"/>
      <c r="AD354" s="144"/>
      <c r="AE354" s="144"/>
      <c r="AF354" s="144"/>
      <c r="AG354" s="144"/>
      <c r="AH354" s="144"/>
      <c r="AI354" s="144"/>
      <c r="AJ354" s="144"/>
      <c r="AK354" s="144"/>
      <c r="AL354" s="144"/>
      <c r="AM354" s="144"/>
      <c r="AN354" s="144"/>
      <c r="AO354" s="144"/>
      <c r="AP354" s="144"/>
    </row>
    <row r="355" spans="1:42">
      <c r="A355" s="144"/>
      <c r="B355" s="144"/>
      <c r="C355" s="144"/>
      <c r="D355" s="144"/>
      <c r="E355" s="144"/>
      <c r="F355" s="144"/>
      <c r="G355" s="144"/>
      <c r="H355" s="144"/>
      <c r="I355" s="144"/>
      <c r="J355" s="144"/>
      <c r="K355" s="144"/>
      <c r="L355" s="144"/>
      <c r="M355" s="144"/>
      <c r="N355" s="144"/>
      <c r="O355" s="144"/>
      <c r="P355" s="144"/>
      <c r="Q355" s="144"/>
      <c r="R355" s="144"/>
      <c r="S355" s="144"/>
      <c r="T355" s="144"/>
      <c r="U355" s="144"/>
      <c r="V355" s="144"/>
      <c r="W355" s="144"/>
      <c r="X355" s="144"/>
      <c r="Y355" s="144"/>
      <c r="Z355" s="144"/>
      <c r="AA355" s="144"/>
      <c r="AB355" s="144"/>
      <c r="AC355" s="144"/>
      <c r="AD355" s="144"/>
      <c r="AE355" s="144"/>
      <c r="AF355" s="144"/>
      <c r="AG355" s="144"/>
      <c r="AH355" s="144"/>
      <c r="AI355" s="144"/>
      <c r="AJ355" s="144"/>
      <c r="AK355" s="144"/>
      <c r="AL355" s="144"/>
      <c r="AM355" s="144"/>
      <c r="AN355" s="144"/>
      <c r="AO355" s="144"/>
      <c r="AP355" s="144"/>
    </row>
    <row r="356" spans="1:42">
      <c r="A356" s="144"/>
      <c r="B356" s="144"/>
      <c r="C356" s="144"/>
      <c r="D356" s="144"/>
      <c r="E356" s="144"/>
      <c r="F356" s="144"/>
      <c r="G356" s="144"/>
      <c r="H356" s="144"/>
      <c r="I356" s="144"/>
      <c r="J356" s="144"/>
      <c r="K356" s="144"/>
      <c r="L356" s="144"/>
      <c r="M356" s="144"/>
      <c r="N356" s="144"/>
      <c r="O356" s="144"/>
      <c r="P356" s="144"/>
      <c r="Q356" s="144"/>
      <c r="R356" s="144"/>
      <c r="S356" s="144"/>
      <c r="T356" s="144"/>
      <c r="U356" s="144"/>
      <c r="V356" s="144"/>
      <c r="W356" s="144"/>
      <c r="X356" s="144"/>
      <c r="Y356" s="144"/>
      <c r="Z356" s="144"/>
      <c r="AA356" s="144"/>
      <c r="AB356" s="144"/>
      <c r="AC356" s="144"/>
      <c r="AD356" s="144"/>
      <c r="AE356" s="144"/>
      <c r="AF356" s="144"/>
      <c r="AG356" s="144"/>
      <c r="AH356" s="144"/>
      <c r="AI356" s="144"/>
      <c r="AJ356" s="144"/>
      <c r="AK356" s="144"/>
      <c r="AL356" s="144"/>
      <c r="AM356" s="144"/>
      <c r="AN356" s="144"/>
      <c r="AO356" s="144"/>
      <c r="AP356" s="144"/>
    </row>
    <row r="357" spans="1:42">
      <c r="A357" s="144"/>
      <c r="B357" s="144"/>
      <c r="C357" s="144"/>
      <c r="D357" s="144"/>
      <c r="E357" s="144"/>
      <c r="F357" s="144"/>
      <c r="G357" s="144"/>
      <c r="H357" s="144"/>
      <c r="I357" s="144"/>
      <c r="J357" s="144"/>
      <c r="K357" s="144"/>
      <c r="L357" s="144"/>
      <c r="M357" s="144"/>
      <c r="N357" s="144"/>
      <c r="O357" s="144"/>
      <c r="P357" s="144"/>
      <c r="Q357" s="144"/>
      <c r="R357" s="144"/>
      <c r="S357" s="144"/>
      <c r="T357" s="144"/>
      <c r="U357" s="144"/>
      <c r="V357" s="144"/>
      <c r="W357" s="144"/>
      <c r="X357" s="144"/>
      <c r="Y357" s="144"/>
      <c r="Z357" s="144"/>
      <c r="AA357" s="144"/>
      <c r="AB357" s="144"/>
      <c r="AC357" s="144"/>
      <c r="AD357" s="144"/>
      <c r="AE357" s="144"/>
      <c r="AF357" s="144"/>
      <c r="AG357" s="144"/>
      <c r="AH357" s="144"/>
      <c r="AI357" s="144"/>
      <c r="AJ357" s="144"/>
      <c r="AK357" s="144"/>
      <c r="AL357" s="144"/>
      <c r="AM357" s="144"/>
      <c r="AN357" s="144"/>
      <c r="AO357" s="144"/>
      <c r="AP357" s="144"/>
    </row>
    <row r="358" spans="1:42">
      <c r="A358" s="144"/>
      <c r="B358" s="144"/>
      <c r="C358" s="144"/>
      <c r="D358" s="144"/>
      <c r="E358" s="144"/>
      <c r="F358" s="144"/>
      <c r="G358" s="144"/>
      <c r="H358" s="144"/>
      <c r="I358" s="144"/>
      <c r="J358" s="144"/>
      <c r="K358" s="144"/>
      <c r="L358" s="144"/>
      <c r="M358" s="144"/>
      <c r="N358" s="144"/>
      <c r="O358" s="144"/>
      <c r="P358" s="144"/>
      <c r="Q358" s="144"/>
      <c r="R358" s="144"/>
      <c r="S358" s="144"/>
      <c r="T358" s="144"/>
      <c r="U358" s="144"/>
      <c r="V358" s="144"/>
      <c r="W358" s="144"/>
      <c r="X358" s="144"/>
      <c r="Y358" s="144"/>
      <c r="Z358" s="144"/>
      <c r="AA358" s="144"/>
      <c r="AB358" s="144"/>
      <c r="AC358" s="144"/>
      <c r="AD358" s="144"/>
      <c r="AE358" s="144"/>
      <c r="AF358" s="144"/>
      <c r="AG358" s="144"/>
      <c r="AH358" s="144"/>
      <c r="AI358" s="144"/>
      <c r="AJ358" s="144"/>
      <c r="AK358" s="144"/>
      <c r="AL358" s="144"/>
      <c r="AM358" s="144"/>
      <c r="AN358" s="144"/>
      <c r="AO358" s="144"/>
      <c r="AP358" s="144"/>
    </row>
    <row r="359" spans="1:42">
      <c r="A359" s="144"/>
      <c r="B359" s="144"/>
      <c r="C359" s="144"/>
      <c r="D359" s="144"/>
      <c r="E359" s="144"/>
      <c r="F359" s="144"/>
      <c r="G359" s="144"/>
      <c r="H359" s="144"/>
      <c r="I359" s="144"/>
      <c r="J359" s="144"/>
      <c r="K359" s="144"/>
      <c r="L359" s="144"/>
      <c r="M359" s="144"/>
      <c r="N359" s="144"/>
      <c r="O359" s="144"/>
      <c r="P359" s="144"/>
      <c r="Q359" s="144"/>
      <c r="R359" s="144"/>
      <c r="S359" s="144"/>
      <c r="T359" s="144"/>
      <c r="U359" s="144"/>
      <c r="V359" s="144"/>
      <c r="W359" s="144"/>
      <c r="X359" s="144"/>
      <c r="Y359" s="144"/>
      <c r="Z359" s="144"/>
      <c r="AA359" s="144"/>
      <c r="AB359" s="144"/>
      <c r="AC359" s="144"/>
      <c r="AD359" s="144"/>
      <c r="AE359" s="144"/>
      <c r="AF359" s="144"/>
      <c r="AG359" s="144"/>
      <c r="AH359" s="144"/>
      <c r="AI359" s="144"/>
      <c r="AJ359" s="144"/>
      <c r="AK359" s="144"/>
      <c r="AL359" s="144"/>
      <c r="AM359" s="144"/>
      <c r="AN359" s="144"/>
      <c r="AO359" s="144"/>
      <c r="AP359" s="144"/>
    </row>
    <row r="360" spans="1:42">
      <c r="A360" s="144"/>
      <c r="B360" s="144"/>
      <c r="C360" s="144"/>
      <c r="D360" s="144"/>
      <c r="E360" s="144"/>
      <c r="F360" s="144"/>
      <c r="G360" s="144"/>
      <c r="H360" s="144"/>
      <c r="I360" s="144"/>
      <c r="J360" s="144"/>
      <c r="K360" s="144"/>
      <c r="L360" s="144"/>
      <c r="M360" s="144"/>
      <c r="N360" s="144"/>
      <c r="O360" s="144"/>
      <c r="P360" s="144"/>
      <c r="Q360" s="144"/>
      <c r="R360" s="144"/>
      <c r="S360" s="144"/>
      <c r="T360" s="144"/>
      <c r="U360" s="144"/>
      <c r="V360" s="144"/>
      <c r="W360" s="144"/>
      <c r="X360" s="144"/>
      <c r="Y360" s="144"/>
      <c r="Z360" s="144"/>
      <c r="AA360" s="144"/>
      <c r="AB360" s="144"/>
      <c r="AC360" s="144"/>
      <c r="AD360" s="144"/>
      <c r="AE360" s="144"/>
      <c r="AF360" s="144"/>
      <c r="AG360" s="144"/>
      <c r="AH360" s="144"/>
      <c r="AI360" s="144"/>
      <c r="AJ360" s="144"/>
      <c r="AK360" s="144"/>
      <c r="AL360" s="144"/>
      <c r="AM360" s="144"/>
      <c r="AN360" s="144"/>
      <c r="AO360" s="144"/>
      <c r="AP360" s="144"/>
    </row>
    <row r="361" spans="1:42">
      <c r="A361" s="144"/>
      <c r="B361" s="144"/>
      <c r="C361" s="144"/>
      <c r="D361" s="144"/>
      <c r="E361" s="144"/>
      <c r="F361" s="144"/>
      <c r="G361" s="144"/>
      <c r="H361" s="144"/>
      <c r="I361" s="144"/>
      <c r="J361" s="144"/>
      <c r="K361" s="144"/>
      <c r="L361" s="144"/>
      <c r="M361" s="144"/>
      <c r="N361" s="144"/>
      <c r="O361" s="144"/>
      <c r="P361" s="144"/>
      <c r="Q361" s="144"/>
      <c r="R361" s="144"/>
      <c r="S361" s="144"/>
      <c r="T361" s="144"/>
      <c r="U361" s="144"/>
      <c r="V361" s="144"/>
      <c r="W361" s="144"/>
      <c r="X361" s="144"/>
      <c r="Y361" s="144"/>
      <c r="Z361" s="144"/>
      <c r="AA361" s="144"/>
      <c r="AB361" s="144"/>
      <c r="AC361" s="144"/>
      <c r="AD361" s="144"/>
      <c r="AE361" s="144"/>
      <c r="AF361" s="144"/>
      <c r="AG361" s="144"/>
      <c r="AH361" s="144"/>
      <c r="AI361" s="144"/>
      <c r="AJ361" s="144"/>
      <c r="AK361" s="144"/>
      <c r="AL361" s="144"/>
      <c r="AM361" s="144"/>
      <c r="AN361" s="144"/>
      <c r="AO361" s="144"/>
      <c r="AP361" s="144"/>
    </row>
    <row r="362" spans="1:42">
      <c r="A362" s="144"/>
      <c r="B362" s="144"/>
      <c r="C362" s="144"/>
      <c r="D362" s="144"/>
      <c r="E362" s="144"/>
      <c r="F362" s="144"/>
      <c r="G362" s="144"/>
      <c r="H362" s="144"/>
      <c r="I362" s="144"/>
      <c r="J362" s="144"/>
      <c r="K362" s="144"/>
      <c r="L362" s="144"/>
      <c r="M362" s="144"/>
      <c r="N362" s="144"/>
      <c r="O362" s="144"/>
      <c r="P362" s="144"/>
      <c r="Q362" s="144"/>
      <c r="R362" s="144"/>
      <c r="S362" s="144"/>
      <c r="T362" s="144"/>
      <c r="U362" s="144"/>
      <c r="V362" s="144"/>
      <c r="W362" s="144"/>
      <c r="X362" s="144"/>
      <c r="Y362" s="144"/>
      <c r="Z362" s="144"/>
      <c r="AA362" s="144"/>
      <c r="AB362" s="144"/>
      <c r="AC362" s="144"/>
      <c r="AD362" s="144"/>
      <c r="AE362" s="144"/>
      <c r="AF362" s="144"/>
      <c r="AG362" s="144"/>
      <c r="AH362" s="144"/>
      <c r="AI362" s="144"/>
      <c r="AJ362" s="144"/>
      <c r="AK362" s="144"/>
      <c r="AL362" s="144"/>
      <c r="AM362" s="144"/>
      <c r="AN362" s="144"/>
      <c r="AO362" s="144"/>
      <c r="AP362" s="144"/>
    </row>
    <row r="363" spans="1:42">
      <c r="A363" s="144"/>
      <c r="B363" s="144"/>
      <c r="C363" s="144"/>
      <c r="D363" s="144"/>
      <c r="E363" s="144"/>
      <c r="F363" s="144"/>
      <c r="G363" s="144"/>
      <c r="H363" s="144"/>
      <c r="I363" s="144"/>
      <c r="J363" s="144"/>
      <c r="K363" s="144"/>
      <c r="L363" s="144"/>
      <c r="M363" s="144"/>
      <c r="N363" s="144"/>
      <c r="O363" s="144"/>
      <c r="P363" s="144"/>
      <c r="Q363" s="144"/>
      <c r="R363" s="144"/>
      <c r="S363" s="144"/>
      <c r="T363" s="144"/>
      <c r="U363" s="144"/>
      <c r="V363" s="144"/>
      <c r="W363" s="144"/>
      <c r="X363" s="144"/>
      <c r="Y363" s="144"/>
      <c r="Z363" s="144"/>
      <c r="AA363" s="144"/>
      <c r="AB363" s="144"/>
      <c r="AC363" s="144"/>
      <c r="AD363" s="144"/>
      <c r="AE363" s="144"/>
      <c r="AF363" s="144"/>
      <c r="AG363" s="144"/>
      <c r="AH363" s="144"/>
      <c r="AI363" s="144"/>
      <c r="AJ363" s="144"/>
      <c r="AK363" s="144"/>
      <c r="AL363" s="144"/>
      <c r="AM363" s="144"/>
      <c r="AN363" s="144"/>
      <c r="AO363" s="144"/>
      <c r="AP363" s="144"/>
    </row>
    <row r="364" spans="1:42">
      <c r="A364" s="144"/>
      <c r="B364" s="144"/>
      <c r="C364" s="144"/>
      <c r="D364" s="144"/>
      <c r="E364" s="144"/>
      <c r="F364" s="144"/>
      <c r="G364" s="144"/>
      <c r="H364" s="144"/>
      <c r="I364" s="144"/>
      <c r="J364" s="144"/>
      <c r="K364" s="144"/>
      <c r="L364" s="144"/>
      <c r="M364" s="144"/>
      <c r="N364" s="144"/>
      <c r="O364" s="144"/>
      <c r="P364" s="144"/>
      <c r="Q364" s="144"/>
      <c r="R364" s="144"/>
      <c r="S364" s="144"/>
      <c r="T364" s="144"/>
      <c r="U364" s="144"/>
      <c r="V364" s="144"/>
      <c r="W364" s="144"/>
      <c r="X364" s="144"/>
      <c r="Y364" s="144"/>
      <c r="Z364" s="144"/>
      <c r="AA364" s="144"/>
      <c r="AB364" s="144"/>
      <c r="AC364" s="144"/>
      <c r="AD364" s="144"/>
      <c r="AE364" s="144"/>
      <c r="AF364" s="144"/>
      <c r="AG364" s="144"/>
      <c r="AH364" s="144"/>
      <c r="AI364" s="144"/>
      <c r="AJ364" s="144"/>
      <c r="AK364" s="144"/>
      <c r="AL364" s="144"/>
      <c r="AM364" s="144"/>
      <c r="AN364" s="144"/>
      <c r="AO364" s="144"/>
      <c r="AP364" s="144"/>
    </row>
    <row r="365" spans="1:42">
      <c r="A365" s="144"/>
      <c r="B365" s="144"/>
      <c r="C365" s="144"/>
      <c r="D365" s="144"/>
      <c r="E365" s="144"/>
      <c r="F365" s="144"/>
      <c r="G365" s="144"/>
      <c r="H365" s="144"/>
      <c r="I365" s="144"/>
      <c r="J365" s="144"/>
      <c r="K365" s="144"/>
      <c r="L365" s="144"/>
      <c r="M365" s="144"/>
      <c r="N365" s="144"/>
      <c r="O365" s="144"/>
      <c r="P365" s="144"/>
      <c r="Q365" s="144"/>
      <c r="R365" s="144"/>
      <c r="S365" s="144"/>
      <c r="T365" s="144"/>
      <c r="U365" s="144"/>
      <c r="V365" s="144"/>
      <c r="W365" s="144"/>
      <c r="X365" s="144"/>
      <c r="Y365" s="144"/>
      <c r="Z365" s="144"/>
      <c r="AA365" s="144"/>
      <c r="AB365" s="144"/>
      <c r="AC365" s="144"/>
      <c r="AD365" s="144"/>
      <c r="AE365" s="144"/>
      <c r="AF365" s="144"/>
      <c r="AG365" s="144"/>
      <c r="AH365" s="144"/>
      <c r="AI365" s="144"/>
      <c r="AJ365" s="144"/>
      <c r="AK365" s="144"/>
      <c r="AL365" s="144"/>
      <c r="AM365" s="144"/>
      <c r="AN365" s="144"/>
      <c r="AO365" s="144"/>
      <c r="AP365" s="144"/>
    </row>
    <row r="366" spans="1:42">
      <c r="A366" s="144"/>
      <c r="B366" s="144"/>
      <c r="C366" s="144"/>
      <c r="D366" s="144"/>
      <c r="E366" s="144"/>
      <c r="F366" s="144"/>
      <c r="G366" s="144"/>
      <c r="H366" s="144"/>
      <c r="I366" s="144"/>
      <c r="J366" s="144"/>
      <c r="K366" s="144"/>
      <c r="L366" s="144"/>
      <c r="M366" s="144"/>
      <c r="N366" s="144"/>
      <c r="O366" s="144"/>
      <c r="P366" s="144"/>
      <c r="Q366" s="144"/>
      <c r="R366" s="144"/>
      <c r="S366" s="144"/>
      <c r="T366" s="144"/>
      <c r="U366" s="144"/>
      <c r="V366" s="144"/>
      <c r="W366" s="144"/>
      <c r="X366" s="144"/>
      <c r="Y366" s="144"/>
      <c r="Z366" s="144"/>
      <c r="AA366" s="144"/>
      <c r="AB366" s="144"/>
      <c r="AC366" s="144"/>
      <c r="AD366" s="144"/>
      <c r="AE366" s="144"/>
      <c r="AF366" s="144"/>
      <c r="AG366" s="144"/>
      <c r="AH366" s="144"/>
      <c r="AI366" s="144"/>
      <c r="AJ366" s="144"/>
      <c r="AK366" s="144"/>
      <c r="AL366" s="144"/>
      <c r="AM366" s="144"/>
      <c r="AN366" s="144"/>
      <c r="AO366" s="144"/>
      <c r="AP366" s="144"/>
    </row>
    <row r="367" spans="1:42">
      <c r="A367" s="144"/>
      <c r="B367" s="144"/>
      <c r="C367" s="144"/>
      <c r="D367" s="144"/>
      <c r="E367" s="144"/>
      <c r="F367" s="144"/>
      <c r="G367" s="144"/>
      <c r="H367" s="144"/>
      <c r="I367" s="144"/>
      <c r="J367" s="144"/>
      <c r="K367" s="144"/>
      <c r="L367" s="144"/>
      <c r="M367" s="144"/>
      <c r="N367" s="144"/>
      <c r="O367" s="144"/>
      <c r="P367" s="144"/>
      <c r="Q367" s="144"/>
      <c r="R367" s="144"/>
      <c r="S367" s="144"/>
      <c r="T367" s="144"/>
      <c r="U367" s="144"/>
      <c r="V367" s="144"/>
      <c r="W367" s="144"/>
      <c r="X367" s="144"/>
      <c r="Y367" s="144"/>
      <c r="Z367" s="144"/>
      <c r="AA367" s="144"/>
      <c r="AB367" s="144"/>
      <c r="AC367" s="144"/>
      <c r="AD367" s="144"/>
      <c r="AE367" s="144"/>
      <c r="AF367" s="144"/>
      <c r="AG367" s="144"/>
      <c r="AH367" s="144"/>
      <c r="AI367" s="144"/>
      <c r="AJ367" s="144"/>
      <c r="AK367" s="144"/>
      <c r="AL367" s="144"/>
      <c r="AM367" s="144"/>
      <c r="AN367" s="144"/>
      <c r="AO367" s="144"/>
      <c r="AP367" s="144"/>
    </row>
    <row r="368" spans="1:42">
      <c r="A368" s="144"/>
      <c r="B368" s="144"/>
      <c r="C368" s="144"/>
      <c r="D368" s="144"/>
      <c r="E368" s="144"/>
      <c r="F368" s="144"/>
      <c r="G368" s="144"/>
      <c r="H368" s="144"/>
      <c r="I368" s="144"/>
      <c r="J368" s="144"/>
      <c r="K368" s="144"/>
      <c r="L368" s="144"/>
      <c r="M368" s="144"/>
      <c r="N368" s="144"/>
      <c r="O368" s="144"/>
      <c r="P368" s="144"/>
      <c r="Q368" s="144"/>
      <c r="R368" s="144"/>
      <c r="S368" s="144"/>
      <c r="T368" s="144"/>
      <c r="U368" s="144"/>
      <c r="V368" s="144"/>
      <c r="W368" s="144"/>
      <c r="X368" s="144"/>
      <c r="Y368" s="144"/>
      <c r="Z368" s="144"/>
      <c r="AA368" s="144"/>
      <c r="AB368" s="144"/>
      <c r="AC368" s="144"/>
      <c r="AD368" s="144"/>
      <c r="AE368" s="144"/>
      <c r="AF368" s="144"/>
      <c r="AG368" s="144"/>
      <c r="AH368" s="144"/>
      <c r="AI368" s="144"/>
      <c r="AJ368" s="144"/>
      <c r="AK368" s="144"/>
      <c r="AL368" s="144"/>
      <c r="AM368" s="144"/>
      <c r="AN368" s="144"/>
      <c r="AO368" s="144"/>
      <c r="AP368" s="144"/>
    </row>
    <row r="369" spans="1:42">
      <c r="A369" s="144"/>
      <c r="B369" s="144"/>
      <c r="C369" s="144"/>
      <c r="D369" s="144"/>
      <c r="E369" s="144"/>
      <c r="F369" s="144"/>
      <c r="G369" s="144"/>
      <c r="H369" s="144"/>
      <c r="I369" s="144"/>
      <c r="J369" s="144"/>
      <c r="K369" s="144"/>
      <c r="L369" s="144"/>
      <c r="M369" s="144"/>
      <c r="N369" s="144"/>
      <c r="O369" s="144"/>
      <c r="P369" s="144"/>
      <c r="Q369" s="144"/>
      <c r="R369" s="144"/>
      <c r="S369" s="144"/>
      <c r="T369" s="144"/>
      <c r="U369" s="144"/>
      <c r="V369" s="144"/>
      <c r="W369" s="144"/>
      <c r="X369" s="144"/>
      <c r="Y369" s="144"/>
      <c r="Z369" s="144"/>
      <c r="AA369" s="144"/>
      <c r="AB369" s="144"/>
      <c r="AC369" s="144"/>
      <c r="AD369" s="144"/>
      <c r="AE369" s="144"/>
      <c r="AF369" s="144"/>
      <c r="AG369" s="144"/>
      <c r="AH369" s="144"/>
      <c r="AI369" s="144"/>
      <c r="AJ369" s="144"/>
      <c r="AK369" s="144"/>
      <c r="AL369" s="144"/>
      <c r="AM369" s="144"/>
      <c r="AN369" s="144"/>
      <c r="AO369" s="144"/>
      <c r="AP369" s="144"/>
    </row>
    <row r="370" spans="1:42">
      <c r="A370" s="144"/>
      <c r="B370" s="144"/>
      <c r="C370" s="144"/>
      <c r="D370" s="144"/>
      <c r="E370" s="144"/>
      <c r="F370" s="144"/>
      <c r="G370" s="144"/>
      <c r="H370" s="144"/>
      <c r="I370" s="144"/>
      <c r="J370" s="144"/>
      <c r="K370" s="144"/>
      <c r="L370" s="144"/>
      <c r="M370" s="144"/>
      <c r="N370" s="144"/>
      <c r="O370" s="144"/>
      <c r="P370" s="144"/>
      <c r="Q370" s="144"/>
      <c r="R370" s="144"/>
      <c r="S370" s="144"/>
      <c r="T370" s="144"/>
      <c r="U370" s="144"/>
      <c r="V370" s="144"/>
      <c r="W370" s="144"/>
      <c r="X370" s="144"/>
      <c r="Y370" s="144"/>
      <c r="Z370" s="144"/>
      <c r="AA370" s="144"/>
      <c r="AB370" s="144"/>
      <c r="AC370" s="144"/>
      <c r="AD370" s="144"/>
      <c r="AE370" s="144"/>
      <c r="AF370" s="144"/>
      <c r="AG370" s="144"/>
      <c r="AH370" s="144"/>
      <c r="AI370" s="144"/>
      <c r="AJ370" s="144"/>
      <c r="AK370" s="144"/>
      <c r="AL370" s="144"/>
      <c r="AM370" s="144"/>
      <c r="AN370" s="144"/>
      <c r="AO370" s="144"/>
      <c r="AP370" s="144"/>
    </row>
    <row r="371" spans="1:42">
      <c r="A371" s="144"/>
      <c r="B371" s="144"/>
      <c r="C371" s="144"/>
      <c r="D371" s="144"/>
      <c r="E371" s="144"/>
      <c r="F371" s="144"/>
      <c r="G371" s="144"/>
      <c r="H371" s="144"/>
      <c r="I371" s="144"/>
      <c r="J371" s="144"/>
      <c r="K371" s="144"/>
      <c r="L371" s="144"/>
      <c r="M371" s="144"/>
      <c r="N371" s="144"/>
      <c r="O371" s="144"/>
      <c r="P371" s="144"/>
      <c r="Q371" s="144"/>
      <c r="R371" s="144"/>
      <c r="S371" s="144"/>
      <c r="T371" s="144"/>
      <c r="U371" s="144"/>
      <c r="V371" s="144"/>
      <c r="W371" s="144"/>
      <c r="X371" s="144"/>
      <c r="Y371" s="144"/>
      <c r="Z371" s="144"/>
      <c r="AA371" s="144"/>
      <c r="AB371" s="144"/>
      <c r="AC371" s="144"/>
      <c r="AD371" s="144"/>
      <c r="AE371" s="144"/>
      <c r="AF371" s="144"/>
      <c r="AG371" s="144"/>
      <c r="AH371" s="144"/>
      <c r="AI371" s="144"/>
      <c r="AJ371" s="144"/>
      <c r="AK371" s="144"/>
      <c r="AL371" s="144"/>
      <c r="AM371" s="144"/>
      <c r="AN371" s="144"/>
      <c r="AO371" s="144"/>
      <c r="AP371" s="144"/>
    </row>
    <row r="372" spans="1:42">
      <c r="A372" s="144"/>
      <c r="B372" s="144"/>
      <c r="C372" s="144"/>
      <c r="D372" s="144"/>
      <c r="E372" s="144"/>
      <c r="F372" s="144"/>
      <c r="G372" s="144"/>
      <c r="H372" s="144"/>
      <c r="I372" s="144"/>
      <c r="J372" s="144"/>
      <c r="K372" s="144"/>
      <c r="L372" s="144"/>
      <c r="M372" s="144"/>
      <c r="N372" s="144"/>
      <c r="O372" s="144"/>
      <c r="P372" s="144"/>
      <c r="Q372" s="144"/>
      <c r="R372" s="144"/>
      <c r="S372" s="144"/>
      <c r="T372" s="144"/>
      <c r="U372" s="144"/>
      <c r="V372" s="144"/>
      <c r="W372" s="144"/>
      <c r="X372" s="144"/>
      <c r="Y372" s="144"/>
      <c r="Z372" s="144"/>
      <c r="AA372" s="144"/>
      <c r="AB372" s="144"/>
      <c r="AC372" s="144"/>
      <c r="AD372" s="144"/>
      <c r="AE372" s="144"/>
      <c r="AF372" s="144"/>
      <c r="AG372" s="144"/>
      <c r="AH372" s="144"/>
      <c r="AI372" s="144"/>
      <c r="AJ372" s="144"/>
      <c r="AK372" s="144"/>
      <c r="AL372" s="144"/>
      <c r="AM372" s="144"/>
      <c r="AN372" s="144"/>
      <c r="AO372" s="144"/>
      <c r="AP372" s="144"/>
    </row>
    <row r="373" spans="1:42">
      <c r="A373" s="144"/>
      <c r="B373" s="144"/>
      <c r="C373" s="144"/>
      <c r="D373" s="144"/>
      <c r="E373" s="144"/>
      <c r="F373" s="144"/>
      <c r="G373" s="144"/>
      <c r="H373" s="144"/>
      <c r="I373" s="144"/>
      <c r="J373" s="144"/>
      <c r="K373" s="144"/>
      <c r="L373" s="144"/>
      <c r="M373" s="144"/>
      <c r="N373" s="144"/>
      <c r="O373" s="144"/>
      <c r="P373" s="144"/>
      <c r="Q373" s="144"/>
      <c r="R373" s="144"/>
      <c r="S373" s="144"/>
      <c r="T373" s="144"/>
      <c r="U373" s="144"/>
      <c r="V373" s="144"/>
      <c r="W373" s="144"/>
      <c r="X373" s="144"/>
      <c r="Y373" s="144"/>
      <c r="Z373" s="144"/>
      <c r="AA373" s="144"/>
      <c r="AB373" s="144"/>
      <c r="AC373" s="144"/>
      <c r="AD373" s="144"/>
      <c r="AE373" s="144"/>
      <c r="AF373" s="144"/>
      <c r="AG373" s="144"/>
      <c r="AH373" s="144"/>
      <c r="AI373" s="144"/>
      <c r="AJ373" s="144"/>
      <c r="AK373" s="144"/>
      <c r="AL373" s="144"/>
      <c r="AM373" s="144"/>
      <c r="AN373" s="144"/>
      <c r="AO373" s="144"/>
      <c r="AP373" s="144"/>
    </row>
    <row r="374" spans="1:42">
      <c r="A374" s="144"/>
      <c r="B374" s="144"/>
      <c r="C374" s="144"/>
      <c r="D374" s="144"/>
      <c r="E374" s="144"/>
      <c r="F374" s="144"/>
      <c r="G374" s="144"/>
      <c r="H374" s="144"/>
      <c r="I374" s="144"/>
      <c r="J374" s="144"/>
      <c r="K374" s="144"/>
      <c r="L374" s="144"/>
      <c r="M374" s="144"/>
      <c r="N374" s="144"/>
      <c r="O374" s="144"/>
      <c r="P374" s="144"/>
      <c r="Q374" s="144"/>
      <c r="R374" s="144"/>
      <c r="S374" s="144"/>
      <c r="T374" s="144"/>
      <c r="U374" s="144"/>
      <c r="V374" s="144"/>
      <c r="W374" s="144"/>
      <c r="X374" s="144"/>
      <c r="Y374" s="144"/>
      <c r="Z374" s="144"/>
      <c r="AA374" s="144"/>
      <c r="AB374" s="144"/>
      <c r="AC374" s="144"/>
      <c r="AD374" s="144"/>
      <c r="AE374" s="144"/>
      <c r="AF374" s="144"/>
      <c r="AG374" s="144"/>
      <c r="AH374" s="144"/>
      <c r="AI374" s="144"/>
      <c r="AJ374" s="144"/>
      <c r="AK374" s="144"/>
      <c r="AL374" s="144"/>
      <c r="AM374" s="144"/>
      <c r="AN374" s="144"/>
      <c r="AO374" s="144"/>
      <c r="AP374" s="144"/>
    </row>
    <row r="375" spans="1:42">
      <c r="A375" s="144"/>
      <c r="B375" s="144"/>
      <c r="C375" s="144"/>
      <c r="D375" s="144"/>
      <c r="E375" s="144"/>
      <c r="F375" s="144"/>
      <c r="G375" s="144"/>
      <c r="H375" s="144"/>
      <c r="I375" s="144"/>
      <c r="J375" s="144"/>
      <c r="K375" s="144"/>
      <c r="L375" s="144"/>
      <c r="M375" s="144"/>
      <c r="N375" s="144"/>
      <c r="O375" s="144"/>
      <c r="P375" s="144"/>
      <c r="Q375" s="144"/>
      <c r="R375" s="144"/>
      <c r="S375" s="144"/>
      <c r="T375" s="144"/>
      <c r="U375" s="144"/>
      <c r="V375" s="144"/>
      <c r="W375" s="144"/>
      <c r="X375" s="144"/>
      <c r="Y375" s="144"/>
      <c r="Z375" s="144"/>
      <c r="AA375" s="144"/>
      <c r="AB375" s="144"/>
      <c r="AC375" s="144"/>
      <c r="AD375" s="144"/>
      <c r="AE375" s="144"/>
      <c r="AF375" s="144"/>
      <c r="AG375" s="144"/>
      <c r="AH375" s="144"/>
      <c r="AI375" s="144"/>
      <c r="AJ375" s="144"/>
      <c r="AK375" s="144"/>
      <c r="AL375" s="144"/>
      <c r="AM375" s="144"/>
      <c r="AN375" s="144"/>
      <c r="AO375" s="144"/>
      <c r="AP375" s="144"/>
    </row>
    <row r="376" spans="1:42">
      <c r="A376" s="144"/>
      <c r="B376" s="144"/>
      <c r="C376" s="144"/>
      <c r="D376" s="144"/>
      <c r="E376" s="144"/>
      <c r="F376" s="144"/>
      <c r="G376" s="144"/>
      <c r="H376" s="144"/>
      <c r="I376" s="144"/>
      <c r="J376" s="144"/>
      <c r="K376" s="144"/>
      <c r="L376" s="144"/>
      <c r="M376" s="144"/>
      <c r="N376" s="144"/>
      <c r="O376" s="144"/>
      <c r="P376" s="144"/>
      <c r="Q376" s="144"/>
      <c r="R376" s="144"/>
      <c r="S376" s="144"/>
      <c r="T376" s="144"/>
      <c r="U376" s="144"/>
      <c r="V376" s="144"/>
      <c r="W376" s="144"/>
      <c r="X376" s="144"/>
      <c r="Y376" s="144"/>
      <c r="Z376" s="144"/>
      <c r="AA376" s="144"/>
      <c r="AB376" s="144"/>
      <c r="AC376" s="144"/>
      <c r="AD376" s="144"/>
      <c r="AE376" s="144"/>
      <c r="AF376" s="144"/>
      <c r="AG376" s="144"/>
      <c r="AH376" s="144"/>
      <c r="AI376" s="144"/>
      <c r="AJ376" s="144"/>
      <c r="AK376" s="144"/>
      <c r="AL376" s="144"/>
      <c r="AM376" s="144"/>
      <c r="AN376" s="144"/>
      <c r="AO376" s="144"/>
      <c r="AP376" s="144"/>
    </row>
    <row r="377" spans="1:42">
      <c r="A377" s="144"/>
      <c r="B377" s="144"/>
      <c r="C377" s="144"/>
      <c r="D377" s="144"/>
      <c r="E377" s="144"/>
      <c r="F377" s="144"/>
      <c r="G377" s="144"/>
      <c r="H377" s="144"/>
      <c r="I377" s="144"/>
      <c r="J377" s="144"/>
      <c r="K377" s="144"/>
      <c r="L377" s="144"/>
      <c r="M377" s="144"/>
      <c r="N377" s="144"/>
      <c r="O377" s="144"/>
      <c r="P377" s="144"/>
      <c r="Q377" s="144"/>
      <c r="R377" s="144"/>
      <c r="S377" s="144"/>
      <c r="T377" s="144"/>
      <c r="U377" s="144"/>
      <c r="V377" s="144"/>
      <c r="W377" s="144"/>
      <c r="X377" s="144"/>
      <c r="Y377" s="144"/>
      <c r="Z377" s="144"/>
      <c r="AA377" s="144"/>
      <c r="AB377" s="144"/>
      <c r="AC377" s="144"/>
      <c r="AD377" s="144"/>
      <c r="AE377" s="144"/>
      <c r="AF377" s="144"/>
      <c r="AG377" s="144"/>
      <c r="AH377" s="144"/>
      <c r="AI377" s="144"/>
      <c r="AJ377" s="144"/>
      <c r="AK377" s="144"/>
      <c r="AL377" s="144"/>
      <c r="AM377" s="144"/>
      <c r="AN377" s="144"/>
      <c r="AO377" s="144"/>
      <c r="AP377" s="144"/>
    </row>
    <row r="378" spans="1:42">
      <c r="A378" s="144"/>
      <c r="B378" s="144"/>
      <c r="C378" s="144"/>
      <c r="D378" s="144"/>
      <c r="E378" s="144"/>
      <c r="F378" s="144"/>
      <c r="G378" s="144"/>
      <c r="H378" s="144"/>
      <c r="I378" s="144"/>
      <c r="J378" s="144"/>
      <c r="K378" s="144"/>
      <c r="L378" s="144"/>
      <c r="M378" s="144"/>
      <c r="N378" s="144"/>
      <c r="O378" s="144"/>
      <c r="P378" s="144"/>
      <c r="Q378" s="144"/>
      <c r="R378" s="144"/>
      <c r="S378" s="144"/>
      <c r="T378" s="144"/>
      <c r="U378" s="144"/>
      <c r="V378" s="144"/>
      <c r="W378" s="144"/>
      <c r="X378" s="144"/>
      <c r="Y378" s="144"/>
      <c r="Z378" s="144"/>
      <c r="AA378" s="144"/>
      <c r="AB378" s="144"/>
      <c r="AC378" s="144"/>
      <c r="AD378" s="144"/>
      <c r="AE378" s="144"/>
      <c r="AF378" s="144"/>
      <c r="AG378" s="144"/>
      <c r="AH378" s="144"/>
      <c r="AI378" s="144"/>
      <c r="AJ378" s="144"/>
      <c r="AK378" s="144"/>
      <c r="AL378" s="144"/>
      <c r="AM378" s="144"/>
      <c r="AN378" s="144"/>
      <c r="AO378" s="144"/>
      <c r="AP378" s="144"/>
    </row>
    <row r="379" spans="1:42">
      <c r="A379" s="144"/>
      <c r="B379" s="144"/>
      <c r="C379" s="144"/>
      <c r="D379" s="144"/>
      <c r="E379" s="144"/>
      <c r="F379" s="144"/>
      <c r="G379" s="144"/>
      <c r="H379" s="144"/>
      <c r="I379" s="144"/>
      <c r="J379" s="144"/>
      <c r="K379" s="144"/>
      <c r="L379" s="144"/>
      <c r="M379" s="144"/>
      <c r="N379" s="144"/>
      <c r="O379" s="144"/>
      <c r="P379" s="144"/>
      <c r="Q379" s="144"/>
      <c r="R379" s="144"/>
      <c r="S379" s="144"/>
      <c r="T379" s="144"/>
      <c r="U379" s="144"/>
      <c r="V379" s="144"/>
      <c r="W379" s="144"/>
      <c r="X379" s="144"/>
      <c r="Y379" s="144"/>
      <c r="Z379" s="144"/>
      <c r="AA379" s="144"/>
      <c r="AB379" s="144"/>
      <c r="AC379" s="144"/>
      <c r="AD379" s="144"/>
      <c r="AE379" s="144"/>
      <c r="AF379" s="144"/>
      <c r="AG379" s="144"/>
      <c r="AH379" s="144"/>
      <c r="AI379" s="144"/>
      <c r="AJ379" s="144"/>
      <c r="AK379" s="144"/>
      <c r="AL379" s="144"/>
      <c r="AM379" s="144"/>
      <c r="AN379" s="144"/>
      <c r="AO379" s="144"/>
      <c r="AP379" s="144"/>
    </row>
    <row r="380" spans="1:42">
      <c r="A380" s="144"/>
      <c r="B380" s="144"/>
      <c r="C380" s="144"/>
      <c r="D380" s="144"/>
      <c r="E380" s="144"/>
      <c r="F380" s="144"/>
      <c r="G380" s="144"/>
      <c r="H380" s="144"/>
      <c r="I380" s="144"/>
      <c r="J380" s="144"/>
      <c r="K380" s="144"/>
      <c r="L380" s="144"/>
      <c r="M380" s="144"/>
      <c r="N380" s="144"/>
      <c r="O380" s="144"/>
      <c r="P380" s="144"/>
      <c r="Q380" s="144"/>
      <c r="R380" s="144"/>
      <c r="S380" s="144"/>
      <c r="T380" s="144"/>
      <c r="U380" s="144"/>
      <c r="V380" s="144"/>
      <c r="W380" s="144"/>
      <c r="X380" s="144"/>
      <c r="Y380" s="144"/>
      <c r="Z380" s="144"/>
      <c r="AA380" s="144"/>
      <c r="AB380" s="144"/>
      <c r="AC380" s="144"/>
      <c r="AD380" s="144"/>
      <c r="AE380" s="144"/>
      <c r="AF380" s="144"/>
      <c r="AG380" s="144"/>
      <c r="AH380" s="144"/>
      <c r="AI380" s="144"/>
      <c r="AJ380" s="144"/>
      <c r="AK380" s="144"/>
      <c r="AL380" s="144"/>
      <c r="AM380" s="144"/>
      <c r="AN380" s="144"/>
      <c r="AO380" s="144"/>
      <c r="AP380" s="144"/>
    </row>
    <row r="381" spans="1:42">
      <c r="A381" s="144"/>
      <c r="B381" s="144"/>
      <c r="C381" s="144"/>
      <c r="D381" s="144"/>
      <c r="E381" s="144"/>
      <c r="F381" s="144"/>
      <c r="G381" s="144"/>
      <c r="H381" s="144"/>
      <c r="I381" s="144"/>
      <c r="J381" s="144"/>
      <c r="K381" s="144"/>
      <c r="L381" s="144"/>
      <c r="M381" s="144"/>
      <c r="N381" s="144"/>
      <c r="O381" s="144"/>
      <c r="P381" s="144"/>
      <c r="Q381" s="144"/>
      <c r="R381" s="144"/>
      <c r="S381" s="144"/>
      <c r="T381" s="144"/>
      <c r="U381" s="144"/>
      <c r="V381" s="144"/>
      <c r="W381" s="144"/>
      <c r="X381" s="144"/>
      <c r="Y381" s="144"/>
      <c r="Z381" s="144"/>
      <c r="AA381" s="144"/>
      <c r="AB381" s="144"/>
      <c r="AC381" s="144"/>
      <c r="AD381" s="144"/>
      <c r="AE381" s="144"/>
      <c r="AF381" s="144"/>
      <c r="AG381" s="144"/>
      <c r="AH381" s="144"/>
      <c r="AI381" s="144"/>
      <c r="AJ381" s="144"/>
      <c r="AK381" s="144"/>
      <c r="AL381" s="144"/>
      <c r="AM381" s="144"/>
      <c r="AN381" s="144"/>
      <c r="AO381" s="144"/>
      <c r="AP381" s="144"/>
    </row>
    <row r="382" spans="1:42">
      <c r="A382" s="144"/>
      <c r="B382" s="144"/>
      <c r="C382" s="144"/>
      <c r="D382" s="144"/>
      <c r="E382" s="144"/>
      <c r="F382" s="144"/>
      <c r="G382" s="144"/>
      <c r="H382" s="144"/>
      <c r="I382" s="144"/>
      <c r="J382" s="144"/>
      <c r="K382" s="144"/>
      <c r="L382" s="144"/>
      <c r="M382" s="144"/>
      <c r="N382" s="144"/>
      <c r="O382" s="144"/>
      <c r="P382" s="144"/>
      <c r="Q382" s="144"/>
      <c r="R382" s="144"/>
      <c r="S382" s="144"/>
      <c r="T382" s="144"/>
      <c r="U382" s="144"/>
      <c r="V382" s="144"/>
      <c r="W382" s="144"/>
      <c r="X382" s="144"/>
      <c r="Y382" s="144"/>
      <c r="Z382" s="144"/>
      <c r="AA382" s="144"/>
      <c r="AB382" s="144"/>
      <c r="AC382" s="144"/>
      <c r="AD382" s="144"/>
      <c r="AE382" s="144"/>
      <c r="AF382" s="144"/>
      <c r="AG382" s="144"/>
      <c r="AH382" s="144"/>
      <c r="AI382" s="144"/>
      <c r="AJ382" s="144"/>
      <c r="AK382" s="144"/>
      <c r="AL382" s="144"/>
      <c r="AM382" s="144"/>
      <c r="AN382" s="144"/>
      <c r="AO382" s="144"/>
      <c r="AP382" s="144"/>
    </row>
    <row r="383" spans="1:42">
      <c r="A383" s="144"/>
      <c r="B383" s="144"/>
      <c r="C383" s="144"/>
      <c r="D383" s="144"/>
      <c r="E383" s="144"/>
      <c r="F383" s="144"/>
      <c r="G383" s="144"/>
      <c r="H383" s="144"/>
      <c r="I383" s="144"/>
      <c r="J383" s="144"/>
      <c r="K383" s="144"/>
      <c r="L383" s="144"/>
      <c r="M383" s="144"/>
      <c r="N383" s="144"/>
      <c r="O383" s="144"/>
      <c r="P383" s="144"/>
      <c r="Q383" s="144"/>
      <c r="R383" s="144"/>
      <c r="S383" s="144"/>
      <c r="T383" s="144"/>
      <c r="U383" s="144"/>
      <c r="V383" s="144"/>
      <c r="W383" s="144"/>
      <c r="X383" s="144"/>
      <c r="Y383" s="144"/>
      <c r="Z383" s="144"/>
      <c r="AA383" s="144"/>
      <c r="AB383" s="144"/>
      <c r="AC383" s="144"/>
      <c r="AD383" s="144"/>
      <c r="AE383" s="144"/>
      <c r="AF383" s="144"/>
      <c r="AG383" s="144"/>
      <c r="AH383" s="144"/>
      <c r="AI383" s="144"/>
      <c r="AJ383" s="144"/>
      <c r="AK383" s="144"/>
      <c r="AL383" s="144"/>
      <c r="AM383" s="144"/>
      <c r="AN383" s="144"/>
      <c r="AO383" s="144"/>
      <c r="AP383" s="144"/>
    </row>
    <row r="384" spans="1:42">
      <c r="A384" s="144"/>
      <c r="B384" s="144"/>
      <c r="C384" s="144"/>
      <c r="D384" s="144"/>
      <c r="E384" s="144"/>
      <c r="F384" s="144"/>
      <c r="G384" s="144"/>
      <c r="H384" s="144"/>
      <c r="I384" s="144"/>
      <c r="J384" s="144"/>
      <c r="K384" s="144"/>
      <c r="L384" s="144"/>
      <c r="M384" s="144"/>
      <c r="N384" s="144"/>
      <c r="O384" s="144"/>
      <c r="P384" s="144"/>
      <c r="Q384" s="144"/>
      <c r="R384" s="144"/>
      <c r="S384" s="144"/>
      <c r="T384" s="144"/>
      <c r="U384" s="144"/>
      <c r="V384" s="144"/>
      <c r="W384" s="144"/>
      <c r="X384" s="144"/>
      <c r="Y384" s="144"/>
      <c r="Z384" s="144"/>
      <c r="AA384" s="144"/>
      <c r="AB384" s="144"/>
      <c r="AC384" s="144"/>
      <c r="AD384" s="144"/>
      <c r="AE384" s="144"/>
      <c r="AF384" s="144"/>
      <c r="AG384" s="144"/>
      <c r="AH384" s="144"/>
      <c r="AI384" s="144"/>
      <c r="AJ384" s="144"/>
      <c r="AK384" s="144"/>
      <c r="AL384" s="144"/>
      <c r="AM384" s="144"/>
      <c r="AN384" s="144"/>
      <c r="AO384" s="144"/>
      <c r="AP384" s="144"/>
    </row>
    <row r="385" spans="1:42">
      <c r="A385" s="144"/>
      <c r="B385" s="144"/>
      <c r="C385" s="144"/>
      <c r="D385" s="144"/>
      <c r="E385" s="144"/>
      <c r="F385" s="144"/>
      <c r="G385" s="144"/>
      <c r="H385" s="144"/>
      <c r="I385" s="144"/>
      <c r="J385" s="144"/>
      <c r="K385" s="144"/>
      <c r="L385" s="144"/>
      <c r="M385" s="144"/>
      <c r="N385" s="144"/>
      <c r="O385" s="144"/>
      <c r="P385" s="144"/>
      <c r="Q385" s="144"/>
      <c r="R385" s="144"/>
      <c r="S385" s="144"/>
      <c r="T385" s="144"/>
      <c r="U385" s="144"/>
      <c r="V385" s="144"/>
      <c r="W385" s="144"/>
      <c r="X385" s="144"/>
      <c r="Y385" s="144"/>
      <c r="Z385" s="144"/>
      <c r="AA385" s="144"/>
      <c r="AB385" s="144"/>
      <c r="AC385" s="144"/>
      <c r="AD385" s="144"/>
      <c r="AE385" s="144"/>
      <c r="AF385" s="144"/>
      <c r="AG385" s="144"/>
      <c r="AH385" s="144"/>
      <c r="AI385" s="144"/>
      <c r="AJ385" s="144"/>
      <c r="AK385" s="144"/>
      <c r="AL385" s="144"/>
      <c r="AM385" s="144"/>
      <c r="AN385" s="144"/>
      <c r="AO385" s="144"/>
      <c r="AP385" s="144"/>
    </row>
    <row r="386" spans="1:42">
      <c r="A386" s="144"/>
      <c r="B386" s="144"/>
      <c r="C386" s="144"/>
      <c r="D386" s="144"/>
      <c r="E386" s="144"/>
      <c r="F386" s="144"/>
      <c r="G386" s="144"/>
      <c r="H386" s="144"/>
      <c r="I386" s="144"/>
      <c r="J386" s="144"/>
      <c r="K386" s="144"/>
      <c r="L386" s="144"/>
      <c r="M386" s="144"/>
      <c r="N386" s="144"/>
      <c r="O386" s="144"/>
      <c r="P386" s="144"/>
      <c r="Q386" s="144"/>
      <c r="R386" s="144"/>
      <c r="S386" s="144"/>
      <c r="T386" s="144"/>
      <c r="U386" s="144"/>
      <c r="V386" s="144"/>
      <c r="W386" s="144"/>
      <c r="X386" s="144"/>
      <c r="Y386" s="144"/>
      <c r="Z386" s="144"/>
      <c r="AA386" s="144"/>
      <c r="AB386" s="144"/>
      <c r="AC386" s="144"/>
      <c r="AD386" s="144"/>
      <c r="AE386" s="144"/>
      <c r="AF386" s="144"/>
      <c r="AG386" s="144"/>
      <c r="AH386" s="144"/>
      <c r="AI386" s="144"/>
      <c r="AJ386" s="144"/>
      <c r="AK386" s="144"/>
      <c r="AL386" s="144"/>
      <c r="AM386" s="144"/>
      <c r="AN386" s="144"/>
      <c r="AO386" s="144"/>
      <c r="AP386" s="144"/>
    </row>
    <row r="387" spans="1:42">
      <c r="A387" s="144"/>
      <c r="B387" s="144"/>
      <c r="C387" s="144"/>
      <c r="D387" s="144"/>
      <c r="E387" s="144"/>
      <c r="F387" s="144"/>
      <c r="G387" s="144"/>
      <c r="H387" s="144"/>
      <c r="I387" s="144"/>
      <c r="J387" s="144"/>
      <c r="K387" s="144"/>
      <c r="L387" s="144"/>
      <c r="M387" s="144"/>
      <c r="N387" s="144"/>
      <c r="O387" s="144"/>
      <c r="P387" s="144"/>
      <c r="Q387" s="144"/>
      <c r="R387" s="144"/>
      <c r="S387" s="144"/>
      <c r="T387" s="144"/>
      <c r="U387" s="144"/>
      <c r="V387" s="144"/>
      <c r="W387" s="144"/>
      <c r="X387" s="144"/>
      <c r="Y387" s="144"/>
      <c r="Z387" s="144"/>
      <c r="AA387" s="144"/>
      <c r="AB387" s="144"/>
      <c r="AC387" s="144"/>
      <c r="AD387" s="144"/>
      <c r="AE387" s="144"/>
      <c r="AF387" s="144"/>
      <c r="AG387" s="144"/>
      <c r="AH387" s="144"/>
      <c r="AI387" s="144"/>
      <c r="AJ387" s="144"/>
      <c r="AK387" s="144"/>
      <c r="AL387" s="144"/>
      <c r="AM387" s="144"/>
      <c r="AN387" s="144"/>
      <c r="AO387" s="144"/>
      <c r="AP387" s="144"/>
    </row>
    <row r="388" spans="1:42">
      <c r="A388" s="144"/>
      <c r="B388" s="144"/>
      <c r="C388" s="144"/>
      <c r="D388" s="144"/>
      <c r="E388" s="144"/>
      <c r="F388" s="144"/>
      <c r="G388" s="144"/>
      <c r="H388" s="144"/>
      <c r="I388" s="144"/>
      <c r="J388" s="144"/>
      <c r="K388" s="144"/>
      <c r="L388" s="144"/>
      <c r="M388" s="144"/>
      <c r="N388" s="144"/>
      <c r="O388" s="144"/>
      <c r="P388" s="144"/>
      <c r="Q388" s="144"/>
      <c r="R388" s="144"/>
      <c r="S388" s="144"/>
      <c r="T388" s="144"/>
      <c r="U388" s="144"/>
      <c r="V388" s="144"/>
      <c r="W388" s="144"/>
      <c r="X388" s="144"/>
      <c r="Y388" s="144"/>
      <c r="Z388" s="144"/>
      <c r="AA388" s="144"/>
      <c r="AB388" s="144"/>
      <c r="AC388" s="144"/>
      <c r="AD388" s="144"/>
      <c r="AE388" s="144"/>
      <c r="AF388" s="144"/>
      <c r="AG388" s="144"/>
      <c r="AH388" s="144"/>
      <c r="AI388" s="144"/>
      <c r="AJ388" s="144"/>
      <c r="AK388" s="144"/>
      <c r="AL388" s="144"/>
      <c r="AM388" s="144"/>
      <c r="AN388" s="144"/>
      <c r="AO388" s="144"/>
      <c r="AP388" s="144"/>
    </row>
    <row r="389" spans="1:42">
      <c r="A389" s="144"/>
      <c r="B389" s="144"/>
      <c r="C389" s="144"/>
      <c r="D389" s="144"/>
      <c r="E389" s="144"/>
      <c r="F389" s="144"/>
      <c r="G389" s="144"/>
      <c r="H389" s="144"/>
      <c r="I389" s="144"/>
      <c r="J389" s="144"/>
      <c r="K389" s="144"/>
      <c r="L389" s="144"/>
      <c r="M389" s="144"/>
      <c r="N389" s="144"/>
      <c r="O389" s="144"/>
      <c r="P389" s="144"/>
      <c r="Q389" s="144"/>
      <c r="R389" s="144"/>
      <c r="S389" s="144"/>
      <c r="T389" s="144"/>
      <c r="U389" s="144"/>
      <c r="V389" s="144"/>
      <c r="W389" s="144"/>
      <c r="X389" s="144"/>
      <c r="Y389" s="144"/>
      <c r="Z389" s="144"/>
      <c r="AA389" s="144"/>
      <c r="AB389" s="144"/>
      <c r="AC389" s="144"/>
      <c r="AD389" s="144"/>
      <c r="AE389" s="144"/>
      <c r="AF389" s="144"/>
      <c r="AG389" s="144"/>
      <c r="AH389" s="144"/>
      <c r="AI389" s="144"/>
      <c r="AJ389" s="144"/>
      <c r="AK389" s="144"/>
      <c r="AL389" s="144"/>
      <c r="AM389" s="144"/>
      <c r="AN389" s="144"/>
      <c r="AO389" s="144"/>
      <c r="AP389" s="144"/>
    </row>
    <row r="390" spans="1:42">
      <c r="A390" s="144"/>
      <c r="B390" s="144"/>
      <c r="C390" s="144"/>
      <c r="D390" s="144"/>
      <c r="E390" s="144"/>
      <c r="F390" s="144"/>
      <c r="G390" s="144"/>
      <c r="H390" s="144"/>
      <c r="I390" s="144"/>
      <c r="J390" s="144"/>
      <c r="K390" s="144"/>
      <c r="L390" s="144"/>
      <c r="M390" s="144"/>
      <c r="N390" s="144"/>
      <c r="O390" s="144"/>
      <c r="P390" s="144"/>
      <c r="Q390" s="144"/>
      <c r="R390" s="144"/>
      <c r="S390" s="144"/>
      <c r="T390" s="144"/>
      <c r="U390" s="144"/>
      <c r="V390" s="144"/>
      <c r="W390" s="144"/>
      <c r="X390" s="144"/>
      <c r="Y390" s="144"/>
      <c r="Z390" s="144"/>
      <c r="AA390" s="144"/>
      <c r="AB390" s="144"/>
      <c r="AC390" s="144"/>
      <c r="AD390" s="144"/>
      <c r="AE390" s="144"/>
      <c r="AF390" s="144"/>
      <c r="AG390" s="144"/>
      <c r="AH390" s="144"/>
      <c r="AI390" s="144"/>
      <c r="AJ390" s="144"/>
      <c r="AK390" s="144"/>
      <c r="AL390" s="144"/>
      <c r="AM390" s="144"/>
      <c r="AN390" s="144"/>
      <c r="AO390" s="144"/>
      <c r="AP390" s="144"/>
    </row>
    <row r="391" spans="1:42">
      <c r="A391" s="144"/>
      <c r="B391" s="144"/>
      <c r="C391" s="144"/>
      <c r="D391" s="144"/>
      <c r="E391" s="144"/>
      <c r="F391" s="144"/>
      <c r="G391" s="144"/>
      <c r="H391" s="144"/>
      <c r="I391" s="144"/>
      <c r="J391" s="144"/>
      <c r="K391" s="144"/>
      <c r="L391" s="144"/>
      <c r="M391" s="144"/>
      <c r="N391" s="144"/>
      <c r="O391" s="144"/>
      <c r="P391" s="144"/>
      <c r="Q391" s="144"/>
      <c r="R391" s="144"/>
      <c r="S391" s="144"/>
      <c r="T391" s="144"/>
      <c r="U391" s="144"/>
      <c r="V391" s="144"/>
      <c r="W391" s="144"/>
      <c r="X391" s="144"/>
      <c r="Y391" s="144"/>
      <c r="Z391" s="144"/>
      <c r="AA391" s="144"/>
      <c r="AB391" s="144"/>
      <c r="AC391" s="144"/>
      <c r="AD391" s="144"/>
      <c r="AE391" s="144"/>
      <c r="AF391" s="144"/>
      <c r="AG391" s="144"/>
      <c r="AH391" s="144"/>
      <c r="AI391" s="144"/>
      <c r="AJ391" s="144"/>
      <c r="AK391" s="144"/>
      <c r="AL391" s="144"/>
      <c r="AM391" s="144"/>
      <c r="AN391" s="144"/>
      <c r="AO391" s="144"/>
      <c r="AP391" s="144"/>
    </row>
    <row r="392" spans="1:42">
      <c r="A392" s="144"/>
      <c r="B392" s="144"/>
      <c r="C392" s="144"/>
      <c r="D392" s="144"/>
      <c r="E392" s="144"/>
      <c r="F392" s="144"/>
      <c r="G392" s="144"/>
      <c r="H392" s="144"/>
      <c r="I392" s="144"/>
      <c r="J392" s="144"/>
      <c r="K392" s="144"/>
      <c r="L392" s="144"/>
      <c r="M392" s="144"/>
      <c r="N392" s="144"/>
      <c r="O392" s="144"/>
      <c r="P392" s="144"/>
      <c r="Q392" s="144"/>
      <c r="R392" s="144"/>
      <c r="S392" s="144"/>
      <c r="T392" s="144"/>
      <c r="U392" s="144"/>
      <c r="V392" s="144"/>
      <c r="W392" s="144"/>
      <c r="X392" s="144"/>
      <c r="Y392" s="144"/>
      <c r="Z392" s="144"/>
      <c r="AA392" s="144"/>
      <c r="AB392" s="144"/>
      <c r="AC392" s="144"/>
      <c r="AD392" s="144"/>
      <c r="AE392" s="144"/>
      <c r="AF392" s="144"/>
      <c r="AG392" s="144"/>
      <c r="AH392" s="144"/>
      <c r="AI392" s="144"/>
      <c r="AJ392" s="144"/>
      <c r="AK392" s="144"/>
      <c r="AL392" s="144"/>
      <c r="AM392" s="144"/>
      <c r="AN392" s="144"/>
      <c r="AO392" s="144"/>
      <c r="AP392" s="144"/>
    </row>
    <row r="393" spans="1:42">
      <c r="A393" s="144"/>
      <c r="B393" s="144"/>
      <c r="C393" s="144"/>
      <c r="D393" s="144"/>
      <c r="E393" s="144"/>
      <c r="F393" s="144"/>
      <c r="G393" s="144"/>
      <c r="H393" s="144"/>
      <c r="I393" s="144"/>
      <c r="J393" s="144"/>
      <c r="K393" s="144"/>
      <c r="L393" s="144"/>
      <c r="M393" s="144"/>
      <c r="N393" s="144"/>
      <c r="O393" s="144"/>
      <c r="P393" s="144"/>
      <c r="Q393" s="144"/>
      <c r="R393" s="144"/>
      <c r="S393" s="144"/>
      <c r="T393" s="144"/>
      <c r="U393" s="144"/>
      <c r="V393" s="144"/>
      <c r="W393" s="144"/>
      <c r="X393" s="144"/>
      <c r="Y393" s="144"/>
      <c r="Z393" s="144"/>
      <c r="AA393" s="144"/>
      <c r="AB393" s="144"/>
      <c r="AC393" s="144"/>
      <c r="AD393" s="144"/>
      <c r="AE393" s="144"/>
      <c r="AF393" s="144"/>
      <c r="AG393" s="144"/>
      <c r="AH393" s="144"/>
      <c r="AI393" s="144"/>
      <c r="AJ393" s="144"/>
      <c r="AK393" s="144"/>
      <c r="AL393" s="144"/>
      <c r="AM393" s="144"/>
      <c r="AN393" s="144"/>
      <c r="AO393" s="144"/>
      <c r="AP393" s="144"/>
    </row>
    <row r="394" spans="1:42">
      <c r="A394" s="144"/>
      <c r="B394" s="144"/>
      <c r="C394" s="144"/>
      <c r="D394" s="144"/>
      <c r="E394" s="144"/>
      <c r="F394" s="144"/>
      <c r="G394" s="144"/>
      <c r="H394" s="144"/>
      <c r="I394" s="144"/>
      <c r="J394" s="144"/>
      <c r="K394" s="144"/>
      <c r="L394" s="144"/>
      <c r="M394" s="144"/>
      <c r="N394" s="144"/>
      <c r="O394" s="144"/>
      <c r="P394" s="144"/>
      <c r="Q394" s="144"/>
      <c r="R394" s="144"/>
      <c r="S394" s="144"/>
      <c r="T394" s="144"/>
      <c r="U394" s="144"/>
      <c r="V394" s="144"/>
      <c r="W394" s="144"/>
      <c r="X394" s="144"/>
      <c r="Y394" s="144"/>
      <c r="Z394" s="144"/>
      <c r="AA394" s="144"/>
      <c r="AB394" s="144"/>
      <c r="AC394" s="144"/>
      <c r="AD394" s="144"/>
      <c r="AE394" s="144"/>
      <c r="AF394" s="144"/>
      <c r="AG394" s="144"/>
      <c r="AH394" s="144"/>
      <c r="AI394" s="144"/>
      <c r="AJ394" s="144"/>
      <c r="AK394" s="144"/>
      <c r="AL394" s="144"/>
      <c r="AM394" s="144"/>
      <c r="AN394" s="144"/>
      <c r="AO394" s="144"/>
      <c r="AP394" s="144"/>
    </row>
    <row r="395" spans="1:42">
      <c r="A395" s="144"/>
      <c r="B395" s="144"/>
      <c r="C395" s="144"/>
      <c r="D395" s="144"/>
      <c r="E395" s="144"/>
      <c r="F395" s="144"/>
      <c r="G395" s="144"/>
      <c r="H395" s="144"/>
      <c r="I395" s="144"/>
      <c r="J395" s="144"/>
      <c r="K395" s="144"/>
      <c r="L395" s="144"/>
      <c r="M395" s="144"/>
      <c r="N395" s="144"/>
      <c r="O395" s="144"/>
      <c r="P395" s="144"/>
      <c r="Q395" s="144"/>
      <c r="R395" s="144"/>
      <c r="S395" s="144"/>
      <c r="T395" s="144"/>
      <c r="U395" s="144"/>
      <c r="V395" s="144"/>
      <c r="W395" s="144"/>
      <c r="X395" s="144"/>
      <c r="Y395" s="144"/>
      <c r="Z395" s="144"/>
      <c r="AA395" s="144"/>
      <c r="AB395" s="144"/>
      <c r="AC395" s="144"/>
      <c r="AD395" s="144"/>
      <c r="AE395" s="144"/>
      <c r="AF395" s="144"/>
      <c r="AG395" s="144"/>
      <c r="AH395" s="144"/>
      <c r="AI395" s="144"/>
      <c r="AJ395" s="144"/>
      <c r="AK395" s="144"/>
      <c r="AL395" s="144"/>
      <c r="AM395" s="144"/>
      <c r="AN395" s="144"/>
      <c r="AO395" s="144"/>
      <c r="AP395" s="144"/>
    </row>
    <row r="396" spans="1:42">
      <c r="A396" s="144"/>
      <c r="B396" s="144"/>
      <c r="C396" s="144"/>
      <c r="D396" s="144"/>
      <c r="E396" s="144"/>
      <c r="F396" s="144"/>
      <c r="G396" s="144"/>
      <c r="H396" s="144"/>
      <c r="I396" s="144"/>
      <c r="J396" s="144"/>
      <c r="K396" s="144"/>
      <c r="L396" s="144"/>
      <c r="M396" s="144"/>
      <c r="N396" s="144"/>
      <c r="O396" s="144"/>
      <c r="P396" s="144"/>
      <c r="Q396" s="144"/>
      <c r="R396" s="144"/>
      <c r="S396" s="144"/>
      <c r="T396" s="144"/>
      <c r="U396" s="144"/>
      <c r="V396" s="144"/>
      <c r="W396" s="144"/>
      <c r="X396" s="144"/>
      <c r="Y396" s="144"/>
      <c r="Z396" s="144"/>
      <c r="AA396" s="144"/>
      <c r="AB396" s="144"/>
      <c r="AC396" s="144"/>
      <c r="AD396" s="144"/>
      <c r="AE396" s="144"/>
      <c r="AF396" s="144"/>
      <c r="AG396" s="144"/>
      <c r="AH396" s="144"/>
      <c r="AI396" s="144"/>
      <c r="AJ396" s="144"/>
      <c r="AK396" s="144"/>
      <c r="AL396" s="144"/>
      <c r="AM396" s="144"/>
      <c r="AN396" s="144"/>
      <c r="AO396" s="144"/>
      <c r="AP396" s="144"/>
    </row>
    <row r="397" spans="1:42">
      <c r="A397" s="144"/>
      <c r="B397" s="144"/>
      <c r="C397" s="144"/>
      <c r="D397" s="144"/>
      <c r="E397" s="144"/>
      <c r="F397" s="144"/>
      <c r="G397" s="144"/>
      <c r="H397" s="144"/>
      <c r="I397" s="144"/>
      <c r="J397" s="144"/>
      <c r="K397" s="144"/>
      <c r="L397" s="144"/>
      <c r="M397" s="144"/>
      <c r="N397" s="144"/>
      <c r="O397" s="144"/>
      <c r="P397" s="144"/>
      <c r="Q397" s="144"/>
      <c r="R397" s="144"/>
      <c r="S397" s="144"/>
      <c r="T397" s="144"/>
      <c r="U397" s="144"/>
      <c r="V397" s="144"/>
      <c r="W397" s="144"/>
      <c r="X397" s="144"/>
      <c r="Y397" s="144"/>
      <c r="Z397" s="144"/>
      <c r="AA397" s="144"/>
      <c r="AB397" s="144"/>
      <c r="AC397" s="144"/>
      <c r="AD397" s="144"/>
      <c r="AE397" s="144"/>
      <c r="AF397" s="144"/>
      <c r="AG397" s="144"/>
      <c r="AH397" s="144"/>
      <c r="AI397" s="144"/>
      <c r="AJ397" s="144"/>
      <c r="AK397" s="144"/>
      <c r="AL397" s="144"/>
      <c r="AM397" s="144"/>
      <c r="AN397" s="144"/>
      <c r="AO397" s="144"/>
      <c r="AP397" s="144"/>
    </row>
    <row r="398" spans="1:42">
      <c r="A398" s="144"/>
      <c r="B398" s="144"/>
      <c r="C398" s="144"/>
      <c r="D398" s="144"/>
      <c r="E398" s="144"/>
      <c r="F398" s="144"/>
      <c r="G398" s="144"/>
      <c r="H398" s="144"/>
      <c r="I398" s="144"/>
      <c r="J398" s="144"/>
      <c r="K398" s="144"/>
      <c r="L398" s="144"/>
      <c r="M398" s="144"/>
      <c r="N398" s="144"/>
      <c r="O398" s="144"/>
      <c r="P398" s="144"/>
      <c r="Q398" s="144"/>
      <c r="R398" s="144"/>
      <c r="S398" s="144"/>
      <c r="T398" s="144"/>
      <c r="U398" s="144"/>
      <c r="V398" s="144"/>
      <c r="W398" s="144"/>
      <c r="X398" s="144"/>
      <c r="Y398" s="144"/>
      <c r="Z398" s="144"/>
      <c r="AA398" s="144"/>
      <c r="AB398" s="144"/>
      <c r="AC398" s="144"/>
      <c r="AD398" s="144"/>
      <c r="AE398" s="144"/>
      <c r="AF398" s="144"/>
      <c r="AG398" s="144"/>
      <c r="AH398" s="144"/>
      <c r="AI398" s="144"/>
      <c r="AJ398" s="144"/>
      <c r="AK398" s="144"/>
      <c r="AL398" s="144"/>
      <c r="AM398" s="144"/>
      <c r="AN398" s="144"/>
      <c r="AO398" s="144"/>
      <c r="AP398" s="144"/>
    </row>
    <row r="399" spans="1:42">
      <c r="A399" s="144"/>
      <c r="B399" s="144"/>
      <c r="C399" s="144"/>
      <c r="D399" s="144"/>
      <c r="E399" s="144"/>
      <c r="F399" s="144"/>
      <c r="G399" s="144"/>
      <c r="H399" s="144"/>
      <c r="I399" s="144"/>
      <c r="J399" s="144"/>
      <c r="K399" s="144"/>
      <c r="L399" s="144"/>
      <c r="M399" s="144"/>
      <c r="N399" s="144"/>
      <c r="O399" s="144"/>
      <c r="P399" s="144"/>
      <c r="Q399" s="144"/>
      <c r="R399" s="144"/>
      <c r="S399" s="144"/>
      <c r="T399" s="144"/>
      <c r="U399" s="144"/>
      <c r="V399" s="144"/>
      <c r="W399" s="144"/>
      <c r="X399" s="144"/>
      <c r="Y399" s="144"/>
      <c r="Z399" s="144"/>
      <c r="AA399" s="144"/>
      <c r="AB399" s="144"/>
      <c r="AC399" s="144"/>
      <c r="AD399" s="144"/>
      <c r="AE399" s="144"/>
      <c r="AF399" s="144"/>
      <c r="AG399" s="144"/>
      <c r="AH399" s="144"/>
      <c r="AI399" s="144"/>
      <c r="AJ399" s="144"/>
      <c r="AK399" s="144"/>
      <c r="AL399" s="144"/>
      <c r="AM399" s="144"/>
      <c r="AN399" s="144"/>
      <c r="AO399" s="144"/>
      <c r="AP399" s="144"/>
    </row>
    <row r="400" spans="1:42">
      <c r="A400" s="144"/>
      <c r="B400" s="144"/>
      <c r="C400" s="144"/>
      <c r="D400" s="144"/>
      <c r="E400" s="144"/>
      <c r="F400" s="144"/>
      <c r="G400" s="144"/>
      <c r="H400" s="144"/>
      <c r="I400" s="144"/>
      <c r="J400" s="144"/>
      <c r="K400" s="144"/>
      <c r="L400" s="144"/>
      <c r="M400" s="144"/>
      <c r="N400" s="144"/>
      <c r="O400" s="144"/>
      <c r="P400" s="144"/>
      <c r="Q400" s="144"/>
      <c r="R400" s="144"/>
      <c r="S400" s="144"/>
      <c r="T400" s="144"/>
      <c r="U400" s="144"/>
      <c r="V400" s="144"/>
      <c r="W400" s="144"/>
      <c r="X400" s="144"/>
      <c r="Y400" s="144"/>
      <c r="Z400" s="144"/>
      <c r="AA400" s="144"/>
      <c r="AB400" s="144"/>
      <c r="AC400" s="144"/>
      <c r="AD400" s="144"/>
      <c r="AE400" s="144"/>
      <c r="AF400" s="144"/>
      <c r="AG400" s="144"/>
      <c r="AH400" s="144"/>
      <c r="AI400" s="144"/>
      <c r="AJ400" s="144"/>
      <c r="AK400" s="144"/>
      <c r="AL400" s="144"/>
      <c r="AM400" s="144"/>
      <c r="AN400" s="144"/>
      <c r="AO400" s="144"/>
      <c r="AP400" s="144"/>
    </row>
    <row r="401" spans="1:42">
      <c r="A401" s="144"/>
      <c r="B401" s="144"/>
      <c r="C401" s="144"/>
      <c r="D401" s="144"/>
      <c r="E401" s="144"/>
      <c r="F401" s="144"/>
      <c r="G401" s="144"/>
      <c r="H401" s="144"/>
      <c r="I401" s="144"/>
      <c r="J401" s="144"/>
      <c r="K401" s="144"/>
      <c r="L401" s="144"/>
      <c r="M401" s="144"/>
      <c r="N401" s="144"/>
      <c r="O401" s="144"/>
      <c r="P401" s="144"/>
      <c r="Q401" s="144"/>
      <c r="R401" s="144"/>
      <c r="S401" s="144"/>
      <c r="T401" s="144"/>
      <c r="U401" s="144"/>
      <c r="V401" s="144"/>
      <c r="W401" s="144"/>
      <c r="X401" s="144"/>
      <c r="Y401" s="144"/>
      <c r="Z401" s="144"/>
      <c r="AA401" s="144"/>
      <c r="AB401" s="144"/>
      <c r="AC401" s="144"/>
      <c r="AD401" s="144"/>
      <c r="AE401" s="144"/>
      <c r="AF401" s="144"/>
      <c r="AG401" s="144"/>
      <c r="AH401" s="144"/>
      <c r="AI401" s="144"/>
      <c r="AJ401" s="144"/>
      <c r="AK401" s="144"/>
      <c r="AL401" s="144"/>
      <c r="AM401" s="144"/>
      <c r="AN401" s="144"/>
      <c r="AO401" s="144"/>
      <c r="AP401" s="144"/>
    </row>
    <row r="402" spans="1:42">
      <c r="A402" s="144"/>
      <c r="B402" s="144"/>
      <c r="C402" s="144"/>
      <c r="D402" s="144"/>
      <c r="E402" s="144"/>
      <c r="F402" s="144"/>
      <c r="G402" s="144"/>
      <c r="H402" s="144"/>
      <c r="I402" s="144"/>
      <c r="J402" s="144"/>
      <c r="K402" s="144"/>
      <c r="L402" s="144"/>
      <c r="M402" s="144"/>
      <c r="N402" s="144"/>
      <c r="O402" s="144"/>
      <c r="P402" s="144"/>
      <c r="Q402" s="144"/>
      <c r="R402" s="144"/>
      <c r="S402" s="144"/>
      <c r="T402" s="144"/>
      <c r="U402" s="144"/>
      <c r="V402" s="144"/>
      <c r="W402" s="144"/>
      <c r="X402" s="144"/>
      <c r="Y402" s="144"/>
      <c r="Z402" s="144"/>
      <c r="AA402" s="144"/>
      <c r="AB402" s="144"/>
      <c r="AC402" s="144"/>
      <c r="AD402" s="144"/>
      <c r="AE402" s="144"/>
      <c r="AF402" s="144"/>
      <c r="AG402" s="144"/>
      <c r="AH402" s="144"/>
      <c r="AI402" s="144"/>
      <c r="AJ402" s="144"/>
      <c r="AK402" s="144"/>
      <c r="AL402" s="144"/>
      <c r="AM402" s="144"/>
      <c r="AN402" s="144"/>
      <c r="AO402" s="144"/>
      <c r="AP402" s="144"/>
    </row>
    <row r="403" spans="1:42">
      <c r="A403" s="144"/>
      <c r="B403" s="144"/>
      <c r="C403" s="144"/>
      <c r="D403" s="144"/>
      <c r="E403" s="144"/>
      <c r="F403" s="144"/>
      <c r="G403" s="144"/>
      <c r="H403" s="144"/>
      <c r="I403" s="144"/>
      <c r="J403" s="144"/>
      <c r="K403" s="144"/>
      <c r="L403" s="144"/>
      <c r="M403" s="144"/>
      <c r="N403" s="144"/>
      <c r="O403" s="144"/>
      <c r="P403" s="144"/>
      <c r="Q403" s="144"/>
      <c r="R403" s="144"/>
      <c r="S403" s="144"/>
      <c r="T403" s="144"/>
      <c r="U403" s="144"/>
      <c r="V403" s="144"/>
      <c r="W403" s="144"/>
      <c r="X403" s="144"/>
      <c r="Y403" s="144"/>
      <c r="Z403" s="144"/>
      <c r="AA403" s="144"/>
      <c r="AB403" s="144"/>
      <c r="AC403" s="144"/>
      <c r="AD403" s="144"/>
      <c r="AE403" s="144"/>
      <c r="AF403" s="144"/>
      <c r="AG403" s="144"/>
      <c r="AH403" s="144"/>
      <c r="AI403" s="144"/>
      <c r="AJ403" s="144"/>
      <c r="AK403" s="144"/>
      <c r="AL403" s="144"/>
      <c r="AM403" s="144"/>
      <c r="AN403" s="144"/>
      <c r="AO403" s="144"/>
      <c r="AP403" s="144"/>
    </row>
    <row r="404" spans="1:42">
      <c r="A404" s="144"/>
      <c r="B404" s="144"/>
      <c r="C404" s="144"/>
      <c r="D404" s="144"/>
      <c r="E404" s="144"/>
      <c r="F404" s="144"/>
      <c r="G404" s="144"/>
      <c r="H404" s="144"/>
      <c r="I404" s="144"/>
      <c r="J404" s="144"/>
      <c r="K404" s="144"/>
      <c r="L404" s="144"/>
      <c r="M404" s="144"/>
      <c r="N404" s="144"/>
      <c r="O404" s="144"/>
      <c r="P404" s="144"/>
      <c r="Q404" s="144"/>
      <c r="R404" s="144"/>
      <c r="S404" s="144"/>
      <c r="T404" s="144"/>
      <c r="U404" s="144"/>
      <c r="V404" s="144"/>
      <c r="W404" s="144"/>
      <c r="X404" s="144"/>
      <c r="Y404" s="144"/>
      <c r="Z404" s="144"/>
      <c r="AA404" s="144"/>
      <c r="AB404" s="144"/>
      <c r="AC404" s="144"/>
      <c r="AD404" s="144"/>
      <c r="AE404" s="144"/>
      <c r="AF404" s="144"/>
      <c r="AG404" s="144"/>
      <c r="AH404" s="144"/>
      <c r="AI404" s="144"/>
      <c r="AJ404" s="144"/>
      <c r="AK404" s="144"/>
      <c r="AL404" s="144"/>
      <c r="AM404" s="144"/>
      <c r="AN404" s="144"/>
      <c r="AO404" s="144"/>
      <c r="AP404" s="144"/>
    </row>
    <row r="405" spans="1:42">
      <c r="A405" s="144"/>
      <c r="B405" s="144"/>
      <c r="C405" s="144"/>
      <c r="D405" s="144"/>
      <c r="E405" s="144"/>
      <c r="F405" s="144"/>
      <c r="G405" s="144"/>
      <c r="H405" s="144"/>
      <c r="I405" s="144"/>
      <c r="J405" s="144"/>
      <c r="K405" s="144"/>
      <c r="L405" s="144"/>
      <c r="M405" s="144"/>
      <c r="N405" s="144"/>
      <c r="O405" s="144"/>
      <c r="P405" s="144"/>
      <c r="Q405" s="144"/>
      <c r="R405" s="144"/>
      <c r="S405" s="144"/>
      <c r="T405" s="144"/>
      <c r="U405" s="144"/>
      <c r="V405" s="144"/>
      <c r="W405" s="144"/>
      <c r="X405" s="144"/>
      <c r="Y405" s="144"/>
      <c r="Z405" s="144"/>
      <c r="AA405" s="144"/>
      <c r="AB405" s="144"/>
      <c r="AC405" s="144"/>
      <c r="AD405" s="144"/>
      <c r="AE405" s="144"/>
      <c r="AF405" s="144"/>
      <c r="AG405" s="144"/>
      <c r="AH405" s="144"/>
      <c r="AI405" s="144"/>
      <c r="AJ405" s="144"/>
      <c r="AK405" s="144"/>
      <c r="AL405" s="144"/>
      <c r="AM405" s="144"/>
      <c r="AN405" s="144"/>
      <c r="AO405" s="144"/>
      <c r="AP405" s="144"/>
    </row>
    <row r="406" spans="1:42">
      <c r="A406" s="144"/>
      <c r="B406" s="144"/>
      <c r="C406" s="144"/>
      <c r="D406" s="144"/>
      <c r="E406" s="144"/>
      <c r="F406" s="144"/>
      <c r="G406" s="144"/>
      <c r="H406" s="144"/>
      <c r="I406" s="144"/>
      <c r="J406" s="144"/>
      <c r="K406" s="144"/>
      <c r="L406" s="144"/>
      <c r="M406" s="144"/>
      <c r="N406" s="144"/>
      <c r="O406" s="144"/>
      <c r="P406" s="144"/>
      <c r="Q406" s="144"/>
      <c r="R406" s="144"/>
      <c r="S406" s="144"/>
      <c r="T406" s="144"/>
      <c r="U406" s="144"/>
      <c r="V406" s="144"/>
      <c r="W406" s="144"/>
      <c r="X406" s="144"/>
      <c r="Y406" s="144"/>
      <c r="Z406" s="144"/>
      <c r="AA406" s="144"/>
      <c r="AB406" s="144"/>
      <c r="AC406" s="144"/>
      <c r="AD406" s="144"/>
      <c r="AE406" s="144"/>
      <c r="AF406" s="144"/>
      <c r="AG406" s="144"/>
      <c r="AH406" s="144"/>
      <c r="AI406" s="144"/>
      <c r="AJ406" s="144"/>
      <c r="AK406" s="144"/>
      <c r="AL406" s="144"/>
      <c r="AM406" s="144"/>
      <c r="AN406" s="144"/>
      <c r="AO406" s="144"/>
      <c r="AP406" s="144"/>
    </row>
    <row r="407" spans="1:42">
      <c r="A407" s="144"/>
      <c r="B407" s="144"/>
      <c r="C407" s="144"/>
      <c r="D407" s="144"/>
      <c r="E407" s="144"/>
      <c r="F407" s="144"/>
      <c r="G407" s="144"/>
      <c r="H407" s="144"/>
      <c r="I407" s="144"/>
      <c r="J407" s="144"/>
      <c r="K407" s="144"/>
      <c r="L407" s="144"/>
      <c r="M407" s="144"/>
      <c r="N407" s="144"/>
      <c r="O407" s="144"/>
      <c r="P407" s="144"/>
      <c r="Q407" s="144"/>
      <c r="R407" s="144"/>
      <c r="S407" s="144"/>
      <c r="T407" s="144"/>
      <c r="U407" s="144"/>
      <c r="V407" s="144"/>
      <c r="W407" s="144"/>
      <c r="X407" s="144"/>
      <c r="Y407" s="144"/>
      <c r="Z407" s="144"/>
      <c r="AA407" s="144"/>
      <c r="AB407" s="144"/>
      <c r="AC407" s="144"/>
      <c r="AD407" s="144"/>
      <c r="AE407" s="144"/>
      <c r="AF407" s="144"/>
      <c r="AG407" s="144"/>
      <c r="AH407" s="144"/>
      <c r="AI407" s="144"/>
      <c r="AJ407" s="144"/>
      <c r="AK407" s="144"/>
      <c r="AL407" s="144"/>
      <c r="AM407" s="144"/>
      <c r="AN407" s="144"/>
      <c r="AO407" s="144"/>
      <c r="AP407" s="144"/>
    </row>
    <row r="408" spans="1:42">
      <c r="A408" s="144"/>
      <c r="B408" s="144"/>
      <c r="C408" s="144"/>
      <c r="D408" s="144"/>
      <c r="E408" s="144"/>
      <c r="F408" s="144"/>
      <c r="G408" s="144"/>
      <c r="H408" s="144"/>
      <c r="I408" s="144"/>
      <c r="J408" s="144"/>
      <c r="K408" s="144"/>
      <c r="L408" s="144"/>
      <c r="M408" s="144"/>
      <c r="N408" s="144"/>
      <c r="O408" s="144"/>
      <c r="P408" s="144"/>
      <c r="Q408" s="144"/>
      <c r="R408" s="144"/>
      <c r="S408" s="144"/>
      <c r="T408" s="144"/>
      <c r="U408" s="144"/>
      <c r="V408" s="144"/>
      <c r="W408" s="144"/>
      <c r="X408" s="144"/>
      <c r="Y408" s="144"/>
      <c r="Z408" s="144"/>
      <c r="AA408" s="144"/>
      <c r="AB408" s="144"/>
      <c r="AC408" s="144"/>
      <c r="AD408" s="144"/>
      <c r="AE408" s="144"/>
      <c r="AF408" s="144"/>
      <c r="AG408" s="144"/>
      <c r="AH408" s="144"/>
      <c r="AI408" s="144"/>
      <c r="AJ408" s="144"/>
      <c r="AK408" s="144"/>
      <c r="AL408" s="144"/>
      <c r="AM408" s="144"/>
      <c r="AN408" s="144"/>
      <c r="AO408" s="144"/>
      <c r="AP408" s="144"/>
    </row>
    <row r="409" spans="1:42">
      <c r="A409" s="144"/>
      <c r="B409" s="144"/>
      <c r="C409" s="144"/>
      <c r="D409" s="144"/>
      <c r="E409" s="144"/>
      <c r="F409" s="144"/>
      <c r="G409" s="144"/>
      <c r="H409" s="144"/>
      <c r="I409" s="144"/>
      <c r="J409" s="144"/>
      <c r="K409" s="144"/>
      <c r="L409" s="144"/>
      <c r="M409" s="144"/>
      <c r="N409" s="144"/>
      <c r="O409" s="144"/>
      <c r="P409" s="144"/>
      <c r="Q409" s="144"/>
      <c r="R409" s="144"/>
      <c r="S409" s="144"/>
      <c r="T409" s="144"/>
      <c r="U409" s="144"/>
      <c r="V409" s="144"/>
      <c r="W409" s="144"/>
      <c r="X409" s="144"/>
      <c r="Y409" s="144"/>
      <c r="Z409" s="144"/>
      <c r="AA409" s="144"/>
      <c r="AB409" s="144"/>
      <c r="AC409" s="144"/>
      <c r="AD409" s="144"/>
      <c r="AE409" s="144"/>
      <c r="AF409" s="144"/>
      <c r="AG409" s="144"/>
      <c r="AH409" s="144"/>
      <c r="AI409" s="144"/>
      <c r="AJ409" s="144"/>
      <c r="AK409" s="144"/>
      <c r="AL409" s="144"/>
      <c r="AM409" s="144"/>
      <c r="AN409" s="144"/>
      <c r="AO409" s="144"/>
      <c r="AP409" s="144"/>
    </row>
    <row r="410" spans="1:42">
      <c r="A410" s="144"/>
      <c r="B410" s="144"/>
      <c r="C410" s="144"/>
      <c r="D410" s="144"/>
      <c r="E410" s="144"/>
      <c r="F410" s="144"/>
      <c r="G410" s="144"/>
      <c r="H410" s="144"/>
      <c r="I410" s="144"/>
      <c r="J410" s="144"/>
      <c r="K410" s="144"/>
      <c r="L410" s="144"/>
      <c r="M410" s="144"/>
      <c r="N410" s="144"/>
      <c r="O410" s="144"/>
      <c r="P410" s="144"/>
      <c r="Q410" s="144"/>
      <c r="R410" s="144"/>
      <c r="S410" s="144"/>
      <c r="T410" s="144"/>
      <c r="U410" s="144"/>
      <c r="V410" s="144"/>
      <c r="W410" s="144"/>
      <c r="X410" s="144"/>
      <c r="Y410" s="144"/>
      <c r="Z410" s="144"/>
      <c r="AA410" s="144"/>
      <c r="AB410" s="144"/>
      <c r="AC410" s="144"/>
      <c r="AD410" s="144"/>
      <c r="AE410" s="144"/>
      <c r="AF410" s="144"/>
      <c r="AG410" s="144"/>
      <c r="AH410" s="144"/>
      <c r="AI410" s="144"/>
      <c r="AJ410" s="144"/>
      <c r="AK410" s="144"/>
      <c r="AL410" s="144"/>
      <c r="AM410" s="144"/>
      <c r="AN410" s="144"/>
      <c r="AO410" s="144"/>
      <c r="AP410" s="144"/>
    </row>
    <row r="411" spans="1:42">
      <c r="A411" s="144"/>
      <c r="B411" s="144"/>
      <c r="C411" s="144"/>
      <c r="D411" s="144"/>
      <c r="E411" s="144"/>
      <c r="F411" s="144"/>
      <c r="G411" s="144"/>
      <c r="H411" s="144"/>
      <c r="I411" s="144"/>
      <c r="J411" s="144"/>
      <c r="K411" s="144"/>
      <c r="L411" s="144"/>
      <c r="M411" s="144"/>
      <c r="N411" s="144"/>
      <c r="O411" s="144"/>
      <c r="P411" s="144"/>
      <c r="Q411" s="144"/>
      <c r="R411" s="144"/>
      <c r="S411" s="144"/>
      <c r="T411" s="144"/>
      <c r="U411" s="144"/>
      <c r="V411" s="144"/>
      <c r="W411" s="144"/>
      <c r="X411" s="144"/>
      <c r="Y411" s="144"/>
      <c r="Z411" s="144"/>
      <c r="AA411" s="144"/>
      <c r="AB411" s="144"/>
      <c r="AC411" s="144"/>
      <c r="AD411" s="144"/>
      <c r="AE411" s="144"/>
      <c r="AF411" s="144"/>
      <c r="AG411" s="144"/>
      <c r="AH411" s="144"/>
      <c r="AI411" s="144"/>
      <c r="AJ411" s="144"/>
      <c r="AK411" s="144"/>
      <c r="AL411" s="144"/>
      <c r="AM411" s="144"/>
      <c r="AN411" s="144"/>
      <c r="AO411" s="144"/>
      <c r="AP411" s="144"/>
    </row>
    <row r="412" spans="1:42">
      <c r="A412" s="144"/>
      <c r="B412" s="144"/>
      <c r="C412" s="144"/>
      <c r="D412" s="144"/>
      <c r="E412" s="144"/>
      <c r="F412" s="144"/>
      <c r="G412" s="144"/>
      <c r="H412" s="144"/>
      <c r="I412" s="144"/>
      <c r="J412" s="144"/>
      <c r="K412" s="144"/>
      <c r="L412" s="144"/>
      <c r="M412" s="144"/>
      <c r="N412" s="144"/>
      <c r="O412" s="144"/>
      <c r="P412" s="144"/>
      <c r="Q412" s="144"/>
      <c r="R412" s="144"/>
      <c r="S412" s="144"/>
      <c r="T412" s="144"/>
      <c r="U412" s="144"/>
      <c r="V412" s="144"/>
      <c r="W412" s="144"/>
      <c r="X412" s="144"/>
      <c r="Y412" s="144"/>
      <c r="Z412" s="144"/>
      <c r="AA412" s="144"/>
      <c r="AB412" s="144"/>
      <c r="AC412" s="144"/>
      <c r="AD412" s="144"/>
      <c r="AE412" s="144"/>
      <c r="AF412" s="144"/>
      <c r="AG412" s="144"/>
      <c r="AH412" s="144"/>
      <c r="AI412" s="144"/>
      <c r="AJ412" s="144"/>
      <c r="AK412" s="144"/>
      <c r="AL412" s="144"/>
      <c r="AM412" s="144"/>
      <c r="AN412" s="144"/>
      <c r="AO412" s="144"/>
      <c r="AP412" s="144"/>
    </row>
    <row r="413" spans="1:42">
      <c r="A413" s="144"/>
      <c r="B413" s="144"/>
      <c r="C413" s="144"/>
      <c r="D413" s="144"/>
      <c r="E413" s="144"/>
      <c r="F413" s="144"/>
      <c r="G413" s="144"/>
      <c r="H413" s="144"/>
      <c r="I413" s="144"/>
      <c r="J413" s="144"/>
      <c r="K413" s="144"/>
      <c r="L413" s="144"/>
      <c r="M413" s="144"/>
      <c r="N413" s="144"/>
      <c r="O413" s="144"/>
      <c r="P413" s="144"/>
      <c r="Q413" s="144"/>
      <c r="R413" s="144"/>
      <c r="S413" s="144"/>
      <c r="T413" s="144"/>
      <c r="U413" s="144"/>
      <c r="V413" s="144"/>
      <c r="W413" s="144"/>
      <c r="X413" s="144"/>
      <c r="Y413" s="144"/>
      <c r="Z413" s="144"/>
      <c r="AA413" s="144"/>
      <c r="AB413" s="144"/>
      <c r="AC413" s="144"/>
      <c r="AD413" s="144"/>
      <c r="AE413" s="144"/>
      <c r="AF413" s="144"/>
      <c r="AG413" s="144"/>
      <c r="AH413" s="144"/>
      <c r="AI413" s="144"/>
      <c r="AJ413" s="144"/>
      <c r="AK413" s="144"/>
      <c r="AL413" s="144"/>
      <c r="AM413" s="144"/>
      <c r="AN413" s="144"/>
      <c r="AO413" s="144"/>
      <c r="AP413" s="144"/>
    </row>
    <row r="414" spans="1:42">
      <c r="A414" s="144"/>
      <c r="B414" s="144"/>
      <c r="C414" s="144"/>
      <c r="D414" s="144"/>
      <c r="E414" s="144"/>
      <c r="F414" s="144"/>
      <c r="G414" s="144"/>
      <c r="H414" s="144"/>
      <c r="I414" s="144"/>
      <c r="J414" s="144"/>
      <c r="K414" s="144"/>
      <c r="L414" s="144"/>
      <c r="M414" s="144"/>
      <c r="N414" s="144"/>
      <c r="O414" s="144"/>
      <c r="P414" s="144"/>
      <c r="Q414" s="144"/>
      <c r="R414" s="144"/>
      <c r="S414" s="144"/>
      <c r="T414" s="144"/>
      <c r="U414" s="144"/>
      <c r="V414" s="144"/>
      <c r="W414" s="144"/>
      <c r="X414" s="144"/>
      <c r="Y414" s="144"/>
      <c r="Z414" s="144"/>
      <c r="AA414" s="144"/>
      <c r="AB414" s="144"/>
      <c r="AC414" s="144"/>
      <c r="AD414" s="144"/>
      <c r="AE414" s="144"/>
      <c r="AF414" s="144"/>
      <c r="AG414" s="144"/>
      <c r="AH414" s="144"/>
      <c r="AI414" s="144"/>
      <c r="AJ414" s="144"/>
      <c r="AK414" s="144"/>
      <c r="AL414" s="144"/>
      <c r="AM414" s="144"/>
      <c r="AN414" s="144"/>
      <c r="AO414" s="144"/>
      <c r="AP414" s="144"/>
    </row>
    <row r="415" spans="1:42">
      <c r="A415" s="144"/>
      <c r="B415" s="144"/>
      <c r="C415" s="144"/>
      <c r="D415" s="144"/>
      <c r="E415" s="144"/>
      <c r="F415" s="144"/>
      <c r="G415" s="144"/>
      <c r="H415" s="144"/>
      <c r="I415" s="144"/>
      <c r="J415" s="144"/>
      <c r="K415" s="144"/>
      <c r="L415" s="144"/>
      <c r="M415" s="144"/>
      <c r="N415" s="144"/>
      <c r="O415" s="144"/>
      <c r="P415" s="144"/>
      <c r="Q415" s="144"/>
      <c r="R415" s="144"/>
      <c r="S415" s="144"/>
      <c r="T415" s="144"/>
      <c r="U415" s="144"/>
      <c r="V415" s="144"/>
      <c r="W415" s="144"/>
      <c r="X415" s="144"/>
      <c r="Y415" s="144"/>
      <c r="Z415" s="144"/>
      <c r="AA415" s="144"/>
      <c r="AB415" s="144"/>
      <c r="AC415" s="144"/>
      <c r="AD415" s="144"/>
      <c r="AE415" s="144"/>
      <c r="AF415" s="144"/>
      <c r="AG415" s="144"/>
      <c r="AH415" s="144"/>
      <c r="AI415" s="144"/>
      <c r="AJ415" s="144"/>
      <c r="AK415" s="144"/>
      <c r="AL415" s="144"/>
      <c r="AM415" s="144"/>
      <c r="AN415" s="144"/>
      <c r="AO415" s="144"/>
      <c r="AP415" s="144"/>
    </row>
    <row r="416" spans="1:42">
      <c r="A416" s="144"/>
      <c r="B416" s="144"/>
      <c r="C416" s="144"/>
      <c r="D416" s="144"/>
      <c r="E416" s="144"/>
      <c r="F416" s="144"/>
      <c r="G416" s="144"/>
      <c r="H416" s="144"/>
      <c r="I416" s="144"/>
      <c r="J416" s="144"/>
      <c r="K416" s="144"/>
      <c r="L416" s="144"/>
      <c r="M416" s="144"/>
      <c r="N416" s="144"/>
      <c r="O416" s="144"/>
      <c r="P416" s="144"/>
      <c r="Q416" s="144"/>
      <c r="R416" s="144"/>
      <c r="S416" s="144"/>
      <c r="T416" s="144"/>
      <c r="U416" s="144"/>
      <c r="V416" s="144"/>
      <c r="W416" s="144"/>
      <c r="X416" s="144"/>
      <c r="Y416" s="144"/>
      <c r="Z416" s="144"/>
      <c r="AA416" s="144"/>
      <c r="AB416" s="144"/>
      <c r="AC416" s="144"/>
      <c r="AD416" s="144"/>
      <c r="AE416" s="144"/>
      <c r="AF416" s="144"/>
      <c r="AG416" s="144"/>
      <c r="AH416" s="144"/>
      <c r="AI416" s="144"/>
      <c r="AJ416" s="144"/>
      <c r="AK416" s="144"/>
      <c r="AL416" s="144"/>
      <c r="AM416" s="144"/>
      <c r="AN416" s="144"/>
      <c r="AO416" s="144"/>
      <c r="AP416" s="144"/>
    </row>
    <row r="417" spans="1:42">
      <c r="A417" s="144"/>
      <c r="B417" s="144"/>
      <c r="C417" s="144"/>
      <c r="D417" s="144"/>
      <c r="E417" s="144"/>
      <c r="F417" s="144"/>
      <c r="G417" s="144"/>
      <c r="H417" s="144"/>
      <c r="I417" s="144"/>
      <c r="J417" s="144"/>
      <c r="K417" s="144"/>
      <c r="L417" s="144"/>
      <c r="M417" s="144"/>
      <c r="N417" s="144"/>
      <c r="O417" s="144"/>
      <c r="P417" s="144"/>
      <c r="Q417" s="144"/>
      <c r="R417" s="144"/>
      <c r="S417" s="144"/>
      <c r="T417" s="144"/>
      <c r="U417" s="144"/>
      <c r="V417" s="144"/>
      <c r="W417" s="144"/>
      <c r="X417" s="144"/>
      <c r="Y417" s="144"/>
      <c r="Z417" s="144"/>
      <c r="AA417" s="144"/>
      <c r="AB417" s="144"/>
      <c r="AC417" s="144"/>
      <c r="AD417" s="144"/>
      <c r="AE417" s="144"/>
      <c r="AF417" s="144"/>
      <c r="AG417" s="144"/>
      <c r="AH417" s="144"/>
      <c r="AI417" s="144"/>
      <c r="AJ417" s="144"/>
      <c r="AK417" s="144"/>
      <c r="AL417" s="144"/>
      <c r="AM417" s="144"/>
      <c r="AN417" s="144"/>
      <c r="AO417" s="144"/>
      <c r="AP417" s="144"/>
    </row>
    <row r="418" spans="1:42">
      <c r="A418" s="144"/>
      <c r="B418" s="144"/>
      <c r="C418" s="144"/>
      <c r="D418" s="144"/>
      <c r="E418" s="144"/>
      <c r="F418" s="144"/>
      <c r="G418" s="144"/>
      <c r="H418" s="144"/>
      <c r="I418" s="144"/>
      <c r="J418" s="144"/>
      <c r="K418" s="144"/>
      <c r="L418" s="144"/>
      <c r="M418" s="144"/>
      <c r="N418" s="144"/>
      <c r="O418" s="144"/>
      <c r="P418" s="144"/>
      <c r="Q418" s="144"/>
      <c r="R418" s="144"/>
      <c r="S418" s="144"/>
      <c r="T418" s="144"/>
      <c r="U418" s="144"/>
      <c r="V418" s="144"/>
      <c r="W418" s="144"/>
      <c r="X418" s="144"/>
      <c r="Y418" s="144"/>
      <c r="Z418" s="144"/>
      <c r="AA418" s="144"/>
      <c r="AB418" s="144"/>
      <c r="AC418" s="144"/>
      <c r="AD418" s="144"/>
      <c r="AE418" s="144"/>
      <c r="AF418" s="144"/>
      <c r="AG418" s="144"/>
      <c r="AH418" s="144"/>
      <c r="AI418" s="144"/>
      <c r="AJ418" s="144"/>
      <c r="AK418" s="144"/>
      <c r="AL418" s="144"/>
      <c r="AM418" s="144"/>
      <c r="AN418" s="144"/>
      <c r="AO418" s="144"/>
      <c r="AP418" s="144"/>
    </row>
    <row r="419" spans="1:42">
      <c r="A419" s="144"/>
      <c r="B419" s="144"/>
      <c r="C419" s="144"/>
      <c r="D419" s="144"/>
      <c r="E419" s="144"/>
      <c r="F419" s="144"/>
      <c r="G419" s="144"/>
      <c r="H419" s="144"/>
      <c r="I419" s="144"/>
      <c r="J419" s="144"/>
      <c r="K419" s="144"/>
      <c r="L419" s="144"/>
      <c r="M419" s="144"/>
      <c r="N419" s="144"/>
      <c r="O419" s="144"/>
      <c r="P419" s="144"/>
      <c r="Q419" s="144"/>
      <c r="R419" s="144"/>
      <c r="S419" s="144"/>
      <c r="T419" s="144"/>
      <c r="U419" s="144"/>
      <c r="V419" s="144"/>
      <c r="W419" s="144"/>
      <c r="X419" s="144"/>
      <c r="Y419" s="144"/>
      <c r="Z419" s="144"/>
      <c r="AA419" s="144"/>
      <c r="AB419" s="144"/>
      <c r="AC419" s="144"/>
      <c r="AD419" s="144"/>
      <c r="AE419" s="144"/>
      <c r="AF419" s="144"/>
      <c r="AG419" s="144"/>
      <c r="AH419" s="144"/>
      <c r="AI419" s="144"/>
      <c r="AJ419" s="144"/>
      <c r="AK419" s="144"/>
      <c r="AL419" s="144"/>
      <c r="AM419" s="144"/>
      <c r="AN419" s="144"/>
      <c r="AO419" s="144"/>
      <c r="AP419" s="144"/>
    </row>
    <row r="420" spans="1:42">
      <c r="A420" s="144"/>
      <c r="B420" s="144"/>
      <c r="C420" s="144"/>
      <c r="D420" s="144"/>
      <c r="E420" s="144"/>
      <c r="F420" s="144"/>
      <c r="G420" s="144"/>
      <c r="H420" s="144"/>
      <c r="I420" s="144"/>
      <c r="J420" s="144"/>
      <c r="K420" s="144"/>
      <c r="L420" s="144"/>
      <c r="M420" s="144"/>
      <c r="N420" s="144"/>
      <c r="O420" s="144"/>
      <c r="P420" s="144"/>
      <c r="Q420" s="144"/>
      <c r="R420" s="144"/>
      <c r="S420" s="144"/>
      <c r="T420" s="144"/>
      <c r="U420" s="144"/>
      <c r="V420" s="144"/>
      <c r="W420" s="144"/>
      <c r="X420" s="144"/>
      <c r="Y420" s="144"/>
      <c r="Z420" s="144"/>
      <c r="AA420" s="144"/>
      <c r="AB420" s="144"/>
      <c r="AC420" s="144"/>
      <c r="AD420" s="144"/>
      <c r="AE420" s="144"/>
      <c r="AF420" s="144"/>
      <c r="AG420" s="144"/>
      <c r="AH420" s="144"/>
      <c r="AI420" s="144"/>
      <c r="AJ420" s="144"/>
      <c r="AK420" s="144"/>
      <c r="AL420" s="144"/>
      <c r="AM420" s="144"/>
      <c r="AN420" s="144"/>
      <c r="AO420" s="144"/>
      <c r="AP420" s="144"/>
    </row>
    <row r="421" spans="1:42">
      <c r="A421" s="144"/>
      <c r="B421" s="144"/>
      <c r="C421" s="144"/>
      <c r="D421" s="144"/>
      <c r="E421" s="144"/>
      <c r="F421" s="144"/>
      <c r="G421" s="144"/>
      <c r="H421" s="144"/>
      <c r="I421" s="144"/>
      <c r="J421" s="144"/>
      <c r="K421" s="144"/>
      <c r="L421" s="144"/>
      <c r="M421" s="144"/>
      <c r="N421" s="144"/>
      <c r="O421" s="144"/>
      <c r="P421" s="144"/>
      <c r="Q421" s="144"/>
      <c r="R421" s="144"/>
      <c r="S421" s="144"/>
      <c r="T421" s="144"/>
      <c r="U421" s="144"/>
      <c r="V421" s="144"/>
      <c r="W421" s="144"/>
      <c r="X421" s="144"/>
      <c r="Y421" s="144"/>
      <c r="Z421" s="144"/>
      <c r="AA421" s="144"/>
      <c r="AB421" s="144"/>
      <c r="AC421" s="144"/>
      <c r="AD421" s="144"/>
      <c r="AE421" s="144"/>
      <c r="AF421" s="144"/>
      <c r="AG421" s="144"/>
      <c r="AH421" s="144"/>
      <c r="AI421" s="144"/>
      <c r="AJ421" s="144"/>
      <c r="AK421" s="144"/>
      <c r="AL421" s="144"/>
      <c r="AM421" s="144"/>
      <c r="AN421" s="144"/>
      <c r="AO421" s="144"/>
      <c r="AP421" s="144"/>
    </row>
    <row r="422" spans="1:42">
      <c r="A422" s="144"/>
      <c r="B422" s="144"/>
      <c r="C422" s="144"/>
      <c r="D422" s="144"/>
      <c r="E422" s="144"/>
      <c r="F422" s="144"/>
      <c r="G422" s="144"/>
      <c r="H422" s="144"/>
      <c r="I422" s="144"/>
      <c r="J422" s="144"/>
      <c r="K422" s="144"/>
      <c r="L422" s="144"/>
      <c r="M422" s="144"/>
      <c r="N422" s="144"/>
      <c r="O422" s="144"/>
      <c r="P422" s="144"/>
      <c r="Q422" s="144"/>
      <c r="R422" s="144"/>
      <c r="S422" s="144"/>
      <c r="T422" s="144"/>
      <c r="U422" s="144"/>
      <c r="V422" s="144"/>
      <c r="W422" s="144"/>
      <c r="X422" s="144"/>
      <c r="Y422" s="144"/>
      <c r="Z422" s="144"/>
      <c r="AA422" s="144"/>
      <c r="AB422" s="144"/>
      <c r="AC422" s="144"/>
      <c r="AD422" s="144"/>
      <c r="AE422" s="144"/>
      <c r="AF422" s="144"/>
      <c r="AG422" s="144"/>
      <c r="AH422" s="144"/>
      <c r="AI422" s="144"/>
      <c r="AJ422" s="144"/>
      <c r="AK422" s="144"/>
      <c r="AL422" s="144"/>
      <c r="AM422" s="144"/>
      <c r="AN422" s="144"/>
      <c r="AO422" s="144"/>
      <c r="AP422" s="144"/>
    </row>
    <row r="423" spans="1:42">
      <c r="A423" s="144"/>
      <c r="B423" s="144"/>
      <c r="C423" s="144"/>
      <c r="D423" s="144"/>
      <c r="E423" s="144"/>
      <c r="F423" s="144"/>
      <c r="G423" s="144"/>
      <c r="H423" s="144"/>
      <c r="I423" s="144"/>
      <c r="J423" s="144"/>
      <c r="K423" s="144"/>
      <c r="L423" s="144"/>
      <c r="M423" s="144"/>
      <c r="N423" s="144"/>
      <c r="O423" s="144"/>
      <c r="P423" s="144"/>
      <c r="Q423" s="144"/>
      <c r="R423" s="144"/>
      <c r="S423" s="144"/>
      <c r="T423" s="144"/>
      <c r="U423" s="144"/>
      <c r="V423" s="144"/>
      <c r="W423" s="144"/>
      <c r="X423" s="144"/>
      <c r="Y423" s="144"/>
      <c r="Z423" s="144"/>
      <c r="AA423" s="144"/>
      <c r="AB423" s="144"/>
      <c r="AC423" s="144"/>
      <c r="AD423" s="144"/>
      <c r="AE423" s="144"/>
      <c r="AF423" s="144"/>
      <c r="AG423" s="144"/>
      <c r="AH423" s="144"/>
      <c r="AI423" s="144"/>
      <c r="AJ423" s="144"/>
      <c r="AK423" s="144"/>
      <c r="AL423" s="144"/>
      <c r="AM423" s="144"/>
      <c r="AN423" s="144"/>
      <c r="AO423" s="144"/>
      <c r="AP423" s="144"/>
    </row>
    <row r="424" spans="1:42">
      <c r="A424" s="144"/>
      <c r="B424" s="144"/>
      <c r="C424" s="144"/>
      <c r="D424" s="144"/>
      <c r="E424" s="144"/>
      <c r="F424" s="144"/>
      <c r="G424" s="144"/>
      <c r="H424" s="144"/>
      <c r="I424" s="144"/>
      <c r="J424" s="144"/>
      <c r="K424" s="144"/>
      <c r="L424" s="144"/>
      <c r="M424" s="144"/>
      <c r="N424" s="144"/>
      <c r="O424" s="144"/>
      <c r="P424" s="144"/>
      <c r="Q424" s="144"/>
      <c r="R424" s="144"/>
      <c r="S424" s="144"/>
      <c r="T424" s="144"/>
      <c r="U424" s="144"/>
      <c r="V424" s="144"/>
      <c r="W424" s="144"/>
      <c r="X424" s="144"/>
      <c r="Y424" s="144"/>
      <c r="Z424" s="144"/>
      <c r="AA424" s="144"/>
      <c r="AB424" s="144"/>
      <c r="AC424" s="144"/>
      <c r="AD424" s="144"/>
      <c r="AE424" s="144"/>
      <c r="AF424" s="144"/>
      <c r="AG424" s="144"/>
      <c r="AH424" s="144"/>
      <c r="AI424" s="144"/>
      <c r="AJ424" s="144"/>
      <c r="AK424" s="144"/>
      <c r="AL424" s="144"/>
      <c r="AM424" s="144"/>
      <c r="AN424" s="144"/>
      <c r="AO424" s="144"/>
      <c r="AP424" s="144"/>
    </row>
    <row r="425" spans="1:42">
      <c r="A425" s="144"/>
      <c r="B425" s="144"/>
      <c r="C425" s="144"/>
      <c r="D425" s="144"/>
      <c r="E425" s="144"/>
      <c r="F425" s="144"/>
      <c r="G425" s="144"/>
      <c r="H425" s="144"/>
      <c r="I425" s="144"/>
      <c r="J425" s="144"/>
      <c r="K425" s="144"/>
      <c r="L425" s="144"/>
      <c r="M425" s="144"/>
      <c r="N425" s="144"/>
      <c r="O425" s="144"/>
      <c r="P425" s="144"/>
      <c r="Q425" s="144"/>
      <c r="R425" s="144"/>
      <c r="S425" s="144"/>
      <c r="T425" s="144"/>
      <c r="U425" s="144"/>
      <c r="V425" s="144"/>
      <c r="W425" s="144"/>
      <c r="X425" s="144"/>
      <c r="Y425" s="144"/>
      <c r="Z425" s="144"/>
      <c r="AA425" s="144"/>
      <c r="AB425" s="144"/>
      <c r="AC425" s="144"/>
      <c r="AD425" s="144"/>
      <c r="AE425" s="144"/>
      <c r="AF425" s="144"/>
      <c r="AG425" s="144"/>
      <c r="AH425" s="144"/>
      <c r="AI425" s="144"/>
      <c r="AJ425" s="144"/>
      <c r="AK425" s="144"/>
      <c r="AL425" s="144"/>
      <c r="AM425" s="144"/>
      <c r="AN425" s="144"/>
      <c r="AO425" s="144"/>
      <c r="AP425" s="144"/>
    </row>
    <row r="426" spans="1:42">
      <c r="A426" s="144"/>
      <c r="B426" s="144"/>
      <c r="C426" s="144"/>
      <c r="D426" s="144"/>
      <c r="E426" s="144"/>
      <c r="F426" s="144"/>
      <c r="G426" s="144"/>
      <c r="H426" s="144"/>
      <c r="I426" s="144"/>
      <c r="J426" s="144"/>
      <c r="K426" s="144"/>
      <c r="L426" s="144"/>
      <c r="M426" s="144"/>
      <c r="N426" s="144"/>
      <c r="O426" s="144"/>
      <c r="P426" s="144"/>
      <c r="Q426" s="144"/>
      <c r="R426" s="144"/>
      <c r="S426" s="144"/>
      <c r="T426" s="144"/>
      <c r="U426" s="144"/>
      <c r="V426" s="144"/>
      <c r="W426" s="144"/>
      <c r="X426" s="144"/>
      <c r="Y426" s="144"/>
      <c r="Z426" s="144"/>
      <c r="AA426" s="144"/>
      <c r="AB426" s="144"/>
      <c r="AC426" s="144"/>
      <c r="AD426" s="144"/>
      <c r="AE426" s="144"/>
      <c r="AF426" s="144"/>
      <c r="AG426" s="144"/>
      <c r="AH426" s="144"/>
      <c r="AI426" s="144"/>
      <c r="AJ426" s="144"/>
      <c r="AK426" s="144"/>
      <c r="AL426" s="144"/>
      <c r="AM426" s="144"/>
      <c r="AN426" s="144"/>
      <c r="AO426" s="144"/>
      <c r="AP426" s="144"/>
    </row>
    <row r="427" spans="1:42">
      <c r="A427" s="144"/>
      <c r="B427" s="144"/>
      <c r="C427" s="144"/>
      <c r="D427" s="144"/>
      <c r="E427" s="144"/>
      <c r="F427" s="144"/>
      <c r="G427" s="144"/>
      <c r="H427" s="144"/>
      <c r="I427" s="144"/>
      <c r="J427" s="144"/>
      <c r="K427" s="144"/>
      <c r="L427" s="144"/>
      <c r="M427" s="144"/>
      <c r="N427" s="144"/>
      <c r="O427" s="144"/>
      <c r="P427" s="144"/>
      <c r="Q427" s="144"/>
      <c r="R427" s="144"/>
      <c r="S427" s="144"/>
      <c r="T427" s="144"/>
      <c r="U427" s="144"/>
      <c r="V427" s="144"/>
      <c r="W427" s="144"/>
      <c r="X427" s="144"/>
      <c r="Y427" s="144"/>
      <c r="Z427" s="144"/>
      <c r="AA427" s="144"/>
      <c r="AB427" s="144"/>
      <c r="AC427" s="144"/>
      <c r="AD427" s="144"/>
      <c r="AE427" s="144"/>
      <c r="AF427" s="144"/>
      <c r="AG427" s="144"/>
      <c r="AH427" s="144"/>
      <c r="AI427" s="144"/>
      <c r="AJ427" s="144"/>
      <c r="AK427" s="144"/>
      <c r="AL427" s="144"/>
      <c r="AM427" s="144"/>
      <c r="AN427" s="144"/>
      <c r="AO427" s="144"/>
      <c r="AP427" s="144"/>
    </row>
    <row r="428" spans="1:42">
      <c r="A428" s="144"/>
      <c r="B428" s="144"/>
      <c r="C428" s="144"/>
      <c r="D428" s="144"/>
      <c r="E428" s="144"/>
      <c r="F428" s="144"/>
      <c r="G428" s="144"/>
      <c r="H428" s="144"/>
      <c r="I428" s="144"/>
      <c r="J428" s="144"/>
      <c r="K428" s="144"/>
      <c r="L428" s="144"/>
      <c r="M428" s="144"/>
      <c r="N428" s="144"/>
      <c r="O428" s="144"/>
      <c r="P428" s="144"/>
      <c r="Q428" s="144"/>
      <c r="R428" s="144"/>
      <c r="S428" s="144"/>
      <c r="T428" s="144"/>
      <c r="U428" s="144"/>
      <c r="V428" s="144"/>
      <c r="W428" s="144"/>
      <c r="X428" s="144"/>
      <c r="Y428" s="144"/>
      <c r="Z428" s="144"/>
      <c r="AA428" s="144"/>
      <c r="AB428" s="144"/>
      <c r="AC428" s="144"/>
      <c r="AD428" s="144"/>
      <c r="AE428" s="144"/>
      <c r="AF428" s="144"/>
      <c r="AG428" s="144"/>
      <c r="AH428" s="144"/>
      <c r="AI428" s="144"/>
      <c r="AJ428" s="144"/>
      <c r="AK428" s="144"/>
      <c r="AL428" s="144"/>
      <c r="AM428" s="144"/>
      <c r="AN428" s="144"/>
      <c r="AO428" s="144"/>
      <c r="AP428" s="144"/>
    </row>
    <row r="429" spans="1:42">
      <c r="A429" s="144"/>
      <c r="B429" s="144"/>
      <c r="C429" s="144"/>
      <c r="D429" s="144"/>
      <c r="E429" s="144"/>
      <c r="F429" s="144"/>
      <c r="G429" s="144"/>
      <c r="H429" s="144"/>
      <c r="I429" s="144"/>
      <c r="J429" s="144"/>
      <c r="K429" s="144"/>
      <c r="L429" s="144"/>
      <c r="M429" s="144"/>
      <c r="N429" s="144"/>
      <c r="O429" s="144"/>
      <c r="P429" s="144"/>
      <c r="Q429" s="144"/>
      <c r="R429" s="144"/>
      <c r="S429" s="144"/>
      <c r="T429" s="144"/>
      <c r="U429" s="144"/>
      <c r="V429" s="144"/>
      <c r="W429" s="144"/>
      <c r="X429" s="144"/>
      <c r="Y429" s="144"/>
      <c r="Z429" s="144"/>
      <c r="AA429" s="144"/>
      <c r="AB429" s="144"/>
      <c r="AC429" s="144"/>
      <c r="AD429" s="144"/>
      <c r="AE429" s="144"/>
      <c r="AF429" s="144"/>
      <c r="AG429" s="144"/>
      <c r="AH429" s="144"/>
      <c r="AI429" s="144"/>
      <c r="AJ429" s="144"/>
      <c r="AK429" s="144"/>
      <c r="AL429" s="144"/>
      <c r="AM429" s="144"/>
      <c r="AN429" s="144"/>
      <c r="AO429" s="144"/>
      <c r="AP429" s="144"/>
    </row>
    <row r="430" spans="1:42">
      <c r="A430" s="144"/>
      <c r="B430" s="144"/>
      <c r="C430" s="144"/>
      <c r="D430" s="144"/>
      <c r="E430" s="144"/>
      <c r="F430" s="144"/>
      <c r="G430" s="144"/>
      <c r="H430" s="144"/>
      <c r="I430" s="144"/>
      <c r="J430" s="144"/>
      <c r="K430" s="144"/>
      <c r="L430" s="144"/>
      <c r="M430" s="144"/>
      <c r="N430" s="144"/>
      <c r="O430" s="144"/>
      <c r="P430" s="144"/>
      <c r="Q430" s="144"/>
      <c r="R430" s="144"/>
      <c r="S430" s="144"/>
      <c r="T430" s="144"/>
      <c r="U430" s="144"/>
      <c r="V430" s="144"/>
      <c r="W430" s="144"/>
      <c r="X430" s="144"/>
      <c r="Y430" s="144"/>
      <c r="Z430" s="144"/>
      <c r="AA430" s="144"/>
      <c r="AB430" s="144"/>
      <c r="AC430" s="144"/>
      <c r="AD430" s="144"/>
      <c r="AE430" s="144"/>
      <c r="AF430" s="144"/>
      <c r="AG430" s="144"/>
      <c r="AH430" s="144"/>
      <c r="AI430" s="144"/>
      <c r="AJ430" s="144"/>
      <c r="AK430" s="144"/>
      <c r="AL430" s="144"/>
      <c r="AM430" s="144"/>
      <c r="AN430" s="144"/>
      <c r="AO430" s="144"/>
      <c r="AP430" s="144"/>
    </row>
    <row r="431" spans="1:42">
      <c r="A431" s="144"/>
      <c r="B431" s="144"/>
      <c r="C431" s="144"/>
      <c r="D431" s="144"/>
      <c r="E431" s="144"/>
      <c r="F431" s="144"/>
      <c r="G431" s="144"/>
      <c r="H431" s="144"/>
      <c r="I431" s="144"/>
      <c r="J431" s="144"/>
      <c r="K431" s="144"/>
      <c r="L431" s="144"/>
      <c r="M431" s="144"/>
      <c r="N431" s="144"/>
      <c r="O431" s="144"/>
      <c r="P431" s="144"/>
      <c r="Q431" s="144"/>
      <c r="R431" s="144"/>
      <c r="S431" s="144"/>
      <c r="T431" s="144"/>
      <c r="U431" s="144"/>
      <c r="V431" s="144"/>
      <c r="W431" s="144"/>
      <c r="X431" s="144"/>
      <c r="Y431" s="144"/>
      <c r="Z431" s="144"/>
      <c r="AA431" s="144"/>
      <c r="AB431" s="144"/>
      <c r="AC431" s="144"/>
      <c r="AD431" s="144"/>
      <c r="AE431" s="144"/>
      <c r="AF431" s="144"/>
      <c r="AG431" s="144"/>
      <c r="AH431" s="144"/>
      <c r="AI431" s="144"/>
      <c r="AJ431" s="144"/>
      <c r="AK431" s="144"/>
      <c r="AL431" s="144"/>
      <c r="AM431" s="144"/>
      <c r="AN431" s="144"/>
      <c r="AO431" s="144"/>
      <c r="AP431" s="144"/>
    </row>
    <row r="432" spans="1:42">
      <c r="A432" s="144"/>
      <c r="B432" s="144"/>
      <c r="C432" s="144"/>
      <c r="D432" s="144"/>
      <c r="E432" s="144"/>
      <c r="F432" s="144"/>
      <c r="G432" s="144"/>
      <c r="H432" s="144"/>
      <c r="I432" s="144"/>
      <c r="J432" s="144"/>
      <c r="K432" s="144"/>
      <c r="L432" s="144"/>
      <c r="M432" s="144"/>
      <c r="N432" s="144"/>
      <c r="O432" s="144"/>
      <c r="P432" s="144"/>
      <c r="Q432" s="144"/>
      <c r="R432" s="144"/>
      <c r="S432" s="144"/>
      <c r="T432" s="144"/>
      <c r="U432" s="144"/>
      <c r="V432" s="144"/>
      <c r="W432" s="144"/>
      <c r="X432" s="144"/>
      <c r="Y432" s="144"/>
      <c r="Z432" s="144"/>
      <c r="AA432" s="144"/>
      <c r="AB432" s="144"/>
      <c r="AC432" s="144"/>
      <c r="AD432" s="144"/>
      <c r="AE432" s="144"/>
      <c r="AF432" s="144"/>
      <c r="AG432" s="144"/>
      <c r="AH432" s="144"/>
      <c r="AI432" s="144"/>
      <c r="AJ432" s="144"/>
      <c r="AK432" s="144"/>
      <c r="AL432" s="144"/>
      <c r="AM432" s="144"/>
      <c r="AN432" s="144"/>
      <c r="AO432" s="144"/>
      <c r="AP432" s="144"/>
    </row>
    <row r="433" spans="1:42">
      <c r="A433" s="144"/>
      <c r="B433" s="144"/>
      <c r="C433" s="144"/>
      <c r="D433" s="144"/>
      <c r="E433" s="144"/>
      <c r="F433" s="144"/>
      <c r="G433" s="144"/>
      <c r="H433" s="144"/>
      <c r="I433" s="144"/>
      <c r="J433" s="144"/>
      <c r="K433" s="144"/>
      <c r="L433" s="144"/>
      <c r="M433" s="144"/>
      <c r="N433" s="144"/>
      <c r="O433" s="144"/>
      <c r="P433" s="144"/>
      <c r="Q433" s="144"/>
      <c r="R433" s="144"/>
      <c r="S433" s="144"/>
      <c r="T433" s="144"/>
      <c r="U433" s="144"/>
      <c r="V433" s="144"/>
      <c r="W433" s="144"/>
      <c r="X433" s="144"/>
      <c r="Y433" s="144"/>
      <c r="Z433" s="144"/>
      <c r="AA433" s="144"/>
      <c r="AB433" s="144"/>
      <c r="AC433" s="144"/>
      <c r="AD433" s="144"/>
      <c r="AE433" s="144"/>
      <c r="AF433" s="144"/>
      <c r="AG433" s="144"/>
      <c r="AH433" s="144"/>
      <c r="AI433" s="144"/>
      <c r="AJ433" s="144"/>
      <c r="AK433" s="144"/>
      <c r="AL433" s="144"/>
      <c r="AM433" s="144"/>
      <c r="AN433" s="144"/>
      <c r="AO433" s="144"/>
      <c r="AP433" s="144"/>
    </row>
    <row r="434" spans="1:42">
      <c r="A434" s="144"/>
      <c r="B434" s="144"/>
      <c r="C434" s="144"/>
      <c r="D434" s="144"/>
      <c r="E434" s="144"/>
      <c r="F434" s="144"/>
      <c r="G434" s="144"/>
      <c r="H434" s="144"/>
      <c r="I434" s="144"/>
      <c r="J434" s="144"/>
      <c r="K434" s="144"/>
      <c r="L434" s="144"/>
      <c r="M434" s="144"/>
      <c r="N434" s="144"/>
      <c r="O434" s="144"/>
      <c r="P434" s="144"/>
      <c r="Q434" s="144"/>
      <c r="R434" s="144"/>
      <c r="S434" s="144"/>
      <c r="T434" s="144"/>
      <c r="U434" s="144"/>
      <c r="V434" s="144"/>
      <c r="W434" s="144"/>
      <c r="X434" s="144"/>
      <c r="Y434" s="144"/>
      <c r="Z434" s="144"/>
      <c r="AA434" s="144"/>
      <c r="AB434" s="144"/>
      <c r="AC434" s="144"/>
      <c r="AD434" s="144"/>
      <c r="AE434" s="144"/>
      <c r="AF434" s="144"/>
      <c r="AG434" s="144"/>
      <c r="AH434" s="144"/>
      <c r="AI434" s="144"/>
      <c r="AJ434" s="144"/>
      <c r="AK434" s="144"/>
      <c r="AL434" s="144"/>
      <c r="AM434" s="144"/>
      <c r="AN434" s="144"/>
      <c r="AO434" s="144"/>
      <c r="AP434" s="144"/>
    </row>
    <row r="435" spans="1:42">
      <c r="A435" s="144"/>
      <c r="B435" s="144"/>
      <c r="C435" s="144"/>
      <c r="D435" s="144"/>
      <c r="E435" s="144"/>
      <c r="F435" s="144"/>
      <c r="G435" s="144"/>
      <c r="H435" s="144"/>
      <c r="I435" s="144"/>
      <c r="J435" s="144"/>
      <c r="K435" s="144"/>
      <c r="L435" s="144"/>
      <c r="M435" s="144"/>
      <c r="N435" s="144"/>
      <c r="O435" s="144"/>
      <c r="P435" s="144"/>
      <c r="Q435" s="144"/>
      <c r="R435" s="144"/>
      <c r="S435" s="144"/>
      <c r="T435" s="144"/>
      <c r="U435" s="144"/>
      <c r="V435" s="144"/>
      <c r="W435" s="144"/>
      <c r="X435" s="144"/>
      <c r="Y435" s="144"/>
      <c r="Z435" s="144"/>
      <c r="AA435" s="144"/>
      <c r="AB435" s="144"/>
      <c r="AC435" s="144"/>
      <c r="AD435" s="144"/>
      <c r="AE435" s="144"/>
      <c r="AF435" s="144"/>
      <c r="AG435" s="144"/>
      <c r="AH435" s="144"/>
      <c r="AI435" s="144"/>
      <c r="AJ435" s="144"/>
      <c r="AK435" s="144"/>
      <c r="AL435" s="144"/>
      <c r="AM435" s="144"/>
      <c r="AN435" s="144"/>
      <c r="AO435" s="144"/>
      <c r="AP435" s="144"/>
    </row>
    <row r="436" spans="1:42">
      <c r="A436" s="144"/>
      <c r="B436" s="144"/>
      <c r="C436" s="144"/>
      <c r="D436" s="144"/>
      <c r="E436" s="144"/>
      <c r="F436" s="144"/>
      <c r="G436" s="144"/>
      <c r="H436" s="144"/>
      <c r="I436" s="144"/>
      <c r="J436" s="144"/>
      <c r="K436" s="144"/>
      <c r="L436" s="144"/>
      <c r="M436" s="144"/>
      <c r="N436" s="144"/>
      <c r="O436" s="144"/>
      <c r="P436" s="144"/>
      <c r="Q436" s="144"/>
      <c r="R436" s="144"/>
      <c r="S436" s="144"/>
      <c r="T436" s="144"/>
      <c r="U436" s="144"/>
      <c r="V436" s="144"/>
      <c r="W436" s="144"/>
      <c r="X436" s="144"/>
      <c r="Y436" s="144"/>
      <c r="Z436" s="144"/>
      <c r="AA436" s="144"/>
      <c r="AB436" s="144"/>
      <c r="AC436" s="144"/>
      <c r="AD436" s="144"/>
      <c r="AE436" s="144"/>
      <c r="AF436" s="144"/>
      <c r="AG436" s="144"/>
      <c r="AH436" s="144"/>
      <c r="AI436" s="144"/>
      <c r="AJ436" s="144"/>
      <c r="AK436" s="144"/>
      <c r="AL436" s="144"/>
      <c r="AM436" s="144"/>
      <c r="AN436" s="144"/>
      <c r="AO436" s="144"/>
      <c r="AP436" s="144"/>
    </row>
    <row r="437" spans="1:42">
      <c r="A437" s="144"/>
      <c r="B437" s="144"/>
      <c r="C437" s="144"/>
      <c r="D437" s="144"/>
      <c r="E437" s="144"/>
      <c r="F437" s="144"/>
      <c r="G437" s="144"/>
      <c r="H437" s="144"/>
      <c r="I437" s="144"/>
      <c r="J437" s="144"/>
      <c r="K437" s="144"/>
      <c r="L437" s="144"/>
      <c r="M437" s="144"/>
      <c r="N437" s="144"/>
      <c r="O437" s="144"/>
      <c r="P437" s="144"/>
      <c r="Q437" s="144"/>
      <c r="R437" s="144"/>
      <c r="S437" s="144"/>
      <c r="T437" s="144"/>
      <c r="U437" s="144"/>
      <c r="V437" s="144"/>
      <c r="W437" s="144"/>
      <c r="X437" s="144"/>
      <c r="Y437" s="144"/>
      <c r="Z437" s="144"/>
      <c r="AA437" s="144"/>
      <c r="AB437" s="144"/>
      <c r="AC437" s="144"/>
      <c r="AD437" s="144"/>
      <c r="AE437" s="144"/>
      <c r="AF437" s="144"/>
      <c r="AG437" s="144"/>
      <c r="AH437" s="144"/>
      <c r="AI437" s="144"/>
      <c r="AJ437" s="144"/>
      <c r="AK437" s="144"/>
      <c r="AL437" s="144"/>
      <c r="AM437" s="144"/>
      <c r="AN437" s="144"/>
      <c r="AO437" s="144"/>
      <c r="AP437" s="144"/>
    </row>
    <row r="438" spans="1:42">
      <c r="A438" s="144"/>
      <c r="B438" s="144"/>
      <c r="C438" s="144"/>
      <c r="D438" s="144"/>
      <c r="E438" s="144"/>
      <c r="F438" s="144"/>
      <c r="G438" s="144"/>
      <c r="H438" s="144"/>
      <c r="I438" s="144"/>
      <c r="J438" s="144"/>
      <c r="K438" s="144"/>
      <c r="L438" s="144"/>
      <c r="M438" s="144"/>
      <c r="N438" s="144"/>
      <c r="O438" s="144"/>
      <c r="P438" s="144"/>
      <c r="Q438" s="144"/>
      <c r="R438" s="144"/>
      <c r="S438" s="144"/>
      <c r="T438" s="144"/>
      <c r="U438" s="144"/>
      <c r="V438" s="144"/>
      <c r="W438" s="144"/>
      <c r="X438" s="144"/>
      <c r="Y438" s="144"/>
      <c r="Z438" s="144"/>
      <c r="AA438" s="144"/>
      <c r="AB438" s="144"/>
      <c r="AC438" s="144"/>
      <c r="AD438" s="144"/>
      <c r="AE438" s="144"/>
      <c r="AF438" s="144"/>
      <c r="AG438" s="144"/>
      <c r="AH438" s="144"/>
      <c r="AI438" s="144"/>
      <c r="AJ438" s="144"/>
      <c r="AK438" s="144"/>
      <c r="AL438" s="144"/>
      <c r="AM438" s="144"/>
      <c r="AN438" s="144"/>
      <c r="AO438" s="144"/>
      <c r="AP438" s="144"/>
    </row>
    <row r="439" spans="1:42">
      <c r="A439" s="144"/>
      <c r="B439" s="144"/>
      <c r="C439" s="144"/>
      <c r="D439" s="144"/>
      <c r="E439" s="144"/>
      <c r="F439" s="144"/>
      <c r="G439" s="144"/>
      <c r="H439" s="144"/>
      <c r="I439" s="144"/>
      <c r="J439" s="144"/>
      <c r="K439" s="144"/>
      <c r="L439" s="144"/>
      <c r="M439" s="144"/>
      <c r="N439" s="144"/>
      <c r="O439" s="144"/>
      <c r="P439" s="144"/>
      <c r="Q439" s="144"/>
      <c r="R439" s="144"/>
      <c r="S439" s="144"/>
      <c r="T439" s="144"/>
      <c r="U439" s="144"/>
      <c r="V439" s="144"/>
      <c r="W439" s="144"/>
      <c r="X439" s="144"/>
      <c r="Y439" s="144"/>
      <c r="Z439" s="144"/>
      <c r="AA439" s="144"/>
      <c r="AB439" s="144"/>
      <c r="AC439" s="144"/>
      <c r="AD439" s="144"/>
      <c r="AE439" s="144"/>
      <c r="AF439" s="144"/>
      <c r="AG439" s="144"/>
      <c r="AH439" s="144"/>
      <c r="AI439" s="144"/>
      <c r="AJ439" s="144"/>
      <c r="AK439" s="144"/>
      <c r="AL439" s="144"/>
      <c r="AM439" s="144"/>
      <c r="AN439" s="144"/>
      <c r="AO439" s="144"/>
      <c r="AP439" s="144"/>
    </row>
    <row r="440" spans="1:42">
      <c r="A440" s="144"/>
      <c r="B440" s="144"/>
      <c r="C440" s="144"/>
      <c r="D440" s="144"/>
      <c r="E440" s="144"/>
      <c r="F440" s="144"/>
      <c r="G440" s="144"/>
      <c r="H440" s="144"/>
      <c r="I440" s="144"/>
      <c r="J440" s="144"/>
      <c r="K440" s="144"/>
      <c r="L440" s="144"/>
      <c r="M440" s="144"/>
      <c r="N440" s="144"/>
      <c r="O440" s="144"/>
      <c r="P440" s="144"/>
      <c r="Q440" s="144"/>
      <c r="R440" s="144"/>
      <c r="S440" s="144"/>
      <c r="T440" s="144"/>
      <c r="U440" s="144"/>
      <c r="V440" s="144"/>
      <c r="W440" s="144"/>
      <c r="X440" s="144"/>
      <c r="Y440" s="144"/>
      <c r="Z440" s="144"/>
      <c r="AA440" s="144"/>
      <c r="AB440" s="144"/>
      <c r="AC440" s="144"/>
      <c r="AD440" s="144"/>
      <c r="AE440" s="144"/>
      <c r="AF440" s="144"/>
      <c r="AG440" s="144"/>
      <c r="AH440" s="144"/>
      <c r="AI440" s="144"/>
      <c r="AJ440" s="144"/>
      <c r="AK440" s="144"/>
      <c r="AL440" s="144"/>
      <c r="AM440" s="144"/>
      <c r="AN440" s="144"/>
      <c r="AO440" s="144"/>
      <c r="AP440" s="144"/>
    </row>
    <row r="441" spans="1:42">
      <c r="A441" s="144"/>
      <c r="B441" s="144"/>
      <c r="C441" s="144"/>
      <c r="D441" s="144"/>
      <c r="E441" s="144"/>
      <c r="F441" s="144"/>
      <c r="G441" s="144"/>
      <c r="H441" s="144"/>
      <c r="I441" s="144"/>
      <c r="J441" s="144"/>
      <c r="K441" s="144"/>
      <c r="L441" s="144"/>
      <c r="M441" s="144"/>
      <c r="N441" s="144"/>
      <c r="O441" s="144"/>
      <c r="P441" s="144"/>
      <c r="Q441" s="144"/>
      <c r="R441" s="144"/>
      <c r="S441" s="144"/>
      <c r="T441" s="144"/>
      <c r="U441" s="144"/>
      <c r="V441" s="144"/>
      <c r="W441" s="144"/>
      <c r="X441" s="144"/>
      <c r="Y441" s="144"/>
      <c r="Z441" s="144"/>
      <c r="AA441" s="144"/>
      <c r="AB441" s="144"/>
      <c r="AC441" s="144"/>
      <c r="AD441" s="144"/>
      <c r="AE441" s="144"/>
      <c r="AF441" s="144"/>
      <c r="AG441" s="144"/>
      <c r="AH441" s="144"/>
      <c r="AI441" s="144"/>
      <c r="AJ441" s="144"/>
      <c r="AK441" s="144"/>
      <c r="AL441" s="144"/>
      <c r="AM441" s="144"/>
      <c r="AN441" s="144"/>
      <c r="AO441" s="144"/>
      <c r="AP441" s="144"/>
    </row>
    <row r="442" spans="1:42">
      <c r="A442" s="144"/>
      <c r="B442" s="144"/>
      <c r="C442" s="144"/>
      <c r="D442" s="144"/>
      <c r="E442" s="144"/>
      <c r="F442" s="144"/>
      <c r="G442" s="144"/>
      <c r="H442" s="144"/>
      <c r="I442" s="144"/>
      <c r="J442" s="144"/>
      <c r="K442" s="144"/>
      <c r="L442" s="144"/>
      <c r="M442" s="144"/>
      <c r="N442" s="144"/>
      <c r="O442" s="144"/>
      <c r="P442" s="144"/>
      <c r="Q442" s="144"/>
      <c r="R442" s="144"/>
      <c r="S442" s="144"/>
      <c r="T442" s="144"/>
      <c r="U442" s="144"/>
      <c r="V442" s="144"/>
      <c r="W442" s="144"/>
      <c r="X442" s="144"/>
      <c r="Y442" s="144"/>
      <c r="Z442" s="144"/>
      <c r="AA442" s="144"/>
      <c r="AB442" s="144"/>
      <c r="AC442" s="144"/>
      <c r="AD442" s="144"/>
      <c r="AE442" s="144"/>
      <c r="AF442" s="144"/>
      <c r="AG442" s="144"/>
      <c r="AH442" s="144"/>
      <c r="AI442" s="144"/>
      <c r="AJ442" s="144"/>
      <c r="AK442" s="144"/>
      <c r="AL442" s="144"/>
      <c r="AM442" s="144"/>
      <c r="AN442" s="144"/>
      <c r="AO442" s="144"/>
      <c r="AP442" s="144"/>
    </row>
    <row r="443" spans="1:42">
      <c r="A443" s="144"/>
      <c r="B443" s="144"/>
      <c r="C443" s="144"/>
      <c r="D443" s="144"/>
      <c r="E443" s="144"/>
      <c r="F443" s="144"/>
      <c r="G443" s="144"/>
      <c r="H443" s="144"/>
      <c r="I443" s="144"/>
      <c r="J443" s="144"/>
      <c r="K443" s="144"/>
      <c r="L443" s="144"/>
      <c r="M443" s="144"/>
      <c r="N443" s="144"/>
      <c r="O443" s="144"/>
      <c r="P443" s="144"/>
      <c r="Q443" s="144"/>
      <c r="R443" s="144"/>
      <c r="S443" s="144"/>
      <c r="T443" s="144"/>
      <c r="U443" s="144"/>
      <c r="V443" s="144"/>
      <c r="W443" s="144"/>
      <c r="X443" s="144"/>
      <c r="Y443" s="144"/>
      <c r="Z443" s="144"/>
      <c r="AA443" s="144"/>
      <c r="AB443" s="144"/>
      <c r="AC443" s="144"/>
      <c r="AD443" s="144"/>
      <c r="AE443" s="144"/>
      <c r="AF443" s="144"/>
      <c r="AG443" s="144"/>
      <c r="AH443" s="144"/>
      <c r="AI443" s="144"/>
      <c r="AJ443" s="144"/>
      <c r="AK443" s="144"/>
      <c r="AL443" s="144"/>
      <c r="AM443" s="144"/>
      <c r="AN443" s="144"/>
      <c r="AO443" s="144"/>
      <c r="AP443" s="144"/>
    </row>
    <row r="444" spans="1:42">
      <c r="A444" s="144"/>
      <c r="B444" s="144"/>
      <c r="C444" s="144"/>
      <c r="D444" s="144"/>
      <c r="E444" s="144"/>
      <c r="F444" s="144"/>
      <c r="G444" s="144"/>
      <c r="H444" s="144"/>
      <c r="I444" s="144"/>
      <c r="J444" s="144"/>
      <c r="K444" s="144"/>
      <c r="L444" s="144"/>
      <c r="M444" s="144"/>
      <c r="N444" s="144"/>
      <c r="O444" s="144"/>
      <c r="P444" s="144"/>
      <c r="Q444" s="144"/>
      <c r="R444" s="144"/>
      <c r="S444" s="144"/>
      <c r="T444" s="144"/>
      <c r="U444" s="144"/>
      <c r="V444" s="144"/>
      <c r="W444" s="144"/>
      <c r="X444" s="144"/>
      <c r="Y444" s="144"/>
      <c r="Z444" s="144"/>
      <c r="AA444" s="144"/>
      <c r="AB444" s="144"/>
      <c r="AC444" s="144"/>
      <c r="AD444" s="144"/>
      <c r="AE444" s="144"/>
      <c r="AF444" s="144"/>
      <c r="AG444" s="144"/>
      <c r="AH444" s="144"/>
      <c r="AI444" s="144"/>
      <c r="AJ444" s="144"/>
      <c r="AK444" s="144"/>
      <c r="AL444" s="144"/>
      <c r="AM444" s="144"/>
      <c r="AN444" s="144"/>
      <c r="AO444" s="144"/>
      <c r="AP444" s="144"/>
    </row>
    <row r="445" spans="1:42">
      <c r="A445" s="144"/>
      <c r="B445" s="144"/>
      <c r="C445" s="144"/>
      <c r="D445" s="144"/>
      <c r="E445" s="144"/>
      <c r="F445" s="144"/>
      <c r="G445" s="144"/>
      <c r="H445" s="144"/>
      <c r="I445" s="144"/>
      <c r="J445" s="144"/>
      <c r="K445" s="144"/>
      <c r="L445" s="144"/>
      <c r="M445" s="144"/>
      <c r="N445" s="144"/>
      <c r="O445" s="144"/>
      <c r="P445" s="144"/>
      <c r="Q445" s="144"/>
      <c r="R445" s="144"/>
      <c r="S445" s="144"/>
      <c r="T445" s="144"/>
      <c r="U445" s="144"/>
      <c r="V445" s="144"/>
      <c r="W445" s="144"/>
      <c r="X445" s="144"/>
      <c r="Y445" s="144"/>
      <c r="Z445" s="144"/>
      <c r="AA445" s="144"/>
      <c r="AB445" s="144"/>
      <c r="AC445" s="144"/>
      <c r="AD445" s="144"/>
      <c r="AE445" s="144"/>
      <c r="AF445" s="144"/>
      <c r="AG445" s="144"/>
      <c r="AH445" s="144"/>
      <c r="AI445" s="144"/>
      <c r="AJ445" s="144"/>
      <c r="AK445" s="144"/>
      <c r="AL445" s="144"/>
      <c r="AM445" s="144"/>
      <c r="AN445" s="144"/>
      <c r="AO445" s="144"/>
      <c r="AP445" s="144"/>
    </row>
    <row r="446" spans="1:42">
      <c r="A446" s="144"/>
      <c r="B446" s="144"/>
      <c r="C446" s="144"/>
      <c r="D446" s="144"/>
      <c r="E446" s="144"/>
      <c r="F446" s="144"/>
      <c r="G446" s="144"/>
      <c r="H446" s="144"/>
      <c r="I446" s="144"/>
      <c r="J446" s="144"/>
      <c r="K446" s="144"/>
      <c r="L446" s="144"/>
      <c r="M446" s="144"/>
      <c r="N446" s="144"/>
      <c r="O446" s="144"/>
      <c r="P446" s="144"/>
      <c r="Q446" s="144"/>
      <c r="R446" s="144"/>
      <c r="S446" s="144"/>
      <c r="T446" s="144"/>
      <c r="U446" s="144"/>
      <c r="V446" s="144"/>
      <c r="W446" s="144"/>
      <c r="X446" s="144"/>
      <c r="Y446" s="144"/>
      <c r="Z446" s="144"/>
      <c r="AA446" s="144"/>
      <c r="AB446" s="144"/>
      <c r="AC446" s="144"/>
      <c r="AD446" s="144"/>
      <c r="AE446" s="144"/>
      <c r="AF446" s="144"/>
      <c r="AG446" s="144"/>
      <c r="AH446" s="144"/>
      <c r="AI446" s="144"/>
      <c r="AJ446" s="144"/>
      <c r="AK446" s="144"/>
      <c r="AL446" s="144"/>
      <c r="AM446" s="144"/>
      <c r="AN446" s="144"/>
      <c r="AO446" s="144"/>
      <c r="AP446" s="144"/>
    </row>
    <row r="447" spans="1:42">
      <c r="A447" s="144"/>
      <c r="B447" s="144"/>
      <c r="C447" s="144"/>
      <c r="D447" s="144"/>
      <c r="E447" s="144"/>
      <c r="F447" s="144"/>
      <c r="G447" s="144"/>
      <c r="H447" s="144"/>
      <c r="I447" s="144"/>
      <c r="J447" s="144"/>
      <c r="K447" s="144"/>
      <c r="L447" s="144"/>
      <c r="M447" s="144"/>
      <c r="N447" s="144"/>
      <c r="O447" s="144"/>
      <c r="P447" s="144"/>
      <c r="Q447" s="144"/>
      <c r="R447" s="144"/>
      <c r="S447" s="144"/>
      <c r="T447" s="144"/>
      <c r="U447" s="144"/>
      <c r="V447" s="144"/>
      <c r="W447" s="144"/>
      <c r="X447" s="144"/>
      <c r="Y447" s="144"/>
      <c r="Z447" s="144"/>
      <c r="AA447" s="144"/>
      <c r="AB447" s="144"/>
      <c r="AC447" s="144"/>
      <c r="AD447" s="144"/>
      <c r="AE447" s="144"/>
      <c r="AF447" s="144"/>
      <c r="AG447" s="144"/>
      <c r="AH447" s="144"/>
      <c r="AI447" s="144"/>
      <c r="AJ447" s="144"/>
      <c r="AK447" s="144"/>
      <c r="AL447" s="144"/>
      <c r="AM447" s="144"/>
      <c r="AN447" s="144"/>
      <c r="AO447" s="144"/>
      <c r="AP447" s="144"/>
    </row>
    <row r="448" spans="1:42">
      <c r="A448" s="144"/>
      <c r="B448" s="144"/>
      <c r="C448" s="144"/>
      <c r="D448" s="144"/>
      <c r="E448" s="144"/>
      <c r="F448" s="144"/>
      <c r="G448" s="144"/>
      <c r="H448" s="144"/>
      <c r="I448" s="144"/>
      <c r="J448" s="144"/>
      <c r="K448" s="144"/>
      <c r="L448" s="144"/>
      <c r="M448" s="144"/>
      <c r="N448" s="144"/>
      <c r="O448" s="144"/>
      <c r="P448" s="144"/>
      <c r="Q448" s="144"/>
      <c r="R448" s="144"/>
      <c r="S448" s="144"/>
      <c r="T448" s="144"/>
      <c r="U448" s="144"/>
      <c r="V448" s="144"/>
      <c r="W448" s="144"/>
      <c r="X448" s="144"/>
      <c r="Y448" s="144"/>
      <c r="Z448" s="144"/>
      <c r="AA448" s="144"/>
      <c r="AB448" s="144"/>
      <c r="AC448" s="144"/>
      <c r="AD448" s="144"/>
      <c r="AE448" s="144"/>
      <c r="AF448" s="144"/>
      <c r="AG448" s="144"/>
      <c r="AH448" s="144"/>
      <c r="AI448" s="144"/>
      <c r="AJ448" s="144"/>
      <c r="AK448" s="144"/>
      <c r="AL448" s="144"/>
      <c r="AM448" s="144"/>
      <c r="AN448" s="144"/>
      <c r="AO448" s="144"/>
      <c r="AP448" s="144"/>
    </row>
    <row r="449" spans="1:42">
      <c r="A449" s="144"/>
      <c r="B449" s="144"/>
      <c r="C449" s="144"/>
      <c r="D449" s="144"/>
      <c r="E449" s="144"/>
      <c r="F449" s="144"/>
      <c r="G449" s="144"/>
      <c r="H449" s="144"/>
      <c r="I449" s="144"/>
      <c r="J449" s="144"/>
      <c r="K449" s="144"/>
      <c r="L449" s="144"/>
      <c r="M449" s="144"/>
      <c r="N449" s="144"/>
      <c r="O449" s="144"/>
      <c r="P449" s="144"/>
      <c r="Q449" s="144"/>
      <c r="R449" s="144"/>
      <c r="S449" s="144"/>
      <c r="T449" s="144"/>
      <c r="U449" s="144"/>
      <c r="V449" s="144"/>
      <c r="W449" s="144"/>
      <c r="X449" s="144"/>
      <c r="Y449" s="144"/>
      <c r="Z449" s="144"/>
      <c r="AA449" s="144"/>
      <c r="AB449" s="144"/>
      <c r="AC449" s="144"/>
      <c r="AD449" s="144"/>
      <c r="AE449" s="144"/>
      <c r="AF449" s="144"/>
      <c r="AG449" s="144"/>
      <c r="AH449" s="144"/>
      <c r="AI449" s="144"/>
      <c r="AJ449" s="144"/>
      <c r="AK449" s="144"/>
      <c r="AL449" s="144"/>
      <c r="AM449" s="144"/>
      <c r="AN449" s="144"/>
      <c r="AO449" s="144"/>
      <c r="AP449" s="144"/>
    </row>
    <row r="450" spans="1:42">
      <c r="A450" s="144"/>
      <c r="B450" s="144"/>
      <c r="C450" s="144"/>
      <c r="D450" s="144"/>
      <c r="E450" s="144"/>
      <c r="F450" s="144"/>
      <c r="G450" s="144"/>
      <c r="H450" s="144"/>
      <c r="I450" s="144"/>
      <c r="J450" s="144"/>
      <c r="K450" s="144"/>
      <c r="L450" s="144"/>
      <c r="M450" s="144"/>
      <c r="N450" s="144"/>
      <c r="O450" s="144"/>
      <c r="P450" s="144"/>
      <c r="Q450" s="144"/>
      <c r="R450" s="144"/>
      <c r="S450" s="144"/>
      <c r="T450" s="144"/>
      <c r="U450" s="144"/>
      <c r="V450" s="144"/>
      <c r="W450" s="144"/>
      <c r="X450" s="144"/>
      <c r="Y450" s="144"/>
      <c r="Z450" s="144"/>
      <c r="AA450" s="144"/>
      <c r="AB450" s="144"/>
      <c r="AC450" s="144"/>
      <c r="AD450" s="144"/>
      <c r="AE450" s="144"/>
      <c r="AF450" s="144"/>
      <c r="AG450" s="144"/>
      <c r="AH450" s="144"/>
      <c r="AI450" s="144"/>
      <c r="AJ450" s="144"/>
      <c r="AK450" s="144"/>
      <c r="AL450" s="144"/>
      <c r="AM450" s="144"/>
      <c r="AN450" s="144"/>
      <c r="AO450" s="144"/>
      <c r="AP450" s="144"/>
    </row>
    <row r="451" spans="1:42">
      <c r="A451" s="144"/>
      <c r="B451" s="144"/>
      <c r="C451" s="144"/>
      <c r="D451" s="144"/>
      <c r="E451" s="144"/>
      <c r="F451" s="144"/>
      <c r="G451" s="144"/>
      <c r="H451" s="144"/>
      <c r="I451" s="144"/>
      <c r="J451" s="144"/>
      <c r="K451" s="144"/>
      <c r="L451" s="144"/>
      <c r="M451" s="144"/>
      <c r="N451" s="144"/>
      <c r="O451" s="144"/>
      <c r="P451" s="144"/>
      <c r="Q451" s="144"/>
      <c r="R451" s="144"/>
      <c r="S451" s="144"/>
      <c r="T451" s="144"/>
      <c r="U451" s="144"/>
      <c r="V451" s="144"/>
      <c r="W451" s="144"/>
      <c r="X451" s="144"/>
      <c r="Y451" s="144"/>
      <c r="Z451" s="144"/>
      <c r="AA451" s="144"/>
      <c r="AB451" s="144"/>
      <c r="AC451" s="144"/>
      <c r="AD451" s="144"/>
      <c r="AE451" s="144"/>
      <c r="AF451" s="144"/>
      <c r="AG451" s="144"/>
      <c r="AH451" s="144"/>
      <c r="AI451" s="144"/>
      <c r="AJ451" s="144"/>
      <c r="AK451" s="144"/>
      <c r="AL451" s="144"/>
      <c r="AM451" s="144"/>
      <c r="AN451" s="144"/>
      <c r="AO451" s="144"/>
      <c r="AP451" s="144"/>
    </row>
    <row r="452" spans="1:42">
      <c r="A452" s="144"/>
      <c r="B452" s="144"/>
      <c r="C452" s="144"/>
      <c r="D452" s="144"/>
      <c r="E452" s="144"/>
      <c r="F452" s="144"/>
      <c r="G452" s="144"/>
      <c r="H452" s="144"/>
      <c r="I452" s="144"/>
      <c r="J452" s="144"/>
      <c r="K452" s="144"/>
      <c r="L452" s="144"/>
      <c r="M452" s="144"/>
      <c r="N452" s="144"/>
      <c r="O452" s="144"/>
      <c r="P452" s="144"/>
      <c r="Q452" s="144"/>
      <c r="R452" s="144"/>
      <c r="S452" s="144"/>
      <c r="T452" s="144"/>
      <c r="U452" s="144"/>
      <c r="V452" s="144"/>
      <c r="W452" s="144"/>
      <c r="X452" s="144"/>
      <c r="Y452" s="144"/>
      <c r="Z452" s="144"/>
      <c r="AA452" s="144"/>
      <c r="AB452" s="144"/>
      <c r="AC452" s="144"/>
      <c r="AD452" s="144"/>
      <c r="AE452" s="144"/>
      <c r="AF452" s="144"/>
      <c r="AG452" s="144"/>
      <c r="AH452" s="144"/>
      <c r="AI452" s="144"/>
      <c r="AJ452" s="144"/>
      <c r="AK452" s="144"/>
      <c r="AL452" s="144"/>
      <c r="AM452" s="144"/>
      <c r="AN452" s="144"/>
      <c r="AO452" s="144"/>
      <c r="AP452" s="144"/>
    </row>
    <row r="453" spans="1:42">
      <c r="A453" s="144"/>
      <c r="B453" s="144"/>
      <c r="C453" s="144"/>
      <c r="D453" s="144"/>
      <c r="E453" s="144"/>
      <c r="F453" s="144"/>
      <c r="G453" s="144"/>
      <c r="H453" s="144"/>
      <c r="I453" s="144"/>
      <c r="J453" s="144"/>
      <c r="K453" s="144"/>
      <c r="L453" s="144"/>
      <c r="M453" s="144"/>
      <c r="N453" s="144"/>
      <c r="O453" s="144"/>
      <c r="P453" s="144"/>
      <c r="Q453" s="144"/>
      <c r="R453" s="144"/>
      <c r="S453" s="144"/>
      <c r="T453" s="144"/>
      <c r="U453" s="144"/>
      <c r="V453" s="144"/>
      <c r="W453" s="144"/>
      <c r="X453" s="144"/>
      <c r="Y453" s="144"/>
      <c r="Z453" s="144"/>
      <c r="AA453" s="144"/>
      <c r="AB453" s="144"/>
      <c r="AC453" s="144"/>
      <c r="AD453" s="144"/>
      <c r="AE453" s="144"/>
      <c r="AF453" s="144"/>
      <c r="AG453" s="144"/>
      <c r="AH453" s="144"/>
      <c r="AI453" s="144"/>
      <c r="AJ453" s="144"/>
      <c r="AK453" s="144"/>
      <c r="AL453" s="144"/>
      <c r="AM453" s="144"/>
      <c r="AN453" s="144"/>
      <c r="AO453" s="144"/>
      <c r="AP453" s="144"/>
    </row>
    <row r="454" spans="1:42">
      <c r="A454" s="144"/>
      <c r="B454" s="144"/>
      <c r="C454" s="144"/>
      <c r="D454" s="144"/>
      <c r="E454" s="144"/>
      <c r="F454" s="144"/>
      <c r="G454" s="144"/>
      <c r="H454" s="144"/>
      <c r="I454" s="144"/>
      <c r="J454" s="144"/>
      <c r="K454" s="144"/>
      <c r="L454" s="144"/>
      <c r="M454" s="144"/>
      <c r="N454" s="144"/>
      <c r="O454" s="144"/>
      <c r="P454" s="144"/>
      <c r="Q454" s="144"/>
      <c r="R454" s="144"/>
      <c r="S454" s="144"/>
      <c r="T454" s="144"/>
      <c r="U454" s="144"/>
      <c r="V454" s="144"/>
      <c r="W454" s="144"/>
      <c r="X454" s="144"/>
      <c r="Y454" s="144"/>
      <c r="Z454" s="144"/>
      <c r="AA454" s="144"/>
      <c r="AB454" s="144"/>
      <c r="AC454" s="144"/>
      <c r="AD454" s="144"/>
      <c r="AE454" s="144"/>
      <c r="AF454" s="144"/>
      <c r="AG454" s="144"/>
      <c r="AH454" s="144"/>
      <c r="AI454" s="144"/>
      <c r="AJ454" s="144"/>
      <c r="AK454" s="144"/>
      <c r="AL454" s="144"/>
      <c r="AM454" s="144"/>
      <c r="AN454" s="144"/>
      <c r="AO454" s="144"/>
      <c r="AP454" s="144"/>
    </row>
    <row r="455" spans="1:42">
      <c r="A455" s="144"/>
      <c r="B455" s="144"/>
      <c r="C455" s="144"/>
      <c r="D455" s="144"/>
      <c r="E455" s="144"/>
      <c r="F455" s="144"/>
      <c r="G455" s="144"/>
      <c r="H455" s="144"/>
      <c r="I455" s="144"/>
      <c r="J455" s="144"/>
      <c r="K455" s="144"/>
      <c r="L455" s="144"/>
      <c r="M455" s="144"/>
      <c r="N455" s="144"/>
      <c r="O455" s="144"/>
      <c r="P455" s="144"/>
      <c r="Q455" s="144"/>
      <c r="R455" s="144"/>
      <c r="S455" s="144"/>
      <c r="T455" s="144"/>
      <c r="U455" s="144"/>
      <c r="V455" s="144"/>
      <c r="W455" s="144"/>
      <c r="X455" s="144"/>
      <c r="Y455" s="144"/>
      <c r="Z455" s="144"/>
      <c r="AA455" s="144"/>
      <c r="AB455" s="144"/>
      <c r="AC455" s="144"/>
      <c r="AD455" s="144"/>
      <c r="AE455" s="144"/>
      <c r="AF455" s="144"/>
      <c r="AG455" s="144"/>
      <c r="AH455" s="144"/>
      <c r="AI455" s="144"/>
      <c r="AJ455" s="144"/>
      <c r="AK455" s="144"/>
      <c r="AL455" s="144"/>
      <c r="AM455" s="144"/>
      <c r="AN455" s="144"/>
      <c r="AO455" s="144"/>
      <c r="AP455" s="144"/>
    </row>
    <row r="456" spans="1:42">
      <c r="A456" s="144"/>
      <c r="B456" s="144"/>
      <c r="C456" s="144"/>
      <c r="D456" s="144"/>
      <c r="E456" s="144"/>
      <c r="F456" s="144"/>
      <c r="G456" s="144"/>
      <c r="H456" s="144"/>
      <c r="I456" s="144"/>
      <c r="J456" s="144"/>
      <c r="K456" s="144"/>
      <c r="L456" s="144"/>
      <c r="M456" s="144"/>
      <c r="N456" s="144"/>
      <c r="O456" s="144"/>
      <c r="P456" s="144"/>
      <c r="Q456" s="144"/>
      <c r="R456" s="144"/>
      <c r="S456" s="144"/>
      <c r="T456" s="144"/>
      <c r="U456" s="144"/>
      <c r="V456" s="144"/>
      <c r="W456" s="144"/>
      <c r="X456" s="144"/>
      <c r="Y456" s="144"/>
      <c r="Z456" s="144"/>
      <c r="AA456" s="144"/>
      <c r="AB456" s="144"/>
      <c r="AC456" s="144"/>
      <c r="AD456" s="144"/>
      <c r="AE456" s="144"/>
      <c r="AF456" s="144"/>
      <c r="AG456" s="144"/>
      <c r="AH456" s="144"/>
      <c r="AI456" s="144"/>
      <c r="AJ456" s="144"/>
      <c r="AK456" s="144"/>
      <c r="AL456" s="144"/>
      <c r="AM456" s="144"/>
      <c r="AN456" s="144"/>
      <c r="AO456" s="144"/>
      <c r="AP456" s="144"/>
    </row>
    <row r="457" spans="1:42">
      <c r="A457" s="144"/>
      <c r="B457" s="144"/>
      <c r="C457" s="144"/>
      <c r="D457" s="144"/>
      <c r="E457" s="144"/>
      <c r="F457" s="144"/>
      <c r="G457" s="144"/>
      <c r="H457" s="144"/>
      <c r="I457" s="144"/>
      <c r="J457" s="144"/>
      <c r="K457" s="144"/>
      <c r="L457" s="144"/>
      <c r="M457" s="144"/>
      <c r="N457" s="144"/>
      <c r="O457" s="144"/>
      <c r="P457" s="144"/>
      <c r="Q457" s="144"/>
      <c r="R457" s="144"/>
      <c r="S457" s="144"/>
      <c r="T457" s="144"/>
      <c r="U457" s="144"/>
      <c r="V457" s="144"/>
      <c r="W457" s="144"/>
      <c r="X457" s="144"/>
      <c r="Y457" s="144"/>
      <c r="Z457" s="144"/>
      <c r="AA457" s="144"/>
      <c r="AB457" s="144"/>
      <c r="AC457" s="144"/>
      <c r="AD457" s="144"/>
      <c r="AE457" s="144"/>
      <c r="AF457" s="144"/>
      <c r="AG457" s="144"/>
      <c r="AH457" s="144"/>
      <c r="AI457" s="144"/>
      <c r="AJ457" s="144"/>
      <c r="AK457" s="144"/>
      <c r="AL457" s="144"/>
      <c r="AM457" s="144"/>
      <c r="AN457" s="144"/>
      <c r="AO457" s="144"/>
      <c r="AP457" s="144"/>
    </row>
    <row r="458" spans="1:42">
      <c r="A458" s="144"/>
      <c r="B458" s="144"/>
      <c r="C458" s="144"/>
      <c r="D458" s="144"/>
      <c r="E458" s="144"/>
      <c r="F458" s="144"/>
      <c r="G458" s="144"/>
      <c r="H458" s="144"/>
      <c r="I458" s="144"/>
      <c r="J458" s="144"/>
      <c r="K458" s="144"/>
      <c r="L458" s="144"/>
      <c r="M458" s="144"/>
      <c r="N458" s="144"/>
      <c r="O458" s="144"/>
      <c r="P458" s="144"/>
      <c r="Q458" s="144"/>
      <c r="R458" s="144"/>
      <c r="S458" s="144"/>
      <c r="T458" s="144"/>
      <c r="U458" s="144"/>
      <c r="V458" s="144"/>
      <c r="W458" s="144"/>
      <c r="X458" s="144"/>
      <c r="Y458" s="144"/>
      <c r="Z458" s="144"/>
      <c r="AA458" s="144"/>
      <c r="AB458" s="144"/>
      <c r="AC458" s="144"/>
      <c r="AD458" s="144"/>
      <c r="AE458" s="144"/>
      <c r="AF458" s="144"/>
      <c r="AG458" s="144"/>
      <c r="AH458" s="144"/>
      <c r="AI458" s="144"/>
      <c r="AJ458" s="144"/>
      <c r="AK458" s="144"/>
      <c r="AL458" s="144"/>
      <c r="AM458" s="144"/>
      <c r="AN458" s="144"/>
      <c r="AO458" s="144"/>
      <c r="AP458" s="144"/>
    </row>
    <row r="459" spans="1:42">
      <c r="A459" s="144"/>
      <c r="B459" s="144"/>
      <c r="C459" s="144"/>
      <c r="D459" s="144"/>
      <c r="E459" s="144"/>
      <c r="F459" s="144"/>
      <c r="G459" s="144"/>
      <c r="H459" s="144"/>
      <c r="I459" s="144"/>
      <c r="J459" s="144"/>
      <c r="K459" s="144"/>
      <c r="L459" s="144"/>
      <c r="M459" s="144"/>
      <c r="N459" s="144"/>
      <c r="O459" s="144"/>
      <c r="P459" s="144"/>
      <c r="Q459" s="144"/>
      <c r="R459" s="144"/>
      <c r="S459" s="144"/>
      <c r="T459" s="144"/>
      <c r="U459" s="144"/>
      <c r="V459" s="144"/>
      <c r="W459" s="144"/>
      <c r="X459" s="144"/>
      <c r="Y459" s="144"/>
      <c r="Z459" s="144"/>
      <c r="AA459" s="144"/>
      <c r="AB459" s="144"/>
      <c r="AC459" s="144"/>
      <c r="AD459" s="144"/>
      <c r="AE459" s="144"/>
      <c r="AF459" s="144"/>
      <c r="AG459" s="144"/>
      <c r="AH459" s="144"/>
      <c r="AI459" s="144"/>
      <c r="AJ459" s="144"/>
      <c r="AK459" s="144"/>
      <c r="AL459" s="144"/>
      <c r="AM459" s="144"/>
      <c r="AN459" s="144"/>
      <c r="AO459" s="144"/>
      <c r="AP459" s="144"/>
    </row>
    <row r="460" spans="1:42">
      <c r="A460" s="144"/>
      <c r="B460" s="144"/>
      <c r="C460" s="144"/>
      <c r="D460" s="144"/>
      <c r="E460" s="144"/>
      <c r="F460" s="144"/>
      <c r="G460" s="144"/>
      <c r="H460" s="144"/>
      <c r="I460" s="144"/>
      <c r="J460" s="144"/>
      <c r="K460" s="144"/>
      <c r="L460" s="144"/>
      <c r="M460" s="144"/>
      <c r="N460" s="144"/>
      <c r="O460" s="144"/>
      <c r="P460" s="144"/>
      <c r="Q460" s="144"/>
      <c r="R460" s="144"/>
      <c r="S460" s="144"/>
      <c r="T460" s="144"/>
      <c r="U460" s="144"/>
      <c r="V460" s="144"/>
      <c r="W460" s="144"/>
      <c r="X460" s="144"/>
      <c r="Y460" s="144"/>
      <c r="Z460" s="144"/>
      <c r="AA460" s="144"/>
      <c r="AB460" s="144"/>
      <c r="AC460" s="144"/>
      <c r="AD460" s="144"/>
      <c r="AE460" s="144"/>
      <c r="AF460" s="144"/>
      <c r="AG460" s="144"/>
      <c r="AH460" s="144"/>
      <c r="AI460" s="144"/>
      <c r="AJ460" s="144"/>
      <c r="AK460" s="144"/>
      <c r="AL460" s="144"/>
      <c r="AM460" s="144"/>
      <c r="AN460" s="144"/>
      <c r="AO460" s="144"/>
      <c r="AP460" s="144"/>
    </row>
    <row r="461" spans="1:42">
      <c r="A461" s="144"/>
      <c r="B461" s="144"/>
      <c r="C461" s="144"/>
      <c r="D461" s="144"/>
      <c r="E461" s="144"/>
      <c r="F461" s="144"/>
      <c r="G461" s="144"/>
      <c r="H461" s="144"/>
      <c r="I461" s="144"/>
      <c r="J461" s="144"/>
      <c r="K461" s="144"/>
      <c r="L461" s="144"/>
      <c r="M461" s="144"/>
      <c r="N461" s="144"/>
      <c r="O461" s="144"/>
      <c r="P461" s="144"/>
      <c r="Q461" s="144"/>
      <c r="R461" s="144"/>
      <c r="S461" s="144"/>
      <c r="T461" s="144"/>
      <c r="U461" s="144"/>
      <c r="V461" s="144"/>
      <c r="W461" s="144"/>
      <c r="X461" s="144"/>
      <c r="Y461" s="144"/>
      <c r="Z461" s="144"/>
      <c r="AA461" s="144"/>
      <c r="AB461" s="144"/>
      <c r="AC461" s="144"/>
      <c r="AD461" s="144"/>
      <c r="AE461" s="144"/>
      <c r="AF461" s="144"/>
      <c r="AG461" s="144"/>
      <c r="AH461" s="144"/>
      <c r="AI461" s="144"/>
      <c r="AJ461" s="144"/>
      <c r="AK461" s="144"/>
      <c r="AL461" s="144"/>
      <c r="AM461" s="144"/>
      <c r="AN461" s="144"/>
      <c r="AO461" s="144"/>
      <c r="AP461" s="144"/>
    </row>
    <row r="462" spans="1:42">
      <c r="A462" s="144"/>
      <c r="B462" s="144"/>
      <c r="C462" s="144"/>
      <c r="D462" s="144"/>
      <c r="E462" s="144"/>
      <c r="F462" s="144"/>
      <c r="G462" s="144"/>
      <c r="H462" s="144"/>
      <c r="I462" s="144"/>
      <c r="J462" s="144"/>
      <c r="K462" s="144"/>
      <c r="L462" s="144"/>
      <c r="M462" s="144"/>
      <c r="N462" s="144"/>
      <c r="O462" s="144"/>
      <c r="P462" s="144"/>
      <c r="Q462" s="144"/>
      <c r="R462" s="144"/>
      <c r="S462" s="144"/>
      <c r="T462" s="144"/>
      <c r="U462" s="144"/>
      <c r="V462" s="144"/>
      <c r="W462" s="144"/>
      <c r="X462" s="144"/>
      <c r="Y462" s="144"/>
      <c r="Z462" s="144"/>
      <c r="AA462" s="144"/>
      <c r="AB462" s="144"/>
      <c r="AC462" s="144"/>
      <c r="AD462" s="144"/>
      <c r="AE462" s="144"/>
      <c r="AF462" s="144"/>
      <c r="AG462" s="144"/>
      <c r="AH462" s="144"/>
      <c r="AI462" s="144"/>
      <c r="AJ462" s="144"/>
      <c r="AK462" s="144"/>
      <c r="AL462" s="144"/>
      <c r="AM462" s="144"/>
      <c r="AN462" s="144"/>
      <c r="AO462" s="144"/>
      <c r="AP462" s="144"/>
    </row>
    <row r="463" spans="1:42">
      <c r="A463" s="144"/>
      <c r="B463" s="144"/>
      <c r="C463" s="144"/>
      <c r="D463" s="144"/>
      <c r="E463" s="144"/>
      <c r="F463" s="144"/>
      <c r="G463" s="144"/>
      <c r="H463" s="144"/>
      <c r="I463" s="144"/>
      <c r="J463" s="144"/>
      <c r="K463" s="144"/>
      <c r="L463" s="144"/>
      <c r="M463" s="144"/>
      <c r="N463" s="144"/>
      <c r="O463" s="144"/>
      <c r="P463" s="144"/>
      <c r="Q463" s="144"/>
      <c r="R463" s="144"/>
      <c r="S463" s="144"/>
      <c r="T463" s="144"/>
      <c r="U463" s="144"/>
      <c r="V463" s="144"/>
      <c r="W463" s="144"/>
      <c r="X463" s="144"/>
      <c r="Y463" s="144"/>
      <c r="Z463" s="144"/>
      <c r="AA463" s="144"/>
      <c r="AB463" s="144"/>
      <c r="AC463" s="144"/>
      <c r="AD463" s="144"/>
      <c r="AE463" s="144"/>
      <c r="AF463" s="144"/>
      <c r="AG463" s="144"/>
      <c r="AH463" s="144"/>
      <c r="AI463" s="144"/>
      <c r="AJ463" s="144"/>
      <c r="AK463" s="144"/>
      <c r="AL463" s="144"/>
      <c r="AM463" s="144"/>
      <c r="AN463" s="144"/>
      <c r="AO463" s="144"/>
      <c r="AP463" s="144"/>
    </row>
    <row r="464" spans="1:42">
      <c r="A464" s="144"/>
      <c r="B464" s="144"/>
      <c r="C464" s="144"/>
      <c r="D464" s="144"/>
      <c r="E464" s="144"/>
      <c r="F464" s="144"/>
      <c r="G464" s="144"/>
      <c r="H464" s="144"/>
      <c r="I464" s="144"/>
      <c r="J464" s="144"/>
      <c r="K464" s="144"/>
      <c r="L464" s="144"/>
      <c r="M464" s="144"/>
      <c r="N464" s="144"/>
      <c r="O464" s="144"/>
      <c r="P464" s="144"/>
      <c r="Q464" s="144"/>
      <c r="R464" s="144"/>
      <c r="S464" s="144"/>
      <c r="T464" s="144"/>
      <c r="U464" s="144"/>
      <c r="V464" s="144"/>
      <c r="W464" s="144"/>
      <c r="X464" s="144"/>
      <c r="Y464" s="144"/>
      <c r="Z464" s="144"/>
      <c r="AA464" s="144"/>
      <c r="AB464" s="144"/>
      <c r="AC464" s="144"/>
      <c r="AD464" s="144"/>
      <c r="AE464" s="144"/>
      <c r="AF464" s="144"/>
      <c r="AG464" s="144"/>
      <c r="AH464" s="144"/>
      <c r="AI464" s="144"/>
      <c r="AJ464" s="144"/>
      <c r="AK464" s="144"/>
      <c r="AL464" s="144"/>
      <c r="AM464" s="144"/>
      <c r="AN464" s="144"/>
      <c r="AO464" s="144"/>
      <c r="AP464" s="144"/>
    </row>
    <row r="465" spans="1:42">
      <c r="A465" s="144"/>
      <c r="B465" s="144"/>
      <c r="C465" s="144"/>
      <c r="D465" s="144"/>
      <c r="E465" s="144"/>
      <c r="F465" s="144"/>
      <c r="G465" s="144"/>
      <c r="H465" s="144"/>
      <c r="I465" s="144"/>
      <c r="J465" s="144"/>
      <c r="K465" s="144"/>
      <c r="L465" s="144"/>
      <c r="M465" s="144"/>
      <c r="N465" s="144"/>
      <c r="O465" s="144"/>
      <c r="P465" s="144"/>
      <c r="Q465" s="144"/>
      <c r="R465" s="144"/>
      <c r="S465" s="144"/>
      <c r="T465" s="144"/>
      <c r="U465" s="144"/>
      <c r="V465" s="144"/>
      <c r="W465" s="144"/>
      <c r="X465" s="144"/>
      <c r="Y465" s="144"/>
      <c r="Z465" s="144"/>
      <c r="AA465" s="144"/>
      <c r="AB465" s="144"/>
      <c r="AC465" s="144"/>
      <c r="AD465" s="144"/>
      <c r="AE465" s="144"/>
      <c r="AF465" s="144"/>
      <c r="AG465" s="144"/>
      <c r="AH465" s="144"/>
      <c r="AI465" s="144"/>
      <c r="AJ465" s="144"/>
      <c r="AK465" s="144"/>
      <c r="AL465" s="144"/>
      <c r="AM465" s="144"/>
      <c r="AN465" s="144"/>
      <c r="AO465" s="144"/>
      <c r="AP465" s="144"/>
    </row>
    <row r="466" spans="1:42">
      <c r="A466" s="144"/>
      <c r="B466" s="144"/>
      <c r="C466" s="144"/>
      <c r="D466" s="144"/>
      <c r="E466" s="144"/>
      <c r="F466" s="144"/>
      <c r="G466" s="144"/>
      <c r="H466" s="144"/>
      <c r="I466" s="144"/>
      <c r="J466" s="144"/>
      <c r="K466" s="144"/>
      <c r="L466" s="144"/>
      <c r="M466" s="144"/>
      <c r="N466" s="144"/>
      <c r="O466" s="144"/>
      <c r="P466" s="144"/>
      <c r="Q466" s="144"/>
      <c r="R466" s="144"/>
      <c r="S466" s="144"/>
      <c r="T466" s="144"/>
      <c r="U466" s="144"/>
      <c r="V466" s="144"/>
      <c r="W466" s="144"/>
      <c r="X466" s="144"/>
      <c r="Y466" s="144"/>
      <c r="Z466" s="144"/>
      <c r="AA466" s="144"/>
      <c r="AB466" s="144"/>
      <c r="AC466" s="144"/>
      <c r="AD466" s="144"/>
      <c r="AE466" s="144"/>
      <c r="AF466" s="144"/>
      <c r="AG466" s="144"/>
      <c r="AH466" s="144"/>
      <c r="AI466" s="144"/>
      <c r="AJ466" s="144"/>
      <c r="AK466" s="144"/>
      <c r="AL466" s="144"/>
      <c r="AM466" s="144"/>
      <c r="AN466" s="144"/>
      <c r="AO466" s="144"/>
      <c r="AP466" s="144"/>
    </row>
    <row r="467" spans="1:42">
      <c r="A467" s="144"/>
      <c r="B467" s="144"/>
      <c r="C467" s="144"/>
      <c r="D467" s="144"/>
      <c r="E467" s="144"/>
      <c r="F467" s="144"/>
      <c r="G467" s="144"/>
      <c r="H467" s="144"/>
      <c r="I467" s="144"/>
      <c r="J467" s="144"/>
      <c r="K467" s="144"/>
      <c r="L467" s="144"/>
      <c r="M467" s="144"/>
      <c r="N467" s="144"/>
      <c r="O467" s="144"/>
      <c r="P467" s="144"/>
      <c r="Q467" s="144"/>
      <c r="R467" s="144"/>
      <c r="S467" s="144"/>
      <c r="T467" s="144"/>
      <c r="U467" s="144"/>
      <c r="V467" s="144"/>
      <c r="W467" s="144"/>
      <c r="X467" s="144"/>
      <c r="Y467" s="144"/>
      <c r="Z467" s="144"/>
      <c r="AA467" s="144"/>
      <c r="AB467" s="144"/>
      <c r="AC467" s="144"/>
      <c r="AD467" s="144"/>
      <c r="AE467" s="144"/>
      <c r="AF467" s="144"/>
      <c r="AG467" s="144"/>
      <c r="AH467" s="144"/>
      <c r="AI467" s="144"/>
      <c r="AJ467" s="144"/>
      <c r="AK467" s="144"/>
      <c r="AL467" s="144"/>
      <c r="AM467" s="144"/>
      <c r="AN467" s="144"/>
      <c r="AO467" s="144"/>
      <c r="AP467" s="144"/>
    </row>
    <row r="468" spans="1:42">
      <c r="A468" s="144"/>
      <c r="B468" s="144"/>
      <c r="C468" s="144"/>
      <c r="D468" s="144"/>
      <c r="E468" s="144"/>
      <c r="F468" s="144"/>
      <c r="G468" s="144"/>
      <c r="H468" s="144"/>
      <c r="I468" s="144"/>
      <c r="J468" s="144"/>
      <c r="K468" s="144"/>
      <c r="L468" s="144"/>
      <c r="M468" s="144"/>
      <c r="N468" s="144"/>
      <c r="O468" s="144"/>
      <c r="P468" s="144"/>
      <c r="Q468" s="144"/>
      <c r="R468" s="144"/>
      <c r="S468" s="144"/>
      <c r="T468" s="144"/>
      <c r="U468" s="144"/>
      <c r="V468" s="144"/>
      <c r="W468" s="144"/>
      <c r="X468" s="144"/>
      <c r="Y468" s="144"/>
      <c r="Z468" s="144"/>
      <c r="AA468" s="144"/>
      <c r="AB468" s="144"/>
      <c r="AC468" s="144"/>
      <c r="AD468" s="144"/>
      <c r="AE468" s="144"/>
      <c r="AF468" s="144"/>
      <c r="AG468" s="144"/>
      <c r="AH468" s="144"/>
      <c r="AI468" s="144"/>
      <c r="AJ468" s="144"/>
      <c r="AK468" s="144"/>
      <c r="AL468" s="144"/>
      <c r="AM468" s="144"/>
      <c r="AN468" s="144"/>
      <c r="AO468" s="144"/>
      <c r="AP468" s="144"/>
    </row>
    <row r="469" spans="1:42">
      <c r="A469" s="144"/>
      <c r="B469" s="144"/>
      <c r="C469" s="144"/>
      <c r="D469" s="144"/>
      <c r="E469" s="144"/>
      <c r="F469" s="144"/>
      <c r="G469" s="144"/>
      <c r="H469" s="144"/>
      <c r="I469" s="144"/>
      <c r="J469" s="144"/>
      <c r="K469" s="144"/>
      <c r="L469" s="144"/>
      <c r="M469" s="144"/>
      <c r="N469" s="144"/>
      <c r="O469" s="144"/>
      <c r="P469" s="144"/>
      <c r="Q469" s="144"/>
      <c r="R469" s="144"/>
      <c r="S469" s="144"/>
      <c r="T469" s="144"/>
      <c r="U469" s="144"/>
      <c r="V469" s="144"/>
      <c r="W469" s="144"/>
      <c r="X469" s="144"/>
      <c r="Y469" s="144"/>
      <c r="Z469" s="144"/>
      <c r="AA469" s="144"/>
      <c r="AB469" s="144"/>
      <c r="AC469" s="144"/>
      <c r="AD469" s="144"/>
      <c r="AE469" s="144"/>
      <c r="AF469" s="144"/>
      <c r="AG469" s="144"/>
      <c r="AH469" s="144"/>
      <c r="AI469" s="144"/>
      <c r="AJ469" s="144"/>
      <c r="AK469" s="144"/>
      <c r="AL469" s="144"/>
      <c r="AM469" s="144"/>
      <c r="AN469" s="144"/>
      <c r="AO469" s="144"/>
      <c r="AP469" s="144"/>
    </row>
    <row r="470" spans="1:42">
      <c r="A470" s="144"/>
      <c r="B470" s="144"/>
      <c r="C470" s="144"/>
      <c r="D470" s="144"/>
      <c r="E470" s="144"/>
      <c r="F470" s="144"/>
      <c r="G470" s="144"/>
      <c r="H470" s="144"/>
      <c r="I470" s="144"/>
      <c r="J470" s="144"/>
      <c r="K470" s="144"/>
      <c r="L470" s="144"/>
      <c r="M470" s="144"/>
      <c r="N470" s="144"/>
      <c r="O470" s="144"/>
      <c r="P470" s="144"/>
      <c r="Q470" s="144"/>
      <c r="R470" s="144"/>
      <c r="S470" s="144"/>
      <c r="T470" s="144"/>
      <c r="U470" s="144"/>
      <c r="V470" s="144"/>
      <c r="W470" s="144"/>
      <c r="X470" s="144"/>
      <c r="Y470" s="144"/>
      <c r="Z470" s="144"/>
      <c r="AA470" s="144"/>
      <c r="AB470" s="144"/>
      <c r="AC470" s="144"/>
      <c r="AD470" s="144"/>
      <c r="AE470" s="144"/>
      <c r="AF470" s="144"/>
      <c r="AG470" s="144"/>
      <c r="AH470" s="144"/>
      <c r="AI470" s="144"/>
      <c r="AJ470" s="144"/>
      <c r="AK470" s="144"/>
      <c r="AL470" s="144"/>
      <c r="AM470" s="144"/>
      <c r="AN470" s="144"/>
      <c r="AO470" s="144"/>
      <c r="AP470" s="144"/>
    </row>
    <row r="471" spans="1:42">
      <c r="A471" s="144"/>
      <c r="B471" s="144"/>
      <c r="C471" s="144"/>
      <c r="D471" s="144"/>
      <c r="E471" s="144"/>
      <c r="F471" s="144"/>
      <c r="G471" s="144"/>
      <c r="H471" s="144"/>
      <c r="I471" s="144"/>
      <c r="J471" s="144"/>
      <c r="K471" s="144"/>
      <c r="L471" s="144"/>
      <c r="M471" s="144"/>
      <c r="N471" s="144"/>
      <c r="O471" s="144"/>
      <c r="P471" s="144"/>
      <c r="Q471" s="144"/>
      <c r="R471" s="144"/>
      <c r="S471" s="144"/>
      <c r="T471" s="144"/>
      <c r="U471" s="144"/>
      <c r="V471" s="144"/>
      <c r="W471" s="144"/>
      <c r="X471" s="144"/>
      <c r="Y471" s="144"/>
      <c r="Z471" s="144"/>
      <c r="AA471" s="144"/>
      <c r="AB471" s="144"/>
      <c r="AC471" s="144"/>
      <c r="AD471" s="144"/>
      <c r="AE471" s="144"/>
      <c r="AF471" s="144"/>
      <c r="AG471" s="144"/>
      <c r="AH471" s="144"/>
      <c r="AI471" s="144"/>
      <c r="AJ471" s="144"/>
      <c r="AK471" s="144"/>
      <c r="AL471" s="144"/>
      <c r="AM471" s="144"/>
      <c r="AN471" s="144"/>
      <c r="AO471" s="144"/>
      <c r="AP471" s="144"/>
    </row>
    <row r="472" spans="1:42">
      <c r="A472" s="144"/>
      <c r="B472" s="144"/>
      <c r="C472" s="144"/>
      <c r="D472" s="144"/>
      <c r="E472" s="144"/>
      <c r="F472" s="144"/>
      <c r="G472" s="144"/>
      <c r="H472" s="144"/>
      <c r="I472" s="144"/>
      <c r="J472" s="144"/>
      <c r="K472" s="144"/>
      <c r="L472" s="144"/>
      <c r="M472" s="144"/>
      <c r="N472" s="144"/>
      <c r="O472" s="144"/>
      <c r="P472" s="144"/>
      <c r="Q472" s="144"/>
      <c r="R472" s="144"/>
      <c r="S472" s="144"/>
      <c r="T472" s="144"/>
      <c r="U472" s="144"/>
      <c r="V472" s="144"/>
      <c r="W472" s="144"/>
      <c r="X472" s="144"/>
      <c r="Y472" s="144"/>
      <c r="Z472" s="144"/>
      <c r="AA472" s="144"/>
      <c r="AB472" s="144"/>
      <c r="AC472" s="144"/>
      <c r="AD472" s="144"/>
      <c r="AE472" s="144"/>
      <c r="AF472" s="144"/>
      <c r="AG472" s="144"/>
      <c r="AH472" s="144"/>
      <c r="AI472" s="144"/>
      <c r="AJ472" s="144"/>
      <c r="AK472" s="144"/>
      <c r="AL472" s="144"/>
      <c r="AM472" s="144"/>
      <c r="AN472" s="144"/>
      <c r="AO472" s="144"/>
      <c r="AP472" s="144"/>
    </row>
    <row r="473" spans="1:42">
      <c r="A473" s="144"/>
      <c r="B473" s="144"/>
      <c r="C473" s="144"/>
      <c r="D473" s="144"/>
      <c r="E473" s="144"/>
      <c r="F473" s="144"/>
      <c r="G473" s="144"/>
      <c r="H473" s="144"/>
      <c r="I473" s="144"/>
      <c r="J473" s="144"/>
      <c r="K473" s="144"/>
      <c r="L473" s="144"/>
      <c r="M473" s="144"/>
      <c r="N473" s="144"/>
      <c r="O473" s="144"/>
      <c r="P473" s="144"/>
      <c r="Q473" s="144"/>
      <c r="R473" s="144"/>
      <c r="S473" s="144"/>
      <c r="T473" s="144"/>
      <c r="U473" s="144"/>
      <c r="V473" s="144"/>
      <c r="W473" s="144"/>
      <c r="X473" s="144"/>
      <c r="Y473" s="144"/>
      <c r="Z473" s="144"/>
      <c r="AA473" s="144"/>
      <c r="AB473" s="144"/>
      <c r="AC473" s="144"/>
      <c r="AD473" s="144"/>
      <c r="AE473" s="144"/>
      <c r="AF473" s="144"/>
      <c r="AG473" s="144"/>
      <c r="AH473" s="144"/>
      <c r="AI473" s="144"/>
      <c r="AJ473" s="144"/>
      <c r="AK473" s="144"/>
      <c r="AL473" s="144"/>
      <c r="AM473" s="144"/>
      <c r="AN473" s="144"/>
      <c r="AO473" s="144"/>
      <c r="AP473" s="144"/>
    </row>
    <row r="474" spans="1:42">
      <c r="A474" s="144"/>
      <c r="B474" s="144"/>
      <c r="C474" s="144"/>
      <c r="D474" s="144"/>
      <c r="E474" s="144"/>
      <c r="F474" s="144"/>
      <c r="G474" s="144"/>
      <c r="H474" s="144"/>
      <c r="I474" s="144"/>
      <c r="J474" s="144"/>
      <c r="K474" s="144"/>
      <c r="L474" s="144"/>
      <c r="M474" s="144"/>
      <c r="N474" s="144"/>
      <c r="O474" s="144"/>
      <c r="P474" s="144"/>
      <c r="Q474" s="144"/>
      <c r="R474" s="144"/>
      <c r="S474" s="144"/>
      <c r="T474" s="144"/>
      <c r="U474" s="144"/>
      <c r="V474" s="144"/>
      <c r="W474" s="144"/>
      <c r="X474" s="144"/>
      <c r="Y474" s="144"/>
      <c r="Z474" s="144"/>
      <c r="AA474" s="144"/>
      <c r="AB474" s="144"/>
      <c r="AC474" s="144"/>
      <c r="AD474" s="144"/>
      <c r="AE474" s="144"/>
      <c r="AF474" s="144"/>
      <c r="AG474" s="144"/>
      <c r="AH474" s="144"/>
      <c r="AI474" s="144"/>
      <c r="AJ474" s="144"/>
      <c r="AK474" s="144"/>
      <c r="AL474" s="144"/>
      <c r="AM474" s="144"/>
      <c r="AN474" s="144"/>
      <c r="AO474" s="144"/>
      <c r="AP474" s="144"/>
    </row>
    <row r="475" spans="1:42">
      <c r="A475" s="144"/>
      <c r="B475" s="144"/>
      <c r="C475" s="144"/>
      <c r="D475" s="144"/>
      <c r="E475" s="144"/>
      <c r="F475" s="144"/>
      <c r="G475" s="144"/>
      <c r="H475" s="144"/>
      <c r="I475" s="144"/>
      <c r="J475" s="144"/>
      <c r="K475" s="144"/>
      <c r="L475" s="144"/>
      <c r="M475" s="144"/>
      <c r="N475" s="144"/>
      <c r="O475" s="144"/>
      <c r="P475" s="144"/>
      <c r="Q475" s="144"/>
      <c r="R475" s="144"/>
      <c r="S475" s="144"/>
      <c r="T475" s="144"/>
      <c r="U475" s="144"/>
      <c r="V475" s="144"/>
      <c r="W475" s="144"/>
      <c r="X475" s="144"/>
      <c r="Y475" s="144"/>
      <c r="Z475" s="144"/>
      <c r="AA475" s="144"/>
      <c r="AB475" s="144"/>
      <c r="AC475" s="144"/>
      <c r="AD475" s="144"/>
      <c r="AE475" s="144"/>
      <c r="AF475" s="144"/>
      <c r="AG475" s="144"/>
      <c r="AH475" s="144"/>
      <c r="AI475" s="144"/>
      <c r="AJ475" s="144"/>
      <c r="AK475" s="144"/>
      <c r="AL475" s="144"/>
      <c r="AM475" s="144"/>
      <c r="AN475" s="144"/>
      <c r="AO475" s="144"/>
      <c r="AP475" s="144"/>
    </row>
    <row r="476" spans="1:42">
      <c r="A476" s="144"/>
      <c r="B476" s="144"/>
      <c r="C476" s="144"/>
      <c r="D476" s="144"/>
      <c r="E476" s="144"/>
      <c r="F476" s="144"/>
      <c r="G476" s="144"/>
      <c r="H476" s="144"/>
      <c r="I476" s="144"/>
      <c r="J476" s="144"/>
      <c r="K476" s="144"/>
      <c r="L476" s="144"/>
      <c r="M476" s="144"/>
      <c r="N476" s="144"/>
      <c r="O476" s="144"/>
      <c r="P476" s="144"/>
      <c r="Q476" s="144"/>
      <c r="R476" s="144"/>
      <c r="S476" s="144"/>
      <c r="T476" s="144"/>
      <c r="U476" s="144"/>
      <c r="V476" s="144"/>
      <c r="W476" s="144"/>
      <c r="X476" s="144"/>
      <c r="Y476" s="144"/>
      <c r="Z476" s="144"/>
      <c r="AA476" s="144"/>
      <c r="AB476" s="144"/>
      <c r="AC476" s="144"/>
      <c r="AD476" s="144"/>
      <c r="AE476" s="144"/>
      <c r="AF476" s="144"/>
      <c r="AG476" s="144"/>
      <c r="AH476" s="144"/>
      <c r="AI476" s="144"/>
      <c r="AJ476" s="144"/>
      <c r="AK476" s="144"/>
      <c r="AL476" s="144"/>
      <c r="AM476" s="144"/>
      <c r="AN476" s="144"/>
      <c r="AO476" s="144"/>
      <c r="AP476" s="144"/>
    </row>
    <row r="477" spans="1:42">
      <c r="A477" s="144"/>
      <c r="B477" s="144"/>
      <c r="C477" s="144"/>
      <c r="D477" s="144"/>
      <c r="E477" s="144"/>
      <c r="F477" s="144"/>
      <c r="G477" s="144"/>
      <c r="H477" s="144"/>
      <c r="I477" s="144"/>
      <c r="J477" s="144"/>
      <c r="K477" s="144"/>
      <c r="L477" s="144"/>
      <c r="M477" s="144"/>
      <c r="N477" s="144"/>
      <c r="O477" s="144"/>
      <c r="P477" s="144"/>
      <c r="Q477" s="144"/>
      <c r="R477" s="144"/>
      <c r="S477" s="144"/>
      <c r="T477" s="144"/>
      <c r="U477" s="144"/>
      <c r="V477" s="144"/>
      <c r="W477" s="144"/>
      <c r="X477" s="144"/>
      <c r="Y477" s="144"/>
      <c r="Z477" s="144"/>
      <c r="AA477" s="144"/>
      <c r="AB477" s="144"/>
      <c r="AC477" s="144"/>
      <c r="AD477" s="144"/>
      <c r="AE477" s="144"/>
      <c r="AF477" s="144"/>
      <c r="AG477" s="144"/>
      <c r="AH477" s="144"/>
      <c r="AI477" s="144"/>
      <c r="AJ477" s="144"/>
      <c r="AK477" s="144"/>
      <c r="AL477" s="144"/>
      <c r="AM477" s="144"/>
      <c r="AN477" s="144"/>
      <c r="AO477" s="144"/>
      <c r="AP477" s="144"/>
    </row>
    <row r="478" spans="1:42">
      <c r="A478" s="144"/>
      <c r="B478" s="144"/>
      <c r="C478" s="144"/>
      <c r="D478" s="144"/>
      <c r="E478" s="144"/>
      <c r="F478" s="144"/>
      <c r="G478" s="144"/>
      <c r="H478" s="144"/>
      <c r="I478" s="144"/>
      <c r="J478" s="144"/>
      <c r="K478" s="144"/>
      <c r="L478" s="144"/>
      <c r="M478" s="144"/>
      <c r="N478" s="144"/>
      <c r="O478" s="144"/>
      <c r="P478" s="144"/>
      <c r="Q478" s="144"/>
      <c r="R478" s="144"/>
      <c r="S478" s="144"/>
      <c r="T478" s="144"/>
      <c r="U478" s="144"/>
      <c r="V478" s="144"/>
      <c r="W478" s="144"/>
      <c r="X478" s="144"/>
      <c r="Y478" s="144"/>
      <c r="Z478" s="144"/>
      <c r="AA478" s="144"/>
      <c r="AB478" s="144"/>
      <c r="AC478" s="144"/>
      <c r="AD478" s="144"/>
      <c r="AE478" s="144"/>
      <c r="AF478" s="144"/>
      <c r="AG478" s="144"/>
      <c r="AH478" s="144"/>
      <c r="AI478" s="144"/>
      <c r="AJ478" s="144"/>
      <c r="AK478" s="144"/>
      <c r="AL478" s="144"/>
      <c r="AM478" s="144"/>
      <c r="AN478" s="144"/>
      <c r="AO478" s="144"/>
      <c r="AP478" s="144"/>
    </row>
    <row r="479" spans="1:42">
      <c r="A479" s="144"/>
      <c r="B479" s="144"/>
      <c r="C479" s="144"/>
      <c r="D479" s="144"/>
      <c r="E479" s="144"/>
      <c r="F479" s="144"/>
      <c r="G479" s="144"/>
      <c r="H479" s="144"/>
      <c r="I479" s="144"/>
      <c r="J479" s="144"/>
      <c r="K479" s="144"/>
      <c r="L479" s="144"/>
      <c r="M479" s="144"/>
      <c r="N479" s="144"/>
      <c r="O479" s="144"/>
      <c r="P479" s="144"/>
      <c r="Q479" s="144"/>
      <c r="R479" s="144"/>
      <c r="S479" s="144"/>
      <c r="T479" s="144"/>
      <c r="U479" s="144"/>
      <c r="V479" s="144"/>
      <c r="W479" s="144"/>
      <c r="X479" s="144"/>
      <c r="Y479" s="144"/>
      <c r="Z479" s="144"/>
      <c r="AA479" s="144"/>
      <c r="AB479" s="144"/>
      <c r="AC479" s="144"/>
      <c r="AD479" s="144"/>
      <c r="AE479" s="144"/>
      <c r="AF479" s="144"/>
      <c r="AG479" s="144"/>
      <c r="AH479" s="144"/>
      <c r="AI479" s="144"/>
      <c r="AJ479" s="144"/>
      <c r="AK479" s="144"/>
      <c r="AL479" s="144"/>
      <c r="AM479" s="144"/>
      <c r="AN479" s="144"/>
      <c r="AO479" s="144"/>
      <c r="AP479" s="144"/>
    </row>
    <row r="480" spans="1:42">
      <c r="A480" s="144"/>
      <c r="B480" s="144"/>
      <c r="C480" s="144"/>
      <c r="D480" s="144"/>
      <c r="E480" s="144"/>
      <c r="F480" s="144"/>
      <c r="G480" s="144"/>
      <c r="H480" s="144"/>
      <c r="I480" s="144"/>
      <c r="J480" s="144"/>
      <c r="K480" s="144"/>
      <c r="L480" s="144"/>
      <c r="M480" s="144"/>
      <c r="N480" s="144"/>
      <c r="O480" s="144"/>
      <c r="P480" s="144"/>
      <c r="Q480" s="144"/>
      <c r="R480" s="144"/>
      <c r="S480" s="144"/>
      <c r="T480" s="144"/>
      <c r="U480" s="144"/>
      <c r="V480" s="144"/>
      <c r="W480" s="144"/>
      <c r="X480" s="144"/>
      <c r="Y480" s="144"/>
      <c r="Z480" s="144"/>
      <c r="AA480" s="144"/>
      <c r="AB480" s="144"/>
      <c r="AC480" s="144"/>
      <c r="AD480" s="144"/>
      <c r="AE480" s="144"/>
      <c r="AF480" s="144"/>
      <c r="AG480" s="144"/>
      <c r="AH480" s="144"/>
      <c r="AI480" s="144"/>
      <c r="AJ480" s="144"/>
      <c r="AK480" s="144"/>
      <c r="AL480" s="144"/>
      <c r="AM480" s="144"/>
      <c r="AN480" s="144"/>
      <c r="AO480" s="144"/>
      <c r="AP480" s="144"/>
    </row>
    <row r="481" spans="1:42">
      <c r="A481" s="144"/>
      <c r="B481" s="144"/>
      <c r="C481" s="144"/>
      <c r="D481" s="144"/>
      <c r="E481" s="144"/>
      <c r="F481" s="144"/>
      <c r="G481" s="144"/>
      <c r="H481" s="144"/>
      <c r="I481" s="144"/>
      <c r="J481" s="144"/>
      <c r="K481" s="144"/>
      <c r="L481" s="144"/>
      <c r="M481" s="144"/>
      <c r="N481" s="144"/>
      <c r="O481" s="144"/>
      <c r="P481" s="144"/>
      <c r="Q481" s="144"/>
      <c r="R481" s="144"/>
      <c r="S481" s="144"/>
      <c r="T481" s="144"/>
      <c r="U481" s="144"/>
      <c r="V481" s="144"/>
      <c r="W481" s="144"/>
      <c r="X481" s="144"/>
      <c r="Y481" s="144"/>
      <c r="Z481" s="144"/>
      <c r="AA481" s="144"/>
      <c r="AB481" s="144"/>
      <c r="AC481" s="144"/>
      <c r="AD481" s="144"/>
      <c r="AE481" s="144"/>
      <c r="AF481" s="144"/>
      <c r="AG481" s="144"/>
      <c r="AH481" s="144"/>
      <c r="AI481" s="144"/>
      <c r="AJ481" s="144"/>
      <c r="AK481" s="144"/>
      <c r="AL481" s="144"/>
      <c r="AM481" s="144"/>
      <c r="AN481" s="144"/>
      <c r="AO481" s="144"/>
      <c r="AP481" s="144"/>
    </row>
    <row r="482" spans="1:42">
      <c r="A482" s="144"/>
      <c r="B482" s="144"/>
      <c r="C482" s="144"/>
      <c r="D482" s="144"/>
      <c r="E482" s="144"/>
      <c r="F482" s="144"/>
      <c r="G482" s="144"/>
      <c r="H482" s="144"/>
      <c r="I482" s="144"/>
      <c r="J482" s="144"/>
      <c r="K482" s="144"/>
      <c r="L482" s="144"/>
      <c r="M482" s="144"/>
      <c r="N482" s="144"/>
      <c r="O482" s="144"/>
      <c r="P482" s="144"/>
      <c r="Q482" s="144"/>
      <c r="R482" s="144"/>
      <c r="S482" s="144"/>
      <c r="T482" s="144"/>
      <c r="U482" s="144"/>
      <c r="V482" s="144"/>
      <c r="W482" s="144"/>
      <c r="X482" s="144"/>
      <c r="Y482" s="144"/>
      <c r="Z482" s="144"/>
      <c r="AA482" s="144"/>
      <c r="AB482" s="144"/>
      <c r="AC482" s="144"/>
      <c r="AD482" s="144"/>
      <c r="AE482" s="144"/>
      <c r="AF482" s="144"/>
      <c r="AG482" s="144"/>
      <c r="AH482" s="144"/>
      <c r="AI482" s="144"/>
      <c r="AJ482" s="144"/>
      <c r="AK482" s="144"/>
      <c r="AL482" s="144"/>
      <c r="AM482" s="144"/>
      <c r="AN482" s="144"/>
      <c r="AO482" s="144"/>
      <c r="AP482" s="144"/>
    </row>
    <row r="483" spans="1:42">
      <c r="A483" s="144"/>
      <c r="B483" s="144"/>
      <c r="C483" s="144"/>
      <c r="D483" s="144"/>
      <c r="E483" s="144"/>
      <c r="F483" s="144"/>
      <c r="G483" s="144"/>
      <c r="H483" s="144"/>
      <c r="I483" s="144"/>
      <c r="J483" s="144"/>
      <c r="K483" s="144"/>
      <c r="L483" s="144"/>
      <c r="M483" s="144"/>
      <c r="N483" s="144"/>
      <c r="O483" s="144"/>
      <c r="P483" s="144"/>
      <c r="Q483" s="144"/>
      <c r="R483" s="144"/>
      <c r="S483" s="144"/>
      <c r="T483" s="144"/>
      <c r="U483" s="144"/>
      <c r="V483" s="144"/>
      <c r="W483" s="144"/>
      <c r="X483" s="144"/>
      <c r="Y483" s="144"/>
      <c r="Z483" s="144"/>
      <c r="AA483" s="144"/>
      <c r="AB483" s="144"/>
      <c r="AC483" s="144"/>
      <c r="AD483" s="144"/>
      <c r="AE483" s="144"/>
      <c r="AF483" s="144"/>
      <c r="AG483" s="144"/>
      <c r="AH483" s="144"/>
      <c r="AI483" s="144"/>
      <c r="AJ483" s="144"/>
      <c r="AK483" s="144"/>
      <c r="AL483" s="144"/>
      <c r="AM483" s="144"/>
      <c r="AN483" s="144"/>
      <c r="AO483" s="144"/>
      <c r="AP483" s="144"/>
    </row>
    <row r="484" spans="1:42">
      <c r="A484" s="144"/>
      <c r="B484" s="144"/>
      <c r="C484" s="144"/>
      <c r="D484" s="144"/>
      <c r="E484" s="144"/>
      <c r="F484" s="144"/>
      <c r="G484" s="144"/>
      <c r="H484" s="144"/>
      <c r="I484" s="144"/>
      <c r="J484" s="144"/>
      <c r="K484" s="144"/>
      <c r="L484" s="144"/>
      <c r="M484" s="144"/>
      <c r="N484" s="144"/>
      <c r="O484" s="144"/>
      <c r="P484" s="144"/>
      <c r="Q484" s="144"/>
      <c r="R484" s="144"/>
      <c r="S484" s="144"/>
      <c r="T484" s="144"/>
      <c r="U484" s="144"/>
      <c r="V484" s="144"/>
      <c r="W484" s="144"/>
      <c r="X484" s="144"/>
      <c r="Y484" s="144"/>
      <c r="Z484" s="144"/>
      <c r="AA484" s="144"/>
      <c r="AB484" s="144"/>
      <c r="AC484" s="144"/>
      <c r="AD484" s="144"/>
      <c r="AE484" s="144"/>
      <c r="AF484" s="144"/>
      <c r="AG484" s="144"/>
      <c r="AH484" s="144"/>
      <c r="AI484" s="144"/>
      <c r="AJ484" s="144"/>
      <c r="AK484" s="144"/>
      <c r="AL484" s="144"/>
      <c r="AM484" s="144"/>
      <c r="AN484" s="144"/>
      <c r="AO484" s="144"/>
      <c r="AP484" s="144"/>
    </row>
    <row r="485" spans="1:42">
      <c r="A485" s="144"/>
      <c r="B485" s="144"/>
      <c r="C485" s="144"/>
      <c r="D485" s="144"/>
      <c r="E485" s="144"/>
      <c r="F485" s="144"/>
      <c r="G485" s="144"/>
      <c r="H485" s="144"/>
      <c r="I485" s="144"/>
      <c r="J485" s="144"/>
      <c r="K485" s="144"/>
      <c r="L485" s="144"/>
      <c r="M485" s="144"/>
      <c r="N485" s="144"/>
      <c r="O485" s="144"/>
      <c r="P485" s="144"/>
      <c r="Q485" s="144"/>
      <c r="R485" s="144"/>
      <c r="S485" s="144"/>
      <c r="T485" s="144"/>
      <c r="U485" s="144"/>
      <c r="V485" s="144"/>
      <c r="W485" s="144"/>
      <c r="X485" s="144"/>
      <c r="Y485" s="144"/>
      <c r="Z485" s="144"/>
      <c r="AA485" s="144"/>
      <c r="AB485" s="144"/>
      <c r="AC485" s="144"/>
      <c r="AD485" s="144"/>
      <c r="AE485" s="144"/>
      <c r="AF485" s="144"/>
      <c r="AG485" s="144"/>
      <c r="AH485" s="144"/>
      <c r="AI485" s="144"/>
      <c r="AJ485" s="144"/>
      <c r="AK485" s="144"/>
      <c r="AL485" s="144"/>
      <c r="AM485" s="144"/>
      <c r="AN485" s="144"/>
      <c r="AO485" s="144"/>
      <c r="AP485" s="144"/>
    </row>
    <row r="486" spans="1:42">
      <c r="A486" s="144"/>
      <c r="B486" s="144"/>
      <c r="C486" s="144"/>
      <c r="D486" s="144"/>
      <c r="E486" s="144"/>
      <c r="F486" s="144"/>
      <c r="G486" s="144"/>
      <c r="H486" s="144"/>
      <c r="I486" s="144"/>
      <c r="J486" s="144"/>
      <c r="K486" s="144"/>
      <c r="L486" s="144"/>
      <c r="M486" s="144"/>
      <c r="N486" s="144"/>
      <c r="O486" s="144"/>
      <c r="P486" s="144"/>
      <c r="Q486" s="144"/>
      <c r="R486" s="144"/>
      <c r="S486" s="144"/>
      <c r="T486" s="144"/>
      <c r="U486" s="144"/>
      <c r="V486" s="144"/>
      <c r="W486" s="144"/>
      <c r="X486" s="144"/>
      <c r="Y486" s="144"/>
      <c r="Z486" s="144"/>
      <c r="AA486" s="144"/>
      <c r="AB486" s="144"/>
      <c r="AC486" s="144"/>
      <c r="AD486" s="144"/>
      <c r="AE486" s="144"/>
      <c r="AF486" s="144"/>
      <c r="AG486" s="144"/>
      <c r="AH486" s="144"/>
      <c r="AI486" s="144"/>
      <c r="AJ486" s="144"/>
      <c r="AK486" s="144"/>
      <c r="AL486" s="144"/>
      <c r="AM486" s="144"/>
      <c r="AN486" s="144"/>
      <c r="AO486" s="144"/>
      <c r="AP486" s="144"/>
    </row>
    <row r="487" spans="1:42">
      <c r="A487" s="144"/>
      <c r="B487" s="144"/>
      <c r="C487" s="144"/>
      <c r="D487" s="144"/>
      <c r="E487" s="144"/>
      <c r="F487" s="144"/>
      <c r="G487" s="144"/>
      <c r="H487" s="144"/>
      <c r="I487" s="144"/>
      <c r="J487" s="144"/>
      <c r="K487" s="144"/>
      <c r="L487" s="144"/>
      <c r="M487" s="144"/>
      <c r="N487" s="144"/>
      <c r="O487" s="144"/>
      <c r="P487" s="144"/>
      <c r="Q487" s="144"/>
      <c r="R487" s="144"/>
      <c r="S487" s="144"/>
      <c r="T487" s="144"/>
      <c r="U487" s="144"/>
      <c r="V487" s="144"/>
      <c r="W487" s="144"/>
      <c r="X487" s="144"/>
      <c r="Y487" s="144"/>
      <c r="Z487" s="144"/>
      <c r="AA487" s="144"/>
      <c r="AB487" s="144"/>
      <c r="AC487" s="144"/>
      <c r="AD487" s="144"/>
      <c r="AE487" s="144"/>
      <c r="AF487" s="144"/>
      <c r="AG487" s="144"/>
      <c r="AH487" s="144"/>
      <c r="AI487" s="144"/>
      <c r="AJ487" s="144"/>
      <c r="AK487" s="144"/>
      <c r="AL487" s="144"/>
      <c r="AM487" s="144"/>
      <c r="AN487" s="144"/>
      <c r="AO487" s="144"/>
      <c r="AP487" s="144"/>
    </row>
    <row r="488" spans="1:42">
      <c r="A488" s="144"/>
      <c r="B488" s="144"/>
      <c r="C488" s="144"/>
      <c r="D488" s="144"/>
      <c r="E488" s="144"/>
      <c r="F488" s="144"/>
      <c r="G488" s="144"/>
      <c r="H488" s="144"/>
      <c r="I488" s="144"/>
      <c r="J488" s="144"/>
      <c r="K488" s="144"/>
      <c r="L488" s="144"/>
      <c r="M488" s="144"/>
      <c r="N488" s="144"/>
      <c r="O488" s="144"/>
      <c r="P488" s="144"/>
      <c r="Q488" s="144"/>
      <c r="R488" s="144"/>
      <c r="S488" s="144"/>
      <c r="T488" s="144"/>
      <c r="U488" s="144"/>
      <c r="V488" s="144"/>
      <c r="W488" s="144"/>
      <c r="X488" s="144"/>
      <c r="Y488" s="144"/>
      <c r="Z488" s="144"/>
      <c r="AA488" s="144"/>
      <c r="AB488" s="144"/>
      <c r="AC488" s="144"/>
      <c r="AD488" s="144"/>
      <c r="AE488" s="144"/>
      <c r="AF488" s="144"/>
      <c r="AG488" s="144"/>
      <c r="AH488" s="144"/>
      <c r="AI488" s="144"/>
      <c r="AJ488" s="144"/>
      <c r="AK488" s="144"/>
      <c r="AL488" s="144"/>
      <c r="AM488" s="144"/>
      <c r="AN488" s="144"/>
      <c r="AO488" s="144"/>
      <c r="AP488" s="144"/>
    </row>
    <row r="489" spans="1:42">
      <c r="A489" s="144"/>
      <c r="B489" s="144"/>
      <c r="C489" s="144"/>
      <c r="D489" s="144"/>
      <c r="E489" s="144"/>
      <c r="F489" s="144"/>
      <c r="G489" s="144"/>
      <c r="H489" s="144"/>
      <c r="I489" s="144"/>
      <c r="J489" s="144"/>
      <c r="K489" s="144"/>
      <c r="L489" s="144"/>
      <c r="M489" s="144"/>
      <c r="N489" s="144"/>
      <c r="O489" s="144"/>
      <c r="P489" s="144"/>
      <c r="Q489" s="144"/>
      <c r="R489" s="144"/>
      <c r="S489" s="144"/>
      <c r="T489" s="144"/>
      <c r="U489" s="144"/>
      <c r="V489" s="144"/>
      <c r="W489" s="144"/>
      <c r="X489" s="144"/>
      <c r="Y489" s="144"/>
      <c r="Z489" s="144"/>
      <c r="AA489" s="144"/>
      <c r="AB489" s="144"/>
      <c r="AC489" s="144"/>
      <c r="AD489" s="144"/>
      <c r="AE489" s="144"/>
      <c r="AF489" s="144"/>
      <c r="AG489" s="144"/>
      <c r="AH489" s="144"/>
      <c r="AI489" s="144"/>
      <c r="AJ489" s="144"/>
      <c r="AK489" s="144"/>
      <c r="AL489" s="144"/>
      <c r="AM489" s="144"/>
      <c r="AN489" s="144"/>
      <c r="AO489" s="144"/>
      <c r="AP489" s="144"/>
    </row>
    <row r="490" spans="1:42">
      <c r="A490" s="144"/>
      <c r="B490" s="144"/>
      <c r="C490" s="144"/>
      <c r="D490" s="144"/>
      <c r="E490" s="144"/>
      <c r="F490" s="144"/>
      <c r="G490" s="144"/>
      <c r="H490" s="144"/>
      <c r="I490" s="144"/>
      <c r="J490" s="144"/>
      <c r="K490" s="144"/>
      <c r="L490" s="144"/>
      <c r="M490" s="144"/>
      <c r="N490" s="144"/>
      <c r="O490" s="144"/>
      <c r="P490" s="144"/>
      <c r="Q490" s="144"/>
      <c r="R490" s="144"/>
      <c r="S490" s="144"/>
      <c r="T490" s="144"/>
      <c r="U490" s="144"/>
      <c r="V490" s="144"/>
      <c r="W490" s="144"/>
      <c r="X490" s="144"/>
      <c r="Y490" s="144"/>
      <c r="Z490" s="144"/>
      <c r="AA490" s="144"/>
      <c r="AB490" s="144"/>
      <c r="AC490" s="144"/>
      <c r="AD490" s="144"/>
      <c r="AE490" s="144"/>
      <c r="AF490" s="144"/>
      <c r="AG490" s="144"/>
      <c r="AH490" s="144"/>
      <c r="AI490" s="144"/>
      <c r="AJ490" s="144"/>
      <c r="AK490" s="144"/>
      <c r="AL490" s="144"/>
      <c r="AM490" s="144"/>
      <c r="AN490" s="144"/>
      <c r="AO490" s="144"/>
      <c r="AP490" s="144"/>
    </row>
    <row r="491" spans="1:42">
      <c r="A491" s="144"/>
      <c r="B491" s="144"/>
      <c r="C491" s="144"/>
      <c r="D491" s="144"/>
      <c r="E491" s="144"/>
      <c r="F491" s="144"/>
      <c r="G491" s="144"/>
      <c r="H491" s="144"/>
      <c r="I491" s="144"/>
      <c r="J491" s="144"/>
      <c r="K491" s="144"/>
      <c r="L491" s="144"/>
      <c r="M491" s="144"/>
      <c r="N491" s="144"/>
      <c r="O491" s="144"/>
      <c r="P491" s="144"/>
      <c r="Q491" s="144"/>
      <c r="R491" s="144"/>
      <c r="S491" s="144"/>
      <c r="T491" s="144"/>
      <c r="U491" s="144"/>
      <c r="V491" s="144"/>
      <c r="W491" s="144"/>
      <c r="X491" s="144"/>
      <c r="Y491" s="144"/>
      <c r="Z491" s="144"/>
      <c r="AA491" s="144"/>
      <c r="AB491" s="144"/>
      <c r="AC491" s="144"/>
      <c r="AD491" s="144"/>
      <c r="AE491" s="144"/>
      <c r="AF491" s="144"/>
      <c r="AG491" s="144"/>
      <c r="AH491" s="144"/>
      <c r="AI491" s="144"/>
      <c r="AJ491" s="144"/>
      <c r="AK491" s="144"/>
      <c r="AL491" s="144"/>
      <c r="AM491" s="144"/>
      <c r="AN491" s="144"/>
      <c r="AO491" s="144"/>
      <c r="AP491" s="144"/>
    </row>
    <row r="492" spans="1:42">
      <c r="A492" s="144"/>
      <c r="B492" s="144"/>
      <c r="C492" s="144"/>
      <c r="D492" s="144"/>
      <c r="E492" s="144"/>
      <c r="F492" s="144"/>
      <c r="G492" s="144"/>
      <c r="H492" s="144"/>
      <c r="I492" s="144"/>
      <c r="J492" s="144"/>
      <c r="K492" s="144"/>
      <c r="L492" s="144"/>
      <c r="M492" s="144"/>
      <c r="N492" s="144"/>
      <c r="O492" s="144"/>
      <c r="P492" s="144"/>
      <c r="Q492" s="144"/>
      <c r="R492" s="144"/>
      <c r="S492" s="144"/>
      <c r="T492" s="144"/>
      <c r="U492" s="144"/>
      <c r="V492" s="144"/>
      <c r="W492" s="144"/>
      <c r="X492" s="144"/>
      <c r="Y492" s="144"/>
      <c r="Z492" s="144"/>
      <c r="AA492" s="144"/>
      <c r="AB492" s="144"/>
      <c r="AC492" s="144"/>
      <c r="AD492" s="144"/>
      <c r="AE492" s="144"/>
      <c r="AF492" s="144"/>
      <c r="AG492" s="144"/>
      <c r="AH492" s="144"/>
      <c r="AI492" s="144"/>
      <c r="AJ492" s="144"/>
      <c r="AK492" s="144"/>
      <c r="AL492" s="144"/>
      <c r="AM492" s="144"/>
      <c r="AN492" s="144"/>
      <c r="AO492" s="144"/>
      <c r="AP492" s="144"/>
    </row>
    <row r="493" spans="1:42">
      <c r="A493" s="144"/>
      <c r="B493" s="144"/>
      <c r="C493" s="144"/>
      <c r="D493" s="144"/>
      <c r="E493" s="144"/>
      <c r="F493" s="144"/>
      <c r="G493" s="144"/>
      <c r="H493" s="144"/>
      <c r="I493" s="144"/>
      <c r="J493" s="144"/>
      <c r="K493" s="144"/>
      <c r="L493" s="144"/>
      <c r="M493" s="144"/>
      <c r="N493" s="144"/>
      <c r="O493" s="144"/>
      <c r="P493" s="144"/>
      <c r="Q493" s="144"/>
      <c r="R493" s="144"/>
      <c r="S493" s="144"/>
      <c r="T493" s="144"/>
      <c r="U493" s="144"/>
      <c r="V493" s="144"/>
      <c r="W493" s="144"/>
      <c r="X493" s="144"/>
      <c r="Y493" s="144"/>
      <c r="Z493" s="144"/>
      <c r="AA493" s="144"/>
      <c r="AB493" s="144"/>
      <c r="AC493" s="144"/>
      <c r="AD493" s="144"/>
      <c r="AE493" s="144"/>
      <c r="AF493" s="144"/>
      <c r="AG493" s="144"/>
      <c r="AH493" s="144"/>
      <c r="AI493" s="144"/>
      <c r="AJ493" s="144"/>
      <c r="AK493" s="144"/>
      <c r="AL493" s="144"/>
      <c r="AM493" s="144"/>
      <c r="AN493" s="144"/>
      <c r="AO493" s="144"/>
      <c r="AP493" s="144"/>
    </row>
    <row r="494" spans="1:42">
      <c r="A494" s="144"/>
      <c r="B494" s="144"/>
      <c r="C494" s="144"/>
      <c r="D494" s="144"/>
      <c r="E494" s="144"/>
      <c r="F494" s="144"/>
      <c r="G494" s="144"/>
      <c r="H494" s="144"/>
      <c r="I494" s="144"/>
      <c r="J494" s="144"/>
      <c r="K494" s="144"/>
      <c r="L494" s="144"/>
      <c r="M494" s="144"/>
      <c r="N494" s="144"/>
      <c r="O494" s="144"/>
      <c r="P494" s="144"/>
      <c r="Q494" s="144"/>
      <c r="R494" s="144"/>
      <c r="S494" s="144"/>
      <c r="T494" s="144"/>
      <c r="U494" s="144"/>
      <c r="V494" s="144"/>
      <c r="W494" s="144"/>
      <c r="X494" s="144"/>
      <c r="Y494" s="144"/>
      <c r="Z494" s="144"/>
      <c r="AA494" s="144"/>
      <c r="AB494" s="144"/>
      <c r="AC494" s="144"/>
      <c r="AD494" s="144"/>
      <c r="AE494" s="144"/>
      <c r="AF494" s="144"/>
      <c r="AG494" s="144"/>
      <c r="AH494" s="144"/>
      <c r="AI494" s="144"/>
      <c r="AJ494" s="144"/>
      <c r="AK494" s="144"/>
      <c r="AL494" s="144"/>
      <c r="AM494" s="144"/>
      <c r="AN494" s="144"/>
      <c r="AO494" s="144"/>
      <c r="AP494" s="144"/>
    </row>
    <row r="495" spans="1:42">
      <c r="A495" s="144"/>
      <c r="B495" s="144"/>
      <c r="C495" s="144"/>
      <c r="D495" s="144"/>
      <c r="E495" s="144"/>
      <c r="F495" s="144"/>
      <c r="G495" s="144"/>
      <c r="H495" s="144"/>
      <c r="I495" s="144"/>
      <c r="J495" s="144"/>
      <c r="K495" s="144"/>
      <c r="L495" s="144"/>
      <c r="M495" s="144"/>
      <c r="N495" s="144"/>
      <c r="O495" s="144"/>
      <c r="P495" s="144"/>
      <c r="Q495" s="144"/>
      <c r="R495" s="144"/>
      <c r="S495" s="144"/>
      <c r="T495" s="144"/>
      <c r="U495" s="144"/>
      <c r="V495" s="144"/>
      <c r="W495" s="144"/>
      <c r="X495" s="144"/>
      <c r="Y495" s="144"/>
      <c r="Z495" s="144"/>
      <c r="AA495" s="144"/>
      <c r="AB495" s="144"/>
      <c r="AC495" s="144"/>
      <c r="AD495" s="144"/>
      <c r="AE495" s="144"/>
      <c r="AF495" s="144"/>
      <c r="AG495" s="144"/>
      <c r="AH495" s="144"/>
      <c r="AI495" s="144"/>
      <c r="AJ495" s="144"/>
      <c r="AK495" s="144"/>
      <c r="AL495" s="144"/>
      <c r="AM495" s="144"/>
      <c r="AN495" s="144"/>
      <c r="AO495" s="144"/>
      <c r="AP495" s="144"/>
    </row>
    <row r="496" spans="1:42">
      <c r="A496" s="144"/>
      <c r="B496" s="144"/>
      <c r="C496" s="144"/>
      <c r="D496" s="144"/>
      <c r="E496" s="144"/>
      <c r="F496" s="144"/>
      <c r="G496" s="144"/>
      <c r="H496" s="144"/>
      <c r="I496" s="144"/>
      <c r="J496" s="144"/>
      <c r="K496" s="144"/>
      <c r="L496" s="144"/>
      <c r="M496" s="144"/>
      <c r="N496" s="144"/>
      <c r="O496" s="144"/>
      <c r="P496" s="144"/>
      <c r="Q496" s="144"/>
      <c r="R496" s="144"/>
      <c r="S496" s="144"/>
      <c r="T496" s="144"/>
      <c r="U496" s="144"/>
      <c r="V496" s="144"/>
      <c r="W496" s="144"/>
      <c r="X496" s="144"/>
      <c r="Y496" s="144"/>
      <c r="Z496" s="144"/>
      <c r="AA496" s="144"/>
      <c r="AB496" s="144"/>
      <c r="AC496" s="144"/>
      <c r="AD496" s="144"/>
      <c r="AE496" s="144"/>
      <c r="AF496" s="144"/>
      <c r="AG496" s="144"/>
      <c r="AH496" s="144"/>
      <c r="AI496" s="144"/>
      <c r="AJ496" s="144"/>
      <c r="AK496" s="144"/>
      <c r="AL496" s="144"/>
      <c r="AM496" s="144"/>
      <c r="AN496" s="144"/>
      <c r="AO496" s="144"/>
      <c r="AP496" s="144"/>
    </row>
    <row r="497" spans="1:42">
      <c r="A497" s="144"/>
      <c r="B497" s="144"/>
      <c r="C497" s="144"/>
      <c r="D497" s="144"/>
      <c r="E497" s="144"/>
      <c r="F497" s="144"/>
      <c r="G497" s="144"/>
      <c r="H497" s="144"/>
      <c r="I497" s="144"/>
      <c r="J497" s="144"/>
      <c r="K497" s="144"/>
      <c r="L497" s="144"/>
      <c r="M497" s="144"/>
      <c r="N497" s="144"/>
      <c r="O497" s="144"/>
      <c r="P497" s="144"/>
      <c r="Q497" s="144"/>
      <c r="R497" s="144"/>
      <c r="S497" s="144"/>
      <c r="T497" s="144"/>
      <c r="U497" s="144"/>
      <c r="V497" s="144"/>
      <c r="W497" s="144"/>
      <c r="X497" s="144"/>
      <c r="Y497" s="144"/>
      <c r="Z497" s="144"/>
      <c r="AA497" s="144"/>
      <c r="AB497" s="144"/>
      <c r="AC497" s="144"/>
      <c r="AD497" s="144"/>
      <c r="AE497" s="144"/>
      <c r="AF497" s="144"/>
      <c r="AG497" s="144"/>
      <c r="AH497" s="144"/>
      <c r="AI497" s="144"/>
      <c r="AJ497" s="144"/>
      <c r="AK497" s="144"/>
      <c r="AL497" s="144"/>
      <c r="AM497" s="144"/>
      <c r="AN497" s="144"/>
      <c r="AO497" s="144"/>
      <c r="AP497" s="144"/>
    </row>
    <row r="498" spans="1:42">
      <c r="A498" s="144"/>
      <c r="B498" s="144"/>
      <c r="C498" s="144"/>
      <c r="D498" s="144"/>
      <c r="E498" s="144"/>
      <c r="F498" s="144"/>
      <c r="G498" s="144"/>
      <c r="H498" s="144"/>
      <c r="I498" s="144"/>
      <c r="J498" s="144"/>
      <c r="K498" s="144"/>
      <c r="L498" s="144"/>
      <c r="M498" s="144"/>
      <c r="N498" s="144"/>
      <c r="O498" s="144"/>
      <c r="P498" s="144"/>
      <c r="Q498" s="144"/>
      <c r="R498" s="144"/>
      <c r="S498" s="144"/>
      <c r="T498" s="144"/>
      <c r="U498" s="144"/>
      <c r="V498" s="144"/>
      <c r="W498" s="144"/>
      <c r="X498" s="144"/>
      <c r="Y498" s="144"/>
      <c r="Z498" s="144"/>
      <c r="AA498" s="144"/>
      <c r="AB498" s="144"/>
      <c r="AC498" s="144"/>
      <c r="AD498" s="144"/>
      <c r="AE498" s="144"/>
      <c r="AF498" s="144"/>
      <c r="AG498" s="144"/>
      <c r="AH498" s="144"/>
      <c r="AI498" s="144"/>
      <c r="AJ498" s="144"/>
      <c r="AK498" s="144"/>
      <c r="AL498" s="144"/>
      <c r="AM498" s="144"/>
      <c r="AN498" s="144"/>
      <c r="AO498" s="144"/>
      <c r="AP498" s="144"/>
    </row>
    <row r="499" spans="1:42">
      <c r="A499" s="144"/>
      <c r="B499" s="144"/>
      <c r="C499" s="144"/>
      <c r="D499" s="144"/>
      <c r="E499" s="144"/>
      <c r="F499" s="144"/>
      <c r="G499" s="144"/>
      <c r="H499" s="144"/>
      <c r="I499" s="144"/>
      <c r="J499" s="144"/>
      <c r="K499" s="144"/>
      <c r="L499" s="144"/>
      <c r="M499" s="144"/>
      <c r="N499" s="144"/>
      <c r="O499" s="144"/>
      <c r="P499" s="144"/>
      <c r="Q499" s="144"/>
      <c r="R499" s="144"/>
      <c r="S499" s="144"/>
      <c r="T499" s="144"/>
      <c r="U499" s="144"/>
      <c r="V499" s="144"/>
      <c r="W499" s="144"/>
      <c r="X499" s="144"/>
      <c r="Y499" s="144"/>
      <c r="Z499" s="144"/>
      <c r="AA499" s="144"/>
      <c r="AB499" s="144"/>
      <c r="AC499" s="144"/>
      <c r="AD499" s="144"/>
      <c r="AE499" s="144"/>
      <c r="AF499" s="144"/>
      <c r="AG499" s="144"/>
      <c r="AH499" s="144"/>
      <c r="AI499" s="144"/>
      <c r="AJ499" s="144"/>
      <c r="AK499" s="144"/>
      <c r="AL499" s="144"/>
      <c r="AM499" s="144"/>
      <c r="AN499" s="144"/>
      <c r="AO499" s="144"/>
      <c r="AP499" s="144"/>
    </row>
    <row r="500" spans="1:42">
      <c r="A500" s="144"/>
      <c r="B500" s="144"/>
      <c r="C500" s="144"/>
      <c r="D500" s="144"/>
      <c r="E500" s="144"/>
      <c r="F500" s="144"/>
      <c r="G500" s="144"/>
      <c r="H500" s="144"/>
      <c r="I500" s="144"/>
      <c r="J500" s="144"/>
      <c r="K500" s="144"/>
      <c r="L500" s="144"/>
      <c r="M500" s="144"/>
      <c r="N500" s="144"/>
      <c r="O500" s="144"/>
      <c r="P500" s="144"/>
      <c r="Q500" s="144"/>
      <c r="R500" s="144"/>
      <c r="S500" s="144"/>
      <c r="T500" s="144"/>
      <c r="U500" s="144"/>
      <c r="V500" s="144"/>
      <c r="W500" s="144"/>
      <c r="X500" s="144"/>
      <c r="Y500" s="144"/>
      <c r="Z500" s="144"/>
      <c r="AA500" s="144"/>
      <c r="AB500" s="144"/>
      <c r="AC500" s="144"/>
      <c r="AD500" s="144"/>
      <c r="AE500" s="144"/>
      <c r="AF500" s="144"/>
      <c r="AG500" s="144"/>
      <c r="AH500" s="144"/>
      <c r="AI500" s="144"/>
      <c r="AJ500" s="144"/>
      <c r="AK500" s="144"/>
      <c r="AL500" s="144"/>
      <c r="AM500" s="144"/>
      <c r="AN500" s="144"/>
      <c r="AO500" s="144"/>
      <c r="AP500" s="144"/>
    </row>
    <row r="501" spans="1:42">
      <c r="A501" s="144"/>
      <c r="B501" s="144"/>
      <c r="C501" s="144"/>
      <c r="D501" s="144"/>
      <c r="E501" s="144"/>
      <c r="F501" s="144"/>
      <c r="G501" s="144"/>
      <c r="H501" s="144"/>
      <c r="I501" s="144"/>
      <c r="J501" s="144"/>
      <c r="K501" s="144"/>
      <c r="L501" s="144"/>
      <c r="M501" s="144"/>
      <c r="N501" s="144"/>
      <c r="O501" s="144"/>
      <c r="P501" s="144"/>
      <c r="Q501" s="144"/>
      <c r="R501" s="144"/>
      <c r="S501" s="144"/>
      <c r="T501" s="144"/>
      <c r="U501" s="144"/>
      <c r="V501" s="144"/>
      <c r="W501" s="144"/>
      <c r="X501" s="144"/>
      <c r="Y501" s="144"/>
      <c r="Z501" s="144"/>
      <c r="AA501" s="144"/>
      <c r="AB501" s="144"/>
      <c r="AC501" s="144"/>
      <c r="AD501" s="144"/>
      <c r="AE501" s="144"/>
      <c r="AF501" s="144"/>
      <c r="AG501" s="144"/>
      <c r="AH501" s="144"/>
      <c r="AI501" s="144"/>
      <c r="AJ501" s="144"/>
      <c r="AK501" s="144"/>
      <c r="AL501" s="144"/>
      <c r="AM501" s="144"/>
      <c r="AN501" s="144"/>
      <c r="AO501" s="144"/>
      <c r="AP501" s="144"/>
    </row>
    <row r="502" spans="1:42">
      <c r="A502" s="144"/>
      <c r="B502" s="144"/>
      <c r="C502" s="144"/>
      <c r="D502" s="144"/>
      <c r="E502" s="144"/>
      <c r="F502" s="144"/>
      <c r="G502" s="144"/>
      <c r="H502" s="144"/>
      <c r="I502" s="144"/>
      <c r="J502" s="144"/>
      <c r="K502" s="144"/>
      <c r="L502" s="144"/>
      <c r="M502" s="144"/>
      <c r="N502" s="144"/>
      <c r="O502" s="144"/>
      <c r="P502" s="144"/>
      <c r="Q502" s="144"/>
      <c r="R502" s="144"/>
      <c r="S502" s="144"/>
      <c r="T502" s="144"/>
      <c r="U502" s="144"/>
      <c r="V502" s="144"/>
      <c r="W502" s="144"/>
      <c r="X502" s="144"/>
      <c r="Y502" s="144"/>
      <c r="Z502" s="144"/>
      <c r="AA502" s="144"/>
      <c r="AB502" s="144"/>
      <c r="AC502" s="144"/>
      <c r="AD502" s="144"/>
      <c r="AE502" s="144"/>
      <c r="AF502" s="144"/>
      <c r="AG502" s="144"/>
      <c r="AH502" s="144"/>
      <c r="AI502" s="144"/>
      <c r="AJ502" s="144"/>
      <c r="AK502" s="144"/>
      <c r="AL502" s="144"/>
      <c r="AM502" s="144"/>
      <c r="AN502" s="144"/>
      <c r="AO502" s="144"/>
      <c r="AP502" s="144"/>
    </row>
    <row r="503" spans="1:42">
      <c r="A503" s="144"/>
      <c r="B503" s="144"/>
      <c r="C503" s="144"/>
      <c r="D503" s="144"/>
      <c r="E503" s="144"/>
      <c r="F503" s="144"/>
      <c r="G503" s="144"/>
      <c r="H503" s="144"/>
      <c r="I503" s="144"/>
      <c r="J503" s="144"/>
      <c r="K503" s="144"/>
      <c r="L503" s="144"/>
      <c r="M503" s="144"/>
      <c r="N503" s="144"/>
      <c r="O503" s="144"/>
      <c r="P503" s="144"/>
      <c r="Q503" s="144"/>
      <c r="R503" s="144"/>
      <c r="S503" s="144"/>
      <c r="T503" s="144"/>
      <c r="U503" s="144"/>
      <c r="V503" s="144"/>
      <c r="W503" s="144"/>
      <c r="X503" s="144"/>
      <c r="Y503" s="144"/>
      <c r="Z503" s="144"/>
      <c r="AA503" s="144"/>
      <c r="AB503" s="144"/>
      <c r="AC503" s="144"/>
      <c r="AD503" s="144"/>
      <c r="AE503" s="144"/>
      <c r="AF503" s="144"/>
      <c r="AG503" s="144"/>
      <c r="AH503" s="144"/>
      <c r="AI503" s="144"/>
      <c r="AJ503" s="144"/>
      <c r="AK503" s="144"/>
      <c r="AL503" s="144"/>
      <c r="AM503" s="144"/>
      <c r="AN503" s="144"/>
      <c r="AO503" s="144"/>
      <c r="AP503" s="144"/>
    </row>
    <row r="504" spans="1:42">
      <c r="A504" s="144"/>
      <c r="B504" s="144"/>
      <c r="C504" s="144"/>
      <c r="D504" s="144"/>
      <c r="E504" s="144"/>
      <c r="F504" s="144"/>
      <c r="G504" s="144"/>
      <c r="H504" s="144"/>
      <c r="I504" s="144"/>
      <c r="J504" s="144"/>
      <c r="K504" s="144"/>
      <c r="L504" s="144"/>
      <c r="M504" s="144"/>
      <c r="N504" s="144"/>
      <c r="O504" s="144"/>
      <c r="P504" s="144"/>
      <c r="Q504" s="144"/>
      <c r="R504" s="144"/>
      <c r="S504" s="144"/>
      <c r="T504" s="144"/>
      <c r="U504" s="144"/>
      <c r="V504" s="144"/>
      <c r="W504" s="144"/>
      <c r="X504" s="144"/>
      <c r="Y504" s="144"/>
      <c r="Z504" s="144"/>
      <c r="AA504" s="144"/>
      <c r="AB504" s="144"/>
      <c r="AC504" s="144"/>
      <c r="AD504" s="144"/>
      <c r="AE504" s="144"/>
      <c r="AF504" s="144"/>
      <c r="AG504" s="144"/>
      <c r="AH504" s="144"/>
      <c r="AI504" s="144"/>
      <c r="AJ504" s="144"/>
      <c r="AK504" s="144"/>
      <c r="AL504" s="144"/>
      <c r="AM504" s="144"/>
      <c r="AN504" s="144"/>
      <c r="AO504" s="144"/>
      <c r="AP504" s="144"/>
    </row>
    <row r="505" spans="1:42">
      <c r="A505" s="144"/>
      <c r="B505" s="144"/>
      <c r="C505" s="144"/>
      <c r="D505" s="144"/>
      <c r="E505" s="144"/>
      <c r="F505" s="144"/>
      <c r="G505" s="144"/>
      <c r="H505" s="144"/>
      <c r="I505" s="144"/>
      <c r="J505" s="144"/>
      <c r="K505" s="144"/>
      <c r="L505" s="144"/>
      <c r="M505" s="144"/>
      <c r="N505" s="144"/>
      <c r="O505" s="144"/>
      <c r="P505" s="144"/>
      <c r="Q505" s="144"/>
      <c r="R505" s="144"/>
      <c r="S505" s="144"/>
      <c r="T505" s="144"/>
      <c r="U505" s="144"/>
      <c r="V505" s="144"/>
      <c r="W505" s="144"/>
      <c r="X505" s="144"/>
      <c r="Y505" s="144"/>
      <c r="Z505" s="144"/>
      <c r="AA505" s="144"/>
      <c r="AB505" s="144"/>
      <c r="AC505" s="144"/>
      <c r="AD505" s="144"/>
      <c r="AE505" s="144"/>
      <c r="AF505" s="144"/>
      <c r="AG505" s="144"/>
      <c r="AH505" s="144"/>
      <c r="AI505" s="144"/>
      <c r="AJ505" s="144"/>
      <c r="AK505" s="144"/>
      <c r="AL505" s="144"/>
      <c r="AM505" s="144"/>
      <c r="AN505" s="144"/>
      <c r="AO505" s="144"/>
      <c r="AP505" s="144"/>
    </row>
    <row r="506" spans="1:42">
      <c r="A506" s="144"/>
      <c r="B506" s="144"/>
      <c r="C506" s="144"/>
      <c r="D506" s="144"/>
      <c r="E506" s="144"/>
      <c r="F506" s="144"/>
      <c r="G506" s="144"/>
      <c r="H506" s="144"/>
      <c r="I506" s="144"/>
      <c r="J506" s="144"/>
      <c r="K506" s="144"/>
      <c r="L506" s="144"/>
      <c r="M506" s="144"/>
      <c r="N506" s="144"/>
      <c r="O506" s="144"/>
      <c r="P506" s="144"/>
      <c r="Q506" s="144"/>
      <c r="R506" s="144"/>
      <c r="S506" s="144"/>
      <c r="T506" s="144"/>
      <c r="U506" s="144"/>
      <c r="V506" s="144"/>
      <c r="W506" s="144"/>
      <c r="X506" s="144"/>
      <c r="Y506" s="144"/>
      <c r="Z506" s="144"/>
      <c r="AA506" s="144"/>
      <c r="AB506" s="144"/>
      <c r="AC506" s="144"/>
      <c r="AD506" s="144"/>
      <c r="AE506" s="144"/>
      <c r="AF506" s="144"/>
      <c r="AG506" s="144"/>
      <c r="AH506" s="144"/>
      <c r="AI506" s="144"/>
      <c r="AJ506" s="144"/>
      <c r="AK506" s="144"/>
      <c r="AL506" s="144"/>
      <c r="AM506" s="144"/>
      <c r="AN506" s="144"/>
      <c r="AO506" s="144"/>
      <c r="AP506" s="144"/>
    </row>
    <row r="507" spans="1:42">
      <c r="A507" s="144"/>
      <c r="B507" s="144"/>
      <c r="C507" s="144"/>
      <c r="D507" s="144"/>
      <c r="E507" s="144"/>
      <c r="F507" s="144"/>
      <c r="G507" s="144"/>
      <c r="H507" s="144"/>
      <c r="I507" s="144"/>
      <c r="J507" s="144"/>
      <c r="K507" s="144"/>
      <c r="L507" s="144"/>
      <c r="M507" s="144"/>
      <c r="N507" s="144"/>
      <c r="O507" s="144"/>
      <c r="P507" s="144"/>
      <c r="Q507" s="144"/>
      <c r="R507" s="144"/>
      <c r="S507" s="144"/>
      <c r="T507" s="144"/>
      <c r="U507" s="144"/>
      <c r="V507" s="144"/>
      <c r="W507" s="144"/>
      <c r="X507" s="144"/>
      <c r="Y507" s="144"/>
      <c r="Z507" s="144"/>
      <c r="AA507" s="144"/>
      <c r="AB507" s="144"/>
      <c r="AC507" s="144"/>
      <c r="AD507" s="144"/>
      <c r="AE507" s="144"/>
      <c r="AF507" s="144"/>
      <c r="AG507" s="144"/>
      <c r="AH507" s="144"/>
      <c r="AI507" s="144"/>
      <c r="AJ507" s="144"/>
      <c r="AK507" s="144"/>
      <c r="AL507" s="144"/>
      <c r="AM507" s="144"/>
      <c r="AN507" s="144"/>
      <c r="AO507" s="144"/>
      <c r="AP507" s="144"/>
    </row>
    <row r="508" spans="1:42">
      <c r="A508" s="144"/>
      <c r="B508" s="144"/>
      <c r="C508" s="144"/>
      <c r="D508" s="144"/>
      <c r="E508" s="144"/>
      <c r="F508" s="144"/>
      <c r="G508" s="144"/>
      <c r="H508" s="144"/>
      <c r="I508" s="144"/>
      <c r="J508" s="144"/>
      <c r="K508" s="144"/>
      <c r="L508" s="144"/>
      <c r="M508" s="144"/>
      <c r="N508" s="144"/>
      <c r="O508" s="144"/>
      <c r="P508" s="144"/>
      <c r="Q508" s="144"/>
      <c r="R508" s="144"/>
      <c r="S508" s="144"/>
      <c r="T508" s="144"/>
      <c r="U508" s="144"/>
      <c r="V508" s="144"/>
      <c r="W508" s="144"/>
      <c r="X508" s="144"/>
      <c r="Y508" s="144"/>
      <c r="Z508" s="144"/>
      <c r="AA508" s="144"/>
      <c r="AB508" s="144"/>
      <c r="AC508" s="144"/>
      <c r="AD508" s="144"/>
      <c r="AE508" s="144"/>
      <c r="AF508" s="144"/>
      <c r="AG508" s="144"/>
      <c r="AH508" s="144"/>
      <c r="AI508" s="144"/>
      <c r="AJ508" s="144"/>
      <c r="AK508" s="144"/>
      <c r="AL508" s="144"/>
      <c r="AM508" s="144"/>
      <c r="AN508" s="144"/>
      <c r="AO508" s="144"/>
      <c r="AP508" s="144"/>
    </row>
    <row r="509" spans="1:42">
      <c r="A509" s="144"/>
      <c r="B509" s="144"/>
      <c r="C509" s="144"/>
      <c r="D509" s="144"/>
      <c r="E509" s="144"/>
      <c r="F509" s="144"/>
      <c r="G509" s="144"/>
      <c r="H509" s="144"/>
      <c r="I509" s="144"/>
      <c r="J509" s="144"/>
      <c r="K509" s="144"/>
      <c r="L509" s="144"/>
      <c r="M509" s="144"/>
      <c r="N509" s="144"/>
      <c r="O509" s="144"/>
      <c r="P509" s="144"/>
      <c r="Q509" s="144"/>
      <c r="R509" s="144"/>
      <c r="S509" s="144"/>
      <c r="T509" s="144"/>
      <c r="U509" s="144"/>
      <c r="V509" s="144"/>
      <c r="W509" s="144"/>
      <c r="X509" s="144"/>
      <c r="Y509" s="144"/>
      <c r="Z509" s="144"/>
      <c r="AA509" s="144"/>
      <c r="AB509" s="144"/>
      <c r="AC509" s="144"/>
      <c r="AD509" s="144"/>
      <c r="AE509" s="144"/>
      <c r="AF509" s="144"/>
      <c r="AG509" s="144"/>
      <c r="AH509" s="144"/>
      <c r="AI509" s="144"/>
      <c r="AJ509" s="144"/>
      <c r="AK509" s="144"/>
      <c r="AL509" s="144"/>
      <c r="AM509" s="144"/>
      <c r="AN509" s="144"/>
      <c r="AO509" s="144"/>
      <c r="AP509" s="144"/>
    </row>
    <row r="510" spans="1:42">
      <c r="A510" s="144"/>
      <c r="B510" s="144"/>
      <c r="C510" s="144"/>
      <c r="D510" s="144"/>
      <c r="E510" s="144"/>
      <c r="F510" s="144"/>
      <c r="G510" s="144"/>
      <c r="H510" s="144"/>
      <c r="I510" s="144"/>
      <c r="J510" s="144"/>
      <c r="K510" s="144"/>
      <c r="L510" s="144"/>
      <c r="M510" s="144"/>
      <c r="N510" s="144"/>
      <c r="O510" s="144"/>
      <c r="P510" s="144"/>
      <c r="Q510" s="144"/>
      <c r="R510" s="144"/>
      <c r="S510" s="144"/>
      <c r="T510" s="144"/>
      <c r="U510" s="144"/>
      <c r="V510" s="144"/>
      <c r="W510" s="144"/>
      <c r="X510" s="144"/>
      <c r="Y510" s="144"/>
      <c r="Z510" s="144"/>
      <c r="AA510" s="144"/>
      <c r="AB510" s="144"/>
      <c r="AC510" s="144"/>
      <c r="AD510" s="144"/>
      <c r="AE510" s="144"/>
      <c r="AF510" s="144"/>
      <c r="AG510" s="144"/>
      <c r="AH510" s="144"/>
      <c r="AI510" s="144"/>
      <c r="AJ510" s="144"/>
      <c r="AK510" s="144"/>
      <c r="AL510" s="144"/>
      <c r="AM510" s="144"/>
      <c r="AN510" s="144"/>
      <c r="AO510" s="144"/>
      <c r="AP510" s="144"/>
    </row>
    <row r="511" spans="1:42">
      <c r="A511" s="144"/>
      <c r="B511" s="144"/>
      <c r="C511" s="144"/>
      <c r="D511" s="144"/>
      <c r="E511" s="144"/>
      <c r="F511" s="144"/>
      <c r="G511" s="144"/>
      <c r="H511" s="144"/>
      <c r="I511" s="144"/>
      <c r="J511" s="144"/>
      <c r="K511" s="144"/>
      <c r="L511" s="144"/>
      <c r="M511" s="144"/>
      <c r="N511" s="144"/>
      <c r="O511" s="144"/>
      <c r="P511" s="144"/>
      <c r="Q511" s="144"/>
      <c r="R511" s="144"/>
      <c r="S511" s="144"/>
      <c r="T511" s="144"/>
      <c r="U511" s="144"/>
      <c r="V511" s="144"/>
      <c r="W511" s="144"/>
      <c r="X511" s="144"/>
      <c r="Y511" s="144"/>
      <c r="Z511" s="144"/>
      <c r="AA511" s="144"/>
      <c r="AB511" s="144"/>
      <c r="AC511" s="144"/>
      <c r="AD511" s="144"/>
      <c r="AE511" s="144"/>
      <c r="AF511" s="144"/>
      <c r="AG511" s="144"/>
      <c r="AH511" s="144"/>
      <c r="AI511" s="144"/>
      <c r="AJ511" s="144"/>
      <c r="AK511" s="144"/>
      <c r="AL511" s="144"/>
      <c r="AM511" s="144"/>
      <c r="AN511" s="144"/>
      <c r="AO511" s="144"/>
      <c r="AP511" s="144"/>
    </row>
    <row r="512" spans="1:42">
      <c r="A512" s="144"/>
      <c r="B512" s="144"/>
      <c r="C512" s="144"/>
      <c r="D512" s="144"/>
      <c r="E512" s="144"/>
      <c r="F512" s="144"/>
      <c r="G512" s="144"/>
      <c r="H512" s="144"/>
      <c r="I512" s="144"/>
      <c r="J512" s="144"/>
      <c r="K512" s="144"/>
      <c r="L512" s="144"/>
      <c r="M512" s="144"/>
      <c r="N512" s="144"/>
      <c r="O512" s="144"/>
      <c r="P512" s="144"/>
      <c r="Q512" s="144"/>
      <c r="R512" s="144"/>
      <c r="S512" s="144"/>
      <c r="T512" s="144"/>
      <c r="U512" s="144"/>
      <c r="V512" s="144"/>
      <c r="W512" s="144"/>
      <c r="X512" s="144"/>
      <c r="Y512" s="144"/>
      <c r="Z512" s="144"/>
      <c r="AA512" s="144"/>
      <c r="AB512" s="144"/>
      <c r="AC512" s="144"/>
      <c r="AD512" s="144"/>
      <c r="AE512" s="144"/>
      <c r="AF512" s="144"/>
      <c r="AG512" s="144"/>
      <c r="AH512" s="144"/>
      <c r="AI512" s="144"/>
      <c r="AJ512" s="144"/>
      <c r="AK512" s="144"/>
      <c r="AL512" s="144"/>
      <c r="AM512" s="144"/>
      <c r="AN512" s="144"/>
      <c r="AO512" s="144"/>
      <c r="AP512" s="144"/>
    </row>
    <row r="513" spans="1:42">
      <c r="A513" s="144"/>
      <c r="B513" s="144"/>
      <c r="C513" s="144"/>
      <c r="D513" s="144"/>
      <c r="E513" s="144"/>
      <c r="F513" s="144"/>
      <c r="G513" s="144"/>
      <c r="H513" s="144"/>
      <c r="I513" s="144"/>
      <c r="J513" s="144"/>
      <c r="K513" s="144"/>
      <c r="L513" s="144"/>
      <c r="M513" s="144"/>
      <c r="N513" s="144"/>
      <c r="O513" s="144"/>
      <c r="P513" s="144"/>
      <c r="Q513" s="144"/>
      <c r="R513" s="144"/>
      <c r="S513" s="144"/>
      <c r="T513" s="144"/>
      <c r="U513" s="144"/>
      <c r="V513" s="144"/>
      <c r="W513" s="144"/>
      <c r="X513" s="144"/>
      <c r="Y513" s="144"/>
      <c r="Z513" s="144"/>
      <c r="AA513" s="144"/>
      <c r="AB513" s="144"/>
      <c r="AC513" s="144"/>
      <c r="AD513" s="144"/>
      <c r="AE513" s="144"/>
      <c r="AF513" s="144"/>
      <c r="AG513" s="144"/>
      <c r="AH513" s="144"/>
      <c r="AI513" s="144"/>
      <c r="AJ513" s="144"/>
      <c r="AK513" s="144"/>
      <c r="AL513" s="144"/>
      <c r="AM513" s="144"/>
      <c r="AN513" s="144"/>
      <c r="AO513" s="144"/>
      <c r="AP513" s="144"/>
    </row>
    <row r="514" spans="1:42">
      <c r="A514" s="144"/>
      <c r="B514" s="144"/>
      <c r="C514" s="144"/>
      <c r="D514" s="144"/>
      <c r="E514" s="144"/>
      <c r="F514" s="144"/>
      <c r="G514" s="144"/>
      <c r="H514" s="144"/>
      <c r="I514" s="144"/>
      <c r="J514" s="144"/>
      <c r="K514" s="144"/>
      <c r="L514" s="144"/>
      <c r="M514" s="144"/>
      <c r="N514" s="144"/>
      <c r="O514" s="144"/>
      <c r="P514" s="144"/>
      <c r="Q514" s="144"/>
      <c r="R514" s="144"/>
      <c r="S514" s="144"/>
      <c r="T514" s="144"/>
      <c r="U514" s="144"/>
      <c r="V514" s="144"/>
      <c r="W514" s="144"/>
      <c r="X514" s="144"/>
      <c r="Y514" s="144"/>
      <c r="Z514" s="144"/>
      <c r="AA514" s="144"/>
      <c r="AB514" s="144"/>
      <c r="AC514" s="144"/>
      <c r="AD514" s="144"/>
      <c r="AE514" s="144"/>
      <c r="AF514" s="144"/>
      <c r="AG514" s="144"/>
      <c r="AH514" s="144"/>
      <c r="AI514" s="144"/>
      <c r="AJ514" s="144"/>
      <c r="AK514" s="144"/>
      <c r="AL514" s="144"/>
      <c r="AM514" s="144"/>
      <c r="AN514" s="144"/>
      <c r="AO514" s="144"/>
      <c r="AP514" s="144"/>
    </row>
    <row r="515" spans="1:42">
      <c r="A515" s="144"/>
      <c r="B515" s="144"/>
      <c r="C515" s="144"/>
      <c r="D515" s="144"/>
      <c r="E515" s="144"/>
      <c r="F515" s="144"/>
      <c r="G515" s="144"/>
      <c r="H515" s="144"/>
      <c r="I515" s="144"/>
      <c r="J515" s="144"/>
      <c r="K515" s="144"/>
      <c r="L515" s="144"/>
      <c r="M515" s="144"/>
      <c r="N515" s="144"/>
      <c r="O515" s="144"/>
      <c r="P515" s="144"/>
      <c r="Q515" s="144"/>
      <c r="R515" s="144"/>
      <c r="S515" s="144"/>
      <c r="T515" s="144"/>
      <c r="U515" s="144"/>
      <c r="V515" s="144"/>
      <c r="W515" s="144"/>
      <c r="X515" s="144"/>
      <c r="Y515" s="144"/>
      <c r="Z515" s="144"/>
      <c r="AA515" s="144"/>
      <c r="AB515" s="144"/>
      <c r="AC515" s="144"/>
      <c r="AD515" s="144"/>
      <c r="AE515" s="144"/>
      <c r="AF515" s="144"/>
      <c r="AG515" s="144"/>
      <c r="AH515" s="144"/>
      <c r="AI515" s="144"/>
      <c r="AJ515" s="144"/>
      <c r="AK515" s="144"/>
      <c r="AL515" s="144"/>
      <c r="AM515" s="144"/>
      <c r="AN515" s="144"/>
      <c r="AO515" s="144"/>
      <c r="AP515" s="144"/>
    </row>
    <row r="516" spans="1:42">
      <c r="A516" s="144"/>
      <c r="B516" s="144"/>
      <c r="C516" s="144"/>
      <c r="D516" s="144"/>
      <c r="E516" s="144"/>
      <c r="F516" s="144"/>
      <c r="G516" s="144"/>
      <c r="H516" s="144"/>
      <c r="I516" s="144"/>
      <c r="J516" s="144"/>
      <c r="K516" s="144"/>
      <c r="L516" s="144"/>
      <c r="M516" s="144"/>
      <c r="N516" s="144"/>
      <c r="O516" s="144"/>
      <c r="P516" s="144"/>
      <c r="Q516" s="144"/>
      <c r="R516" s="144"/>
      <c r="S516" s="144"/>
      <c r="T516" s="144"/>
      <c r="U516" s="144"/>
      <c r="V516" s="144"/>
      <c r="W516" s="144"/>
      <c r="X516" s="144"/>
      <c r="Y516" s="144"/>
      <c r="Z516" s="144"/>
      <c r="AA516" s="144"/>
      <c r="AB516" s="144"/>
      <c r="AC516" s="144"/>
      <c r="AD516" s="144"/>
      <c r="AE516" s="144"/>
      <c r="AF516" s="144"/>
      <c r="AG516" s="144"/>
      <c r="AH516" s="144"/>
      <c r="AI516" s="144"/>
      <c r="AJ516" s="144"/>
      <c r="AK516" s="144"/>
      <c r="AL516" s="144"/>
      <c r="AM516" s="144"/>
      <c r="AN516" s="144"/>
      <c r="AO516" s="144"/>
      <c r="AP516" s="144"/>
    </row>
    <row r="517" spans="1:42">
      <c r="A517" s="144"/>
      <c r="B517" s="144"/>
      <c r="C517" s="144"/>
      <c r="D517" s="144"/>
      <c r="E517" s="144"/>
      <c r="F517" s="144"/>
      <c r="G517" s="144"/>
      <c r="H517" s="144"/>
      <c r="I517" s="144"/>
      <c r="J517" s="144"/>
      <c r="K517" s="144"/>
      <c r="L517" s="144"/>
      <c r="M517" s="144"/>
      <c r="N517" s="144"/>
      <c r="O517" s="144"/>
      <c r="P517" s="144"/>
      <c r="Q517" s="144"/>
      <c r="R517" s="144"/>
      <c r="S517" s="144"/>
      <c r="T517" s="144"/>
      <c r="U517" s="144"/>
      <c r="V517" s="144"/>
      <c r="W517" s="144"/>
      <c r="X517" s="144"/>
      <c r="Y517" s="144"/>
      <c r="Z517" s="144"/>
      <c r="AA517" s="144"/>
      <c r="AB517" s="144"/>
      <c r="AC517" s="144"/>
      <c r="AD517" s="144"/>
      <c r="AE517" s="144"/>
      <c r="AF517" s="144"/>
      <c r="AG517" s="144"/>
      <c r="AH517" s="144"/>
      <c r="AI517" s="144"/>
      <c r="AJ517" s="144"/>
      <c r="AK517" s="144"/>
      <c r="AL517" s="144"/>
      <c r="AM517" s="144"/>
      <c r="AN517" s="144"/>
      <c r="AO517" s="144"/>
      <c r="AP517" s="144"/>
    </row>
    <row r="518" spans="1:42">
      <c r="A518" s="144"/>
      <c r="B518" s="144"/>
      <c r="C518" s="144"/>
      <c r="D518" s="144"/>
      <c r="E518" s="144"/>
      <c r="F518" s="144"/>
      <c r="G518" s="144"/>
      <c r="H518" s="144"/>
      <c r="I518" s="144"/>
      <c r="J518" s="144"/>
      <c r="K518" s="144"/>
      <c r="L518" s="144"/>
      <c r="M518" s="144"/>
      <c r="N518" s="144"/>
      <c r="O518" s="144"/>
      <c r="P518" s="144"/>
      <c r="Q518" s="144"/>
      <c r="R518" s="144"/>
      <c r="S518" s="144"/>
      <c r="T518" s="144"/>
      <c r="U518" s="144"/>
      <c r="V518" s="144"/>
      <c r="W518" s="144"/>
      <c r="X518" s="144"/>
      <c r="Y518" s="144"/>
      <c r="Z518" s="144"/>
      <c r="AA518" s="144"/>
      <c r="AB518" s="144"/>
      <c r="AC518" s="144"/>
      <c r="AD518" s="144"/>
      <c r="AE518" s="144"/>
      <c r="AF518" s="144"/>
      <c r="AG518" s="144"/>
      <c r="AH518" s="144"/>
      <c r="AI518" s="144"/>
      <c r="AJ518" s="144"/>
      <c r="AK518" s="144"/>
      <c r="AL518" s="144"/>
      <c r="AM518" s="144"/>
      <c r="AN518" s="144"/>
      <c r="AO518" s="144"/>
      <c r="AP518" s="144"/>
    </row>
    <row r="519" spans="1:42">
      <c r="A519" s="144"/>
      <c r="B519" s="144"/>
      <c r="C519" s="144"/>
      <c r="D519" s="144"/>
      <c r="E519" s="144"/>
      <c r="F519" s="144"/>
      <c r="G519" s="144"/>
      <c r="H519" s="144"/>
      <c r="I519" s="144"/>
      <c r="J519" s="144"/>
      <c r="K519" s="144"/>
      <c r="L519" s="144"/>
      <c r="M519" s="144"/>
      <c r="N519" s="144"/>
      <c r="O519" s="144"/>
      <c r="P519" s="144"/>
      <c r="Q519" s="144"/>
      <c r="R519" s="144"/>
      <c r="S519" s="144"/>
      <c r="T519" s="144"/>
      <c r="U519" s="144"/>
      <c r="V519" s="144"/>
      <c r="W519" s="144"/>
      <c r="X519" s="144"/>
      <c r="Y519" s="144"/>
      <c r="Z519" s="144"/>
      <c r="AA519" s="144"/>
      <c r="AB519" s="144"/>
      <c r="AC519" s="144"/>
      <c r="AD519" s="144"/>
      <c r="AE519" s="144"/>
      <c r="AF519" s="144"/>
      <c r="AG519" s="144"/>
      <c r="AH519" s="144"/>
      <c r="AI519" s="144"/>
      <c r="AJ519" s="144"/>
      <c r="AK519" s="144"/>
      <c r="AL519" s="144"/>
      <c r="AM519" s="144"/>
      <c r="AN519" s="144"/>
      <c r="AO519" s="144"/>
      <c r="AP519" s="144"/>
    </row>
    <row r="520" spans="1:42">
      <c r="A520" s="144"/>
      <c r="B520" s="144"/>
      <c r="C520" s="144"/>
      <c r="D520" s="144"/>
      <c r="E520" s="144"/>
      <c r="F520" s="144"/>
      <c r="G520" s="144"/>
      <c r="H520" s="144"/>
      <c r="I520" s="144"/>
      <c r="J520" s="144"/>
      <c r="K520" s="144"/>
      <c r="L520" s="144"/>
      <c r="M520" s="144"/>
      <c r="N520" s="144"/>
      <c r="O520" s="144"/>
      <c r="P520" s="144"/>
      <c r="Q520" s="144"/>
      <c r="R520" s="144"/>
      <c r="S520" s="144"/>
      <c r="T520" s="144"/>
      <c r="U520" s="144"/>
      <c r="V520" s="144"/>
      <c r="W520" s="144"/>
      <c r="X520" s="144"/>
      <c r="Y520" s="144"/>
      <c r="Z520" s="144"/>
      <c r="AA520" s="144"/>
      <c r="AB520" s="144"/>
      <c r="AC520" s="144"/>
      <c r="AD520" s="144"/>
      <c r="AE520" s="144"/>
      <c r="AF520" s="144"/>
      <c r="AG520" s="144"/>
      <c r="AH520" s="144"/>
      <c r="AI520" s="144"/>
      <c r="AJ520" s="144"/>
      <c r="AK520" s="144"/>
      <c r="AL520" s="144"/>
      <c r="AM520" s="144"/>
      <c r="AN520" s="144"/>
      <c r="AO520" s="144"/>
      <c r="AP520" s="144"/>
    </row>
    <row r="521" spans="1:42">
      <c r="A521" s="144"/>
      <c r="B521" s="144"/>
      <c r="C521" s="144"/>
      <c r="D521" s="144"/>
      <c r="E521" s="144"/>
      <c r="F521" s="144"/>
      <c r="G521" s="144"/>
      <c r="H521" s="144"/>
      <c r="I521" s="144"/>
      <c r="J521" s="144"/>
      <c r="K521" s="144"/>
      <c r="L521" s="144"/>
      <c r="M521" s="144"/>
      <c r="N521" s="144"/>
      <c r="O521" s="144"/>
      <c r="P521" s="144"/>
      <c r="Q521" s="144"/>
      <c r="R521" s="144"/>
      <c r="S521" s="144"/>
      <c r="T521" s="144"/>
      <c r="U521" s="144"/>
      <c r="V521" s="144"/>
      <c r="W521" s="144"/>
      <c r="X521" s="144"/>
      <c r="Y521" s="144"/>
      <c r="Z521" s="144"/>
      <c r="AA521" s="144"/>
      <c r="AB521" s="144"/>
      <c r="AC521" s="144"/>
      <c r="AD521" s="144"/>
      <c r="AE521" s="144"/>
      <c r="AF521" s="144"/>
      <c r="AG521" s="144"/>
      <c r="AH521" s="144"/>
      <c r="AI521" s="144"/>
      <c r="AJ521" s="144"/>
      <c r="AK521" s="144"/>
      <c r="AL521" s="144"/>
      <c r="AM521" s="144"/>
      <c r="AN521" s="144"/>
      <c r="AO521" s="144"/>
      <c r="AP521" s="144"/>
    </row>
    <row r="522" spans="1:42">
      <c r="A522" s="144"/>
      <c r="B522" s="144"/>
      <c r="C522" s="144"/>
      <c r="D522" s="144"/>
      <c r="E522" s="144"/>
      <c r="F522" s="144"/>
      <c r="G522" s="144"/>
      <c r="H522" s="144"/>
      <c r="I522" s="144"/>
      <c r="J522" s="144"/>
      <c r="K522" s="144"/>
      <c r="L522" s="144"/>
      <c r="M522" s="144"/>
      <c r="N522" s="144"/>
      <c r="O522" s="144"/>
      <c r="P522" s="144"/>
      <c r="Q522" s="144"/>
      <c r="R522" s="144"/>
      <c r="S522" s="144"/>
      <c r="T522" s="144"/>
      <c r="U522" s="144"/>
      <c r="V522" s="144"/>
      <c r="W522" s="144"/>
      <c r="X522" s="144"/>
      <c r="Y522" s="144"/>
      <c r="Z522" s="144"/>
      <c r="AA522" s="144"/>
      <c r="AB522" s="144"/>
      <c r="AC522" s="144"/>
      <c r="AD522" s="144"/>
      <c r="AE522" s="144"/>
      <c r="AF522" s="144"/>
      <c r="AG522" s="144"/>
      <c r="AH522" s="144"/>
      <c r="AI522" s="144"/>
      <c r="AJ522" s="144"/>
      <c r="AK522" s="144"/>
      <c r="AL522" s="144"/>
      <c r="AM522" s="144"/>
      <c r="AN522" s="144"/>
      <c r="AO522" s="144"/>
      <c r="AP522" s="144"/>
    </row>
    <row r="523" spans="1:42">
      <c r="A523" s="144"/>
      <c r="B523" s="144"/>
      <c r="C523" s="144"/>
      <c r="D523" s="144"/>
      <c r="E523" s="144"/>
      <c r="F523" s="144"/>
      <c r="G523" s="144"/>
      <c r="H523" s="144"/>
      <c r="I523" s="144"/>
      <c r="J523" s="144"/>
      <c r="K523" s="144"/>
      <c r="L523" s="144"/>
      <c r="M523" s="144"/>
      <c r="N523" s="144"/>
      <c r="O523" s="144"/>
      <c r="P523" s="144"/>
      <c r="Q523" s="144"/>
      <c r="R523" s="144"/>
      <c r="S523" s="144"/>
      <c r="T523" s="144"/>
      <c r="U523" s="144"/>
      <c r="V523" s="144"/>
      <c r="W523" s="144"/>
      <c r="X523" s="144"/>
      <c r="Y523" s="144"/>
      <c r="Z523" s="144"/>
      <c r="AA523" s="144"/>
      <c r="AB523" s="144"/>
      <c r="AC523" s="144"/>
      <c r="AD523" s="144"/>
      <c r="AE523" s="144"/>
      <c r="AF523" s="144"/>
      <c r="AG523" s="144"/>
      <c r="AH523" s="144"/>
      <c r="AI523" s="144"/>
      <c r="AJ523" s="144"/>
      <c r="AK523" s="144"/>
      <c r="AL523" s="144"/>
      <c r="AM523" s="144"/>
      <c r="AN523" s="144"/>
      <c r="AO523" s="144"/>
      <c r="AP523" s="144"/>
    </row>
    <row r="524" spans="1:42">
      <c r="A524" s="144"/>
      <c r="B524" s="144"/>
      <c r="C524" s="144"/>
      <c r="D524" s="144"/>
      <c r="E524" s="144"/>
      <c r="F524" s="144"/>
      <c r="G524" s="144"/>
      <c r="H524" s="144"/>
      <c r="I524" s="144"/>
      <c r="J524" s="144"/>
      <c r="K524" s="144"/>
      <c r="L524" s="144"/>
      <c r="M524" s="144"/>
      <c r="N524" s="144"/>
      <c r="O524" s="144"/>
      <c r="P524" s="144"/>
      <c r="Q524" s="144"/>
      <c r="R524" s="144"/>
      <c r="S524" s="144"/>
      <c r="T524" s="144"/>
      <c r="U524" s="144"/>
      <c r="V524" s="144"/>
      <c r="W524" s="144"/>
      <c r="X524" s="144"/>
      <c r="Y524" s="144"/>
      <c r="Z524" s="144"/>
      <c r="AA524" s="144"/>
      <c r="AB524" s="144"/>
      <c r="AC524" s="144"/>
      <c r="AD524" s="144"/>
      <c r="AE524" s="144"/>
      <c r="AF524" s="144"/>
      <c r="AG524" s="144"/>
      <c r="AH524" s="144"/>
      <c r="AI524" s="144"/>
      <c r="AJ524" s="144"/>
      <c r="AK524" s="144"/>
      <c r="AL524" s="144"/>
      <c r="AM524" s="144"/>
      <c r="AN524" s="144"/>
      <c r="AO524" s="144"/>
      <c r="AP524" s="144"/>
    </row>
    <row r="525" spans="1:42">
      <c r="A525" s="144"/>
      <c r="B525" s="144"/>
      <c r="C525" s="144"/>
      <c r="D525" s="144"/>
      <c r="E525" s="144"/>
      <c r="F525" s="144"/>
      <c r="G525" s="144"/>
      <c r="H525" s="144"/>
      <c r="I525" s="144"/>
      <c r="J525" s="144"/>
      <c r="K525" s="144"/>
      <c r="L525" s="144"/>
      <c r="M525" s="144"/>
      <c r="N525" s="144"/>
      <c r="O525" s="144"/>
      <c r="P525" s="144"/>
      <c r="Q525" s="144"/>
      <c r="R525" s="144"/>
      <c r="S525" s="144"/>
      <c r="T525" s="144"/>
      <c r="U525" s="144"/>
      <c r="V525" s="144"/>
      <c r="W525" s="144"/>
      <c r="X525" s="144"/>
      <c r="Y525" s="144"/>
      <c r="Z525" s="144"/>
      <c r="AA525" s="144"/>
      <c r="AB525" s="144"/>
      <c r="AC525" s="144"/>
      <c r="AD525" s="144"/>
      <c r="AE525" s="144"/>
      <c r="AF525" s="144"/>
      <c r="AG525" s="144"/>
      <c r="AH525" s="144"/>
      <c r="AI525" s="144"/>
      <c r="AJ525" s="144"/>
      <c r="AK525" s="144"/>
      <c r="AL525" s="144"/>
      <c r="AM525" s="144"/>
      <c r="AN525" s="144"/>
      <c r="AO525" s="144"/>
      <c r="AP525" s="144"/>
    </row>
    <row r="526" spans="1:42">
      <c r="A526" s="144"/>
      <c r="B526" s="144"/>
      <c r="C526" s="144"/>
      <c r="D526" s="144"/>
      <c r="E526" s="144"/>
      <c r="F526" s="144"/>
      <c r="G526" s="144"/>
      <c r="H526" s="144"/>
      <c r="I526" s="144"/>
      <c r="J526" s="144"/>
      <c r="K526" s="144"/>
      <c r="L526" s="144"/>
      <c r="M526" s="144"/>
      <c r="N526" s="144"/>
      <c r="O526" s="144"/>
      <c r="P526" s="144"/>
      <c r="Q526" s="144"/>
      <c r="R526" s="144"/>
      <c r="S526" s="144"/>
      <c r="T526" s="144"/>
      <c r="U526" s="144"/>
      <c r="V526" s="144"/>
      <c r="W526" s="144"/>
      <c r="X526" s="144"/>
      <c r="Y526" s="144"/>
      <c r="Z526" s="144"/>
      <c r="AA526" s="144"/>
      <c r="AB526" s="144"/>
      <c r="AC526" s="144"/>
      <c r="AD526" s="144"/>
      <c r="AE526" s="144"/>
      <c r="AF526" s="144"/>
      <c r="AG526" s="144"/>
      <c r="AH526" s="144"/>
      <c r="AI526" s="144"/>
      <c r="AJ526" s="144"/>
      <c r="AK526" s="144"/>
      <c r="AL526" s="144"/>
      <c r="AM526" s="144"/>
      <c r="AN526" s="144"/>
      <c r="AO526" s="144"/>
      <c r="AP526" s="144"/>
    </row>
    <row r="527" spans="1:42">
      <c r="A527" s="144"/>
      <c r="B527" s="144"/>
      <c r="C527" s="144"/>
      <c r="D527" s="144"/>
      <c r="E527" s="144"/>
      <c r="F527" s="144"/>
      <c r="G527" s="144"/>
      <c r="H527" s="144"/>
      <c r="I527" s="144"/>
      <c r="J527" s="144"/>
      <c r="K527" s="144"/>
      <c r="L527" s="144"/>
      <c r="M527" s="144"/>
      <c r="N527" s="144"/>
      <c r="O527" s="144"/>
      <c r="P527" s="144"/>
      <c r="Q527" s="144"/>
      <c r="R527" s="144"/>
      <c r="S527" s="144"/>
      <c r="T527" s="144"/>
      <c r="U527" s="144"/>
      <c r="V527" s="144"/>
      <c r="W527" s="144"/>
      <c r="X527" s="144"/>
      <c r="Y527" s="144"/>
      <c r="Z527" s="144"/>
      <c r="AA527" s="144"/>
      <c r="AB527" s="144"/>
      <c r="AC527" s="144"/>
      <c r="AD527" s="144"/>
      <c r="AE527" s="144"/>
      <c r="AF527" s="144"/>
      <c r="AG527" s="144"/>
      <c r="AH527" s="144"/>
      <c r="AI527" s="144"/>
      <c r="AJ527" s="144"/>
      <c r="AK527" s="144"/>
      <c r="AL527" s="144"/>
      <c r="AM527" s="144"/>
      <c r="AN527" s="144"/>
      <c r="AO527" s="144"/>
      <c r="AP527" s="144"/>
    </row>
    <row r="528" spans="1:42">
      <c r="A528" s="144"/>
      <c r="B528" s="144"/>
      <c r="C528" s="144"/>
      <c r="D528" s="144"/>
      <c r="E528" s="144"/>
      <c r="F528" s="144"/>
      <c r="G528" s="144"/>
      <c r="H528" s="144"/>
      <c r="I528" s="144"/>
      <c r="J528" s="144"/>
      <c r="K528" s="144"/>
      <c r="L528" s="144"/>
      <c r="M528" s="144"/>
      <c r="N528" s="144"/>
      <c r="O528" s="144"/>
      <c r="P528" s="144"/>
      <c r="Q528" s="144"/>
      <c r="R528" s="144"/>
      <c r="S528" s="144"/>
      <c r="T528" s="144"/>
      <c r="U528" s="144"/>
      <c r="V528" s="144"/>
      <c r="W528" s="144"/>
      <c r="X528" s="144"/>
      <c r="Y528" s="144"/>
      <c r="Z528" s="144"/>
      <c r="AA528" s="144"/>
      <c r="AB528" s="144"/>
      <c r="AC528" s="144"/>
      <c r="AD528" s="144"/>
      <c r="AE528" s="144"/>
      <c r="AF528" s="144"/>
      <c r="AG528" s="144"/>
      <c r="AH528" s="144"/>
      <c r="AI528" s="144"/>
      <c r="AJ528" s="144"/>
      <c r="AK528" s="144"/>
      <c r="AL528" s="144"/>
      <c r="AM528" s="144"/>
      <c r="AN528" s="144"/>
      <c r="AO528" s="144"/>
      <c r="AP528" s="144"/>
    </row>
    <row r="529" spans="1:42">
      <c r="A529" s="144"/>
      <c r="B529" s="144"/>
      <c r="C529" s="144"/>
      <c r="D529" s="144"/>
      <c r="E529" s="144"/>
      <c r="F529" s="144"/>
      <c r="G529" s="144"/>
      <c r="H529" s="144"/>
      <c r="I529" s="144"/>
      <c r="J529" s="144"/>
      <c r="K529" s="144"/>
      <c r="L529" s="144"/>
      <c r="M529" s="144"/>
      <c r="N529" s="144"/>
      <c r="O529" s="144"/>
      <c r="P529" s="144"/>
      <c r="Q529" s="144"/>
      <c r="R529" s="144"/>
      <c r="S529" s="144"/>
      <c r="T529" s="144"/>
      <c r="U529" s="144"/>
      <c r="V529" s="144"/>
      <c r="W529" s="144"/>
      <c r="X529" s="144"/>
      <c r="Y529" s="144"/>
      <c r="Z529" s="144"/>
      <c r="AA529" s="144"/>
      <c r="AB529" s="144"/>
      <c r="AC529" s="144"/>
      <c r="AD529" s="144"/>
      <c r="AE529" s="144"/>
      <c r="AF529" s="144"/>
      <c r="AG529" s="144"/>
      <c r="AH529" s="144"/>
      <c r="AI529" s="144"/>
      <c r="AJ529" s="144"/>
      <c r="AK529" s="144"/>
      <c r="AL529" s="144"/>
      <c r="AM529" s="144"/>
      <c r="AN529" s="144"/>
      <c r="AO529" s="144"/>
      <c r="AP529" s="144"/>
    </row>
    <row r="530" spans="1:42">
      <c r="A530" s="144"/>
      <c r="B530" s="144"/>
      <c r="C530" s="144"/>
      <c r="D530" s="144"/>
      <c r="E530" s="144"/>
      <c r="F530" s="144"/>
      <c r="G530" s="144"/>
      <c r="H530" s="144"/>
      <c r="I530" s="144"/>
      <c r="J530" s="144"/>
      <c r="K530" s="144"/>
      <c r="L530" s="144"/>
      <c r="M530" s="144"/>
      <c r="N530" s="144"/>
      <c r="O530" s="144"/>
      <c r="P530" s="144"/>
      <c r="Q530" s="144"/>
      <c r="R530" s="144"/>
      <c r="S530" s="144"/>
      <c r="T530" s="144"/>
      <c r="U530" s="144"/>
      <c r="V530" s="144"/>
      <c r="W530" s="144"/>
      <c r="X530" s="144"/>
      <c r="Y530" s="144"/>
      <c r="Z530" s="144"/>
      <c r="AA530" s="144"/>
      <c r="AB530" s="144"/>
      <c r="AC530" s="144"/>
      <c r="AD530" s="144"/>
      <c r="AE530" s="144"/>
      <c r="AF530" s="144"/>
      <c r="AG530" s="144"/>
      <c r="AH530" s="144"/>
      <c r="AI530" s="144"/>
      <c r="AJ530" s="144"/>
      <c r="AK530" s="144"/>
      <c r="AL530" s="144"/>
      <c r="AM530" s="144"/>
      <c r="AN530" s="144"/>
      <c r="AO530" s="144"/>
      <c r="AP530" s="144"/>
    </row>
    <row r="531" spans="1:42">
      <c r="A531" s="144"/>
      <c r="B531" s="144"/>
      <c r="C531" s="144"/>
      <c r="D531" s="144"/>
      <c r="E531" s="144"/>
      <c r="F531" s="144"/>
      <c r="G531" s="144"/>
      <c r="H531" s="144"/>
      <c r="I531" s="144"/>
      <c r="J531" s="144"/>
      <c r="K531" s="144"/>
      <c r="L531" s="144"/>
      <c r="M531" s="144"/>
      <c r="N531" s="144"/>
      <c r="O531" s="144"/>
      <c r="P531" s="144"/>
      <c r="Q531" s="144"/>
      <c r="R531" s="144"/>
      <c r="S531" s="144"/>
      <c r="T531" s="144"/>
      <c r="U531" s="144"/>
      <c r="V531" s="144"/>
      <c r="W531" s="144"/>
      <c r="X531" s="144"/>
      <c r="Y531" s="144"/>
      <c r="Z531" s="144"/>
      <c r="AA531" s="144"/>
      <c r="AB531" s="144"/>
      <c r="AC531" s="144"/>
      <c r="AD531" s="144"/>
      <c r="AE531" s="144"/>
      <c r="AF531" s="144"/>
      <c r="AG531" s="144"/>
      <c r="AH531" s="144"/>
      <c r="AI531" s="144"/>
      <c r="AJ531" s="144"/>
      <c r="AK531" s="144"/>
      <c r="AL531" s="144"/>
      <c r="AM531" s="144"/>
      <c r="AN531" s="144"/>
      <c r="AO531" s="144"/>
      <c r="AP531" s="144"/>
    </row>
    <row r="532" spans="1:42">
      <c r="A532" s="144"/>
      <c r="B532" s="144"/>
      <c r="C532" s="144"/>
      <c r="D532" s="144"/>
      <c r="E532" s="144"/>
      <c r="F532" s="144"/>
      <c r="G532" s="144"/>
      <c r="H532" s="144"/>
      <c r="I532" s="144"/>
      <c r="J532" s="144"/>
      <c r="K532" s="144"/>
      <c r="L532" s="144"/>
      <c r="M532" s="144"/>
      <c r="N532" s="144"/>
      <c r="O532" s="144"/>
      <c r="P532" s="144"/>
      <c r="Q532" s="144"/>
      <c r="R532" s="144"/>
      <c r="S532" s="144"/>
      <c r="T532" s="144"/>
      <c r="U532" s="144"/>
      <c r="V532" s="144"/>
      <c r="W532" s="144"/>
      <c r="X532" s="144"/>
      <c r="Y532" s="144"/>
      <c r="Z532" s="144"/>
      <c r="AA532" s="144"/>
      <c r="AB532" s="144"/>
      <c r="AC532" s="144"/>
      <c r="AD532" s="144"/>
      <c r="AE532" s="144"/>
      <c r="AF532" s="144"/>
      <c r="AG532" s="144"/>
      <c r="AH532" s="144"/>
      <c r="AI532" s="144"/>
      <c r="AJ532" s="144"/>
      <c r="AK532" s="144"/>
      <c r="AL532" s="144"/>
      <c r="AM532" s="144"/>
      <c r="AN532" s="144"/>
      <c r="AO532" s="144"/>
      <c r="AP532" s="144"/>
    </row>
    <row r="533" spans="1:42">
      <c r="A533" s="144"/>
      <c r="B533" s="144"/>
      <c r="C533" s="144"/>
      <c r="D533" s="144"/>
      <c r="E533" s="144"/>
      <c r="F533" s="144"/>
      <c r="G533" s="144"/>
      <c r="H533" s="144"/>
      <c r="I533" s="144"/>
      <c r="J533" s="144"/>
      <c r="K533" s="144"/>
      <c r="L533" s="144"/>
      <c r="M533" s="144"/>
      <c r="N533" s="144"/>
      <c r="O533" s="144"/>
      <c r="P533" s="144"/>
      <c r="Q533" s="144"/>
      <c r="R533" s="144"/>
      <c r="S533" s="144"/>
      <c r="T533" s="144"/>
      <c r="U533" s="144"/>
      <c r="V533" s="144"/>
      <c r="W533" s="144"/>
      <c r="X533" s="144"/>
      <c r="Y533" s="144"/>
      <c r="Z533" s="144"/>
      <c r="AA533" s="144"/>
      <c r="AB533" s="144"/>
      <c r="AC533" s="144"/>
      <c r="AD533" s="144"/>
      <c r="AE533" s="144"/>
      <c r="AF533" s="144"/>
      <c r="AG533" s="144"/>
      <c r="AH533" s="144"/>
      <c r="AI533" s="144"/>
      <c r="AJ533" s="144"/>
      <c r="AK533" s="144"/>
      <c r="AL533" s="144"/>
      <c r="AM533" s="144"/>
      <c r="AN533" s="144"/>
      <c r="AO533" s="144"/>
      <c r="AP533" s="144"/>
    </row>
    <row r="534" spans="1:42">
      <c r="A534" s="144"/>
      <c r="B534" s="144"/>
      <c r="C534" s="144"/>
      <c r="D534" s="144"/>
      <c r="E534" s="144"/>
      <c r="F534" s="144"/>
      <c r="G534" s="144"/>
      <c r="H534" s="144"/>
      <c r="I534" s="144"/>
      <c r="J534" s="144"/>
      <c r="K534" s="144"/>
      <c r="L534" s="144"/>
      <c r="M534" s="144"/>
      <c r="N534" s="144"/>
      <c r="O534" s="144"/>
      <c r="P534" s="144"/>
      <c r="Q534" s="144"/>
      <c r="R534" s="144"/>
      <c r="S534" s="144"/>
      <c r="T534" s="144"/>
      <c r="U534" s="144"/>
      <c r="V534" s="144"/>
      <c r="W534" s="144"/>
      <c r="X534" s="144"/>
      <c r="Y534" s="144"/>
      <c r="Z534" s="144"/>
      <c r="AA534" s="144"/>
      <c r="AB534" s="144"/>
      <c r="AC534" s="144"/>
      <c r="AD534" s="144"/>
      <c r="AE534" s="144"/>
      <c r="AF534" s="144"/>
      <c r="AG534" s="144"/>
      <c r="AH534" s="144"/>
      <c r="AI534" s="144"/>
      <c r="AJ534" s="144"/>
      <c r="AK534" s="144"/>
      <c r="AL534" s="144"/>
      <c r="AM534" s="144"/>
      <c r="AN534" s="144"/>
      <c r="AO534" s="144"/>
      <c r="AP534" s="144"/>
    </row>
    <row r="535" spans="1:42">
      <c r="A535" s="144"/>
      <c r="B535" s="144"/>
      <c r="C535" s="144"/>
      <c r="D535" s="144"/>
      <c r="E535" s="144"/>
      <c r="F535" s="144"/>
      <c r="G535" s="144"/>
      <c r="H535" s="144"/>
      <c r="I535" s="144"/>
      <c r="J535" s="144"/>
      <c r="K535" s="144"/>
      <c r="L535" s="144"/>
      <c r="M535" s="144"/>
      <c r="N535" s="144"/>
      <c r="O535" s="144"/>
      <c r="P535" s="144"/>
      <c r="Q535" s="144"/>
      <c r="R535" s="144"/>
      <c r="S535" s="144"/>
      <c r="T535" s="144"/>
      <c r="U535" s="144"/>
      <c r="V535" s="144"/>
      <c r="W535" s="144"/>
      <c r="X535" s="144"/>
      <c r="Y535" s="144"/>
      <c r="Z535" s="144"/>
      <c r="AA535" s="144"/>
      <c r="AB535" s="144"/>
      <c r="AC535" s="144"/>
      <c r="AD535" s="144"/>
      <c r="AE535" s="144"/>
      <c r="AF535" s="144"/>
      <c r="AG535" s="144"/>
      <c r="AH535" s="144"/>
      <c r="AI535" s="144"/>
      <c r="AJ535" s="144"/>
      <c r="AK535" s="144"/>
      <c r="AL535" s="144"/>
      <c r="AM535" s="144"/>
      <c r="AN535" s="144"/>
      <c r="AO535" s="144"/>
      <c r="AP535" s="144"/>
    </row>
    <row r="536" spans="1:42">
      <c r="A536" s="144"/>
      <c r="B536" s="144"/>
      <c r="C536" s="144"/>
      <c r="D536" s="144"/>
      <c r="E536" s="144"/>
      <c r="F536" s="144"/>
      <c r="G536" s="144"/>
      <c r="H536" s="144"/>
      <c r="I536" s="144"/>
      <c r="J536" s="144"/>
      <c r="K536" s="144"/>
      <c r="L536" s="144"/>
      <c r="M536" s="144"/>
      <c r="N536" s="144"/>
      <c r="O536" s="144"/>
      <c r="P536" s="144"/>
      <c r="Q536" s="144"/>
      <c r="R536" s="144"/>
      <c r="S536" s="144"/>
      <c r="T536" s="144"/>
      <c r="U536" s="144"/>
      <c r="V536" s="144"/>
      <c r="W536" s="144"/>
      <c r="X536" s="144"/>
      <c r="Y536" s="144"/>
      <c r="Z536" s="144"/>
      <c r="AA536" s="144"/>
      <c r="AB536" s="144"/>
      <c r="AC536" s="144"/>
      <c r="AD536" s="144"/>
      <c r="AE536" s="144"/>
      <c r="AF536" s="144"/>
      <c r="AG536" s="144"/>
      <c r="AH536" s="144"/>
      <c r="AI536" s="144"/>
      <c r="AJ536" s="144"/>
      <c r="AK536" s="144"/>
      <c r="AL536" s="144"/>
      <c r="AM536" s="144"/>
      <c r="AN536" s="144"/>
      <c r="AO536" s="144"/>
      <c r="AP536" s="144"/>
    </row>
    <row r="537" spans="1:42">
      <c r="A537" s="144"/>
      <c r="B537" s="144"/>
      <c r="C537" s="144"/>
      <c r="D537" s="144"/>
      <c r="E537" s="144"/>
      <c r="F537" s="144"/>
      <c r="G537" s="144"/>
      <c r="H537" s="144"/>
      <c r="I537" s="144"/>
      <c r="J537" s="144"/>
      <c r="K537" s="144"/>
      <c r="L537" s="144"/>
      <c r="M537" s="144"/>
      <c r="N537" s="144"/>
      <c r="O537" s="144"/>
      <c r="P537" s="144"/>
      <c r="Q537" s="144"/>
      <c r="R537" s="144"/>
      <c r="S537" s="144"/>
      <c r="T537" s="144"/>
      <c r="U537" s="144"/>
      <c r="V537" s="144"/>
      <c r="W537" s="144"/>
      <c r="X537" s="144"/>
      <c r="Y537" s="144"/>
      <c r="Z537" s="144"/>
      <c r="AA537" s="144"/>
      <c r="AB537" s="144"/>
      <c r="AC537" s="144"/>
      <c r="AD537" s="144"/>
      <c r="AE537" s="144"/>
      <c r="AF537" s="144"/>
      <c r="AG537" s="144"/>
      <c r="AH537" s="144"/>
      <c r="AI537" s="144"/>
      <c r="AJ537" s="144"/>
      <c r="AK537" s="144"/>
      <c r="AL537" s="144"/>
      <c r="AM537" s="144"/>
      <c r="AN537" s="144"/>
      <c r="AO537" s="144"/>
      <c r="AP537" s="144"/>
    </row>
    <row r="538" spans="1:42">
      <c r="A538" s="144"/>
      <c r="B538" s="144"/>
      <c r="C538" s="144"/>
      <c r="D538" s="144"/>
      <c r="E538" s="144"/>
      <c r="F538" s="144"/>
      <c r="G538" s="144"/>
      <c r="H538" s="144"/>
      <c r="I538" s="144"/>
      <c r="J538" s="144"/>
      <c r="K538" s="144"/>
      <c r="L538" s="144"/>
      <c r="M538" s="144"/>
      <c r="N538" s="144"/>
      <c r="O538" s="144"/>
      <c r="P538" s="144"/>
      <c r="Q538" s="144"/>
      <c r="R538" s="144"/>
      <c r="S538" s="144"/>
      <c r="T538" s="144"/>
      <c r="U538" s="144"/>
      <c r="V538" s="144"/>
      <c r="W538" s="144"/>
      <c r="X538" s="144"/>
      <c r="Y538" s="144"/>
      <c r="Z538" s="144"/>
      <c r="AA538" s="144"/>
      <c r="AB538" s="144"/>
      <c r="AC538" s="144"/>
      <c r="AD538" s="144"/>
      <c r="AE538" s="144"/>
      <c r="AF538" s="144"/>
      <c r="AG538" s="144"/>
      <c r="AH538" s="144"/>
      <c r="AI538" s="144"/>
      <c r="AJ538" s="144"/>
      <c r="AK538" s="144"/>
      <c r="AL538" s="144"/>
      <c r="AM538" s="144"/>
      <c r="AN538" s="144"/>
      <c r="AO538" s="144"/>
      <c r="AP538" s="144"/>
    </row>
    <row r="539" spans="1:42">
      <c r="A539" s="144"/>
      <c r="B539" s="144"/>
      <c r="C539" s="144"/>
      <c r="D539" s="144"/>
      <c r="E539" s="144"/>
      <c r="F539" s="144"/>
      <c r="G539" s="144"/>
      <c r="H539" s="144"/>
      <c r="I539" s="144"/>
      <c r="J539" s="144"/>
      <c r="K539" s="144"/>
      <c r="L539" s="144"/>
      <c r="M539" s="144"/>
      <c r="N539" s="144"/>
      <c r="O539" s="144"/>
      <c r="P539" s="144"/>
      <c r="Q539" s="144"/>
      <c r="R539" s="144"/>
      <c r="S539" s="144"/>
      <c r="T539" s="144"/>
      <c r="U539" s="144"/>
      <c r="V539" s="144"/>
      <c r="W539" s="144"/>
      <c r="X539" s="144"/>
      <c r="Y539" s="144"/>
      <c r="Z539" s="144"/>
      <c r="AA539" s="144"/>
      <c r="AB539" s="144"/>
      <c r="AC539" s="144"/>
      <c r="AD539" s="144"/>
      <c r="AE539" s="144"/>
      <c r="AF539" s="144"/>
      <c r="AG539" s="144"/>
      <c r="AH539" s="144"/>
      <c r="AI539" s="144"/>
      <c r="AJ539" s="144"/>
      <c r="AK539" s="144"/>
      <c r="AL539" s="144"/>
      <c r="AM539" s="144"/>
      <c r="AN539" s="144"/>
      <c r="AO539" s="144"/>
      <c r="AP539" s="144"/>
    </row>
    <row r="540" spans="1:42">
      <c r="A540" s="144"/>
      <c r="B540" s="144"/>
      <c r="C540" s="144"/>
      <c r="D540" s="144"/>
      <c r="E540" s="144"/>
      <c r="F540" s="144"/>
      <c r="G540" s="144"/>
      <c r="H540" s="144"/>
      <c r="I540" s="144"/>
      <c r="J540" s="144"/>
      <c r="K540" s="144"/>
      <c r="L540" s="144"/>
      <c r="M540" s="144"/>
      <c r="N540" s="144"/>
      <c r="O540" s="144"/>
      <c r="P540" s="144"/>
      <c r="Q540" s="144"/>
      <c r="R540" s="144"/>
      <c r="S540" s="144"/>
      <c r="T540" s="144"/>
      <c r="U540" s="144"/>
      <c r="V540" s="144"/>
      <c r="W540" s="144"/>
      <c r="X540" s="144"/>
      <c r="Y540" s="144"/>
      <c r="Z540" s="144"/>
      <c r="AA540" s="144"/>
      <c r="AB540" s="144"/>
      <c r="AC540" s="144"/>
      <c r="AD540" s="144"/>
      <c r="AE540" s="144"/>
      <c r="AF540" s="144"/>
      <c r="AG540" s="144"/>
      <c r="AH540" s="144"/>
      <c r="AI540" s="144"/>
      <c r="AJ540" s="144"/>
      <c r="AK540" s="144"/>
      <c r="AL540" s="144"/>
      <c r="AM540" s="144"/>
      <c r="AN540" s="144"/>
      <c r="AO540" s="144"/>
      <c r="AP540" s="144"/>
    </row>
    <row r="541" spans="1:42">
      <c r="A541" s="144"/>
      <c r="B541" s="144"/>
      <c r="C541" s="144"/>
      <c r="D541" s="144"/>
      <c r="E541" s="144"/>
      <c r="F541" s="144"/>
      <c r="G541" s="144"/>
      <c r="H541" s="144"/>
      <c r="I541" s="144"/>
      <c r="J541" s="144"/>
      <c r="K541" s="144"/>
      <c r="L541" s="144"/>
      <c r="M541" s="144"/>
      <c r="N541" s="144"/>
      <c r="O541" s="144"/>
      <c r="P541" s="144"/>
      <c r="Q541" s="144"/>
      <c r="R541" s="144"/>
      <c r="S541" s="144"/>
      <c r="T541" s="144"/>
      <c r="U541" s="144"/>
      <c r="V541" s="144"/>
      <c r="W541" s="144"/>
      <c r="X541" s="144"/>
      <c r="Y541" s="144"/>
      <c r="Z541" s="144"/>
      <c r="AA541" s="144"/>
      <c r="AB541" s="144"/>
      <c r="AC541" s="144"/>
      <c r="AD541" s="144"/>
      <c r="AE541" s="144"/>
      <c r="AF541" s="144"/>
      <c r="AG541" s="144"/>
      <c r="AH541" s="144"/>
      <c r="AI541" s="144"/>
      <c r="AJ541" s="144"/>
      <c r="AK541" s="144"/>
      <c r="AL541" s="144"/>
      <c r="AM541" s="144"/>
      <c r="AN541" s="144"/>
      <c r="AO541" s="144"/>
      <c r="AP541" s="144"/>
    </row>
    <row r="542" spans="1:42">
      <c r="A542" s="144"/>
      <c r="B542" s="144"/>
      <c r="C542" s="144"/>
      <c r="D542" s="144"/>
      <c r="E542" s="144"/>
      <c r="F542" s="144"/>
      <c r="G542" s="144"/>
      <c r="H542" s="144"/>
      <c r="I542" s="144"/>
      <c r="J542" s="144"/>
      <c r="K542" s="144"/>
      <c r="L542" s="144"/>
      <c r="M542" s="144"/>
      <c r="N542" s="144"/>
      <c r="O542" s="144"/>
      <c r="P542" s="144"/>
      <c r="Q542" s="144"/>
      <c r="R542" s="144"/>
      <c r="S542" s="144"/>
      <c r="T542" s="144"/>
      <c r="U542" s="144"/>
      <c r="V542" s="144"/>
      <c r="W542" s="144"/>
      <c r="X542" s="144"/>
      <c r="Y542" s="144"/>
      <c r="Z542" s="144"/>
      <c r="AA542" s="144"/>
      <c r="AB542" s="144"/>
      <c r="AC542" s="144"/>
      <c r="AD542" s="144"/>
      <c r="AE542" s="144"/>
      <c r="AF542" s="144"/>
      <c r="AG542" s="144"/>
      <c r="AH542" s="144"/>
      <c r="AI542" s="144"/>
      <c r="AJ542" s="144"/>
      <c r="AK542" s="144"/>
      <c r="AL542" s="144"/>
      <c r="AM542" s="144"/>
      <c r="AN542" s="144"/>
      <c r="AO542" s="144"/>
      <c r="AP542" s="144"/>
    </row>
    <row r="543" spans="1:42">
      <c r="A543" s="144"/>
      <c r="B543" s="144"/>
      <c r="C543" s="144"/>
      <c r="D543" s="144"/>
      <c r="E543" s="144"/>
      <c r="F543" s="144"/>
      <c r="G543" s="144"/>
      <c r="H543" s="144"/>
      <c r="I543" s="144"/>
      <c r="J543" s="144"/>
      <c r="K543" s="144"/>
      <c r="L543" s="144"/>
      <c r="M543" s="144"/>
      <c r="N543" s="144"/>
      <c r="O543" s="144"/>
      <c r="P543" s="144"/>
      <c r="Q543" s="144"/>
      <c r="R543" s="144"/>
      <c r="S543" s="144"/>
      <c r="T543" s="144"/>
      <c r="U543" s="144"/>
      <c r="V543" s="144"/>
      <c r="W543" s="144"/>
      <c r="X543" s="144"/>
      <c r="Y543" s="144"/>
      <c r="Z543" s="144"/>
      <c r="AA543" s="144"/>
      <c r="AB543" s="144"/>
      <c r="AC543" s="144"/>
      <c r="AD543" s="144"/>
      <c r="AE543" s="144"/>
      <c r="AF543" s="144"/>
      <c r="AG543" s="144"/>
      <c r="AH543" s="144"/>
      <c r="AI543" s="144"/>
      <c r="AJ543" s="144"/>
      <c r="AK543" s="144"/>
      <c r="AL543" s="144"/>
      <c r="AM543" s="144"/>
      <c r="AN543" s="144"/>
      <c r="AO543" s="144"/>
      <c r="AP543" s="144"/>
    </row>
    <row r="544" spans="1:42">
      <c r="A544" s="144"/>
      <c r="B544" s="144"/>
      <c r="C544" s="144"/>
      <c r="D544" s="144"/>
      <c r="E544" s="144"/>
      <c r="F544" s="144"/>
      <c r="G544" s="144"/>
      <c r="H544" s="144"/>
      <c r="I544" s="144"/>
      <c r="J544" s="144"/>
      <c r="K544" s="144"/>
      <c r="L544" s="144"/>
      <c r="M544" s="144"/>
      <c r="N544" s="144"/>
      <c r="O544" s="144"/>
      <c r="P544" s="144"/>
      <c r="Q544" s="144"/>
      <c r="R544" s="144"/>
      <c r="S544" s="144"/>
      <c r="T544" s="144"/>
      <c r="U544" s="144"/>
      <c r="V544" s="144"/>
      <c r="W544" s="144"/>
      <c r="X544" s="144"/>
      <c r="Y544" s="144"/>
      <c r="Z544" s="144"/>
      <c r="AA544" s="144"/>
      <c r="AB544" s="144"/>
      <c r="AC544" s="144"/>
      <c r="AD544" s="144"/>
      <c r="AE544" s="144"/>
      <c r="AF544" s="144"/>
      <c r="AG544" s="144"/>
      <c r="AH544" s="144"/>
      <c r="AI544" s="144"/>
      <c r="AJ544" s="144"/>
      <c r="AK544" s="144"/>
      <c r="AL544" s="144"/>
      <c r="AM544" s="144"/>
      <c r="AN544" s="144"/>
      <c r="AO544" s="144"/>
      <c r="AP544" s="144"/>
    </row>
    <row r="545" spans="1:42">
      <c r="A545" s="144"/>
      <c r="B545" s="144"/>
      <c r="C545" s="144"/>
      <c r="D545" s="144"/>
      <c r="E545" s="144"/>
      <c r="F545" s="144"/>
      <c r="G545" s="144"/>
      <c r="H545" s="144"/>
      <c r="I545" s="144"/>
      <c r="J545" s="144"/>
      <c r="K545" s="144"/>
      <c r="L545" s="144"/>
      <c r="M545" s="144"/>
      <c r="N545" s="144"/>
      <c r="O545" s="144"/>
      <c r="P545" s="144"/>
      <c r="Q545" s="144"/>
      <c r="R545" s="144"/>
      <c r="S545" s="144"/>
      <c r="T545" s="144"/>
      <c r="U545" s="144"/>
      <c r="V545" s="144"/>
      <c r="W545" s="144"/>
      <c r="X545" s="144"/>
      <c r="Y545" s="144"/>
      <c r="Z545" s="144"/>
      <c r="AA545" s="144"/>
      <c r="AB545" s="144"/>
      <c r="AC545" s="144"/>
      <c r="AD545" s="144"/>
      <c r="AE545" s="144"/>
      <c r="AF545" s="144"/>
      <c r="AG545" s="144"/>
      <c r="AH545" s="144"/>
      <c r="AI545" s="144"/>
      <c r="AJ545" s="144"/>
      <c r="AK545" s="144"/>
      <c r="AL545" s="144"/>
      <c r="AM545" s="144"/>
      <c r="AN545" s="144"/>
      <c r="AO545" s="144"/>
      <c r="AP545" s="144"/>
    </row>
    <row r="546" spans="1:42">
      <c r="A546" s="144"/>
      <c r="B546" s="144"/>
      <c r="C546" s="144"/>
      <c r="D546" s="144"/>
      <c r="E546" s="144"/>
      <c r="F546" s="144"/>
      <c r="G546" s="144"/>
      <c r="H546" s="144"/>
      <c r="I546" s="144"/>
      <c r="J546" s="144"/>
      <c r="K546" s="144"/>
      <c r="L546" s="144"/>
      <c r="M546" s="144"/>
      <c r="N546" s="144"/>
      <c r="O546" s="144"/>
      <c r="P546" s="144"/>
      <c r="Q546" s="144"/>
      <c r="R546" s="144"/>
      <c r="S546" s="144"/>
      <c r="T546" s="144"/>
      <c r="U546" s="144"/>
      <c r="V546" s="144"/>
      <c r="W546" s="144"/>
      <c r="X546" s="144"/>
      <c r="Y546" s="144"/>
      <c r="Z546" s="144"/>
      <c r="AA546" s="144"/>
      <c r="AB546" s="144"/>
      <c r="AC546" s="144"/>
      <c r="AD546" s="144"/>
      <c r="AE546" s="144"/>
      <c r="AF546" s="144"/>
      <c r="AG546" s="144"/>
      <c r="AH546" s="144"/>
      <c r="AI546" s="144"/>
      <c r="AJ546" s="144"/>
      <c r="AK546" s="144"/>
      <c r="AL546" s="144"/>
      <c r="AM546" s="144"/>
      <c r="AN546" s="144"/>
      <c r="AO546" s="144"/>
      <c r="AP546" s="144"/>
    </row>
    <row r="547" spans="1:42">
      <c r="A547" s="144"/>
      <c r="B547" s="144"/>
      <c r="C547" s="144"/>
      <c r="D547" s="144"/>
      <c r="E547" s="144"/>
      <c r="F547" s="144"/>
      <c r="G547" s="144"/>
      <c r="H547" s="144"/>
      <c r="I547" s="144"/>
      <c r="J547" s="144"/>
      <c r="K547" s="144"/>
      <c r="L547" s="144"/>
      <c r="M547" s="144"/>
      <c r="N547" s="144"/>
      <c r="O547" s="144"/>
      <c r="P547" s="144"/>
      <c r="Q547" s="144"/>
      <c r="R547" s="144"/>
      <c r="S547" s="144"/>
      <c r="T547" s="144"/>
      <c r="U547" s="144"/>
      <c r="V547" s="144"/>
      <c r="W547" s="144"/>
      <c r="X547" s="144"/>
      <c r="Y547" s="144"/>
      <c r="Z547" s="144"/>
      <c r="AA547" s="144"/>
      <c r="AB547" s="144"/>
      <c r="AC547" s="144"/>
      <c r="AD547" s="144"/>
      <c r="AE547" s="144"/>
      <c r="AF547" s="144"/>
      <c r="AG547" s="144"/>
      <c r="AH547" s="144"/>
      <c r="AI547" s="144"/>
      <c r="AJ547" s="144"/>
      <c r="AK547" s="144"/>
      <c r="AL547" s="144"/>
      <c r="AM547" s="144"/>
      <c r="AN547" s="144"/>
      <c r="AO547" s="144"/>
      <c r="AP547" s="144"/>
    </row>
    <row r="548" spans="1:42">
      <c r="A548" s="144"/>
      <c r="B548" s="144"/>
      <c r="C548" s="144"/>
      <c r="D548" s="144"/>
      <c r="E548" s="144"/>
      <c r="F548" s="144"/>
      <c r="G548" s="144"/>
      <c r="H548" s="144"/>
      <c r="I548" s="144"/>
      <c r="J548" s="144"/>
      <c r="K548" s="144"/>
      <c r="L548" s="144"/>
      <c r="M548" s="144"/>
      <c r="N548" s="144"/>
      <c r="O548" s="144"/>
      <c r="P548" s="144"/>
      <c r="Q548" s="144"/>
      <c r="R548" s="144"/>
      <c r="S548" s="144"/>
      <c r="T548" s="144"/>
      <c r="U548" s="144"/>
      <c r="V548" s="144"/>
      <c r="W548" s="144"/>
      <c r="X548" s="144"/>
      <c r="Y548" s="144"/>
      <c r="Z548" s="144"/>
      <c r="AA548" s="144"/>
      <c r="AB548" s="144"/>
      <c r="AC548" s="144"/>
      <c r="AD548" s="144"/>
      <c r="AE548" s="144"/>
      <c r="AF548" s="144"/>
      <c r="AG548" s="144"/>
      <c r="AH548" s="144"/>
      <c r="AI548" s="144"/>
      <c r="AJ548" s="144"/>
      <c r="AK548" s="144"/>
      <c r="AL548" s="144"/>
      <c r="AM548" s="144"/>
      <c r="AN548" s="144"/>
      <c r="AO548" s="144"/>
      <c r="AP548" s="144"/>
    </row>
    <row r="549" spans="1:42">
      <c r="A549" s="144"/>
      <c r="B549" s="144"/>
      <c r="C549" s="144"/>
      <c r="D549" s="144"/>
      <c r="E549" s="144"/>
      <c r="F549" s="144"/>
      <c r="G549" s="144"/>
      <c r="H549" s="144"/>
      <c r="I549" s="144"/>
      <c r="J549" s="144"/>
      <c r="K549" s="144"/>
      <c r="L549" s="144"/>
      <c r="M549" s="144"/>
      <c r="N549" s="144"/>
      <c r="O549" s="144"/>
      <c r="P549" s="144"/>
      <c r="Q549" s="144"/>
      <c r="R549" s="144"/>
      <c r="S549" s="144"/>
      <c r="T549" s="144"/>
      <c r="U549" s="144"/>
      <c r="V549" s="144"/>
      <c r="W549" s="144"/>
      <c r="X549" s="144"/>
      <c r="Y549" s="144"/>
      <c r="Z549" s="144"/>
      <c r="AA549" s="144"/>
      <c r="AB549" s="144"/>
      <c r="AC549" s="144"/>
      <c r="AD549" s="144"/>
      <c r="AE549" s="144"/>
      <c r="AF549" s="144"/>
      <c r="AG549" s="144"/>
      <c r="AH549" s="144"/>
      <c r="AI549" s="144"/>
      <c r="AJ549" s="144"/>
      <c r="AK549" s="144"/>
      <c r="AL549" s="144"/>
      <c r="AM549" s="144"/>
      <c r="AN549" s="144"/>
      <c r="AO549" s="144"/>
      <c r="AP549" s="144"/>
    </row>
    <row r="550" spans="1:42">
      <c r="A550" s="144"/>
      <c r="B550" s="144"/>
      <c r="C550" s="144"/>
      <c r="D550" s="144"/>
      <c r="E550" s="144"/>
      <c r="F550" s="144"/>
      <c r="G550" s="144"/>
      <c r="H550" s="144"/>
      <c r="I550" s="144"/>
      <c r="J550" s="144"/>
      <c r="K550" s="144"/>
      <c r="L550" s="144"/>
      <c r="M550" s="144"/>
      <c r="N550" s="144"/>
      <c r="O550" s="144"/>
      <c r="P550" s="144"/>
      <c r="Q550" s="144"/>
      <c r="R550" s="144"/>
      <c r="S550" s="144"/>
      <c r="T550" s="144"/>
      <c r="U550" s="144"/>
      <c r="V550" s="144"/>
      <c r="W550" s="144"/>
      <c r="X550" s="144"/>
      <c r="Y550" s="144"/>
      <c r="Z550" s="144"/>
      <c r="AA550" s="144"/>
      <c r="AB550" s="144"/>
      <c r="AC550" s="144"/>
      <c r="AD550" s="144"/>
      <c r="AE550" s="144"/>
      <c r="AF550" s="144"/>
      <c r="AG550" s="144"/>
      <c r="AH550" s="144"/>
      <c r="AI550" s="144"/>
      <c r="AJ550" s="144"/>
      <c r="AK550" s="144"/>
      <c r="AL550" s="144"/>
      <c r="AM550" s="144"/>
      <c r="AN550" s="144"/>
      <c r="AO550" s="144"/>
      <c r="AP550" s="144"/>
    </row>
    <row r="551" spans="1:42">
      <c r="A551" s="144"/>
      <c r="B551" s="144"/>
      <c r="C551" s="144"/>
      <c r="D551" s="144"/>
      <c r="E551" s="144"/>
      <c r="F551" s="144"/>
      <c r="G551" s="144"/>
      <c r="H551" s="144"/>
      <c r="I551" s="144"/>
      <c r="J551" s="144"/>
      <c r="K551" s="144"/>
      <c r="L551" s="144"/>
      <c r="M551" s="144"/>
      <c r="N551" s="144"/>
      <c r="O551" s="144"/>
      <c r="P551" s="144"/>
      <c r="Q551" s="144"/>
      <c r="R551" s="144"/>
      <c r="S551" s="144"/>
      <c r="T551" s="144"/>
      <c r="U551" s="144"/>
      <c r="V551" s="144"/>
      <c r="W551" s="144"/>
      <c r="X551" s="144"/>
      <c r="Y551" s="144"/>
      <c r="Z551" s="144"/>
      <c r="AA551" s="144"/>
      <c r="AB551" s="144"/>
      <c r="AC551" s="144"/>
      <c r="AD551" s="144"/>
      <c r="AE551" s="144"/>
      <c r="AF551" s="144"/>
      <c r="AG551" s="144"/>
      <c r="AH551" s="144"/>
      <c r="AI551" s="144"/>
      <c r="AJ551" s="144"/>
      <c r="AK551" s="144"/>
      <c r="AL551" s="144"/>
      <c r="AM551" s="144"/>
      <c r="AN551" s="144"/>
      <c r="AO551" s="144"/>
      <c r="AP551" s="144"/>
    </row>
    <row r="552" spans="1:42">
      <c r="A552" s="144"/>
      <c r="B552" s="144"/>
      <c r="C552" s="144"/>
      <c r="D552" s="144"/>
      <c r="E552" s="144"/>
      <c r="F552" s="144"/>
      <c r="G552" s="144"/>
      <c r="H552" s="144"/>
      <c r="I552" s="144"/>
      <c r="J552" s="144"/>
      <c r="K552" s="144"/>
      <c r="L552" s="144"/>
      <c r="M552" s="144"/>
      <c r="N552" s="144"/>
      <c r="O552" s="144"/>
      <c r="P552" s="144"/>
      <c r="Q552" s="144"/>
      <c r="R552" s="144"/>
      <c r="S552" s="144"/>
      <c r="T552" s="144"/>
      <c r="U552" s="144"/>
      <c r="V552" s="144"/>
      <c r="W552" s="144"/>
      <c r="X552" s="144"/>
      <c r="Y552" s="144"/>
      <c r="Z552" s="144"/>
      <c r="AA552" s="144"/>
      <c r="AB552" s="144"/>
      <c r="AC552" s="144"/>
      <c r="AD552" s="144"/>
      <c r="AE552" s="144"/>
      <c r="AF552" s="144"/>
      <c r="AG552" s="144"/>
      <c r="AH552" s="144"/>
      <c r="AI552" s="144"/>
      <c r="AJ552" s="144"/>
      <c r="AK552" s="144"/>
      <c r="AL552" s="144"/>
      <c r="AM552" s="144"/>
      <c r="AN552" s="144"/>
      <c r="AO552" s="144"/>
      <c r="AP552" s="144"/>
    </row>
    <row r="553" spans="1:42">
      <c r="A553" s="144"/>
      <c r="B553" s="144"/>
      <c r="C553" s="144"/>
      <c r="D553" s="144"/>
      <c r="E553" s="144"/>
      <c r="F553" s="144"/>
      <c r="G553" s="144"/>
      <c r="H553" s="144"/>
      <c r="I553" s="144"/>
      <c r="J553" s="144"/>
      <c r="K553" s="144"/>
      <c r="L553" s="144"/>
      <c r="M553" s="144"/>
      <c r="N553" s="144"/>
      <c r="O553" s="144"/>
      <c r="P553" s="144"/>
      <c r="Q553" s="144"/>
      <c r="R553" s="144"/>
      <c r="S553" s="144"/>
      <c r="T553" s="144"/>
      <c r="U553" s="144"/>
      <c r="V553" s="144"/>
      <c r="W553" s="144"/>
      <c r="X553" s="144"/>
      <c r="Y553" s="144"/>
      <c r="Z553" s="144"/>
      <c r="AA553" s="144"/>
      <c r="AB553" s="144"/>
      <c r="AC553" s="144"/>
      <c r="AD553" s="144"/>
      <c r="AE553" s="144"/>
      <c r="AF553" s="144"/>
      <c r="AG553" s="144"/>
      <c r="AH553" s="144"/>
      <c r="AI553" s="144"/>
      <c r="AJ553" s="144"/>
      <c r="AK553" s="144"/>
      <c r="AL553" s="144"/>
      <c r="AM553" s="144"/>
      <c r="AN553" s="144"/>
      <c r="AO553" s="144"/>
      <c r="AP553" s="144"/>
    </row>
    <row r="554" spans="1:42">
      <c r="A554" s="144"/>
      <c r="B554" s="144"/>
      <c r="C554" s="144"/>
      <c r="D554" s="144"/>
      <c r="E554" s="144"/>
      <c r="F554" s="144"/>
      <c r="G554" s="144"/>
      <c r="H554" s="144"/>
      <c r="I554" s="144"/>
      <c r="J554" s="144"/>
      <c r="K554" s="144"/>
      <c r="L554" s="144"/>
      <c r="M554" s="144"/>
      <c r="N554" s="144"/>
      <c r="O554" s="144"/>
      <c r="P554" s="144"/>
      <c r="Q554" s="144"/>
      <c r="R554" s="144"/>
      <c r="S554" s="144"/>
      <c r="T554" s="144"/>
      <c r="U554" s="144"/>
      <c r="V554" s="144"/>
      <c r="W554" s="144"/>
      <c r="X554" s="144"/>
      <c r="Y554" s="144"/>
      <c r="Z554" s="144"/>
      <c r="AA554" s="144"/>
      <c r="AB554" s="144"/>
      <c r="AC554" s="144"/>
      <c r="AD554" s="144"/>
      <c r="AE554" s="144"/>
      <c r="AF554" s="144"/>
      <c r="AG554" s="144"/>
      <c r="AH554" s="144"/>
      <c r="AI554" s="144"/>
      <c r="AJ554" s="144"/>
      <c r="AK554" s="144"/>
      <c r="AL554" s="144"/>
      <c r="AM554" s="144"/>
      <c r="AN554" s="144"/>
      <c r="AO554" s="144"/>
      <c r="AP554" s="144"/>
    </row>
    <row r="555" spans="1:42">
      <c r="A555" s="144"/>
      <c r="B555" s="144"/>
      <c r="C555" s="144"/>
      <c r="D555" s="144"/>
      <c r="E555" s="144"/>
      <c r="F555" s="144"/>
      <c r="G555" s="144"/>
      <c r="H555" s="144"/>
      <c r="I555" s="144"/>
      <c r="J555" s="144"/>
      <c r="K555" s="144"/>
      <c r="L555" s="144"/>
      <c r="M555" s="144"/>
      <c r="N555" s="144"/>
      <c r="O555" s="144"/>
      <c r="P555" s="144"/>
      <c r="Q555" s="144"/>
      <c r="R555" s="144"/>
      <c r="S555" s="144"/>
      <c r="T555" s="144"/>
      <c r="U555" s="144"/>
      <c r="V555" s="144"/>
      <c r="W555" s="144"/>
      <c r="X555" s="144"/>
      <c r="Y555" s="144"/>
      <c r="Z555" s="144"/>
      <c r="AA555" s="144"/>
      <c r="AB555" s="144"/>
      <c r="AC555" s="144"/>
      <c r="AD555" s="144"/>
      <c r="AE555" s="144"/>
      <c r="AF555" s="144"/>
      <c r="AG555" s="144"/>
      <c r="AH555" s="144"/>
      <c r="AI555" s="144"/>
      <c r="AJ555" s="144"/>
      <c r="AK555" s="144"/>
      <c r="AL555" s="144"/>
      <c r="AM555" s="144"/>
      <c r="AN555" s="144"/>
      <c r="AO555" s="144"/>
      <c r="AP555" s="144"/>
    </row>
    <row r="556" spans="1:42">
      <c r="A556" s="144"/>
      <c r="B556" s="144"/>
      <c r="C556" s="144"/>
      <c r="D556" s="144"/>
      <c r="E556" s="144"/>
      <c r="F556" s="144"/>
      <c r="G556" s="144"/>
      <c r="H556" s="144"/>
      <c r="I556" s="144"/>
      <c r="J556" s="144"/>
      <c r="K556" s="144"/>
      <c r="L556" s="144"/>
      <c r="M556" s="144"/>
      <c r="N556" s="144"/>
      <c r="O556" s="144"/>
      <c r="P556" s="144"/>
      <c r="Q556" s="144"/>
      <c r="R556" s="144"/>
      <c r="S556" s="144"/>
      <c r="T556" s="144"/>
      <c r="U556" s="144"/>
      <c r="V556" s="144"/>
      <c r="W556" s="144"/>
      <c r="X556" s="144"/>
      <c r="Y556" s="144"/>
      <c r="Z556" s="144"/>
      <c r="AA556" s="144"/>
      <c r="AB556" s="144"/>
      <c r="AC556" s="144"/>
      <c r="AD556" s="144"/>
      <c r="AE556" s="144"/>
      <c r="AF556" s="144"/>
      <c r="AG556" s="144"/>
      <c r="AH556" s="144"/>
      <c r="AI556" s="144"/>
      <c r="AJ556" s="144"/>
      <c r="AK556" s="144"/>
      <c r="AL556" s="144"/>
      <c r="AM556" s="144"/>
      <c r="AN556" s="144"/>
      <c r="AO556" s="144"/>
      <c r="AP556" s="144"/>
    </row>
    <row r="557" spans="1:42">
      <c r="A557" s="144"/>
      <c r="B557" s="144"/>
      <c r="C557" s="144"/>
      <c r="D557" s="144"/>
      <c r="E557" s="144"/>
      <c r="F557" s="144"/>
      <c r="G557" s="144"/>
      <c r="H557" s="144"/>
      <c r="I557" s="144"/>
      <c r="J557" s="144"/>
      <c r="K557" s="144"/>
      <c r="L557" s="144"/>
      <c r="M557" s="144"/>
      <c r="N557" s="144"/>
      <c r="O557" s="144"/>
      <c r="P557" s="144"/>
      <c r="Q557" s="144"/>
      <c r="R557" s="144"/>
      <c r="S557" s="144"/>
      <c r="T557" s="144"/>
      <c r="U557" s="144"/>
      <c r="V557" s="144"/>
      <c r="W557" s="144"/>
      <c r="X557" s="144"/>
      <c r="Y557" s="144"/>
      <c r="Z557" s="144"/>
      <c r="AA557" s="144"/>
      <c r="AB557" s="144"/>
      <c r="AC557" s="144"/>
      <c r="AD557" s="144"/>
      <c r="AE557" s="144"/>
      <c r="AF557" s="144"/>
      <c r="AG557" s="144"/>
      <c r="AH557" s="144"/>
      <c r="AI557" s="144"/>
      <c r="AJ557" s="144"/>
      <c r="AK557" s="144"/>
      <c r="AL557" s="144"/>
      <c r="AM557" s="144"/>
      <c r="AN557" s="144"/>
      <c r="AO557" s="144"/>
      <c r="AP557" s="144"/>
    </row>
    <row r="558" spans="1:42">
      <c r="A558" s="144"/>
      <c r="B558" s="144"/>
      <c r="C558" s="144"/>
      <c r="D558" s="144"/>
      <c r="E558" s="144"/>
      <c r="F558" s="144"/>
      <c r="G558" s="144"/>
      <c r="H558" s="144"/>
      <c r="I558" s="144"/>
      <c r="J558" s="144"/>
      <c r="K558" s="144"/>
      <c r="L558" s="144"/>
      <c r="M558" s="144"/>
      <c r="N558" s="144"/>
      <c r="O558" s="144"/>
      <c r="P558" s="144"/>
      <c r="Q558" s="144"/>
      <c r="R558" s="144"/>
      <c r="S558" s="144"/>
      <c r="T558" s="144"/>
      <c r="U558" s="144"/>
      <c r="V558" s="144"/>
      <c r="W558" s="144"/>
      <c r="X558" s="144"/>
      <c r="Y558" s="144"/>
      <c r="Z558" s="144"/>
      <c r="AA558" s="144"/>
      <c r="AB558" s="144"/>
      <c r="AC558" s="144"/>
      <c r="AD558" s="144"/>
      <c r="AE558" s="144"/>
      <c r="AF558" s="144"/>
      <c r="AG558" s="144"/>
      <c r="AH558" s="144"/>
      <c r="AI558" s="144"/>
      <c r="AJ558" s="144"/>
      <c r="AK558" s="144"/>
      <c r="AL558" s="144"/>
      <c r="AM558" s="144"/>
      <c r="AN558" s="144"/>
      <c r="AO558" s="144"/>
      <c r="AP558" s="144"/>
    </row>
    <row r="559" spans="1:42">
      <c r="A559" s="144"/>
      <c r="B559" s="144"/>
      <c r="C559" s="144"/>
      <c r="D559" s="144"/>
      <c r="E559" s="144"/>
      <c r="F559" s="144"/>
      <c r="G559" s="144"/>
      <c r="H559" s="144"/>
      <c r="I559" s="144"/>
      <c r="J559" s="144"/>
      <c r="K559" s="144"/>
      <c r="L559" s="144"/>
      <c r="M559" s="144"/>
      <c r="N559" s="144"/>
      <c r="O559" s="144"/>
      <c r="P559" s="144"/>
      <c r="Q559" s="144"/>
      <c r="R559" s="144"/>
      <c r="S559" s="144"/>
      <c r="T559" s="144"/>
      <c r="U559" s="144"/>
      <c r="V559" s="144"/>
      <c r="W559" s="144"/>
      <c r="X559" s="144"/>
      <c r="Y559" s="144"/>
      <c r="Z559" s="144"/>
      <c r="AA559" s="144"/>
      <c r="AB559" s="144"/>
      <c r="AC559" s="144"/>
      <c r="AD559" s="144"/>
      <c r="AE559" s="144"/>
      <c r="AF559" s="144"/>
      <c r="AG559" s="144"/>
      <c r="AH559" s="144"/>
      <c r="AI559" s="144"/>
      <c r="AJ559" s="144"/>
      <c r="AK559" s="144"/>
      <c r="AL559" s="144"/>
      <c r="AM559" s="144"/>
      <c r="AN559" s="144"/>
      <c r="AO559" s="144"/>
      <c r="AP559" s="144"/>
    </row>
    <row r="560" spans="1:42">
      <c r="A560" s="144"/>
      <c r="B560" s="144"/>
      <c r="C560" s="144"/>
      <c r="D560" s="144"/>
      <c r="E560" s="144"/>
      <c r="F560" s="144"/>
      <c r="G560" s="144"/>
      <c r="H560" s="144"/>
      <c r="I560" s="144"/>
      <c r="J560" s="144"/>
      <c r="K560" s="144"/>
      <c r="L560" s="144"/>
      <c r="M560" s="144"/>
      <c r="N560" s="144"/>
      <c r="O560" s="144"/>
      <c r="P560" s="144"/>
      <c r="Q560" s="144"/>
      <c r="R560" s="144"/>
      <c r="S560" s="144"/>
      <c r="T560" s="144"/>
      <c r="U560" s="144"/>
      <c r="V560" s="144"/>
      <c r="W560" s="144"/>
      <c r="X560" s="144"/>
      <c r="Y560" s="144"/>
      <c r="Z560" s="144"/>
      <c r="AA560" s="144"/>
      <c r="AB560" s="144"/>
      <c r="AC560" s="144"/>
      <c r="AD560" s="144"/>
      <c r="AE560" s="144"/>
      <c r="AF560" s="144"/>
      <c r="AG560" s="144"/>
      <c r="AH560" s="144"/>
      <c r="AI560" s="144"/>
      <c r="AJ560" s="144"/>
      <c r="AK560" s="144"/>
      <c r="AL560" s="144"/>
      <c r="AM560" s="144"/>
      <c r="AN560" s="144"/>
      <c r="AO560" s="144"/>
      <c r="AP560" s="144"/>
    </row>
    <row r="561" spans="1:42">
      <c r="A561" s="144"/>
      <c r="B561" s="144"/>
      <c r="C561" s="144"/>
      <c r="D561" s="144"/>
      <c r="E561" s="144"/>
      <c r="F561" s="144"/>
      <c r="G561" s="144"/>
      <c r="H561" s="144"/>
      <c r="I561" s="144"/>
      <c r="J561" s="144"/>
      <c r="K561" s="144"/>
      <c r="L561" s="144"/>
      <c r="M561" s="144"/>
      <c r="N561" s="144"/>
      <c r="O561" s="144"/>
      <c r="P561" s="144"/>
      <c r="Q561" s="144"/>
      <c r="R561" s="144"/>
      <c r="S561" s="144"/>
      <c r="T561" s="144"/>
      <c r="U561" s="144"/>
      <c r="V561" s="144"/>
      <c r="W561" s="144"/>
      <c r="X561" s="144"/>
      <c r="Y561" s="144"/>
      <c r="Z561" s="144"/>
      <c r="AA561" s="144"/>
      <c r="AB561" s="144"/>
      <c r="AC561" s="144"/>
      <c r="AD561" s="144"/>
      <c r="AE561" s="144"/>
      <c r="AF561" s="144"/>
      <c r="AG561" s="144"/>
      <c r="AH561" s="144"/>
      <c r="AI561" s="144"/>
      <c r="AJ561" s="144"/>
      <c r="AK561" s="144"/>
      <c r="AL561" s="144"/>
      <c r="AM561" s="144"/>
      <c r="AN561" s="144"/>
      <c r="AO561" s="144"/>
      <c r="AP561" s="144"/>
    </row>
    <row r="562" spans="1:42">
      <c r="A562" s="144"/>
      <c r="B562" s="144"/>
      <c r="C562" s="144"/>
      <c r="D562" s="144"/>
      <c r="E562" s="144"/>
      <c r="F562" s="144"/>
      <c r="G562" s="144"/>
      <c r="H562" s="144"/>
      <c r="I562" s="144"/>
      <c r="J562" s="144"/>
      <c r="K562" s="144"/>
      <c r="L562" s="144"/>
      <c r="M562" s="144"/>
      <c r="N562" s="144"/>
      <c r="O562" s="144"/>
      <c r="P562" s="144"/>
      <c r="Q562" s="144"/>
      <c r="R562" s="144"/>
      <c r="S562" s="144"/>
      <c r="T562" s="144"/>
      <c r="U562" s="144"/>
      <c r="V562" s="144"/>
      <c r="W562" s="144"/>
      <c r="X562" s="144"/>
      <c r="Y562" s="144"/>
      <c r="Z562" s="144"/>
      <c r="AA562" s="144"/>
      <c r="AB562" s="144"/>
      <c r="AC562" s="144"/>
      <c r="AD562" s="144"/>
      <c r="AE562" s="144"/>
      <c r="AF562" s="144"/>
      <c r="AG562" s="144"/>
      <c r="AH562" s="144"/>
      <c r="AI562" s="144"/>
      <c r="AJ562" s="144"/>
      <c r="AK562" s="144"/>
      <c r="AL562" s="144"/>
      <c r="AM562" s="144"/>
      <c r="AN562" s="144"/>
      <c r="AO562" s="144"/>
      <c r="AP562" s="144"/>
    </row>
    <row r="563" spans="1:42">
      <c r="A563" s="144"/>
      <c r="B563" s="144"/>
      <c r="C563" s="144"/>
      <c r="D563" s="144"/>
      <c r="E563" s="144"/>
      <c r="F563" s="144"/>
      <c r="G563" s="144"/>
      <c r="H563" s="144"/>
      <c r="I563" s="144"/>
      <c r="J563" s="144"/>
      <c r="K563" s="144"/>
      <c r="L563" s="144"/>
      <c r="M563" s="144"/>
      <c r="N563" s="144"/>
      <c r="O563" s="144"/>
      <c r="P563" s="144"/>
      <c r="Q563" s="144"/>
      <c r="R563" s="144"/>
      <c r="S563" s="144"/>
      <c r="T563" s="144"/>
      <c r="U563" s="144"/>
      <c r="V563" s="144"/>
      <c r="W563" s="144"/>
      <c r="X563" s="144"/>
      <c r="Y563" s="144"/>
      <c r="Z563" s="144"/>
      <c r="AA563" s="144"/>
      <c r="AB563" s="144"/>
      <c r="AC563" s="144"/>
      <c r="AD563" s="144"/>
      <c r="AE563" s="144"/>
      <c r="AF563" s="144"/>
      <c r="AG563" s="144"/>
      <c r="AH563" s="144"/>
      <c r="AI563" s="144"/>
      <c r="AJ563" s="144"/>
      <c r="AK563" s="144"/>
      <c r="AL563" s="144"/>
      <c r="AM563" s="144"/>
      <c r="AN563" s="144"/>
      <c r="AO563" s="144"/>
      <c r="AP563" s="144"/>
    </row>
    <row r="564" spans="1:42">
      <c r="A564" s="144"/>
      <c r="B564" s="144"/>
      <c r="C564" s="144"/>
      <c r="D564" s="144"/>
      <c r="E564" s="144"/>
      <c r="F564" s="144"/>
      <c r="G564" s="144"/>
      <c r="H564" s="144"/>
      <c r="I564" s="144"/>
      <c r="J564" s="144"/>
      <c r="K564" s="144"/>
      <c r="L564" s="144"/>
      <c r="M564" s="144"/>
      <c r="N564" s="144"/>
      <c r="O564" s="144"/>
      <c r="P564" s="144"/>
      <c r="Q564" s="144"/>
      <c r="R564" s="144"/>
      <c r="S564" s="144"/>
      <c r="T564" s="144"/>
      <c r="U564" s="144"/>
      <c r="V564" s="144"/>
      <c r="W564" s="144"/>
      <c r="X564" s="144"/>
      <c r="Y564" s="144"/>
      <c r="Z564" s="144"/>
      <c r="AA564" s="144"/>
      <c r="AB564" s="144"/>
      <c r="AC564" s="144"/>
      <c r="AD564" s="144"/>
      <c r="AE564" s="144"/>
      <c r="AF564" s="144"/>
      <c r="AG564" s="144"/>
      <c r="AH564" s="144"/>
      <c r="AI564" s="144"/>
      <c r="AJ564" s="144"/>
      <c r="AK564" s="144"/>
      <c r="AL564" s="144"/>
      <c r="AM564" s="144"/>
      <c r="AN564" s="144"/>
      <c r="AO564" s="144"/>
      <c r="AP564" s="144"/>
    </row>
    <row r="565" spans="1:42">
      <c r="A565" s="144"/>
      <c r="B565" s="144"/>
      <c r="C565" s="144"/>
      <c r="D565" s="144"/>
      <c r="E565" s="144"/>
      <c r="F565" s="144"/>
      <c r="G565" s="144"/>
      <c r="H565" s="144"/>
      <c r="I565" s="144"/>
      <c r="J565" s="144"/>
      <c r="K565" s="144"/>
      <c r="L565" s="144"/>
      <c r="M565" s="144"/>
      <c r="N565" s="144"/>
      <c r="O565" s="144"/>
      <c r="P565" s="144"/>
      <c r="Q565" s="144"/>
      <c r="R565" s="144"/>
      <c r="S565" s="144"/>
      <c r="T565" s="144"/>
      <c r="U565" s="144"/>
      <c r="V565" s="144"/>
      <c r="W565" s="144"/>
      <c r="X565" s="144"/>
      <c r="Y565" s="144"/>
      <c r="Z565" s="144"/>
      <c r="AA565" s="144"/>
      <c r="AB565" s="144"/>
      <c r="AC565" s="144"/>
      <c r="AD565" s="144"/>
      <c r="AE565" s="144"/>
      <c r="AF565" s="144"/>
      <c r="AG565" s="144"/>
      <c r="AH565" s="144"/>
      <c r="AI565" s="144"/>
      <c r="AJ565" s="144"/>
      <c r="AK565" s="144"/>
      <c r="AL565" s="144"/>
      <c r="AM565" s="144"/>
      <c r="AN565" s="144"/>
      <c r="AO565" s="144"/>
      <c r="AP565" s="144"/>
    </row>
    <row r="566" spans="1:42">
      <c r="A566" s="144"/>
      <c r="B566" s="144"/>
      <c r="C566" s="144"/>
      <c r="D566" s="144"/>
      <c r="E566" s="144"/>
      <c r="F566" s="144"/>
      <c r="G566" s="144"/>
      <c r="H566" s="144"/>
      <c r="I566" s="144"/>
      <c r="J566" s="144"/>
      <c r="K566" s="144"/>
      <c r="L566" s="144"/>
      <c r="M566" s="144"/>
      <c r="N566" s="144"/>
      <c r="O566" s="144"/>
      <c r="P566" s="144"/>
      <c r="Q566" s="144"/>
      <c r="R566" s="144"/>
      <c r="S566" s="144"/>
      <c r="T566" s="144"/>
      <c r="U566" s="144"/>
      <c r="V566" s="144"/>
      <c r="W566" s="144"/>
      <c r="X566" s="144"/>
      <c r="Y566" s="144"/>
      <c r="Z566" s="144"/>
      <c r="AA566" s="144"/>
      <c r="AB566" s="144"/>
      <c r="AC566" s="144"/>
      <c r="AD566" s="144"/>
      <c r="AE566" s="144"/>
      <c r="AF566" s="144"/>
      <c r="AG566" s="144"/>
      <c r="AH566" s="144"/>
      <c r="AI566" s="144"/>
      <c r="AJ566" s="144"/>
      <c r="AK566" s="144"/>
      <c r="AL566" s="144"/>
      <c r="AM566" s="144"/>
      <c r="AN566" s="144"/>
      <c r="AO566" s="144"/>
      <c r="AP566" s="144"/>
    </row>
    <row r="567" spans="1:42">
      <c r="A567" s="144"/>
      <c r="B567" s="144"/>
      <c r="C567" s="144"/>
      <c r="D567" s="144"/>
      <c r="E567" s="144"/>
      <c r="F567" s="144"/>
      <c r="G567" s="144"/>
      <c r="H567" s="144"/>
      <c r="I567" s="144"/>
      <c r="J567" s="144"/>
      <c r="K567" s="144"/>
      <c r="L567" s="144"/>
      <c r="M567" s="144"/>
      <c r="N567" s="144"/>
      <c r="O567" s="144"/>
      <c r="P567" s="144"/>
      <c r="Q567" s="144"/>
      <c r="R567" s="144"/>
      <c r="S567" s="144"/>
      <c r="T567" s="144"/>
      <c r="U567" s="144"/>
      <c r="V567" s="144"/>
      <c r="W567" s="144"/>
      <c r="X567" s="144"/>
      <c r="Y567" s="144"/>
      <c r="Z567" s="144"/>
      <c r="AA567" s="144"/>
      <c r="AB567" s="144"/>
      <c r="AC567" s="144"/>
      <c r="AD567" s="144"/>
      <c r="AE567" s="144"/>
      <c r="AF567" s="144"/>
      <c r="AG567" s="144"/>
      <c r="AH567" s="144"/>
      <c r="AI567" s="144"/>
      <c r="AJ567" s="144"/>
      <c r="AK567" s="144"/>
      <c r="AL567" s="144"/>
      <c r="AM567" s="144"/>
      <c r="AN567" s="144"/>
      <c r="AO567" s="144"/>
      <c r="AP567" s="144"/>
    </row>
    <row r="568" spans="1:42">
      <c r="A568" s="144"/>
      <c r="B568" s="144"/>
      <c r="C568" s="144"/>
      <c r="D568" s="144"/>
      <c r="E568" s="144"/>
      <c r="F568" s="144"/>
      <c r="G568" s="144"/>
      <c r="H568" s="144"/>
      <c r="I568" s="144"/>
      <c r="J568" s="144"/>
      <c r="K568" s="144"/>
      <c r="L568" s="144"/>
      <c r="M568" s="144"/>
      <c r="N568" s="144"/>
      <c r="O568" s="144"/>
      <c r="P568" s="144"/>
      <c r="Q568" s="144"/>
      <c r="R568" s="144"/>
      <c r="S568" s="144"/>
      <c r="T568" s="144"/>
      <c r="U568" s="144"/>
      <c r="V568" s="144"/>
      <c r="W568" s="144"/>
      <c r="X568" s="144"/>
      <c r="Y568" s="144"/>
      <c r="Z568" s="144"/>
      <c r="AA568" s="144"/>
      <c r="AB568" s="144"/>
      <c r="AC568" s="144"/>
      <c r="AD568" s="144"/>
      <c r="AE568" s="144"/>
      <c r="AF568" s="144"/>
      <c r="AG568" s="144"/>
      <c r="AH568" s="144"/>
      <c r="AI568" s="144"/>
      <c r="AJ568" s="144"/>
      <c r="AK568" s="144"/>
      <c r="AL568" s="144"/>
      <c r="AM568" s="144"/>
      <c r="AN568" s="144"/>
      <c r="AO568" s="144"/>
      <c r="AP568" s="144"/>
    </row>
    <row r="569" spans="1:42">
      <c r="A569" s="144"/>
      <c r="B569" s="144"/>
      <c r="C569" s="144"/>
      <c r="D569" s="144"/>
      <c r="E569" s="144"/>
      <c r="F569" s="144"/>
      <c r="G569" s="144"/>
      <c r="H569" s="144"/>
      <c r="I569" s="144"/>
      <c r="J569" s="144"/>
      <c r="K569" s="144"/>
      <c r="L569" s="144"/>
      <c r="M569" s="144"/>
      <c r="N569" s="144"/>
      <c r="O569" s="144"/>
      <c r="P569" s="144"/>
      <c r="Q569" s="144"/>
      <c r="R569" s="144"/>
      <c r="S569" s="144"/>
      <c r="T569" s="144"/>
      <c r="U569" s="144"/>
      <c r="V569" s="144"/>
      <c r="W569" s="144"/>
      <c r="X569" s="144"/>
      <c r="Y569" s="144"/>
      <c r="Z569" s="144"/>
      <c r="AA569" s="144"/>
      <c r="AB569" s="144"/>
      <c r="AC569" s="144"/>
      <c r="AD569" s="144"/>
      <c r="AE569" s="144"/>
      <c r="AF569" s="144"/>
      <c r="AG569" s="144"/>
      <c r="AH569" s="144"/>
      <c r="AI569" s="144"/>
      <c r="AJ569" s="144"/>
      <c r="AK569" s="144"/>
      <c r="AL569" s="144"/>
      <c r="AM569" s="144"/>
      <c r="AN569" s="144"/>
      <c r="AO569" s="144"/>
      <c r="AP569" s="144"/>
    </row>
    <row r="570" spans="1:42">
      <c r="A570" s="144"/>
      <c r="B570" s="144"/>
      <c r="C570" s="144"/>
      <c r="D570" s="144"/>
      <c r="E570" s="144"/>
      <c r="F570" s="144"/>
      <c r="G570" s="144"/>
      <c r="H570" s="144"/>
      <c r="I570" s="144"/>
      <c r="J570" s="144"/>
      <c r="K570" s="144"/>
      <c r="L570" s="144"/>
      <c r="M570" s="144"/>
      <c r="N570" s="144"/>
      <c r="O570" s="144"/>
      <c r="P570" s="144"/>
      <c r="Q570" s="144"/>
      <c r="R570" s="144"/>
      <c r="S570" s="144"/>
      <c r="T570" s="144"/>
      <c r="U570" s="144"/>
      <c r="V570" s="144"/>
      <c r="W570" s="144"/>
      <c r="X570" s="144"/>
      <c r="Y570" s="144"/>
      <c r="Z570" s="144"/>
      <c r="AA570" s="144"/>
      <c r="AB570" s="144"/>
      <c r="AC570" s="144"/>
      <c r="AD570" s="144"/>
      <c r="AE570" s="144"/>
      <c r="AF570" s="144"/>
      <c r="AG570" s="144"/>
      <c r="AH570" s="144"/>
      <c r="AI570" s="144"/>
      <c r="AJ570" s="144"/>
      <c r="AK570" s="144"/>
      <c r="AL570" s="144"/>
      <c r="AM570" s="144"/>
      <c r="AN570" s="144"/>
      <c r="AO570" s="144"/>
      <c r="AP570" s="144"/>
    </row>
    <row r="571" spans="1:42">
      <c r="A571" s="144"/>
      <c r="B571" s="144"/>
      <c r="C571" s="144"/>
      <c r="D571" s="144"/>
      <c r="E571" s="144"/>
      <c r="F571" s="144"/>
      <c r="G571" s="144"/>
      <c r="H571" s="144"/>
      <c r="I571" s="144"/>
      <c r="J571" s="144"/>
      <c r="K571" s="144"/>
      <c r="L571" s="144"/>
      <c r="M571" s="144"/>
      <c r="N571" s="144"/>
      <c r="O571" s="144"/>
      <c r="P571" s="144"/>
      <c r="Q571" s="144"/>
      <c r="R571" s="144"/>
      <c r="S571" s="144"/>
      <c r="T571" s="144"/>
      <c r="U571" s="144"/>
      <c r="V571" s="144"/>
      <c r="W571" s="144"/>
      <c r="X571" s="144"/>
      <c r="Y571" s="144"/>
      <c r="Z571" s="144"/>
      <c r="AA571" s="144"/>
      <c r="AB571" s="144"/>
      <c r="AC571" s="144"/>
      <c r="AD571" s="144"/>
      <c r="AE571" s="144"/>
      <c r="AF571" s="144"/>
      <c r="AG571" s="144"/>
      <c r="AH571" s="144"/>
      <c r="AI571" s="144"/>
      <c r="AJ571" s="144"/>
      <c r="AK571" s="144"/>
      <c r="AL571" s="144"/>
      <c r="AM571" s="144"/>
      <c r="AN571" s="144"/>
      <c r="AO571" s="144"/>
      <c r="AP571" s="144"/>
    </row>
    <row r="572" spans="1:42">
      <c r="A572" s="144"/>
      <c r="B572" s="144"/>
      <c r="C572" s="144"/>
      <c r="D572" s="144"/>
      <c r="E572" s="144"/>
      <c r="F572" s="144"/>
      <c r="G572" s="144"/>
      <c r="H572" s="144"/>
      <c r="I572" s="144"/>
      <c r="J572" s="144"/>
      <c r="K572" s="144"/>
      <c r="L572" s="144"/>
      <c r="M572" s="144"/>
      <c r="N572" s="144"/>
      <c r="O572" s="144"/>
      <c r="P572" s="144"/>
      <c r="Q572" s="144"/>
      <c r="R572" s="144"/>
      <c r="S572" s="144"/>
      <c r="T572" s="144"/>
      <c r="U572" s="144"/>
      <c r="V572" s="144"/>
      <c r="W572" s="144"/>
      <c r="X572" s="144"/>
      <c r="Y572" s="144"/>
      <c r="Z572" s="144"/>
      <c r="AA572" s="144"/>
      <c r="AB572" s="144"/>
      <c r="AC572" s="144"/>
      <c r="AD572" s="144"/>
      <c r="AE572" s="144"/>
      <c r="AF572" s="144"/>
      <c r="AG572" s="144"/>
      <c r="AH572" s="144"/>
      <c r="AI572" s="144"/>
      <c r="AJ572" s="144"/>
      <c r="AK572" s="144"/>
      <c r="AL572" s="144"/>
      <c r="AM572" s="144"/>
      <c r="AN572" s="144"/>
      <c r="AO572" s="144"/>
      <c r="AP572" s="144"/>
    </row>
    <row r="573" spans="1:42">
      <c r="A573" s="144"/>
      <c r="B573" s="144"/>
      <c r="C573" s="144"/>
      <c r="D573" s="144"/>
      <c r="E573" s="144"/>
      <c r="F573" s="144"/>
      <c r="G573" s="144"/>
      <c r="H573" s="144"/>
      <c r="I573" s="144"/>
      <c r="J573" s="144"/>
      <c r="K573" s="144"/>
      <c r="L573" s="144"/>
      <c r="M573" s="144"/>
      <c r="N573" s="144"/>
      <c r="O573" s="144"/>
      <c r="P573" s="144"/>
      <c r="Q573" s="144"/>
      <c r="R573" s="144"/>
      <c r="S573" s="144"/>
      <c r="T573" s="144"/>
      <c r="U573" s="144"/>
      <c r="V573" s="144"/>
      <c r="W573" s="144"/>
      <c r="X573" s="144"/>
      <c r="Y573" s="144"/>
      <c r="Z573" s="144"/>
      <c r="AA573" s="144"/>
      <c r="AB573" s="144"/>
      <c r="AC573" s="144"/>
      <c r="AD573" s="144"/>
      <c r="AE573" s="144"/>
      <c r="AF573" s="144"/>
      <c r="AG573" s="144"/>
      <c r="AH573" s="144"/>
      <c r="AI573" s="144"/>
      <c r="AJ573" s="144"/>
      <c r="AK573" s="144"/>
      <c r="AL573" s="144"/>
      <c r="AM573" s="144"/>
      <c r="AN573" s="144"/>
      <c r="AO573" s="144"/>
      <c r="AP573" s="144"/>
    </row>
    <row r="574" spans="1:42">
      <c r="A574" s="144"/>
      <c r="B574" s="144"/>
      <c r="C574" s="144"/>
      <c r="D574" s="144"/>
      <c r="E574" s="144"/>
      <c r="F574" s="144"/>
      <c r="G574" s="144"/>
      <c r="H574" s="144"/>
      <c r="I574" s="144"/>
      <c r="J574" s="144"/>
      <c r="K574" s="144"/>
      <c r="L574" s="144"/>
      <c r="M574" s="144"/>
      <c r="N574" s="144"/>
      <c r="O574" s="144"/>
      <c r="P574" s="144"/>
      <c r="Q574" s="144"/>
      <c r="R574" s="144"/>
      <c r="S574" s="144"/>
      <c r="T574" s="144"/>
      <c r="U574" s="144"/>
      <c r="V574" s="144"/>
      <c r="W574" s="144"/>
      <c r="X574" s="144"/>
      <c r="Y574" s="144"/>
      <c r="Z574" s="144"/>
      <c r="AA574" s="144"/>
      <c r="AB574" s="144"/>
      <c r="AC574" s="144"/>
      <c r="AD574" s="144"/>
      <c r="AE574" s="144"/>
      <c r="AF574" s="144"/>
      <c r="AG574" s="144"/>
      <c r="AH574" s="144"/>
      <c r="AI574" s="144"/>
      <c r="AJ574" s="144"/>
      <c r="AK574" s="144"/>
      <c r="AL574" s="144"/>
      <c r="AM574" s="144"/>
      <c r="AN574" s="144"/>
      <c r="AO574" s="144"/>
      <c r="AP574" s="144"/>
    </row>
    <row r="575" spans="1:42">
      <c r="A575" s="144"/>
      <c r="B575" s="144"/>
      <c r="C575" s="144"/>
      <c r="D575" s="144"/>
      <c r="E575" s="144"/>
      <c r="F575" s="144"/>
      <c r="G575" s="144"/>
      <c r="H575" s="144"/>
      <c r="I575" s="144"/>
      <c r="J575" s="144"/>
      <c r="K575" s="144"/>
      <c r="L575" s="144"/>
      <c r="M575" s="144"/>
      <c r="N575" s="144"/>
      <c r="O575" s="144"/>
      <c r="P575" s="144"/>
      <c r="Q575" s="144"/>
      <c r="R575" s="144"/>
      <c r="S575" s="144"/>
      <c r="T575" s="144"/>
      <c r="U575" s="144"/>
      <c r="V575" s="144"/>
      <c r="W575" s="144"/>
      <c r="X575" s="144"/>
      <c r="Y575" s="144"/>
      <c r="Z575" s="144"/>
      <c r="AA575" s="144"/>
      <c r="AB575" s="144"/>
      <c r="AC575" s="144"/>
      <c r="AD575" s="144"/>
      <c r="AE575" s="144"/>
      <c r="AF575" s="144"/>
      <c r="AG575" s="144"/>
      <c r="AH575" s="144"/>
      <c r="AI575" s="144"/>
      <c r="AJ575" s="144"/>
      <c r="AK575" s="144"/>
      <c r="AL575" s="144"/>
      <c r="AM575" s="144"/>
      <c r="AN575" s="144"/>
      <c r="AO575" s="144"/>
      <c r="AP575" s="144"/>
    </row>
    <row r="576" spans="1:42">
      <c r="A576" s="144"/>
      <c r="B576" s="144"/>
      <c r="C576" s="144"/>
      <c r="D576" s="144"/>
      <c r="E576" s="144"/>
      <c r="F576" s="144"/>
      <c r="G576" s="144"/>
      <c r="H576" s="144"/>
      <c r="I576" s="144"/>
      <c r="J576" s="144"/>
      <c r="K576" s="144"/>
      <c r="L576" s="144"/>
      <c r="M576" s="144"/>
      <c r="N576" s="144"/>
      <c r="O576" s="144"/>
      <c r="P576" s="144"/>
      <c r="Q576" s="144"/>
      <c r="R576" s="144"/>
      <c r="S576" s="144"/>
      <c r="T576" s="144"/>
      <c r="U576" s="144"/>
      <c r="V576" s="144"/>
      <c r="W576" s="144"/>
      <c r="X576" s="144"/>
      <c r="Y576" s="144"/>
      <c r="Z576" s="144"/>
      <c r="AA576" s="144"/>
      <c r="AB576" s="144"/>
      <c r="AC576" s="144"/>
      <c r="AD576" s="144"/>
      <c r="AE576" s="144"/>
      <c r="AF576" s="144"/>
      <c r="AG576" s="144"/>
      <c r="AH576" s="144"/>
      <c r="AI576" s="144"/>
      <c r="AJ576" s="144"/>
      <c r="AK576" s="144"/>
      <c r="AL576" s="144"/>
      <c r="AM576" s="144"/>
      <c r="AN576" s="144"/>
      <c r="AO576" s="144"/>
      <c r="AP576" s="144"/>
    </row>
    <row r="577" spans="1:42">
      <c r="A577" s="144"/>
      <c r="B577" s="144"/>
      <c r="C577" s="144"/>
      <c r="D577" s="144"/>
      <c r="E577" s="144"/>
      <c r="F577" s="144"/>
      <c r="G577" s="144"/>
      <c r="H577" s="144"/>
      <c r="I577" s="144"/>
      <c r="J577" s="144"/>
      <c r="K577" s="144"/>
      <c r="L577" s="144"/>
      <c r="M577" s="144"/>
      <c r="N577" s="144"/>
      <c r="O577" s="144"/>
      <c r="P577" s="144"/>
      <c r="Q577" s="144"/>
      <c r="R577" s="144"/>
      <c r="S577" s="144"/>
      <c r="T577" s="144"/>
      <c r="U577" s="144"/>
      <c r="V577" s="144"/>
      <c r="W577" s="144"/>
      <c r="X577" s="144"/>
      <c r="Y577" s="144"/>
      <c r="Z577" s="144"/>
      <c r="AA577" s="144"/>
      <c r="AB577" s="144"/>
      <c r="AC577" s="144"/>
      <c r="AD577" s="144"/>
      <c r="AE577" s="144"/>
      <c r="AF577" s="144"/>
      <c r="AG577" s="144"/>
      <c r="AH577" s="144"/>
      <c r="AI577" s="144"/>
      <c r="AJ577" s="144"/>
      <c r="AK577" s="144"/>
      <c r="AL577" s="144"/>
      <c r="AM577" s="144"/>
      <c r="AN577" s="144"/>
      <c r="AO577" s="144"/>
      <c r="AP577" s="144"/>
    </row>
    <row r="578" spans="1:42">
      <c r="A578" s="144"/>
      <c r="B578" s="144"/>
      <c r="C578" s="144"/>
      <c r="D578" s="144"/>
      <c r="E578" s="144"/>
      <c r="F578" s="144"/>
      <c r="G578" s="144"/>
      <c r="H578" s="144"/>
      <c r="I578" s="144"/>
      <c r="J578" s="144"/>
      <c r="K578" s="144"/>
      <c r="L578" s="144"/>
      <c r="M578" s="144"/>
      <c r="N578" s="144"/>
      <c r="O578" s="144"/>
      <c r="P578" s="144"/>
      <c r="Q578" s="144"/>
      <c r="R578" s="144"/>
      <c r="S578" s="144"/>
      <c r="T578" s="144"/>
      <c r="U578" s="144"/>
      <c r="V578" s="144"/>
      <c r="W578" s="144"/>
      <c r="X578" s="144"/>
      <c r="Y578" s="144"/>
      <c r="Z578" s="144"/>
      <c r="AA578" s="144"/>
      <c r="AB578" s="144"/>
      <c r="AC578" s="144"/>
      <c r="AD578" s="144"/>
      <c r="AE578" s="144"/>
      <c r="AF578" s="144"/>
      <c r="AG578" s="144"/>
      <c r="AH578" s="144"/>
      <c r="AI578" s="144"/>
      <c r="AJ578" s="144"/>
      <c r="AK578" s="144"/>
      <c r="AL578" s="144"/>
      <c r="AM578" s="144"/>
      <c r="AN578" s="144"/>
      <c r="AO578" s="144"/>
      <c r="AP578" s="144"/>
    </row>
    <row r="579" spans="1:42">
      <c r="A579" s="144"/>
      <c r="B579" s="144"/>
      <c r="C579" s="144"/>
      <c r="D579" s="144"/>
      <c r="E579" s="144"/>
      <c r="F579" s="144"/>
      <c r="G579" s="144"/>
      <c r="H579" s="144"/>
      <c r="I579" s="144"/>
      <c r="J579" s="144"/>
      <c r="K579" s="144"/>
      <c r="L579" s="144"/>
      <c r="M579" s="144"/>
      <c r="N579" s="144"/>
      <c r="O579" s="144"/>
      <c r="P579" s="144"/>
      <c r="Q579" s="144"/>
      <c r="R579" s="144"/>
      <c r="S579" s="144"/>
      <c r="T579" s="144"/>
      <c r="U579" s="144"/>
      <c r="V579" s="144"/>
      <c r="W579" s="144"/>
      <c r="X579" s="144"/>
      <c r="Y579" s="144"/>
      <c r="Z579" s="144"/>
      <c r="AA579" s="144"/>
      <c r="AB579" s="144"/>
      <c r="AC579" s="144"/>
      <c r="AD579" s="144"/>
      <c r="AE579" s="144"/>
      <c r="AF579" s="144"/>
      <c r="AG579" s="144"/>
      <c r="AH579" s="144"/>
      <c r="AI579" s="144"/>
      <c r="AJ579" s="144"/>
      <c r="AK579" s="144"/>
      <c r="AL579" s="144"/>
      <c r="AM579" s="144"/>
      <c r="AN579" s="144"/>
      <c r="AO579" s="144"/>
      <c r="AP579" s="144"/>
    </row>
    <row r="580" spans="1:42">
      <c r="A580" s="144"/>
      <c r="B580" s="144"/>
      <c r="C580" s="144"/>
      <c r="D580" s="144"/>
      <c r="E580" s="144"/>
      <c r="F580" s="144"/>
      <c r="G580" s="144"/>
      <c r="H580" s="144"/>
      <c r="I580" s="144"/>
      <c r="J580" s="144"/>
      <c r="K580" s="144"/>
      <c r="L580" s="144"/>
      <c r="M580" s="144"/>
      <c r="N580" s="144"/>
      <c r="O580" s="144"/>
      <c r="P580" s="144"/>
      <c r="Q580" s="144"/>
      <c r="R580" s="144"/>
      <c r="S580" s="144"/>
      <c r="T580" s="144"/>
      <c r="U580" s="144"/>
      <c r="V580" s="144"/>
      <c r="W580" s="144"/>
      <c r="X580" s="144"/>
      <c r="Y580" s="144"/>
      <c r="Z580" s="144"/>
      <c r="AA580" s="144"/>
      <c r="AB580" s="144"/>
      <c r="AC580" s="144"/>
      <c r="AD580" s="144"/>
      <c r="AE580" s="144"/>
      <c r="AF580" s="144"/>
      <c r="AG580" s="144"/>
      <c r="AH580" s="144"/>
      <c r="AI580" s="144"/>
      <c r="AJ580" s="144"/>
      <c r="AK580" s="144"/>
      <c r="AL580" s="144"/>
      <c r="AM580" s="144"/>
      <c r="AN580" s="144"/>
      <c r="AO580" s="144"/>
      <c r="AP580" s="144"/>
    </row>
    <row r="581" spans="1:42">
      <c r="A581" s="144"/>
      <c r="B581" s="144"/>
      <c r="C581" s="144"/>
      <c r="D581" s="144"/>
      <c r="E581" s="144"/>
      <c r="F581" s="144"/>
      <c r="G581" s="144"/>
      <c r="H581" s="144"/>
      <c r="I581" s="144"/>
      <c r="J581" s="144"/>
      <c r="K581" s="144"/>
      <c r="L581" s="144"/>
      <c r="M581" s="144"/>
      <c r="N581" s="144"/>
      <c r="O581" s="144"/>
      <c r="P581" s="144"/>
      <c r="Q581" s="144"/>
      <c r="R581" s="144"/>
      <c r="S581" s="144"/>
      <c r="T581" s="144"/>
      <c r="U581" s="144"/>
      <c r="V581" s="144"/>
      <c r="W581" s="144"/>
      <c r="X581" s="144"/>
      <c r="Y581" s="144"/>
      <c r="Z581" s="144"/>
      <c r="AA581" s="144"/>
      <c r="AB581" s="144"/>
      <c r="AC581" s="144"/>
      <c r="AD581" s="144"/>
      <c r="AE581" s="144"/>
      <c r="AF581" s="144"/>
      <c r="AG581" s="144"/>
      <c r="AH581" s="144"/>
      <c r="AI581" s="144"/>
      <c r="AJ581" s="144"/>
      <c r="AK581" s="144"/>
      <c r="AL581" s="144"/>
      <c r="AM581" s="144"/>
      <c r="AN581" s="144"/>
      <c r="AO581" s="144"/>
      <c r="AP581" s="144"/>
    </row>
    <row r="582" spans="1:42">
      <c r="A582" s="144"/>
      <c r="B582" s="144"/>
      <c r="C582" s="144"/>
      <c r="D582" s="144"/>
      <c r="E582" s="144"/>
      <c r="F582" s="144"/>
      <c r="G582" s="144"/>
      <c r="H582" s="144"/>
      <c r="I582" s="144"/>
      <c r="J582" s="144"/>
      <c r="K582" s="144"/>
      <c r="L582" s="144"/>
      <c r="M582" s="144"/>
      <c r="N582" s="144"/>
      <c r="O582" s="144"/>
      <c r="P582" s="144"/>
      <c r="Q582" s="144"/>
      <c r="R582" s="144"/>
      <c r="S582" s="144"/>
      <c r="T582" s="144"/>
      <c r="U582" s="144"/>
      <c r="V582" s="144"/>
      <c r="W582" s="144"/>
      <c r="X582" s="144"/>
      <c r="Y582" s="144"/>
      <c r="Z582" s="144"/>
      <c r="AA582" s="144"/>
      <c r="AB582" s="144"/>
      <c r="AC582" s="144"/>
      <c r="AD582" s="144"/>
      <c r="AE582" s="144"/>
      <c r="AF582" s="144"/>
      <c r="AG582" s="144"/>
      <c r="AH582" s="144"/>
      <c r="AI582" s="144"/>
      <c r="AJ582" s="144"/>
      <c r="AK582" s="144"/>
      <c r="AL582" s="144"/>
      <c r="AM582" s="144"/>
      <c r="AN582" s="144"/>
      <c r="AO582" s="144"/>
      <c r="AP582" s="144"/>
    </row>
    <row r="583" spans="1:42">
      <c r="A583" s="144"/>
      <c r="B583" s="144"/>
      <c r="C583" s="144"/>
      <c r="D583" s="144"/>
      <c r="E583" s="144"/>
      <c r="F583" s="144"/>
      <c r="G583" s="144"/>
      <c r="H583" s="144"/>
      <c r="I583" s="144"/>
      <c r="J583" s="144"/>
      <c r="K583" s="144"/>
      <c r="L583" s="144"/>
      <c r="M583" s="144"/>
      <c r="N583" s="144"/>
      <c r="O583" s="144"/>
      <c r="P583" s="144"/>
      <c r="Q583" s="144"/>
      <c r="R583" s="144"/>
      <c r="S583" s="144"/>
      <c r="T583" s="144"/>
      <c r="U583" s="144"/>
      <c r="V583" s="144"/>
      <c r="W583" s="144"/>
      <c r="X583" s="144"/>
      <c r="Y583" s="144"/>
      <c r="Z583" s="144"/>
      <c r="AA583" s="144"/>
      <c r="AB583" s="144"/>
      <c r="AC583" s="144"/>
      <c r="AD583" s="144"/>
      <c r="AE583" s="144"/>
      <c r="AF583" s="144"/>
      <c r="AG583" s="144"/>
      <c r="AH583" s="144"/>
      <c r="AI583" s="144"/>
      <c r="AJ583" s="144"/>
      <c r="AK583" s="144"/>
      <c r="AL583" s="144"/>
      <c r="AM583" s="144"/>
      <c r="AN583" s="144"/>
      <c r="AO583" s="144"/>
      <c r="AP583" s="144"/>
    </row>
    <row r="584" spans="1:42">
      <c r="A584" s="144"/>
      <c r="B584" s="144"/>
      <c r="C584" s="144"/>
      <c r="D584" s="144"/>
      <c r="E584" s="144"/>
      <c r="F584" s="144"/>
      <c r="G584" s="144"/>
      <c r="H584" s="144"/>
      <c r="I584" s="144"/>
      <c r="J584" s="144"/>
      <c r="K584" s="144"/>
      <c r="L584" s="144"/>
      <c r="M584" s="144"/>
      <c r="N584" s="144"/>
      <c r="O584" s="144"/>
      <c r="P584" s="144"/>
      <c r="Q584" s="144"/>
      <c r="R584" s="144"/>
      <c r="S584" s="144"/>
      <c r="T584" s="144"/>
      <c r="U584" s="144"/>
      <c r="V584" s="144"/>
      <c r="W584" s="144"/>
      <c r="X584" s="144"/>
      <c r="Y584" s="144"/>
      <c r="Z584" s="144"/>
      <c r="AA584" s="144"/>
      <c r="AB584" s="144"/>
      <c r="AC584" s="144"/>
      <c r="AD584" s="144"/>
      <c r="AE584" s="144"/>
      <c r="AF584" s="144"/>
      <c r="AG584" s="144"/>
      <c r="AH584" s="144"/>
      <c r="AI584" s="144"/>
      <c r="AJ584" s="144"/>
      <c r="AK584" s="144"/>
      <c r="AL584" s="144"/>
      <c r="AM584" s="144"/>
      <c r="AN584" s="144"/>
      <c r="AO584" s="144"/>
      <c r="AP584" s="144"/>
    </row>
    <row r="585" spans="1:42">
      <c r="A585" s="144"/>
      <c r="B585" s="144"/>
      <c r="C585" s="144"/>
      <c r="D585" s="144"/>
      <c r="E585" s="144"/>
      <c r="F585" s="144"/>
      <c r="G585" s="144"/>
      <c r="H585" s="144"/>
      <c r="I585" s="144"/>
      <c r="J585" s="144"/>
      <c r="K585" s="144"/>
      <c r="L585" s="144"/>
      <c r="M585" s="144"/>
      <c r="N585" s="144"/>
      <c r="O585" s="144"/>
      <c r="P585" s="144"/>
      <c r="Q585" s="144"/>
      <c r="R585" s="144"/>
      <c r="S585" s="144"/>
      <c r="T585" s="144"/>
      <c r="U585" s="144"/>
      <c r="V585" s="144"/>
      <c r="W585" s="144"/>
      <c r="X585" s="144"/>
      <c r="Y585" s="144"/>
      <c r="Z585" s="144"/>
      <c r="AA585" s="144"/>
      <c r="AB585" s="144"/>
      <c r="AC585" s="144"/>
      <c r="AD585" s="144"/>
      <c r="AE585" s="144"/>
      <c r="AF585" s="144"/>
      <c r="AG585" s="144"/>
      <c r="AH585" s="144"/>
      <c r="AI585" s="144"/>
      <c r="AJ585" s="144"/>
      <c r="AK585" s="144"/>
      <c r="AL585" s="144"/>
      <c r="AM585" s="144"/>
      <c r="AN585" s="144"/>
      <c r="AO585" s="144"/>
      <c r="AP585" s="144"/>
    </row>
    <row r="586" spans="1:42">
      <c r="A586" s="144"/>
      <c r="B586" s="144"/>
      <c r="C586" s="144"/>
      <c r="D586" s="144"/>
      <c r="E586" s="144"/>
      <c r="F586" s="144"/>
      <c r="G586" s="144"/>
      <c r="H586" s="144"/>
      <c r="I586" s="144"/>
      <c r="J586" s="144"/>
      <c r="K586" s="144"/>
      <c r="L586" s="144"/>
      <c r="M586" s="144"/>
      <c r="N586" s="144"/>
      <c r="O586" s="144"/>
      <c r="P586" s="144"/>
      <c r="Q586" s="144"/>
      <c r="R586" s="144"/>
      <c r="S586" s="144"/>
      <c r="T586" s="144"/>
      <c r="U586" s="144"/>
      <c r="V586" s="144"/>
      <c r="W586" s="144"/>
      <c r="X586" s="144"/>
      <c r="Y586" s="144"/>
      <c r="Z586" s="144"/>
      <c r="AA586" s="144"/>
      <c r="AB586" s="144"/>
      <c r="AC586" s="144"/>
      <c r="AD586" s="144"/>
      <c r="AE586" s="144"/>
      <c r="AF586" s="144"/>
      <c r="AG586" s="144"/>
      <c r="AH586" s="144"/>
      <c r="AI586" s="144"/>
      <c r="AJ586" s="144"/>
      <c r="AK586" s="144"/>
      <c r="AL586" s="144"/>
      <c r="AM586" s="144"/>
      <c r="AN586" s="144"/>
      <c r="AO586" s="144"/>
      <c r="AP586" s="144"/>
    </row>
    <row r="587" spans="1:42">
      <c r="A587" s="144"/>
      <c r="B587" s="144"/>
      <c r="C587" s="144"/>
      <c r="D587" s="144"/>
      <c r="E587" s="144"/>
      <c r="F587" s="144"/>
      <c r="G587" s="144"/>
      <c r="H587" s="144"/>
      <c r="I587" s="144"/>
      <c r="J587" s="144"/>
      <c r="K587" s="144"/>
      <c r="L587" s="144"/>
      <c r="M587" s="144"/>
      <c r="N587" s="144"/>
      <c r="O587" s="144"/>
      <c r="P587" s="144"/>
      <c r="Q587" s="144"/>
      <c r="R587" s="144"/>
      <c r="S587" s="144"/>
      <c r="T587" s="144"/>
      <c r="U587" s="144"/>
      <c r="V587" s="144"/>
      <c r="W587" s="144"/>
      <c r="X587" s="144"/>
      <c r="Y587" s="144"/>
      <c r="Z587" s="144"/>
      <c r="AA587" s="144"/>
      <c r="AB587" s="144"/>
      <c r="AC587" s="144"/>
      <c r="AD587" s="144"/>
      <c r="AE587" s="144"/>
      <c r="AF587" s="144"/>
      <c r="AG587" s="144"/>
      <c r="AH587" s="144"/>
      <c r="AI587" s="144"/>
      <c r="AJ587" s="144"/>
      <c r="AK587" s="144"/>
      <c r="AL587" s="144"/>
      <c r="AM587" s="144"/>
      <c r="AN587" s="144"/>
      <c r="AO587" s="144"/>
      <c r="AP587" s="144"/>
    </row>
    <row r="588" spans="1:42">
      <c r="A588" s="144"/>
      <c r="B588" s="144"/>
      <c r="C588" s="144"/>
      <c r="D588" s="144"/>
      <c r="E588" s="144"/>
      <c r="F588" s="144"/>
      <c r="G588" s="144"/>
      <c r="H588" s="144"/>
      <c r="I588" s="144"/>
      <c r="J588" s="144"/>
      <c r="K588" s="144"/>
      <c r="L588" s="144"/>
      <c r="M588" s="144"/>
      <c r="N588" s="144"/>
      <c r="O588" s="144"/>
      <c r="P588" s="144"/>
      <c r="Q588" s="144"/>
      <c r="R588" s="144"/>
      <c r="S588" s="144"/>
      <c r="T588" s="144"/>
      <c r="U588" s="144"/>
      <c r="V588" s="144"/>
      <c r="W588" s="144"/>
      <c r="X588" s="144"/>
      <c r="Y588" s="144"/>
      <c r="Z588" s="144"/>
      <c r="AA588" s="144"/>
      <c r="AB588" s="144"/>
      <c r="AC588" s="144"/>
      <c r="AD588" s="144"/>
      <c r="AE588" s="144"/>
      <c r="AF588" s="144"/>
      <c r="AG588" s="144"/>
      <c r="AH588" s="144"/>
      <c r="AI588" s="144"/>
      <c r="AJ588" s="144"/>
      <c r="AK588" s="144"/>
      <c r="AL588" s="144"/>
      <c r="AM588" s="144"/>
      <c r="AN588" s="144"/>
      <c r="AO588" s="144"/>
      <c r="AP588" s="144"/>
    </row>
    <row r="589" spans="1:42">
      <c r="A589" s="144"/>
      <c r="B589" s="144"/>
      <c r="C589" s="144"/>
      <c r="D589" s="144"/>
      <c r="E589" s="144"/>
      <c r="F589" s="144"/>
      <c r="G589" s="144"/>
      <c r="H589" s="144"/>
      <c r="I589" s="144"/>
      <c r="J589" s="144"/>
      <c r="K589" s="144"/>
      <c r="L589" s="144"/>
      <c r="M589" s="144"/>
      <c r="N589" s="144"/>
      <c r="O589" s="144"/>
      <c r="P589" s="144"/>
      <c r="Q589" s="144"/>
      <c r="R589" s="144"/>
      <c r="S589" s="144"/>
      <c r="T589" s="144"/>
      <c r="U589" s="144"/>
      <c r="V589" s="144"/>
      <c r="W589" s="144"/>
      <c r="X589" s="144"/>
      <c r="Y589" s="144"/>
      <c r="Z589" s="144"/>
      <c r="AA589" s="144"/>
      <c r="AB589" s="144"/>
      <c r="AC589" s="144"/>
      <c r="AD589" s="144"/>
      <c r="AE589" s="144"/>
      <c r="AF589" s="144"/>
      <c r="AG589" s="144"/>
      <c r="AH589" s="144"/>
      <c r="AI589" s="144"/>
      <c r="AJ589" s="144"/>
      <c r="AK589" s="144"/>
      <c r="AL589" s="144"/>
      <c r="AM589" s="144"/>
      <c r="AN589" s="144"/>
      <c r="AO589" s="144"/>
      <c r="AP589" s="144"/>
    </row>
    <row r="590" spans="1:42">
      <c r="A590" s="144"/>
      <c r="B590" s="144"/>
      <c r="C590" s="144"/>
      <c r="D590" s="144"/>
      <c r="E590" s="144"/>
      <c r="F590" s="144"/>
      <c r="G590" s="144"/>
      <c r="H590" s="144"/>
      <c r="I590" s="144"/>
      <c r="J590" s="144"/>
      <c r="K590" s="144"/>
      <c r="L590" s="144"/>
      <c r="M590" s="144"/>
      <c r="N590" s="144"/>
      <c r="O590" s="144"/>
      <c r="P590" s="144"/>
      <c r="Q590" s="144"/>
      <c r="R590" s="144"/>
      <c r="S590" s="144"/>
      <c r="T590" s="144"/>
      <c r="U590" s="144"/>
      <c r="V590" s="144"/>
      <c r="W590" s="144"/>
      <c r="X590" s="144"/>
      <c r="Y590" s="144"/>
      <c r="Z590" s="144"/>
      <c r="AA590" s="144"/>
      <c r="AB590" s="144"/>
      <c r="AC590" s="144"/>
      <c r="AD590" s="144"/>
      <c r="AE590" s="144"/>
      <c r="AF590" s="144"/>
      <c r="AG590" s="144"/>
      <c r="AH590" s="144"/>
      <c r="AI590" s="144"/>
      <c r="AJ590" s="144"/>
      <c r="AK590" s="144"/>
      <c r="AL590" s="144"/>
      <c r="AM590" s="144"/>
      <c r="AN590" s="144"/>
      <c r="AO590" s="144"/>
      <c r="AP590" s="144"/>
    </row>
    <row r="591" spans="1:42">
      <c r="A591" s="144"/>
      <c r="B591" s="144"/>
      <c r="C591" s="144"/>
      <c r="D591" s="144"/>
      <c r="E591" s="144"/>
      <c r="F591" s="144"/>
      <c r="G591" s="144"/>
      <c r="H591" s="144"/>
      <c r="I591" s="144"/>
      <c r="J591" s="144"/>
      <c r="K591" s="144"/>
      <c r="L591" s="144"/>
      <c r="M591" s="144"/>
      <c r="N591" s="144"/>
      <c r="O591" s="144"/>
      <c r="P591" s="144"/>
      <c r="Q591" s="144"/>
      <c r="R591" s="144"/>
      <c r="S591" s="144"/>
      <c r="T591" s="144"/>
      <c r="U591" s="144"/>
      <c r="V591" s="144"/>
      <c r="W591" s="144"/>
      <c r="X591" s="144"/>
      <c r="Y591" s="144"/>
      <c r="Z591" s="144"/>
      <c r="AA591" s="144"/>
      <c r="AB591" s="144"/>
      <c r="AC591" s="144"/>
      <c r="AD591" s="144"/>
      <c r="AE591" s="144"/>
      <c r="AF591" s="144"/>
      <c r="AG591" s="144"/>
      <c r="AH591" s="144"/>
      <c r="AI591" s="144"/>
      <c r="AJ591" s="144"/>
      <c r="AK591" s="144"/>
      <c r="AL591" s="144"/>
      <c r="AM591" s="144"/>
      <c r="AN591" s="144"/>
      <c r="AO591" s="144"/>
      <c r="AP591" s="144"/>
    </row>
    <row r="592" spans="1:42">
      <c r="A592" s="144"/>
      <c r="B592" s="144"/>
      <c r="C592" s="144"/>
      <c r="D592" s="144"/>
      <c r="E592" s="144"/>
      <c r="F592" s="144"/>
      <c r="G592" s="144"/>
      <c r="H592" s="144"/>
      <c r="I592" s="144"/>
      <c r="J592" s="144"/>
      <c r="K592" s="144"/>
      <c r="L592" s="144"/>
      <c r="M592" s="144"/>
      <c r="N592" s="144"/>
      <c r="O592" s="144"/>
      <c r="P592" s="144"/>
      <c r="Q592" s="144"/>
      <c r="R592" s="144"/>
      <c r="S592" s="144"/>
      <c r="T592" s="144"/>
      <c r="U592" s="144"/>
      <c r="V592" s="144"/>
      <c r="W592" s="144"/>
      <c r="X592" s="144"/>
      <c r="Y592" s="144"/>
      <c r="Z592" s="144"/>
      <c r="AA592" s="144"/>
      <c r="AB592" s="144"/>
      <c r="AC592" s="144"/>
      <c r="AD592" s="144"/>
      <c r="AE592" s="144"/>
      <c r="AF592" s="144"/>
      <c r="AG592" s="144"/>
      <c r="AH592" s="144"/>
      <c r="AI592" s="144"/>
      <c r="AJ592" s="144"/>
      <c r="AK592" s="144"/>
      <c r="AL592" s="144"/>
      <c r="AM592" s="144"/>
      <c r="AN592" s="144"/>
      <c r="AO592" s="144"/>
      <c r="AP592" s="144"/>
    </row>
    <row r="593" spans="1:42">
      <c r="A593" s="144"/>
      <c r="B593" s="144"/>
      <c r="C593" s="144"/>
      <c r="D593" s="144"/>
      <c r="E593" s="144"/>
      <c r="F593" s="144"/>
      <c r="G593" s="144"/>
      <c r="H593" s="144"/>
      <c r="I593" s="144"/>
      <c r="J593" s="144"/>
      <c r="K593" s="144"/>
      <c r="L593" s="144"/>
      <c r="M593" s="144"/>
      <c r="N593" s="144"/>
      <c r="O593" s="144"/>
      <c r="P593" s="144"/>
      <c r="Q593" s="144"/>
      <c r="R593" s="144"/>
      <c r="S593" s="144"/>
      <c r="T593" s="144"/>
      <c r="U593" s="144"/>
      <c r="V593" s="144"/>
      <c r="W593" s="144"/>
      <c r="X593" s="144"/>
      <c r="Y593" s="144"/>
      <c r="Z593" s="144"/>
      <c r="AA593" s="144"/>
      <c r="AB593" s="144"/>
      <c r="AC593" s="144"/>
      <c r="AD593" s="144"/>
      <c r="AE593" s="144"/>
      <c r="AF593" s="144"/>
      <c r="AG593" s="144"/>
      <c r="AH593" s="144"/>
      <c r="AI593" s="144"/>
      <c r="AJ593" s="144"/>
      <c r="AK593" s="144"/>
      <c r="AL593" s="144"/>
      <c r="AM593" s="144"/>
      <c r="AN593" s="144"/>
      <c r="AO593" s="144"/>
      <c r="AP593" s="144"/>
    </row>
    <row r="594" spans="1:42">
      <c r="A594" s="144"/>
      <c r="B594" s="144"/>
      <c r="C594" s="144"/>
      <c r="D594" s="144"/>
      <c r="E594" s="144"/>
      <c r="F594" s="144"/>
      <c r="G594" s="144"/>
      <c r="H594" s="144"/>
      <c r="I594" s="144"/>
      <c r="J594" s="144"/>
      <c r="K594" s="144"/>
      <c r="L594" s="144"/>
      <c r="M594" s="144"/>
      <c r="N594" s="144"/>
      <c r="O594" s="144"/>
      <c r="P594" s="144"/>
      <c r="Q594" s="144"/>
      <c r="R594" s="144"/>
      <c r="S594" s="144"/>
      <c r="T594" s="144"/>
      <c r="U594" s="144"/>
      <c r="V594" s="144"/>
      <c r="W594" s="144"/>
      <c r="X594" s="144"/>
      <c r="Y594" s="144"/>
      <c r="Z594" s="144"/>
      <c r="AA594" s="144"/>
      <c r="AB594" s="144"/>
      <c r="AC594" s="144"/>
      <c r="AD594" s="144"/>
      <c r="AE594" s="144"/>
      <c r="AF594" s="144"/>
      <c r="AG594" s="144"/>
      <c r="AH594" s="144"/>
      <c r="AI594" s="144"/>
      <c r="AJ594" s="144"/>
      <c r="AK594" s="144"/>
      <c r="AL594" s="144"/>
      <c r="AM594" s="144"/>
      <c r="AN594" s="144"/>
      <c r="AO594" s="144"/>
      <c r="AP594" s="144"/>
    </row>
    <row r="595" spans="1:42">
      <c r="A595" s="144"/>
      <c r="B595" s="144"/>
      <c r="C595" s="144"/>
      <c r="D595" s="144"/>
      <c r="E595" s="144"/>
      <c r="F595" s="144"/>
      <c r="G595" s="144"/>
      <c r="H595" s="144"/>
      <c r="I595" s="144"/>
      <c r="J595" s="144"/>
      <c r="K595" s="144"/>
      <c r="L595" s="144"/>
      <c r="M595" s="144"/>
      <c r="N595" s="144"/>
      <c r="O595" s="144"/>
      <c r="P595" s="144"/>
      <c r="Q595" s="144"/>
      <c r="R595" s="144"/>
      <c r="S595" s="144"/>
      <c r="T595" s="144"/>
      <c r="U595" s="144"/>
      <c r="V595" s="144"/>
      <c r="W595" s="144"/>
      <c r="X595" s="144"/>
      <c r="Y595" s="144"/>
      <c r="Z595" s="144"/>
      <c r="AA595" s="144"/>
      <c r="AB595" s="144"/>
      <c r="AC595" s="144"/>
      <c r="AD595" s="144"/>
      <c r="AE595" s="144"/>
      <c r="AF595" s="144"/>
      <c r="AG595" s="144"/>
      <c r="AH595" s="144"/>
      <c r="AI595" s="144"/>
      <c r="AJ595" s="144"/>
      <c r="AK595" s="144"/>
      <c r="AL595" s="144"/>
      <c r="AM595" s="144"/>
      <c r="AN595" s="144"/>
      <c r="AO595" s="144"/>
      <c r="AP595" s="144"/>
    </row>
    <row r="596" spans="1:42">
      <c r="A596" s="144"/>
      <c r="B596" s="144"/>
      <c r="C596" s="144"/>
      <c r="D596" s="144"/>
      <c r="E596" s="144"/>
      <c r="F596" s="144"/>
      <c r="G596" s="144"/>
      <c r="H596" s="144"/>
      <c r="I596" s="144"/>
      <c r="J596" s="144"/>
      <c r="K596" s="144"/>
      <c r="L596" s="144"/>
      <c r="M596" s="144"/>
      <c r="N596" s="144"/>
      <c r="O596" s="144"/>
      <c r="P596" s="144"/>
      <c r="Q596" s="144"/>
      <c r="R596" s="144"/>
      <c r="S596" s="144"/>
      <c r="T596" s="144"/>
      <c r="U596" s="144"/>
      <c r="V596" s="144"/>
      <c r="W596" s="144"/>
      <c r="X596" s="144"/>
      <c r="Y596" s="144"/>
      <c r="Z596" s="144"/>
      <c r="AA596" s="144"/>
      <c r="AB596" s="144"/>
      <c r="AC596" s="144"/>
      <c r="AD596" s="144"/>
      <c r="AE596" s="144"/>
      <c r="AF596" s="144"/>
      <c r="AG596" s="144"/>
      <c r="AH596" s="144"/>
      <c r="AI596" s="144"/>
      <c r="AJ596" s="144"/>
      <c r="AK596" s="144"/>
      <c r="AL596" s="144"/>
      <c r="AM596" s="144"/>
      <c r="AN596" s="144"/>
      <c r="AO596" s="144"/>
      <c r="AP596" s="144"/>
    </row>
    <row r="597" spans="1:42">
      <c r="A597" s="144"/>
      <c r="B597" s="144"/>
      <c r="C597" s="144"/>
      <c r="D597" s="144"/>
      <c r="E597" s="144"/>
      <c r="F597" s="144"/>
      <c r="G597" s="144"/>
      <c r="H597" s="144"/>
      <c r="I597" s="144"/>
      <c r="J597" s="144"/>
      <c r="K597" s="144"/>
      <c r="L597" s="144"/>
      <c r="M597" s="144"/>
      <c r="N597" s="144"/>
      <c r="O597" s="144"/>
      <c r="P597" s="144"/>
      <c r="Q597" s="144"/>
      <c r="R597" s="144"/>
      <c r="S597" s="144"/>
      <c r="T597" s="144"/>
      <c r="U597" s="144"/>
      <c r="V597" s="144"/>
      <c r="W597" s="144"/>
      <c r="X597" s="144"/>
      <c r="Y597" s="144"/>
      <c r="Z597" s="144"/>
      <c r="AA597" s="144"/>
      <c r="AB597" s="144"/>
      <c r="AC597" s="144"/>
      <c r="AD597" s="144"/>
      <c r="AE597" s="144"/>
      <c r="AF597" s="144"/>
      <c r="AG597" s="144"/>
      <c r="AH597" s="144"/>
      <c r="AI597" s="144"/>
      <c r="AJ597" s="144"/>
      <c r="AK597" s="144"/>
      <c r="AL597" s="144"/>
      <c r="AM597" s="144"/>
      <c r="AN597" s="144"/>
      <c r="AO597" s="144"/>
      <c r="AP597" s="144"/>
    </row>
    <row r="598" spans="1:42">
      <c r="A598" s="144"/>
      <c r="B598" s="144"/>
      <c r="C598" s="144"/>
      <c r="D598" s="144"/>
      <c r="E598" s="144"/>
      <c r="F598" s="144"/>
      <c r="G598" s="144"/>
      <c r="H598" s="144"/>
      <c r="I598" s="144"/>
      <c r="J598" s="144"/>
      <c r="K598" s="144"/>
      <c r="L598" s="144"/>
      <c r="M598" s="144"/>
      <c r="N598" s="144"/>
      <c r="O598" s="144"/>
      <c r="P598" s="144"/>
      <c r="Q598" s="144"/>
      <c r="R598" s="144"/>
      <c r="S598" s="144"/>
      <c r="T598" s="144"/>
      <c r="U598" s="144"/>
      <c r="V598" s="144"/>
      <c r="W598" s="144"/>
      <c r="X598" s="144"/>
      <c r="Y598" s="144"/>
      <c r="Z598" s="144"/>
      <c r="AA598" s="144"/>
      <c r="AB598" s="144"/>
      <c r="AC598" s="144"/>
      <c r="AD598" s="144"/>
      <c r="AE598" s="144"/>
      <c r="AF598" s="144"/>
      <c r="AG598" s="144"/>
      <c r="AH598" s="144"/>
      <c r="AI598" s="144"/>
      <c r="AJ598" s="144"/>
      <c r="AK598" s="144"/>
      <c r="AL598" s="144"/>
      <c r="AM598" s="144"/>
      <c r="AN598" s="144"/>
      <c r="AO598" s="144"/>
      <c r="AP598" s="144"/>
    </row>
    <row r="599" spans="1:42">
      <c r="A599" s="144"/>
      <c r="B599" s="144"/>
      <c r="C599" s="144"/>
      <c r="D599" s="144"/>
      <c r="E599" s="144"/>
      <c r="F599" s="144"/>
      <c r="G599" s="144"/>
      <c r="H599" s="144"/>
      <c r="I599" s="144"/>
      <c r="J599" s="144"/>
      <c r="K599" s="144"/>
      <c r="L599" s="144"/>
      <c r="M599" s="144"/>
      <c r="N599" s="144"/>
      <c r="O599" s="144"/>
      <c r="P599" s="144"/>
      <c r="Q599" s="144"/>
      <c r="R599" s="144"/>
      <c r="S599" s="144"/>
      <c r="T599" s="144"/>
      <c r="U599" s="144"/>
      <c r="V599" s="144"/>
      <c r="W599" s="144"/>
      <c r="X599" s="144"/>
      <c r="Y599" s="144"/>
      <c r="Z599" s="144"/>
      <c r="AA599" s="144"/>
      <c r="AB599" s="144"/>
      <c r="AC599" s="144"/>
      <c r="AD599" s="144"/>
      <c r="AE599" s="144"/>
      <c r="AF599" s="144"/>
      <c r="AG599" s="144"/>
      <c r="AH599" s="144"/>
      <c r="AI599" s="144"/>
      <c r="AJ599" s="144"/>
      <c r="AK599" s="144"/>
      <c r="AL599" s="144"/>
      <c r="AM599" s="144"/>
      <c r="AN599" s="144"/>
      <c r="AO599" s="144"/>
      <c r="AP599" s="144"/>
    </row>
    <row r="600" spans="1:42">
      <c r="A600" s="144"/>
      <c r="B600" s="144"/>
      <c r="C600" s="144"/>
      <c r="D600" s="144"/>
      <c r="E600" s="144"/>
      <c r="F600" s="144"/>
      <c r="G600" s="144"/>
      <c r="H600" s="144"/>
      <c r="I600" s="144"/>
      <c r="J600" s="144"/>
      <c r="K600" s="144"/>
      <c r="L600" s="144"/>
      <c r="M600" s="144"/>
      <c r="N600" s="144"/>
      <c r="O600" s="144"/>
      <c r="P600" s="144"/>
      <c r="Q600" s="144"/>
      <c r="R600" s="144"/>
      <c r="S600" s="144"/>
      <c r="T600" s="144"/>
      <c r="U600" s="144"/>
      <c r="V600" s="144"/>
      <c r="W600" s="144"/>
      <c r="X600" s="144"/>
      <c r="Y600" s="144"/>
      <c r="Z600" s="144"/>
      <c r="AA600" s="144"/>
      <c r="AB600" s="144"/>
      <c r="AC600" s="144"/>
      <c r="AD600" s="144"/>
      <c r="AE600" s="144"/>
      <c r="AF600" s="144"/>
      <c r="AG600" s="144"/>
      <c r="AH600" s="144"/>
      <c r="AI600" s="144"/>
      <c r="AJ600" s="144"/>
      <c r="AK600" s="144"/>
      <c r="AL600" s="144"/>
      <c r="AM600" s="144"/>
      <c r="AN600" s="144"/>
      <c r="AO600" s="144"/>
      <c r="AP600" s="144"/>
    </row>
    <row r="601" spans="1:42">
      <c r="A601" s="144"/>
      <c r="B601" s="144"/>
      <c r="C601" s="144"/>
      <c r="D601" s="144"/>
      <c r="E601" s="144"/>
      <c r="F601" s="144"/>
      <c r="G601" s="144"/>
      <c r="H601" s="144"/>
      <c r="I601" s="144"/>
      <c r="J601" s="144"/>
      <c r="K601" s="144"/>
      <c r="L601" s="144"/>
      <c r="M601" s="144"/>
      <c r="N601" s="144"/>
      <c r="O601" s="144"/>
      <c r="P601" s="144"/>
      <c r="Q601" s="144"/>
      <c r="R601" s="144"/>
      <c r="S601" s="144"/>
      <c r="T601" s="144"/>
      <c r="U601" s="144"/>
      <c r="V601" s="144"/>
      <c r="W601" s="144"/>
      <c r="X601" s="144"/>
      <c r="Y601" s="144"/>
      <c r="Z601" s="144"/>
      <c r="AA601" s="144"/>
      <c r="AB601" s="144"/>
      <c r="AC601" s="144"/>
      <c r="AD601" s="144"/>
      <c r="AE601" s="144"/>
      <c r="AF601" s="144"/>
      <c r="AG601" s="144"/>
      <c r="AH601" s="144"/>
      <c r="AI601" s="144"/>
      <c r="AJ601" s="144"/>
      <c r="AK601" s="144"/>
      <c r="AL601" s="144"/>
      <c r="AM601" s="144"/>
      <c r="AN601" s="144"/>
      <c r="AO601" s="144"/>
      <c r="AP601" s="144"/>
    </row>
    <row r="602" spans="1:42">
      <c r="A602" s="144"/>
      <c r="B602" s="144"/>
      <c r="C602" s="144"/>
      <c r="D602" s="144"/>
      <c r="E602" s="144"/>
      <c r="F602" s="144"/>
      <c r="G602" s="144"/>
      <c r="H602" s="144"/>
      <c r="I602" s="144"/>
      <c r="J602" s="144"/>
      <c r="K602" s="144"/>
      <c r="L602" s="144"/>
      <c r="M602" s="144"/>
      <c r="N602" s="144"/>
      <c r="O602" s="144"/>
      <c r="P602" s="144"/>
      <c r="Q602" s="144"/>
      <c r="R602" s="144"/>
      <c r="S602" s="144"/>
      <c r="T602" s="144"/>
      <c r="U602" s="144"/>
      <c r="V602" s="144"/>
      <c r="W602" s="144"/>
      <c r="X602" s="144"/>
      <c r="Y602" s="144"/>
      <c r="Z602" s="144"/>
      <c r="AA602" s="144"/>
      <c r="AB602" s="144"/>
      <c r="AC602" s="144"/>
      <c r="AD602" s="144"/>
      <c r="AE602" s="144"/>
      <c r="AF602" s="144"/>
      <c r="AG602" s="144"/>
      <c r="AH602" s="144"/>
      <c r="AI602" s="144"/>
      <c r="AJ602" s="144"/>
      <c r="AK602" s="144"/>
      <c r="AL602" s="144"/>
      <c r="AM602" s="144"/>
      <c r="AN602" s="144"/>
      <c r="AO602" s="144"/>
      <c r="AP602" s="144"/>
    </row>
    <row r="603" spans="1:42">
      <c r="A603" s="144"/>
      <c r="B603" s="144"/>
      <c r="C603" s="144"/>
      <c r="D603" s="144"/>
      <c r="E603" s="144"/>
      <c r="F603" s="144"/>
      <c r="G603" s="144"/>
      <c r="H603" s="144"/>
      <c r="I603" s="144"/>
      <c r="J603" s="144"/>
      <c r="K603" s="144"/>
      <c r="L603" s="144"/>
      <c r="M603" s="144"/>
      <c r="N603" s="144"/>
      <c r="O603" s="144"/>
      <c r="P603" s="144"/>
      <c r="Q603" s="144"/>
      <c r="R603" s="144"/>
      <c r="S603" s="144"/>
      <c r="T603" s="144"/>
      <c r="U603" s="144"/>
      <c r="V603" s="144"/>
      <c r="W603" s="144"/>
      <c r="X603" s="144"/>
      <c r="Y603" s="144"/>
      <c r="Z603" s="144"/>
      <c r="AA603" s="144"/>
      <c r="AB603" s="144"/>
      <c r="AC603" s="144"/>
      <c r="AD603" s="144"/>
      <c r="AE603" s="144"/>
      <c r="AF603" s="144"/>
      <c r="AG603" s="144"/>
      <c r="AH603" s="144"/>
      <c r="AI603" s="144"/>
      <c r="AJ603" s="144"/>
      <c r="AK603" s="144"/>
      <c r="AL603" s="144"/>
      <c r="AM603" s="144"/>
      <c r="AN603" s="144"/>
      <c r="AO603" s="144"/>
      <c r="AP603" s="144"/>
    </row>
    <row r="604" spans="1:42">
      <c r="A604" s="144"/>
      <c r="B604" s="144"/>
      <c r="C604" s="144"/>
      <c r="D604" s="144"/>
      <c r="E604" s="144"/>
      <c r="F604" s="144"/>
      <c r="G604" s="144"/>
      <c r="H604" s="144"/>
      <c r="I604" s="144"/>
      <c r="J604" s="144"/>
      <c r="K604" s="144"/>
      <c r="L604" s="144"/>
      <c r="M604" s="144"/>
      <c r="N604" s="144"/>
      <c r="O604" s="144"/>
      <c r="P604" s="144"/>
      <c r="Q604" s="144"/>
      <c r="R604" s="144"/>
      <c r="S604" s="144"/>
      <c r="T604" s="144"/>
      <c r="U604" s="144"/>
      <c r="V604" s="144"/>
      <c r="W604" s="144"/>
      <c r="X604" s="144"/>
      <c r="Y604" s="144"/>
      <c r="Z604" s="144"/>
      <c r="AA604" s="144"/>
      <c r="AB604" s="144"/>
      <c r="AC604" s="144"/>
      <c r="AD604" s="144"/>
      <c r="AE604" s="144"/>
      <c r="AF604" s="144"/>
      <c r="AG604" s="144"/>
      <c r="AH604" s="144"/>
      <c r="AI604" s="144"/>
      <c r="AJ604" s="144"/>
      <c r="AK604" s="144"/>
      <c r="AL604" s="144"/>
      <c r="AM604" s="144"/>
      <c r="AN604" s="144"/>
      <c r="AO604" s="144"/>
      <c r="AP604" s="144"/>
    </row>
    <row r="605" spans="1:42">
      <c r="A605" s="144"/>
      <c r="B605" s="144"/>
      <c r="C605" s="144"/>
      <c r="D605" s="144"/>
      <c r="E605" s="144"/>
      <c r="F605" s="144"/>
      <c r="G605" s="144"/>
      <c r="H605" s="144"/>
      <c r="I605" s="144"/>
      <c r="J605" s="144"/>
      <c r="K605" s="144"/>
      <c r="L605" s="144"/>
      <c r="M605" s="144"/>
      <c r="N605" s="144"/>
      <c r="O605" s="144"/>
      <c r="P605" s="144"/>
      <c r="Q605" s="144"/>
      <c r="R605" s="144"/>
      <c r="S605" s="144"/>
      <c r="T605" s="144"/>
      <c r="U605" s="144"/>
      <c r="V605" s="144"/>
      <c r="W605" s="144"/>
      <c r="X605" s="144"/>
      <c r="Y605" s="144"/>
      <c r="Z605" s="144"/>
      <c r="AA605" s="144"/>
      <c r="AB605" s="144"/>
      <c r="AC605" s="144"/>
      <c r="AD605" s="144"/>
      <c r="AE605" s="144"/>
      <c r="AF605" s="144"/>
      <c r="AG605" s="144"/>
      <c r="AH605" s="144"/>
      <c r="AI605" s="144"/>
      <c r="AJ605" s="144"/>
      <c r="AK605" s="144"/>
      <c r="AL605" s="144"/>
      <c r="AM605" s="144"/>
      <c r="AN605" s="144"/>
      <c r="AO605" s="144"/>
      <c r="AP605" s="144"/>
    </row>
    <row r="606" spans="1:42">
      <c r="A606" s="144"/>
      <c r="B606" s="144"/>
      <c r="C606" s="144"/>
      <c r="D606" s="144"/>
      <c r="E606" s="144"/>
      <c r="F606" s="144"/>
      <c r="G606" s="144"/>
      <c r="H606" s="144"/>
      <c r="I606" s="144"/>
      <c r="J606" s="144"/>
      <c r="K606" s="144"/>
      <c r="L606" s="144"/>
      <c r="M606" s="144"/>
      <c r="N606" s="144"/>
      <c r="O606" s="144"/>
      <c r="P606" s="144"/>
      <c r="Q606" s="144"/>
      <c r="R606" s="144"/>
      <c r="S606" s="144"/>
      <c r="T606" s="144"/>
      <c r="U606" s="144"/>
      <c r="V606" s="144"/>
      <c r="W606" s="144"/>
      <c r="X606" s="144"/>
      <c r="Y606" s="144"/>
      <c r="Z606" s="144"/>
      <c r="AA606" s="144"/>
      <c r="AB606" s="144"/>
      <c r="AC606" s="144"/>
      <c r="AD606" s="144"/>
      <c r="AE606" s="144"/>
      <c r="AF606" s="144"/>
      <c r="AG606" s="144"/>
      <c r="AH606" s="144"/>
      <c r="AI606" s="144"/>
      <c r="AJ606" s="144"/>
      <c r="AK606" s="144"/>
      <c r="AL606" s="144"/>
      <c r="AM606" s="144"/>
      <c r="AN606" s="144"/>
      <c r="AO606" s="144"/>
      <c r="AP606" s="144"/>
    </row>
    <row r="607" spans="1:42">
      <c r="A607" s="144"/>
      <c r="B607" s="144"/>
      <c r="C607" s="144"/>
      <c r="D607" s="144"/>
      <c r="E607" s="144"/>
      <c r="F607" s="144"/>
      <c r="G607" s="144"/>
      <c r="H607" s="144"/>
      <c r="I607" s="144"/>
      <c r="J607" s="144"/>
      <c r="K607" s="144"/>
      <c r="L607" s="144"/>
      <c r="M607" s="144"/>
      <c r="N607" s="144"/>
      <c r="O607" s="144"/>
      <c r="P607" s="144"/>
      <c r="Q607" s="144"/>
      <c r="R607" s="144"/>
      <c r="S607" s="144"/>
      <c r="T607" s="144"/>
      <c r="U607" s="144"/>
      <c r="V607" s="144"/>
      <c r="W607" s="144"/>
      <c r="X607" s="144"/>
      <c r="Y607" s="144"/>
      <c r="Z607" s="144"/>
      <c r="AA607" s="144"/>
      <c r="AB607" s="144"/>
      <c r="AC607" s="144"/>
      <c r="AD607" s="144"/>
      <c r="AE607" s="144"/>
      <c r="AF607" s="144"/>
      <c r="AG607" s="144"/>
      <c r="AH607" s="144"/>
      <c r="AI607" s="144"/>
      <c r="AJ607" s="144"/>
      <c r="AK607" s="144"/>
      <c r="AL607" s="144"/>
      <c r="AM607" s="144"/>
      <c r="AN607" s="144"/>
      <c r="AO607" s="144"/>
      <c r="AP607" s="144"/>
    </row>
    <row r="608" spans="1:42">
      <c r="A608" s="144"/>
      <c r="B608" s="144"/>
      <c r="C608" s="144"/>
      <c r="D608" s="144"/>
      <c r="E608" s="144"/>
      <c r="F608" s="144"/>
      <c r="G608" s="144"/>
      <c r="H608" s="144"/>
      <c r="I608" s="144"/>
      <c r="J608" s="144"/>
      <c r="K608" s="144"/>
      <c r="L608" s="144"/>
      <c r="M608" s="144"/>
      <c r="N608" s="144"/>
      <c r="O608" s="144"/>
      <c r="P608" s="144"/>
      <c r="Q608" s="144"/>
      <c r="R608" s="144"/>
      <c r="S608" s="144"/>
      <c r="T608" s="144"/>
      <c r="U608" s="144"/>
      <c r="V608" s="144"/>
      <c r="W608" s="144"/>
      <c r="X608" s="144"/>
      <c r="Y608" s="144"/>
      <c r="Z608" s="144"/>
      <c r="AA608" s="144"/>
      <c r="AB608" s="144"/>
      <c r="AC608" s="144"/>
      <c r="AD608" s="144"/>
      <c r="AE608" s="144"/>
      <c r="AF608" s="144"/>
      <c r="AG608" s="144"/>
      <c r="AH608" s="144"/>
      <c r="AI608" s="144"/>
      <c r="AJ608" s="144"/>
      <c r="AK608" s="144"/>
      <c r="AL608" s="144"/>
      <c r="AM608" s="144"/>
      <c r="AN608" s="144"/>
      <c r="AO608" s="144"/>
      <c r="AP608" s="144"/>
    </row>
    <row r="609" spans="1:42">
      <c r="A609" s="144"/>
      <c r="B609" s="144"/>
      <c r="C609" s="144"/>
      <c r="D609" s="144"/>
      <c r="E609" s="144"/>
      <c r="F609" s="144"/>
      <c r="G609" s="144"/>
      <c r="H609" s="144"/>
      <c r="I609" s="144"/>
      <c r="J609" s="144"/>
      <c r="K609" s="144"/>
      <c r="L609" s="144"/>
      <c r="M609" s="144"/>
      <c r="N609" s="144"/>
      <c r="O609" s="144"/>
      <c r="P609" s="144"/>
      <c r="Q609" s="144"/>
      <c r="R609" s="144"/>
      <c r="S609" s="144"/>
      <c r="T609" s="144"/>
      <c r="U609" s="144"/>
      <c r="V609" s="144"/>
      <c r="W609" s="144"/>
      <c r="X609" s="144"/>
      <c r="Y609" s="144"/>
      <c r="Z609" s="144"/>
      <c r="AA609" s="144"/>
      <c r="AB609" s="144"/>
      <c r="AC609" s="144"/>
      <c r="AD609" s="144"/>
      <c r="AE609" s="144"/>
      <c r="AF609" s="144"/>
      <c r="AG609" s="144"/>
      <c r="AH609" s="144"/>
      <c r="AI609" s="144"/>
      <c r="AJ609" s="144"/>
      <c r="AK609" s="144"/>
      <c r="AL609" s="144"/>
      <c r="AM609" s="144"/>
      <c r="AN609" s="144"/>
      <c r="AO609" s="144"/>
      <c r="AP609" s="144"/>
    </row>
    <row r="610" spans="1:42">
      <c r="A610" s="144"/>
      <c r="B610" s="144"/>
      <c r="C610" s="144"/>
      <c r="D610" s="144"/>
      <c r="E610" s="144"/>
      <c r="F610" s="144"/>
      <c r="G610" s="144"/>
      <c r="H610" s="144"/>
      <c r="I610" s="144"/>
      <c r="J610" s="144"/>
      <c r="K610" s="144"/>
      <c r="L610" s="144"/>
      <c r="M610" s="144"/>
      <c r="N610" s="144"/>
      <c r="O610" s="144"/>
      <c r="P610" s="144"/>
      <c r="Q610" s="144"/>
      <c r="R610" s="144"/>
      <c r="S610" s="144"/>
      <c r="T610" s="144"/>
      <c r="U610" s="144"/>
      <c r="V610" s="144"/>
      <c r="W610" s="144"/>
      <c r="X610" s="144"/>
      <c r="Y610" s="144"/>
      <c r="Z610" s="144"/>
      <c r="AA610" s="144"/>
      <c r="AB610" s="144"/>
      <c r="AC610" s="144"/>
      <c r="AD610" s="144"/>
      <c r="AE610" s="144"/>
      <c r="AF610" s="144"/>
      <c r="AG610" s="144"/>
      <c r="AH610" s="144"/>
      <c r="AI610" s="144"/>
      <c r="AJ610" s="144"/>
      <c r="AK610" s="144"/>
      <c r="AL610" s="144"/>
      <c r="AM610" s="144"/>
      <c r="AN610" s="144"/>
      <c r="AO610" s="144"/>
      <c r="AP610" s="144"/>
    </row>
    <row r="611" spans="1:42">
      <c r="A611" s="144"/>
      <c r="B611" s="144"/>
      <c r="C611" s="144"/>
      <c r="D611" s="144"/>
      <c r="E611" s="144"/>
      <c r="F611" s="144"/>
      <c r="G611" s="144"/>
      <c r="H611" s="144"/>
      <c r="I611" s="144"/>
      <c r="J611" s="144"/>
      <c r="K611" s="144"/>
      <c r="L611" s="144"/>
      <c r="M611" s="144"/>
      <c r="N611" s="144"/>
      <c r="O611" s="144"/>
      <c r="P611" s="144"/>
      <c r="Q611" s="144"/>
      <c r="R611" s="144"/>
      <c r="S611" s="144"/>
      <c r="T611" s="144"/>
      <c r="U611" s="144"/>
      <c r="V611" s="144"/>
      <c r="W611" s="144"/>
      <c r="X611" s="144"/>
      <c r="Y611" s="144"/>
      <c r="Z611" s="144"/>
      <c r="AA611" s="144"/>
      <c r="AB611" s="144"/>
      <c r="AC611" s="144"/>
      <c r="AD611" s="144"/>
      <c r="AE611" s="144"/>
      <c r="AF611" s="144"/>
      <c r="AG611" s="144"/>
      <c r="AH611" s="144"/>
      <c r="AI611" s="144"/>
      <c r="AJ611" s="144"/>
      <c r="AK611" s="144"/>
      <c r="AL611" s="144"/>
      <c r="AM611" s="144"/>
      <c r="AN611" s="144"/>
      <c r="AO611" s="144"/>
      <c r="AP611" s="144"/>
    </row>
    <row r="612" spans="1:42">
      <c r="A612" s="144"/>
      <c r="B612" s="144"/>
      <c r="C612" s="144"/>
      <c r="D612" s="144"/>
      <c r="E612" s="144"/>
      <c r="F612" s="144"/>
      <c r="G612" s="144"/>
      <c r="H612" s="144"/>
      <c r="I612" s="144"/>
      <c r="J612" s="144"/>
      <c r="K612" s="144"/>
      <c r="L612" s="144"/>
      <c r="M612" s="144"/>
      <c r="N612" s="144"/>
      <c r="O612" s="144"/>
      <c r="P612" s="144"/>
      <c r="Q612" s="144"/>
      <c r="R612" s="144"/>
      <c r="S612" s="144"/>
      <c r="T612" s="144"/>
      <c r="U612" s="144"/>
      <c r="V612" s="144"/>
      <c r="W612" s="144"/>
      <c r="X612" s="144"/>
      <c r="Y612" s="144"/>
      <c r="Z612" s="144"/>
      <c r="AA612" s="144"/>
      <c r="AB612" s="144"/>
      <c r="AC612" s="144"/>
      <c r="AD612" s="144"/>
      <c r="AE612" s="144"/>
      <c r="AF612" s="144"/>
      <c r="AG612" s="144"/>
      <c r="AH612" s="144"/>
      <c r="AI612" s="144"/>
      <c r="AJ612" s="144"/>
      <c r="AK612" s="144"/>
      <c r="AL612" s="144"/>
      <c r="AM612" s="144"/>
      <c r="AN612" s="144"/>
      <c r="AO612" s="144"/>
      <c r="AP612" s="144"/>
    </row>
    <row r="613" spans="1:42">
      <c r="A613" s="144"/>
      <c r="B613" s="144"/>
      <c r="C613" s="144"/>
      <c r="D613" s="144"/>
      <c r="E613" s="144"/>
      <c r="F613" s="144"/>
      <c r="G613" s="144"/>
      <c r="H613" s="144"/>
      <c r="I613" s="144"/>
      <c r="J613" s="144"/>
      <c r="K613" s="144"/>
      <c r="L613" s="144"/>
      <c r="M613" s="144"/>
      <c r="N613" s="144"/>
      <c r="O613" s="144"/>
      <c r="P613" s="144"/>
      <c r="Q613" s="144"/>
      <c r="R613" s="144"/>
      <c r="S613" s="144"/>
      <c r="T613" s="144"/>
      <c r="U613" s="144"/>
      <c r="V613" s="144"/>
      <c r="W613" s="144"/>
      <c r="X613" s="144"/>
      <c r="Y613" s="144"/>
      <c r="Z613" s="144"/>
      <c r="AA613" s="144"/>
      <c r="AB613" s="144"/>
      <c r="AC613" s="144"/>
      <c r="AD613" s="144"/>
      <c r="AE613" s="144"/>
      <c r="AF613" s="144"/>
      <c r="AG613" s="144"/>
      <c r="AH613" s="144"/>
      <c r="AI613" s="144"/>
      <c r="AJ613" s="144"/>
      <c r="AK613" s="144"/>
      <c r="AL613" s="144"/>
      <c r="AM613" s="144"/>
      <c r="AN613" s="144"/>
      <c r="AO613" s="144"/>
      <c r="AP613" s="144"/>
    </row>
    <row r="614" spans="1:42">
      <c r="A614" s="144"/>
      <c r="B614" s="144"/>
      <c r="C614" s="144"/>
      <c r="D614" s="144"/>
      <c r="E614" s="144"/>
      <c r="F614" s="144"/>
      <c r="G614" s="144"/>
      <c r="H614" s="144"/>
      <c r="I614" s="144"/>
      <c r="J614" s="144"/>
      <c r="K614" s="144"/>
      <c r="L614" s="144"/>
      <c r="M614" s="144"/>
      <c r="N614" s="144"/>
      <c r="O614" s="144"/>
      <c r="P614" s="144"/>
      <c r="Q614" s="144"/>
      <c r="R614" s="144"/>
      <c r="S614" s="144"/>
      <c r="T614" s="144"/>
      <c r="U614" s="144"/>
      <c r="V614" s="144"/>
      <c r="W614" s="144"/>
      <c r="X614" s="144"/>
      <c r="Y614" s="144"/>
      <c r="Z614" s="144"/>
      <c r="AA614" s="144"/>
      <c r="AB614" s="144"/>
      <c r="AC614" s="144"/>
      <c r="AD614" s="144"/>
      <c r="AE614" s="144"/>
      <c r="AF614" s="144"/>
      <c r="AG614" s="144"/>
      <c r="AH614" s="144"/>
      <c r="AI614" s="144"/>
      <c r="AJ614" s="144"/>
      <c r="AK614" s="144"/>
      <c r="AL614" s="144"/>
      <c r="AM614" s="144"/>
      <c r="AN614" s="144"/>
      <c r="AO614" s="144"/>
      <c r="AP614" s="144"/>
    </row>
    <row r="615" spans="1:42">
      <c r="A615" s="144"/>
      <c r="B615" s="144"/>
      <c r="C615" s="144"/>
      <c r="D615" s="144"/>
      <c r="E615" s="144"/>
      <c r="F615" s="144"/>
      <c r="G615" s="144"/>
      <c r="H615" s="144"/>
      <c r="I615" s="144"/>
      <c r="J615" s="144"/>
      <c r="K615" s="144"/>
      <c r="L615" s="144"/>
      <c r="M615" s="144"/>
      <c r="N615" s="144"/>
      <c r="O615" s="144"/>
      <c r="P615" s="144"/>
      <c r="Q615" s="144"/>
      <c r="R615" s="144"/>
      <c r="S615" s="144"/>
      <c r="T615" s="144"/>
      <c r="U615" s="144"/>
      <c r="V615" s="144"/>
      <c r="W615" s="144"/>
      <c r="X615" s="144"/>
      <c r="Y615" s="144"/>
      <c r="Z615" s="144"/>
      <c r="AA615" s="144"/>
      <c r="AB615" s="144"/>
      <c r="AC615" s="144"/>
      <c r="AD615" s="144"/>
      <c r="AE615" s="144"/>
      <c r="AF615" s="144"/>
      <c r="AG615" s="144"/>
      <c r="AH615" s="144"/>
      <c r="AI615" s="144"/>
      <c r="AJ615" s="144"/>
      <c r="AK615" s="144"/>
      <c r="AL615" s="144"/>
      <c r="AM615" s="144"/>
      <c r="AN615" s="144"/>
      <c r="AO615" s="144"/>
      <c r="AP615" s="144"/>
    </row>
    <row r="616" spans="1:42">
      <c r="A616" s="144"/>
      <c r="B616" s="144"/>
      <c r="C616" s="144"/>
      <c r="D616" s="144"/>
      <c r="E616" s="144"/>
      <c r="F616" s="144"/>
      <c r="G616" s="144"/>
      <c r="H616" s="144"/>
      <c r="I616" s="144"/>
      <c r="J616" s="144"/>
      <c r="K616" s="144"/>
      <c r="L616" s="144"/>
      <c r="M616" s="144"/>
      <c r="N616" s="144"/>
      <c r="O616" s="144"/>
      <c r="P616" s="144"/>
      <c r="Q616" s="144"/>
      <c r="R616" s="144"/>
      <c r="S616" s="144"/>
      <c r="T616" s="144"/>
      <c r="U616" s="144"/>
      <c r="V616" s="144"/>
      <c r="W616" s="144"/>
      <c r="X616" s="144"/>
      <c r="Y616" s="144"/>
      <c r="Z616" s="144"/>
      <c r="AA616" s="144"/>
      <c r="AB616" s="144"/>
      <c r="AC616" s="144"/>
      <c r="AD616" s="144"/>
      <c r="AE616" s="144"/>
      <c r="AF616" s="144"/>
      <c r="AG616" s="144"/>
      <c r="AH616" s="144"/>
      <c r="AI616" s="144"/>
      <c r="AJ616" s="144"/>
      <c r="AK616" s="144"/>
      <c r="AL616" s="144"/>
      <c r="AM616" s="144"/>
      <c r="AN616" s="144"/>
      <c r="AO616" s="144"/>
      <c r="AP616" s="144"/>
    </row>
    <row r="617" spans="1:42">
      <c r="A617" s="144"/>
      <c r="B617" s="144"/>
      <c r="C617" s="144"/>
      <c r="D617" s="144"/>
      <c r="E617" s="144"/>
      <c r="F617" s="144"/>
      <c r="G617" s="144"/>
      <c r="H617" s="144"/>
      <c r="I617" s="144"/>
      <c r="J617" s="144"/>
      <c r="K617" s="144"/>
      <c r="L617" s="144"/>
      <c r="M617" s="144"/>
      <c r="N617" s="144"/>
      <c r="O617" s="144"/>
      <c r="P617" s="144"/>
      <c r="Q617" s="144"/>
      <c r="R617" s="144"/>
      <c r="S617" s="144"/>
      <c r="T617" s="144"/>
      <c r="U617" s="144"/>
      <c r="V617" s="144"/>
      <c r="W617" s="144"/>
      <c r="X617" s="144"/>
      <c r="Y617" s="144"/>
      <c r="Z617" s="144"/>
      <c r="AA617" s="144"/>
      <c r="AB617" s="144"/>
      <c r="AC617" s="144"/>
      <c r="AD617" s="144"/>
      <c r="AE617" s="144"/>
      <c r="AF617" s="144"/>
      <c r="AG617" s="144"/>
      <c r="AH617" s="144"/>
      <c r="AI617" s="144"/>
      <c r="AJ617" s="144"/>
      <c r="AK617" s="144"/>
      <c r="AL617" s="144"/>
      <c r="AM617" s="144"/>
      <c r="AN617" s="144"/>
      <c r="AO617" s="144"/>
      <c r="AP617" s="144"/>
    </row>
    <row r="618" spans="1:42">
      <c r="A618" s="144"/>
      <c r="B618" s="144"/>
      <c r="C618" s="144"/>
      <c r="D618" s="144"/>
      <c r="E618" s="144"/>
      <c r="F618" s="144"/>
      <c r="G618" s="144"/>
      <c r="H618" s="144"/>
      <c r="I618" s="144"/>
      <c r="J618" s="144"/>
      <c r="K618" s="144"/>
      <c r="L618" s="144"/>
      <c r="M618" s="144"/>
      <c r="N618" s="144"/>
      <c r="O618" s="144"/>
      <c r="P618" s="144"/>
      <c r="Q618" s="144"/>
      <c r="R618" s="144"/>
      <c r="S618" s="144"/>
      <c r="T618" s="144"/>
      <c r="U618" s="144"/>
      <c r="V618" s="144"/>
      <c r="W618" s="144"/>
      <c r="X618" s="144"/>
      <c r="Y618" s="144"/>
      <c r="Z618" s="144"/>
      <c r="AA618" s="144"/>
      <c r="AB618" s="144"/>
      <c r="AC618" s="144"/>
      <c r="AD618" s="144"/>
      <c r="AE618" s="144"/>
      <c r="AF618" s="144"/>
      <c r="AG618" s="144"/>
      <c r="AH618" s="144"/>
      <c r="AI618" s="144"/>
      <c r="AJ618" s="144"/>
      <c r="AK618" s="144"/>
      <c r="AL618" s="144"/>
      <c r="AM618" s="144"/>
      <c r="AN618" s="144"/>
      <c r="AO618" s="144"/>
      <c r="AP618" s="144"/>
    </row>
    <row r="619" spans="1:42">
      <c r="A619" s="144"/>
      <c r="B619" s="144"/>
      <c r="C619" s="144"/>
      <c r="D619" s="144"/>
      <c r="E619" s="144"/>
      <c r="F619" s="144"/>
      <c r="G619" s="144"/>
      <c r="H619" s="144"/>
      <c r="I619" s="144"/>
      <c r="J619" s="144"/>
      <c r="K619" s="144"/>
      <c r="L619" s="144"/>
      <c r="M619" s="144"/>
      <c r="N619" s="144"/>
      <c r="O619" s="144"/>
      <c r="P619" s="144"/>
      <c r="Q619" s="144"/>
      <c r="R619" s="144"/>
      <c r="S619" s="144"/>
      <c r="T619" s="144"/>
      <c r="U619" s="144"/>
      <c r="V619" s="144"/>
      <c r="W619" s="144"/>
      <c r="X619" s="144"/>
      <c r="Y619" s="144"/>
      <c r="Z619" s="144"/>
      <c r="AA619" s="144"/>
      <c r="AB619" s="144"/>
      <c r="AC619" s="144"/>
      <c r="AD619" s="144"/>
      <c r="AE619" s="144"/>
      <c r="AF619" s="144"/>
      <c r="AG619" s="144"/>
      <c r="AH619" s="144"/>
      <c r="AI619" s="144"/>
      <c r="AJ619" s="144"/>
      <c r="AK619" s="144"/>
      <c r="AL619" s="144"/>
      <c r="AM619" s="144"/>
      <c r="AN619" s="144"/>
      <c r="AO619" s="144"/>
      <c r="AP619" s="144"/>
    </row>
    <row r="620" spans="1:42">
      <c r="A620" s="144"/>
      <c r="B620" s="144"/>
      <c r="C620" s="144"/>
      <c r="D620" s="144"/>
      <c r="E620" s="144"/>
      <c r="F620" s="144"/>
      <c r="G620" s="144"/>
      <c r="H620" s="144"/>
      <c r="I620" s="144"/>
      <c r="J620" s="144"/>
      <c r="K620" s="144"/>
      <c r="L620" s="144"/>
      <c r="M620" s="144"/>
      <c r="N620" s="144"/>
      <c r="O620" s="144"/>
      <c r="P620" s="144"/>
      <c r="Q620" s="144"/>
      <c r="R620" s="144"/>
      <c r="S620" s="144"/>
      <c r="T620" s="144"/>
      <c r="U620" s="144"/>
      <c r="V620" s="144"/>
      <c r="W620" s="144"/>
      <c r="X620" s="144"/>
      <c r="Y620" s="144"/>
      <c r="Z620" s="144"/>
      <c r="AA620" s="144"/>
      <c r="AB620" s="144"/>
      <c r="AC620" s="144"/>
      <c r="AD620" s="144"/>
      <c r="AE620" s="144"/>
      <c r="AF620" s="144"/>
      <c r="AG620" s="144"/>
      <c r="AH620" s="144"/>
      <c r="AI620" s="144"/>
      <c r="AJ620" s="144"/>
      <c r="AK620" s="144"/>
      <c r="AL620" s="144"/>
      <c r="AM620" s="144"/>
      <c r="AN620" s="144"/>
      <c r="AO620" s="144"/>
      <c r="AP620" s="144"/>
    </row>
    <row r="621" spans="1:42">
      <c r="A621" s="144"/>
      <c r="B621" s="144"/>
      <c r="C621" s="144"/>
      <c r="D621" s="144"/>
      <c r="E621" s="144"/>
      <c r="F621" s="144"/>
      <c r="G621" s="144"/>
      <c r="H621" s="144"/>
      <c r="I621" s="144"/>
      <c r="J621" s="144"/>
      <c r="K621" s="144"/>
      <c r="L621" s="144"/>
      <c r="M621" s="144"/>
      <c r="N621" s="144"/>
      <c r="O621" s="144"/>
      <c r="P621" s="144"/>
      <c r="Q621" s="144"/>
      <c r="R621" s="144"/>
      <c r="S621" s="144"/>
      <c r="T621" s="144"/>
      <c r="U621" s="144"/>
      <c r="V621" s="144"/>
      <c r="W621" s="144"/>
      <c r="X621" s="144"/>
      <c r="Y621" s="144"/>
      <c r="Z621" s="144"/>
      <c r="AA621" s="144"/>
      <c r="AB621" s="144"/>
      <c r="AC621" s="144"/>
      <c r="AD621" s="144"/>
      <c r="AE621" s="144"/>
      <c r="AF621" s="144"/>
      <c r="AG621" s="144"/>
      <c r="AH621" s="144"/>
      <c r="AI621" s="144"/>
      <c r="AJ621" s="144"/>
      <c r="AK621" s="144"/>
      <c r="AL621" s="144"/>
      <c r="AM621" s="144"/>
      <c r="AN621" s="144"/>
      <c r="AO621" s="144"/>
      <c r="AP621" s="144"/>
    </row>
    <row r="622" spans="1:42">
      <c r="A622" s="144"/>
      <c r="B622" s="144"/>
      <c r="C622" s="144"/>
      <c r="D622" s="144"/>
      <c r="E622" s="144"/>
      <c r="F622" s="144"/>
      <c r="G622" s="144"/>
      <c r="H622" s="144"/>
      <c r="I622" s="144"/>
      <c r="J622" s="144"/>
      <c r="K622" s="144"/>
      <c r="L622" s="144"/>
      <c r="M622" s="144"/>
      <c r="N622" s="144"/>
      <c r="O622" s="144"/>
      <c r="P622" s="144"/>
      <c r="Q622" s="144"/>
      <c r="R622" s="144"/>
      <c r="S622" s="144"/>
      <c r="T622" s="144"/>
      <c r="U622" s="144"/>
      <c r="V622" s="144"/>
      <c r="W622" s="144"/>
      <c r="X622" s="144"/>
      <c r="Y622" s="144"/>
      <c r="Z622" s="144"/>
      <c r="AA622" s="144"/>
      <c r="AB622" s="144"/>
      <c r="AC622" s="144"/>
      <c r="AD622" s="144"/>
      <c r="AE622" s="144"/>
      <c r="AF622" s="144"/>
      <c r="AG622" s="144"/>
      <c r="AH622" s="144"/>
      <c r="AI622" s="144"/>
      <c r="AJ622" s="144"/>
      <c r="AK622" s="144"/>
      <c r="AL622" s="144"/>
      <c r="AM622" s="144"/>
      <c r="AN622" s="144"/>
      <c r="AO622" s="144"/>
      <c r="AP622" s="144"/>
    </row>
    <row r="623" spans="1:42">
      <c r="A623" s="144"/>
      <c r="B623" s="144"/>
      <c r="C623" s="144"/>
      <c r="D623" s="144"/>
      <c r="E623" s="144"/>
      <c r="F623" s="144"/>
      <c r="G623" s="144"/>
      <c r="H623" s="144"/>
      <c r="I623" s="144"/>
      <c r="J623" s="144"/>
      <c r="K623" s="144"/>
      <c r="L623" s="144"/>
      <c r="M623" s="144"/>
      <c r="N623" s="144"/>
      <c r="O623" s="144"/>
      <c r="P623" s="144"/>
      <c r="Q623" s="144"/>
      <c r="R623" s="144"/>
      <c r="S623" s="144"/>
      <c r="T623" s="144"/>
      <c r="U623" s="144"/>
      <c r="V623" s="144"/>
      <c r="W623" s="144"/>
      <c r="X623" s="144"/>
      <c r="Y623" s="144"/>
      <c r="Z623" s="144"/>
      <c r="AA623" s="144"/>
      <c r="AB623" s="144"/>
      <c r="AC623" s="144"/>
      <c r="AD623" s="144"/>
      <c r="AE623" s="144"/>
      <c r="AF623" s="144"/>
      <c r="AG623" s="144"/>
      <c r="AH623" s="144"/>
      <c r="AI623" s="144"/>
      <c r="AJ623" s="144"/>
      <c r="AK623" s="144"/>
      <c r="AL623" s="144"/>
      <c r="AM623" s="144"/>
      <c r="AN623" s="144"/>
      <c r="AO623" s="144"/>
      <c r="AP623" s="144"/>
    </row>
    <row r="624" spans="1:42">
      <c r="A624" s="144"/>
      <c r="B624" s="144"/>
      <c r="C624" s="144"/>
      <c r="D624" s="144"/>
      <c r="E624" s="144"/>
      <c r="F624" s="144"/>
      <c r="G624" s="144"/>
      <c r="H624" s="144"/>
      <c r="I624" s="144"/>
      <c r="J624" s="144"/>
      <c r="K624" s="144"/>
      <c r="L624" s="144"/>
      <c r="M624" s="144"/>
      <c r="N624" s="144"/>
      <c r="O624" s="144"/>
      <c r="P624" s="144"/>
      <c r="Q624" s="144"/>
      <c r="R624" s="144"/>
      <c r="S624" s="144"/>
      <c r="T624" s="144"/>
      <c r="U624" s="144"/>
      <c r="V624" s="144"/>
      <c r="W624" s="144"/>
      <c r="X624" s="144"/>
      <c r="Y624" s="144"/>
      <c r="Z624" s="144"/>
      <c r="AA624" s="144"/>
      <c r="AB624" s="144"/>
      <c r="AC624" s="144"/>
      <c r="AD624" s="144"/>
      <c r="AE624" s="144"/>
      <c r="AF624" s="144"/>
      <c r="AG624" s="144"/>
      <c r="AH624" s="144"/>
      <c r="AI624" s="144"/>
      <c r="AJ624" s="144"/>
      <c r="AK624" s="144"/>
      <c r="AL624" s="144"/>
      <c r="AM624" s="144"/>
      <c r="AN624" s="144"/>
      <c r="AO624" s="144"/>
      <c r="AP624" s="144"/>
    </row>
    <row r="625" spans="1:42">
      <c r="A625" s="144"/>
      <c r="B625" s="144"/>
      <c r="C625" s="144"/>
      <c r="D625" s="144"/>
      <c r="E625" s="144"/>
      <c r="F625" s="144"/>
      <c r="G625" s="144"/>
      <c r="H625" s="144"/>
      <c r="I625" s="144"/>
      <c r="J625" s="144"/>
      <c r="K625" s="144"/>
      <c r="L625" s="144"/>
      <c r="M625" s="144"/>
      <c r="N625" s="144"/>
      <c r="O625" s="144"/>
      <c r="P625" s="144"/>
      <c r="Q625" s="144"/>
      <c r="R625" s="144"/>
      <c r="S625" s="144"/>
      <c r="T625" s="144"/>
      <c r="U625" s="144"/>
      <c r="V625" s="144"/>
      <c r="W625" s="144"/>
      <c r="X625" s="144"/>
      <c r="Y625" s="144"/>
      <c r="Z625" s="144"/>
      <c r="AA625" s="144"/>
      <c r="AB625" s="144"/>
      <c r="AC625" s="144"/>
      <c r="AD625" s="144"/>
      <c r="AE625" s="144"/>
      <c r="AF625" s="144"/>
      <c r="AG625" s="144"/>
      <c r="AH625" s="144"/>
      <c r="AI625" s="144"/>
      <c r="AJ625" s="144"/>
      <c r="AK625" s="144"/>
      <c r="AL625" s="144"/>
      <c r="AM625" s="144"/>
      <c r="AN625" s="144"/>
      <c r="AO625" s="144"/>
      <c r="AP625" s="144"/>
    </row>
    <row r="626" spans="1:42">
      <c r="A626" s="144"/>
      <c r="B626" s="144"/>
      <c r="C626" s="144"/>
      <c r="D626" s="144"/>
      <c r="E626" s="144"/>
      <c r="F626" s="144"/>
      <c r="G626" s="144"/>
      <c r="H626" s="144"/>
      <c r="I626" s="144"/>
      <c r="J626" s="144"/>
      <c r="K626" s="144"/>
      <c r="L626" s="144"/>
      <c r="M626" s="144"/>
      <c r="N626" s="144"/>
      <c r="O626" s="144"/>
      <c r="P626" s="144"/>
      <c r="Q626" s="144"/>
      <c r="R626" s="144"/>
      <c r="S626" s="144"/>
      <c r="T626" s="144"/>
      <c r="U626" s="144"/>
      <c r="V626" s="144"/>
      <c r="W626" s="144"/>
      <c r="X626" s="144"/>
      <c r="Y626" s="144"/>
      <c r="Z626" s="144"/>
      <c r="AA626" s="144"/>
      <c r="AB626" s="144"/>
      <c r="AC626" s="144"/>
      <c r="AD626" s="144"/>
      <c r="AE626" s="144"/>
      <c r="AF626" s="144"/>
      <c r="AG626" s="144"/>
      <c r="AH626" s="144"/>
      <c r="AI626" s="144"/>
      <c r="AJ626" s="144"/>
      <c r="AK626" s="144"/>
      <c r="AL626" s="144"/>
      <c r="AM626" s="144"/>
      <c r="AN626" s="144"/>
      <c r="AO626" s="144"/>
      <c r="AP626" s="144"/>
    </row>
    <row r="627" spans="1:42">
      <c r="A627" s="144"/>
      <c r="B627" s="144"/>
      <c r="C627" s="144"/>
      <c r="D627" s="144"/>
      <c r="E627" s="144"/>
      <c r="F627" s="144"/>
      <c r="G627" s="144"/>
      <c r="H627" s="144"/>
      <c r="I627" s="144"/>
      <c r="J627" s="144"/>
      <c r="K627" s="144"/>
      <c r="L627" s="144"/>
      <c r="M627" s="144"/>
      <c r="N627" s="144"/>
      <c r="O627" s="144"/>
      <c r="P627" s="144"/>
      <c r="Q627" s="144"/>
      <c r="R627" s="144"/>
      <c r="S627" s="144"/>
      <c r="T627" s="144"/>
      <c r="U627" s="144"/>
      <c r="V627" s="144"/>
      <c r="W627" s="144"/>
      <c r="X627" s="144"/>
      <c r="Y627" s="144"/>
      <c r="Z627" s="144"/>
      <c r="AA627" s="144"/>
      <c r="AB627" s="144"/>
      <c r="AC627" s="144"/>
      <c r="AD627" s="144"/>
      <c r="AE627" s="144"/>
      <c r="AF627" s="144"/>
      <c r="AG627" s="144"/>
      <c r="AH627" s="144"/>
      <c r="AI627" s="144"/>
      <c r="AJ627" s="144"/>
      <c r="AK627" s="144"/>
      <c r="AL627" s="144"/>
      <c r="AM627" s="144"/>
      <c r="AN627" s="144"/>
      <c r="AO627" s="144"/>
      <c r="AP627" s="144"/>
    </row>
    <row r="628" spans="1:42">
      <c r="A628" s="144"/>
      <c r="B628" s="144"/>
      <c r="C628" s="144"/>
      <c r="D628" s="144"/>
      <c r="E628" s="144"/>
      <c r="F628" s="144"/>
      <c r="G628" s="144"/>
      <c r="H628" s="144"/>
      <c r="I628" s="144"/>
      <c r="J628" s="144"/>
      <c r="K628" s="144"/>
      <c r="L628" s="144"/>
      <c r="M628" s="144"/>
      <c r="N628" s="144"/>
      <c r="O628" s="144"/>
      <c r="P628" s="144"/>
      <c r="Q628" s="144"/>
      <c r="R628" s="144"/>
      <c r="S628" s="144"/>
      <c r="T628" s="144"/>
      <c r="U628" s="144"/>
      <c r="V628" s="144"/>
      <c r="W628" s="144"/>
      <c r="X628" s="144"/>
      <c r="Y628" s="144"/>
      <c r="Z628" s="144"/>
      <c r="AA628" s="144"/>
      <c r="AB628" s="144"/>
      <c r="AC628" s="144"/>
      <c r="AD628" s="144"/>
      <c r="AE628" s="144"/>
      <c r="AF628" s="144"/>
      <c r="AG628" s="144"/>
      <c r="AH628" s="144"/>
      <c r="AI628" s="144"/>
      <c r="AJ628" s="144"/>
      <c r="AK628" s="144"/>
      <c r="AL628" s="144"/>
      <c r="AM628" s="144"/>
      <c r="AN628" s="144"/>
      <c r="AO628" s="144"/>
      <c r="AP628" s="144"/>
    </row>
    <row r="629" spans="1:42">
      <c r="A629" s="144"/>
      <c r="B629" s="144"/>
      <c r="C629" s="144"/>
      <c r="D629" s="144"/>
      <c r="E629" s="144"/>
      <c r="F629" s="144"/>
      <c r="G629" s="144"/>
      <c r="H629" s="144"/>
      <c r="I629" s="144"/>
      <c r="J629" s="144"/>
      <c r="K629" s="144"/>
      <c r="L629" s="144"/>
      <c r="M629" s="144"/>
      <c r="N629" s="144"/>
      <c r="O629" s="144"/>
      <c r="P629" s="144"/>
      <c r="Q629" s="144"/>
      <c r="R629" s="144"/>
      <c r="S629" s="144"/>
      <c r="T629" s="144"/>
      <c r="U629" s="144"/>
      <c r="V629" s="144"/>
      <c r="W629" s="144"/>
      <c r="X629" s="144"/>
      <c r="Y629" s="144"/>
      <c r="Z629" s="144"/>
      <c r="AA629" s="144"/>
      <c r="AB629" s="144"/>
      <c r="AC629" s="144"/>
      <c r="AD629" s="144"/>
      <c r="AE629" s="144"/>
      <c r="AF629" s="144"/>
      <c r="AG629" s="144"/>
      <c r="AH629" s="144"/>
      <c r="AI629" s="144"/>
      <c r="AJ629" s="144"/>
      <c r="AK629" s="144"/>
      <c r="AL629" s="144"/>
      <c r="AM629" s="144"/>
      <c r="AN629" s="144"/>
      <c r="AO629" s="144"/>
      <c r="AP629" s="144"/>
    </row>
    <row r="630" spans="1:42">
      <c r="A630" s="144"/>
      <c r="B630" s="144"/>
      <c r="C630" s="144"/>
      <c r="D630" s="144"/>
      <c r="E630" s="144"/>
      <c r="F630" s="144"/>
      <c r="G630" s="144"/>
      <c r="H630" s="144"/>
      <c r="I630" s="144"/>
      <c r="J630" s="144"/>
      <c r="K630" s="144"/>
      <c r="L630" s="144"/>
      <c r="M630" s="144"/>
      <c r="N630" s="144"/>
      <c r="O630" s="144"/>
      <c r="P630" s="144"/>
      <c r="Q630" s="144"/>
      <c r="R630" s="144"/>
      <c r="S630" s="144"/>
      <c r="T630" s="144"/>
      <c r="U630" s="144"/>
      <c r="V630" s="144"/>
      <c r="W630" s="144"/>
      <c r="X630" s="144"/>
      <c r="Y630" s="144"/>
      <c r="Z630" s="144"/>
      <c r="AA630" s="144"/>
      <c r="AB630" s="144"/>
      <c r="AC630" s="144"/>
      <c r="AD630" s="144"/>
      <c r="AE630" s="144"/>
      <c r="AF630" s="144"/>
      <c r="AG630" s="144"/>
      <c r="AH630" s="144"/>
      <c r="AI630" s="144"/>
      <c r="AJ630" s="144"/>
      <c r="AK630" s="144"/>
      <c r="AL630" s="144"/>
      <c r="AM630" s="144"/>
      <c r="AN630" s="144"/>
      <c r="AO630" s="144"/>
      <c r="AP630" s="144"/>
    </row>
    <row r="631" spans="1:42">
      <c r="A631" s="144"/>
      <c r="B631" s="144"/>
      <c r="C631" s="144"/>
      <c r="D631" s="144"/>
      <c r="E631" s="144"/>
      <c r="F631" s="144"/>
      <c r="G631" s="144"/>
      <c r="H631" s="144"/>
      <c r="I631" s="144"/>
      <c r="J631" s="144"/>
      <c r="K631" s="144"/>
      <c r="L631" s="144"/>
      <c r="M631" s="144"/>
      <c r="N631" s="144"/>
      <c r="O631" s="144"/>
      <c r="P631" s="144"/>
      <c r="Q631" s="144"/>
      <c r="R631" s="144"/>
      <c r="S631" s="144"/>
      <c r="T631" s="144"/>
      <c r="U631" s="144"/>
      <c r="V631" s="144"/>
      <c r="W631" s="144"/>
      <c r="X631" s="144"/>
      <c r="Y631" s="144"/>
      <c r="Z631" s="144"/>
      <c r="AA631" s="144"/>
      <c r="AB631" s="144"/>
      <c r="AC631" s="144"/>
      <c r="AD631" s="144"/>
      <c r="AE631" s="144"/>
      <c r="AF631" s="144"/>
      <c r="AG631" s="144"/>
      <c r="AH631" s="144"/>
      <c r="AI631" s="144"/>
      <c r="AJ631" s="144"/>
      <c r="AK631" s="144"/>
      <c r="AL631" s="144"/>
      <c r="AM631" s="144"/>
      <c r="AN631" s="144"/>
      <c r="AO631" s="144"/>
      <c r="AP631" s="144"/>
    </row>
    <row r="632" spans="1:42">
      <c r="A632" s="144"/>
      <c r="B632" s="144"/>
      <c r="C632" s="144"/>
      <c r="D632" s="144"/>
      <c r="E632" s="144"/>
      <c r="F632" s="144"/>
      <c r="G632" s="144"/>
      <c r="H632" s="144"/>
      <c r="I632" s="144"/>
      <c r="J632" s="144"/>
      <c r="K632" s="144"/>
      <c r="L632" s="144"/>
      <c r="M632" s="144"/>
      <c r="N632" s="144"/>
      <c r="O632" s="144"/>
      <c r="P632" s="144"/>
      <c r="Q632" s="144"/>
      <c r="R632" s="144"/>
      <c r="S632" s="144"/>
      <c r="T632" s="144"/>
      <c r="U632" s="144"/>
      <c r="V632" s="144"/>
      <c r="W632" s="144"/>
      <c r="X632" s="144"/>
      <c r="Y632" s="144"/>
      <c r="Z632" s="144"/>
      <c r="AA632" s="144"/>
      <c r="AB632" s="144"/>
      <c r="AC632" s="144"/>
      <c r="AD632" s="144"/>
      <c r="AE632" s="144"/>
      <c r="AF632" s="144"/>
      <c r="AG632" s="144"/>
      <c r="AH632" s="144"/>
      <c r="AI632" s="144"/>
      <c r="AJ632" s="144"/>
      <c r="AK632" s="144"/>
      <c r="AL632" s="144"/>
      <c r="AM632" s="144"/>
      <c r="AN632" s="144"/>
      <c r="AO632" s="144"/>
      <c r="AP632" s="144"/>
    </row>
    <row r="633" spans="1:42">
      <c r="A633" s="144"/>
      <c r="B633" s="144"/>
      <c r="C633" s="144"/>
      <c r="D633" s="144"/>
      <c r="E633" s="144"/>
      <c r="F633" s="144"/>
      <c r="G633" s="144"/>
      <c r="H633" s="144"/>
      <c r="I633" s="144"/>
      <c r="J633" s="144"/>
      <c r="K633" s="144"/>
      <c r="L633" s="144"/>
      <c r="M633" s="144"/>
      <c r="N633" s="144"/>
      <c r="O633" s="144"/>
      <c r="P633" s="144"/>
      <c r="Q633" s="144"/>
      <c r="R633" s="144"/>
      <c r="S633" s="144"/>
      <c r="T633" s="144"/>
      <c r="U633" s="144"/>
      <c r="V633" s="144"/>
      <c r="W633" s="144"/>
      <c r="X633" s="144"/>
      <c r="Y633" s="144"/>
      <c r="Z633" s="144"/>
      <c r="AA633" s="144"/>
      <c r="AB633" s="144"/>
      <c r="AC633" s="144"/>
      <c r="AD633" s="144"/>
      <c r="AE633" s="144"/>
      <c r="AF633" s="144"/>
      <c r="AG633" s="144"/>
      <c r="AH633" s="144"/>
      <c r="AI633" s="144"/>
      <c r="AJ633" s="144"/>
      <c r="AK633" s="144"/>
      <c r="AL633" s="144"/>
      <c r="AM633" s="144"/>
      <c r="AN633" s="144"/>
      <c r="AO633" s="144"/>
      <c r="AP633" s="144"/>
    </row>
    <row r="634" spans="1:42">
      <c r="A634" s="144"/>
      <c r="B634" s="144"/>
      <c r="C634" s="144"/>
      <c r="D634" s="144"/>
      <c r="E634" s="144"/>
      <c r="F634" s="144"/>
      <c r="G634" s="144"/>
      <c r="H634" s="144"/>
      <c r="I634" s="144"/>
      <c r="J634" s="144"/>
      <c r="K634" s="144"/>
      <c r="L634" s="144"/>
      <c r="M634" s="144"/>
      <c r="N634" s="144"/>
      <c r="O634" s="144"/>
      <c r="P634" s="144"/>
      <c r="Q634" s="144"/>
      <c r="R634" s="144"/>
      <c r="S634" s="144"/>
      <c r="T634" s="144"/>
      <c r="U634" s="144"/>
      <c r="V634" s="144"/>
      <c r="W634" s="144"/>
      <c r="X634" s="144"/>
      <c r="Y634" s="144"/>
      <c r="Z634" s="144"/>
      <c r="AA634" s="144"/>
      <c r="AB634" s="144"/>
      <c r="AC634" s="144"/>
      <c r="AD634" s="144"/>
      <c r="AE634" s="144"/>
      <c r="AF634" s="144"/>
      <c r="AG634" s="144"/>
      <c r="AH634" s="144"/>
      <c r="AI634" s="144"/>
      <c r="AJ634" s="144"/>
      <c r="AK634" s="144"/>
      <c r="AL634" s="144"/>
      <c r="AM634" s="144"/>
      <c r="AN634" s="144"/>
      <c r="AO634" s="144"/>
      <c r="AP634" s="144"/>
    </row>
    <row r="635" spans="1:42">
      <c r="A635" s="144"/>
      <c r="B635" s="144"/>
      <c r="C635" s="144"/>
      <c r="D635" s="144"/>
      <c r="E635" s="144"/>
      <c r="F635" s="144"/>
      <c r="G635" s="144"/>
      <c r="H635" s="144"/>
      <c r="I635" s="144"/>
      <c r="J635" s="144"/>
      <c r="K635" s="144"/>
      <c r="L635" s="144"/>
      <c r="M635" s="144"/>
      <c r="N635" s="144"/>
      <c r="O635" s="144"/>
      <c r="P635" s="144"/>
      <c r="Q635" s="144"/>
      <c r="R635" s="144"/>
      <c r="S635" s="144"/>
      <c r="T635" s="144"/>
      <c r="U635" s="144"/>
      <c r="V635" s="144"/>
      <c r="W635" s="144"/>
      <c r="X635" s="144"/>
      <c r="Y635" s="144"/>
      <c r="Z635" s="144"/>
      <c r="AA635" s="144"/>
      <c r="AB635" s="144"/>
      <c r="AC635" s="144"/>
      <c r="AD635" s="144"/>
      <c r="AE635" s="144"/>
      <c r="AF635" s="144"/>
      <c r="AG635" s="144"/>
      <c r="AH635" s="144"/>
      <c r="AI635" s="144"/>
      <c r="AJ635" s="144"/>
      <c r="AK635" s="144"/>
      <c r="AL635" s="144"/>
      <c r="AM635" s="144"/>
      <c r="AN635" s="144"/>
      <c r="AO635" s="144"/>
      <c r="AP635" s="144"/>
    </row>
    <row r="636" spans="1:42">
      <c r="A636" s="144"/>
      <c r="B636" s="144"/>
      <c r="C636" s="144"/>
      <c r="D636" s="144"/>
      <c r="E636" s="144"/>
      <c r="F636" s="144"/>
      <c r="G636" s="144"/>
      <c r="H636" s="144"/>
      <c r="I636" s="144"/>
      <c r="J636" s="144"/>
      <c r="K636" s="144"/>
      <c r="L636" s="144"/>
      <c r="M636" s="144"/>
      <c r="N636" s="144"/>
      <c r="O636" s="144"/>
      <c r="P636" s="144"/>
      <c r="Q636" s="144"/>
      <c r="R636" s="144"/>
      <c r="S636" s="144"/>
      <c r="T636" s="144"/>
      <c r="U636" s="144"/>
      <c r="V636" s="144"/>
      <c r="W636" s="144"/>
      <c r="X636" s="144"/>
      <c r="Y636" s="144"/>
      <c r="Z636" s="144"/>
      <c r="AA636" s="144"/>
      <c r="AB636" s="144"/>
      <c r="AC636" s="144"/>
      <c r="AD636" s="144"/>
      <c r="AE636" s="144"/>
      <c r="AF636" s="144"/>
      <c r="AG636" s="144"/>
      <c r="AH636" s="144"/>
      <c r="AI636" s="144"/>
      <c r="AJ636" s="144"/>
      <c r="AK636" s="144"/>
      <c r="AL636" s="144"/>
      <c r="AM636" s="144"/>
      <c r="AN636" s="144"/>
      <c r="AO636" s="144"/>
      <c r="AP636" s="144"/>
    </row>
    <row r="637" spans="1:42">
      <c r="A637" s="144"/>
      <c r="B637" s="144"/>
      <c r="C637" s="144"/>
      <c r="D637" s="144"/>
      <c r="E637" s="144"/>
      <c r="F637" s="144"/>
      <c r="G637" s="144"/>
      <c r="H637" s="144"/>
      <c r="I637" s="144"/>
      <c r="J637" s="144"/>
      <c r="K637" s="144"/>
      <c r="L637" s="144"/>
      <c r="M637" s="144"/>
      <c r="N637" s="144"/>
      <c r="O637" s="144"/>
      <c r="P637" s="144"/>
      <c r="Q637" s="144"/>
      <c r="R637" s="144"/>
      <c r="S637" s="144"/>
      <c r="T637" s="144"/>
      <c r="U637" s="144"/>
      <c r="V637" s="144"/>
      <c r="W637" s="144"/>
      <c r="X637" s="144"/>
      <c r="Y637" s="144"/>
      <c r="Z637" s="144"/>
      <c r="AA637" s="144"/>
      <c r="AB637" s="144"/>
      <c r="AC637" s="144"/>
      <c r="AD637" s="144"/>
      <c r="AE637" s="144"/>
      <c r="AF637" s="144"/>
      <c r="AG637" s="144"/>
      <c r="AH637" s="144"/>
      <c r="AI637" s="144"/>
      <c r="AJ637" s="144"/>
      <c r="AK637" s="144"/>
      <c r="AL637" s="144"/>
      <c r="AM637" s="144"/>
      <c r="AN637" s="144"/>
      <c r="AO637" s="144"/>
      <c r="AP637" s="144"/>
    </row>
    <row r="638" spans="1:42">
      <c r="A638" s="144"/>
      <c r="B638" s="144"/>
      <c r="C638" s="144"/>
      <c r="D638" s="144"/>
      <c r="E638" s="144"/>
      <c r="F638" s="144"/>
      <c r="G638" s="144"/>
      <c r="H638" s="144"/>
      <c r="I638" s="144"/>
      <c r="J638" s="144"/>
      <c r="K638" s="144"/>
      <c r="L638" s="144"/>
      <c r="M638" s="144"/>
      <c r="N638" s="144"/>
      <c r="O638" s="144"/>
      <c r="P638" s="144"/>
      <c r="Q638" s="144"/>
      <c r="R638" s="144"/>
      <c r="S638" s="144"/>
      <c r="T638" s="144"/>
      <c r="U638" s="144"/>
      <c r="V638" s="144"/>
      <c r="W638" s="144"/>
      <c r="X638" s="144"/>
      <c r="Y638" s="144"/>
      <c r="Z638" s="144"/>
      <c r="AA638" s="144"/>
      <c r="AB638" s="144"/>
      <c r="AC638" s="144"/>
      <c r="AD638" s="144"/>
      <c r="AE638" s="144"/>
      <c r="AF638" s="144"/>
      <c r="AG638" s="144"/>
      <c r="AH638" s="144"/>
      <c r="AI638" s="144"/>
      <c r="AJ638" s="144"/>
      <c r="AK638" s="144"/>
      <c r="AL638" s="144"/>
      <c r="AM638" s="144"/>
      <c r="AN638" s="144"/>
      <c r="AO638" s="144"/>
      <c r="AP638" s="144"/>
    </row>
    <row r="639" spans="1:42">
      <c r="A639" s="144"/>
      <c r="B639" s="144"/>
      <c r="C639" s="144"/>
      <c r="D639" s="144"/>
      <c r="E639" s="144"/>
      <c r="F639" s="144"/>
      <c r="G639" s="144"/>
      <c r="H639" s="144"/>
      <c r="I639" s="144"/>
      <c r="J639" s="144"/>
      <c r="K639" s="144"/>
      <c r="L639" s="144"/>
      <c r="M639" s="144"/>
      <c r="N639" s="144"/>
      <c r="O639" s="144"/>
      <c r="P639" s="144"/>
      <c r="Q639" s="144"/>
      <c r="R639" s="144"/>
      <c r="S639" s="144"/>
      <c r="T639" s="144"/>
      <c r="U639" s="144"/>
      <c r="V639" s="144"/>
      <c r="W639" s="144"/>
      <c r="X639" s="144"/>
      <c r="Y639" s="144"/>
      <c r="Z639" s="144"/>
      <c r="AA639" s="144"/>
      <c r="AB639" s="144"/>
      <c r="AC639" s="144"/>
      <c r="AD639" s="144"/>
      <c r="AE639" s="144"/>
      <c r="AF639" s="144"/>
      <c r="AG639" s="144"/>
      <c r="AH639" s="144"/>
      <c r="AI639" s="144"/>
      <c r="AJ639" s="144"/>
      <c r="AK639" s="144"/>
      <c r="AL639" s="144"/>
      <c r="AM639" s="144"/>
      <c r="AN639" s="144"/>
      <c r="AO639" s="144"/>
      <c r="AP639" s="144"/>
    </row>
    <row r="640" spans="1:42">
      <c r="A640" s="144"/>
      <c r="B640" s="144"/>
      <c r="C640" s="144"/>
      <c r="D640" s="144"/>
      <c r="E640" s="144"/>
      <c r="F640" s="144"/>
      <c r="G640" s="144"/>
      <c r="H640" s="144"/>
      <c r="I640" s="144"/>
      <c r="J640" s="144"/>
      <c r="K640" s="144"/>
      <c r="L640" s="144"/>
      <c r="M640" s="144"/>
      <c r="N640" s="144"/>
      <c r="O640" s="144"/>
      <c r="P640" s="144"/>
      <c r="Q640" s="144"/>
      <c r="R640" s="144"/>
      <c r="S640" s="144"/>
      <c r="T640" s="144"/>
      <c r="U640" s="144"/>
      <c r="V640" s="144"/>
      <c r="W640" s="144"/>
      <c r="X640" s="144"/>
      <c r="Y640" s="144"/>
      <c r="Z640" s="144"/>
      <c r="AA640" s="144"/>
      <c r="AB640" s="144"/>
      <c r="AC640" s="144"/>
      <c r="AD640" s="144"/>
      <c r="AE640" s="144"/>
      <c r="AF640" s="144"/>
      <c r="AG640" s="144"/>
      <c r="AH640" s="144"/>
      <c r="AI640" s="144"/>
      <c r="AJ640" s="144"/>
      <c r="AK640" s="144"/>
      <c r="AL640" s="144"/>
      <c r="AM640" s="144"/>
      <c r="AN640" s="144"/>
      <c r="AO640" s="144"/>
      <c r="AP640" s="144"/>
    </row>
    <row r="641" spans="1:42">
      <c r="A641" s="144"/>
      <c r="B641" s="144"/>
      <c r="C641" s="144"/>
      <c r="D641" s="144"/>
      <c r="E641" s="144"/>
      <c r="F641" s="144"/>
      <c r="G641" s="144"/>
      <c r="H641" s="144"/>
      <c r="I641" s="144"/>
      <c r="J641" s="144"/>
      <c r="K641" s="144"/>
      <c r="L641" s="144"/>
      <c r="M641" s="144"/>
      <c r="N641" s="144"/>
      <c r="O641" s="144"/>
      <c r="P641" s="144"/>
      <c r="Q641" s="144"/>
      <c r="R641" s="144"/>
      <c r="S641" s="144"/>
      <c r="T641" s="144"/>
      <c r="U641" s="144"/>
      <c r="V641" s="144"/>
      <c r="W641" s="144"/>
      <c r="X641" s="144"/>
      <c r="Y641" s="144"/>
      <c r="Z641" s="144"/>
      <c r="AA641" s="144"/>
      <c r="AB641" s="144"/>
      <c r="AC641" s="144"/>
      <c r="AD641" s="144"/>
      <c r="AE641" s="144"/>
      <c r="AF641" s="144"/>
      <c r="AG641" s="144"/>
      <c r="AH641" s="144"/>
      <c r="AI641" s="144"/>
      <c r="AJ641" s="144"/>
      <c r="AK641" s="144"/>
      <c r="AL641" s="144"/>
      <c r="AM641" s="144"/>
      <c r="AN641" s="144"/>
      <c r="AO641" s="144"/>
      <c r="AP641" s="144"/>
    </row>
    <row r="642" spans="1:42">
      <c r="A642" s="144"/>
      <c r="B642" s="144"/>
      <c r="C642" s="144"/>
      <c r="D642" s="144"/>
      <c r="E642" s="144"/>
      <c r="F642" s="144"/>
      <c r="G642" s="144"/>
      <c r="H642" s="144"/>
      <c r="I642" s="144"/>
      <c r="J642" s="144"/>
      <c r="K642" s="144"/>
      <c r="L642" s="144"/>
      <c r="M642" s="144"/>
      <c r="N642" s="144"/>
      <c r="O642" s="144"/>
      <c r="P642" s="144"/>
      <c r="Q642" s="144"/>
      <c r="R642" s="144"/>
      <c r="S642" s="144"/>
      <c r="T642" s="144"/>
      <c r="U642" s="144"/>
      <c r="V642" s="144"/>
      <c r="W642" s="144"/>
      <c r="X642" s="144"/>
      <c r="Y642" s="144"/>
      <c r="Z642" s="144"/>
      <c r="AA642" s="144"/>
      <c r="AB642" s="144"/>
      <c r="AC642" s="144"/>
      <c r="AD642" s="144"/>
      <c r="AE642" s="144"/>
      <c r="AF642" s="144"/>
      <c r="AG642" s="144"/>
      <c r="AH642" s="144"/>
      <c r="AI642" s="144"/>
      <c r="AJ642" s="144"/>
      <c r="AK642" s="144"/>
      <c r="AL642" s="144"/>
      <c r="AM642" s="144"/>
      <c r="AN642" s="144"/>
      <c r="AO642" s="144"/>
      <c r="AP642" s="144"/>
    </row>
    <row r="643" spans="1:42">
      <c r="A643" s="144"/>
      <c r="B643" s="144"/>
      <c r="C643" s="144"/>
      <c r="D643" s="144"/>
      <c r="E643" s="144"/>
      <c r="F643" s="144"/>
      <c r="G643" s="144"/>
      <c r="H643" s="144"/>
      <c r="I643" s="144"/>
      <c r="J643" s="144"/>
      <c r="K643" s="144"/>
      <c r="L643" s="144"/>
      <c r="M643" s="144"/>
      <c r="N643" s="144"/>
      <c r="O643" s="144"/>
      <c r="P643" s="144"/>
      <c r="Q643" s="144"/>
      <c r="R643" s="144"/>
      <c r="S643" s="144"/>
      <c r="T643" s="144"/>
      <c r="U643" s="144"/>
      <c r="V643" s="144"/>
      <c r="W643" s="144"/>
      <c r="X643" s="144"/>
      <c r="Y643" s="144"/>
      <c r="Z643" s="144"/>
      <c r="AA643" s="144"/>
      <c r="AB643" s="144"/>
      <c r="AC643" s="144"/>
      <c r="AD643" s="144"/>
      <c r="AE643" s="144"/>
      <c r="AF643" s="144"/>
      <c r="AG643" s="144"/>
      <c r="AH643" s="144"/>
      <c r="AI643" s="144"/>
      <c r="AJ643" s="144"/>
      <c r="AK643" s="144"/>
      <c r="AL643" s="144"/>
      <c r="AM643" s="144"/>
      <c r="AN643" s="144"/>
      <c r="AO643" s="144"/>
      <c r="AP643" s="144"/>
    </row>
    <row r="644" spans="1:42">
      <c r="A644" s="144"/>
      <c r="B644" s="144"/>
      <c r="C644" s="144"/>
      <c r="D644" s="144"/>
      <c r="E644" s="144"/>
      <c r="F644" s="144"/>
      <c r="G644" s="144"/>
      <c r="H644" s="144"/>
      <c r="I644" s="144"/>
      <c r="J644" s="144"/>
      <c r="K644" s="144"/>
      <c r="L644" s="144"/>
      <c r="M644" s="144"/>
      <c r="N644" s="144"/>
      <c r="O644" s="144"/>
      <c r="P644" s="144"/>
      <c r="Q644" s="144"/>
      <c r="R644" s="144"/>
      <c r="S644" s="144"/>
      <c r="T644" s="144"/>
      <c r="U644" s="144"/>
      <c r="V644" s="144"/>
      <c r="W644" s="144"/>
      <c r="X644" s="144"/>
      <c r="Y644" s="144"/>
      <c r="Z644" s="144"/>
      <c r="AA644" s="144"/>
      <c r="AB644" s="144"/>
      <c r="AC644" s="144"/>
      <c r="AD644" s="144"/>
      <c r="AE644" s="144"/>
      <c r="AF644" s="144"/>
      <c r="AG644" s="144"/>
      <c r="AH644" s="144"/>
      <c r="AI644" s="144"/>
      <c r="AJ644" s="144"/>
      <c r="AK644" s="144"/>
      <c r="AL644" s="144"/>
      <c r="AM644" s="144"/>
      <c r="AN644" s="144"/>
      <c r="AO644" s="144"/>
      <c r="AP644" s="144"/>
    </row>
    <row r="645" spans="1:42">
      <c r="A645" s="144"/>
      <c r="B645" s="144"/>
      <c r="C645" s="144"/>
      <c r="D645" s="144"/>
      <c r="E645" s="144"/>
      <c r="F645" s="144"/>
      <c r="G645" s="144"/>
      <c r="H645" s="144"/>
      <c r="I645" s="144"/>
      <c r="J645" s="144"/>
      <c r="K645" s="144"/>
      <c r="L645" s="144"/>
      <c r="M645" s="144"/>
      <c r="N645" s="144"/>
      <c r="O645" s="144"/>
      <c r="P645" s="144"/>
      <c r="Q645" s="144"/>
      <c r="R645" s="144"/>
      <c r="S645" s="144"/>
      <c r="T645" s="144"/>
      <c r="U645" s="144"/>
      <c r="V645" s="144"/>
      <c r="W645" s="144"/>
      <c r="X645" s="144"/>
      <c r="Y645" s="144"/>
      <c r="Z645" s="144"/>
      <c r="AA645" s="144"/>
      <c r="AB645" s="144"/>
      <c r="AC645" s="144"/>
      <c r="AD645" s="144"/>
      <c r="AE645" s="144"/>
      <c r="AF645" s="144"/>
      <c r="AG645" s="144"/>
      <c r="AH645" s="144"/>
      <c r="AI645" s="144"/>
      <c r="AJ645" s="144"/>
      <c r="AK645" s="144"/>
      <c r="AL645" s="144"/>
      <c r="AM645" s="144"/>
      <c r="AN645" s="144"/>
      <c r="AO645" s="144"/>
      <c r="AP645" s="144"/>
    </row>
    <row r="646" spans="1:42">
      <c r="A646" s="144"/>
      <c r="B646" s="144"/>
      <c r="C646" s="144"/>
      <c r="D646" s="144"/>
      <c r="E646" s="144"/>
      <c r="F646" s="144"/>
      <c r="G646" s="144"/>
      <c r="H646" s="144"/>
      <c r="I646" s="144"/>
      <c r="J646" s="144"/>
      <c r="K646" s="144"/>
      <c r="L646" s="144"/>
      <c r="M646" s="144"/>
      <c r="N646" s="144"/>
      <c r="O646" s="144"/>
      <c r="P646" s="144"/>
      <c r="Q646" s="144"/>
      <c r="R646" s="144"/>
      <c r="S646" s="144"/>
      <c r="T646" s="144"/>
      <c r="U646" s="144"/>
      <c r="V646" s="144"/>
      <c r="W646" s="144"/>
      <c r="X646" s="144"/>
      <c r="Y646" s="144"/>
      <c r="Z646" s="144"/>
      <c r="AA646" s="144"/>
      <c r="AB646" s="144"/>
      <c r="AC646" s="144"/>
      <c r="AD646" s="144"/>
      <c r="AE646" s="144"/>
      <c r="AF646" s="144"/>
      <c r="AG646" s="144"/>
      <c r="AH646" s="144"/>
      <c r="AI646" s="144"/>
      <c r="AJ646" s="144"/>
      <c r="AK646" s="144"/>
      <c r="AL646" s="144"/>
      <c r="AM646" s="144"/>
      <c r="AN646" s="144"/>
      <c r="AO646" s="144"/>
      <c r="AP646" s="144"/>
    </row>
    <row r="647" spans="1:42">
      <c r="A647" s="144"/>
      <c r="B647" s="144"/>
      <c r="C647" s="144"/>
      <c r="D647" s="144"/>
      <c r="E647" s="144"/>
      <c r="F647" s="144"/>
      <c r="G647" s="144"/>
      <c r="H647" s="144"/>
      <c r="I647" s="144"/>
      <c r="J647" s="144"/>
      <c r="K647" s="144"/>
      <c r="L647" s="144"/>
      <c r="M647" s="144"/>
      <c r="N647" s="144"/>
      <c r="O647" s="144"/>
      <c r="P647" s="144"/>
      <c r="Q647" s="144"/>
      <c r="R647" s="144"/>
      <c r="S647" s="144"/>
      <c r="T647" s="144"/>
      <c r="U647" s="144"/>
      <c r="V647" s="144"/>
      <c r="W647" s="144"/>
      <c r="X647" s="144"/>
      <c r="Y647" s="144"/>
      <c r="Z647" s="144"/>
      <c r="AA647" s="144"/>
      <c r="AB647" s="144"/>
      <c r="AC647" s="144"/>
      <c r="AD647" s="144"/>
      <c r="AE647" s="144"/>
      <c r="AF647" s="144"/>
      <c r="AG647" s="144"/>
      <c r="AH647" s="144"/>
      <c r="AI647" s="144"/>
      <c r="AJ647" s="144"/>
      <c r="AK647" s="144"/>
      <c r="AL647" s="144"/>
      <c r="AM647" s="144"/>
      <c r="AN647" s="144"/>
      <c r="AO647" s="144"/>
      <c r="AP647" s="144"/>
    </row>
    <row r="648" spans="1:42">
      <c r="A648" s="144"/>
      <c r="B648" s="144"/>
      <c r="C648" s="144"/>
      <c r="D648" s="144"/>
      <c r="E648" s="144"/>
      <c r="F648" s="144"/>
      <c r="G648" s="144"/>
      <c r="H648" s="144"/>
      <c r="I648" s="144"/>
      <c r="J648" s="144"/>
      <c r="K648" s="144"/>
      <c r="L648" s="144"/>
      <c r="M648" s="144"/>
      <c r="N648" s="144"/>
      <c r="O648" s="144"/>
      <c r="P648" s="144"/>
      <c r="Q648" s="144"/>
      <c r="R648" s="144"/>
      <c r="S648" s="144"/>
      <c r="T648" s="144"/>
      <c r="U648" s="144"/>
      <c r="V648" s="144"/>
      <c r="W648" s="144"/>
      <c r="X648" s="144"/>
      <c r="Y648" s="144"/>
      <c r="Z648" s="144"/>
      <c r="AA648" s="144"/>
      <c r="AB648" s="144"/>
      <c r="AC648" s="144"/>
      <c r="AD648" s="144"/>
      <c r="AE648" s="144"/>
      <c r="AF648" s="144"/>
      <c r="AG648" s="144"/>
      <c r="AH648" s="144"/>
      <c r="AI648" s="144"/>
      <c r="AJ648" s="144"/>
      <c r="AK648" s="144"/>
      <c r="AL648" s="144"/>
      <c r="AM648" s="144"/>
      <c r="AN648" s="144"/>
      <c r="AO648" s="144"/>
      <c r="AP648" s="144"/>
    </row>
    <row r="649" spans="1:42">
      <c r="A649" s="144"/>
      <c r="B649" s="144"/>
      <c r="C649" s="144"/>
      <c r="D649" s="144"/>
      <c r="E649" s="144"/>
      <c r="F649" s="144"/>
      <c r="G649" s="144"/>
      <c r="H649" s="144"/>
      <c r="I649" s="144"/>
      <c r="J649" s="144"/>
      <c r="K649" s="144"/>
      <c r="L649" s="144"/>
      <c r="M649" s="144"/>
      <c r="N649" s="144"/>
      <c r="O649" s="144"/>
      <c r="P649" s="144"/>
      <c r="Q649" s="144"/>
      <c r="R649" s="144"/>
      <c r="S649" s="144"/>
      <c r="T649" s="144"/>
      <c r="U649" s="144"/>
      <c r="V649" s="144"/>
      <c r="W649" s="144"/>
      <c r="X649" s="144"/>
      <c r="Y649" s="144"/>
      <c r="Z649" s="144"/>
      <c r="AA649" s="144"/>
      <c r="AB649" s="144"/>
      <c r="AC649" s="144"/>
      <c r="AD649" s="144"/>
      <c r="AE649" s="144"/>
      <c r="AF649" s="144"/>
      <c r="AG649" s="144"/>
      <c r="AH649" s="144"/>
      <c r="AI649" s="144"/>
      <c r="AJ649" s="144"/>
      <c r="AK649" s="144"/>
      <c r="AL649" s="144"/>
      <c r="AM649" s="144"/>
      <c r="AN649" s="144"/>
      <c r="AO649" s="144"/>
      <c r="AP649" s="144"/>
    </row>
    <row r="650" spans="1:42">
      <c r="A650" s="144"/>
      <c r="B650" s="144"/>
      <c r="C650" s="144"/>
      <c r="D650" s="144"/>
      <c r="E650" s="144"/>
      <c r="F650" s="144"/>
      <c r="G650" s="144"/>
      <c r="H650" s="144"/>
      <c r="I650" s="144"/>
      <c r="J650" s="144"/>
      <c r="K650" s="144"/>
      <c r="L650" s="144"/>
      <c r="M650" s="144"/>
      <c r="N650" s="144"/>
      <c r="O650" s="144"/>
      <c r="P650" s="144"/>
      <c r="Q650" s="144"/>
      <c r="R650" s="144"/>
      <c r="S650" s="144"/>
      <c r="T650" s="144"/>
      <c r="U650" s="144"/>
      <c r="V650" s="144"/>
      <c r="W650" s="144"/>
      <c r="X650" s="144"/>
      <c r="Y650" s="144"/>
      <c r="Z650" s="144"/>
      <c r="AA650" s="144"/>
      <c r="AB650" s="144"/>
      <c r="AC650" s="144"/>
      <c r="AD650" s="144"/>
      <c r="AE650" s="144"/>
      <c r="AF650" s="144"/>
      <c r="AG650" s="144"/>
      <c r="AH650" s="144"/>
      <c r="AI650" s="144"/>
      <c r="AJ650" s="144"/>
      <c r="AK650" s="144"/>
      <c r="AL650" s="144"/>
      <c r="AM650" s="144"/>
      <c r="AN650" s="144"/>
      <c r="AO650" s="144"/>
      <c r="AP650" s="144"/>
    </row>
    <row r="651" spans="1:42">
      <c r="A651" s="144"/>
      <c r="B651" s="144"/>
      <c r="C651" s="144"/>
      <c r="D651" s="144"/>
      <c r="E651" s="144"/>
      <c r="F651" s="144"/>
      <c r="G651" s="144"/>
      <c r="H651" s="144"/>
      <c r="I651" s="144"/>
      <c r="J651" s="144"/>
      <c r="K651" s="144"/>
      <c r="L651" s="144"/>
      <c r="M651" s="144"/>
      <c r="N651" s="144"/>
      <c r="O651" s="144"/>
      <c r="P651" s="144"/>
      <c r="Q651" s="144"/>
      <c r="R651" s="144"/>
      <c r="S651" s="144"/>
      <c r="T651" s="144"/>
      <c r="U651" s="144"/>
      <c r="V651" s="144"/>
      <c r="W651" s="144"/>
      <c r="X651" s="144"/>
      <c r="Y651" s="144"/>
      <c r="Z651" s="144"/>
      <c r="AA651" s="144"/>
      <c r="AB651" s="144"/>
      <c r="AC651" s="144"/>
      <c r="AD651" s="144"/>
      <c r="AE651" s="144"/>
      <c r="AF651" s="144"/>
      <c r="AG651" s="144"/>
      <c r="AH651" s="144"/>
      <c r="AI651" s="144"/>
      <c r="AJ651" s="144"/>
      <c r="AK651" s="144"/>
      <c r="AL651" s="144"/>
      <c r="AM651" s="144"/>
      <c r="AN651" s="144"/>
      <c r="AO651" s="144"/>
      <c r="AP651" s="144"/>
    </row>
    <row r="652" spans="1:42">
      <c r="A652" s="144"/>
      <c r="B652" s="144"/>
      <c r="C652" s="144"/>
      <c r="D652" s="144"/>
      <c r="E652" s="144"/>
      <c r="F652" s="144"/>
      <c r="G652" s="144"/>
      <c r="H652" s="144"/>
      <c r="I652" s="144"/>
      <c r="J652" s="144"/>
      <c r="K652" s="144"/>
      <c r="L652" s="144"/>
      <c r="M652" s="144"/>
      <c r="N652" s="144"/>
      <c r="O652" s="144"/>
      <c r="P652" s="144"/>
      <c r="Q652" s="144"/>
      <c r="R652" s="144"/>
      <c r="S652" s="144"/>
      <c r="T652" s="144"/>
      <c r="U652" s="144"/>
      <c r="V652" s="144"/>
      <c r="W652" s="144"/>
      <c r="X652" s="144"/>
      <c r="Y652" s="144"/>
      <c r="Z652" s="144"/>
      <c r="AA652" s="144"/>
      <c r="AB652" s="144"/>
      <c r="AC652" s="144"/>
      <c r="AD652" s="144"/>
      <c r="AE652" s="144"/>
      <c r="AF652" s="144"/>
      <c r="AG652" s="144"/>
      <c r="AH652" s="144"/>
      <c r="AI652" s="144"/>
      <c r="AJ652" s="144"/>
      <c r="AK652" s="144"/>
      <c r="AL652" s="144"/>
      <c r="AM652" s="144"/>
      <c r="AN652" s="144"/>
      <c r="AO652" s="144"/>
      <c r="AP652" s="144"/>
    </row>
    <row r="653" spans="1:42">
      <c r="A653" s="144"/>
      <c r="B653" s="144"/>
      <c r="C653" s="144"/>
      <c r="D653" s="144"/>
      <c r="E653" s="144"/>
      <c r="F653" s="144"/>
      <c r="G653" s="144"/>
      <c r="H653" s="144"/>
      <c r="I653" s="144"/>
      <c r="J653" s="144"/>
      <c r="K653" s="144"/>
      <c r="L653" s="144"/>
      <c r="M653" s="144"/>
      <c r="N653" s="144"/>
      <c r="O653" s="144"/>
      <c r="P653" s="144"/>
      <c r="Q653" s="144"/>
      <c r="R653" s="144"/>
      <c r="S653" s="144"/>
      <c r="T653" s="144"/>
      <c r="U653" s="144"/>
      <c r="V653" s="144"/>
      <c r="W653" s="144"/>
      <c r="X653" s="144"/>
      <c r="Y653" s="144"/>
      <c r="Z653" s="144"/>
      <c r="AA653" s="144"/>
      <c r="AB653" s="144"/>
      <c r="AC653" s="144"/>
      <c r="AD653" s="144"/>
      <c r="AE653" s="144"/>
      <c r="AF653" s="144"/>
      <c r="AG653" s="144"/>
      <c r="AH653" s="144"/>
      <c r="AI653" s="144"/>
      <c r="AJ653" s="144"/>
      <c r="AK653" s="144"/>
      <c r="AL653" s="144"/>
      <c r="AM653" s="144"/>
      <c r="AN653" s="144"/>
      <c r="AO653" s="144"/>
      <c r="AP653" s="144"/>
    </row>
    <row r="654" spans="1:42">
      <c r="A654" s="144"/>
      <c r="B654" s="144"/>
      <c r="C654" s="144"/>
      <c r="D654" s="144"/>
      <c r="E654" s="144"/>
      <c r="F654" s="144"/>
      <c r="G654" s="144"/>
      <c r="H654" s="144"/>
      <c r="I654" s="144"/>
      <c r="J654" s="144"/>
      <c r="K654" s="144"/>
      <c r="L654" s="144"/>
      <c r="M654" s="144"/>
      <c r="N654" s="144"/>
      <c r="O654" s="144"/>
      <c r="P654" s="144"/>
      <c r="Q654" s="144"/>
      <c r="R654" s="144"/>
      <c r="S654" s="144"/>
      <c r="T654" s="144"/>
      <c r="U654" s="144"/>
      <c r="V654" s="144"/>
      <c r="W654" s="144"/>
      <c r="X654" s="144"/>
      <c r="Y654" s="144"/>
      <c r="Z654" s="144"/>
      <c r="AA654" s="144"/>
      <c r="AB654" s="144"/>
      <c r="AC654" s="144"/>
      <c r="AD654" s="144"/>
      <c r="AE654" s="144"/>
      <c r="AF654" s="144"/>
      <c r="AG654" s="144"/>
      <c r="AH654" s="144"/>
      <c r="AI654" s="144"/>
      <c r="AJ654" s="144"/>
      <c r="AK654" s="144"/>
      <c r="AL654" s="144"/>
      <c r="AM654" s="144"/>
      <c r="AN654" s="144"/>
      <c r="AO654" s="144"/>
      <c r="AP654" s="144"/>
    </row>
    <row r="655" spans="1:42">
      <c r="A655" s="144"/>
      <c r="B655" s="144"/>
      <c r="C655" s="144"/>
      <c r="D655" s="144"/>
      <c r="E655" s="144"/>
      <c r="F655" s="144"/>
      <c r="G655" s="144"/>
      <c r="H655" s="144"/>
      <c r="I655" s="144"/>
      <c r="J655" s="144"/>
      <c r="K655" s="144"/>
      <c r="L655" s="144"/>
      <c r="M655" s="144"/>
      <c r="N655" s="144"/>
      <c r="O655" s="144"/>
      <c r="P655" s="144"/>
      <c r="Q655" s="144"/>
      <c r="R655" s="144"/>
      <c r="S655" s="144"/>
      <c r="T655" s="144"/>
      <c r="U655" s="144"/>
      <c r="V655" s="144"/>
      <c r="W655" s="144"/>
      <c r="X655" s="144"/>
      <c r="Y655" s="144"/>
      <c r="Z655" s="144"/>
      <c r="AA655" s="144"/>
      <c r="AB655" s="144"/>
      <c r="AC655" s="144"/>
      <c r="AD655" s="144"/>
      <c r="AE655" s="144"/>
      <c r="AF655" s="144"/>
      <c r="AG655" s="144"/>
      <c r="AH655" s="144"/>
      <c r="AI655" s="144"/>
      <c r="AJ655" s="144"/>
      <c r="AK655" s="144"/>
      <c r="AL655" s="144"/>
      <c r="AM655" s="144"/>
      <c r="AN655" s="144"/>
      <c r="AO655" s="144"/>
      <c r="AP655" s="144"/>
    </row>
    <row r="656" spans="1:42">
      <c r="A656" s="144"/>
      <c r="B656" s="144"/>
      <c r="C656" s="144"/>
      <c r="D656" s="144"/>
      <c r="E656" s="144"/>
      <c r="F656" s="144"/>
      <c r="G656" s="144"/>
      <c r="H656" s="144"/>
      <c r="I656" s="144"/>
      <c r="J656" s="144"/>
      <c r="K656" s="144"/>
      <c r="L656" s="144"/>
      <c r="M656" s="144"/>
      <c r="N656" s="144"/>
      <c r="O656" s="144"/>
      <c r="P656" s="144"/>
      <c r="Q656" s="144"/>
      <c r="R656" s="144"/>
      <c r="S656" s="144"/>
      <c r="T656" s="144"/>
      <c r="U656" s="144"/>
      <c r="V656" s="144"/>
      <c r="W656" s="144"/>
      <c r="X656" s="144"/>
      <c r="Y656" s="144"/>
      <c r="Z656" s="144"/>
      <c r="AA656" s="144"/>
      <c r="AB656" s="144"/>
      <c r="AC656" s="144"/>
      <c r="AD656" s="144"/>
      <c r="AE656" s="144"/>
      <c r="AF656" s="144"/>
      <c r="AG656" s="144"/>
      <c r="AH656" s="144"/>
      <c r="AI656" s="144"/>
      <c r="AJ656" s="144"/>
      <c r="AK656" s="144"/>
      <c r="AL656" s="144"/>
      <c r="AM656" s="144"/>
      <c r="AN656" s="144"/>
      <c r="AO656" s="144"/>
      <c r="AP656" s="144"/>
    </row>
    <row r="657" spans="1:42">
      <c r="A657" s="144"/>
      <c r="B657" s="144"/>
      <c r="C657" s="144"/>
      <c r="D657" s="144"/>
      <c r="E657" s="144"/>
      <c r="F657" s="144"/>
      <c r="G657" s="144"/>
      <c r="H657" s="144"/>
      <c r="I657" s="144"/>
      <c r="J657" s="144"/>
      <c r="K657" s="144"/>
      <c r="L657" s="144"/>
      <c r="M657" s="144"/>
      <c r="N657" s="144"/>
      <c r="O657" s="144"/>
      <c r="P657" s="144"/>
      <c r="Q657" s="144"/>
      <c r="R657" s="144"/>
      <c r="S657" s="144"/>
      <c r="T657" s="144"/>
      <c r="U657" s="144"/>
      <c r="V657" s="144"/>
      <c r="W657" s="144"/>
      <c r="X657" s="144"/>
      <c r="Y657" s="144"/>
      <c r="Z657" s="144"/>
      <c r="AA657" s="144"/>
      <c r="AB657" s="144"/>
      <c r="AC657" s="144"/>
      <c r="AD657" s="144"/>
      <c r="AE657" s="144"/>
      <c r="AF657" s="144"/>
      <c r="AG657" s="144"/>
      <c r="AH657" s="144"/>
      <c r="AI657" s="144"/>
      <c r="AJ657" s="144"/>
      <c r="AK657" s="144"/>
      <c r="AL657" s="144"/>
      <c r="AM657" s="144"/>
      <c r="AN657" s="144"/>
      <c r="AO657" s="144"/>
      <c r="AP657" s="144"/>
    </row>
    <row r="658" spans="1:42">
      <c r="A658" s="144"/>
      <c r="B658" s="144"/>
      <c r="C658" s="144"/>
      <c r="D658" s="144"/>
      <c r="E658" s="144"/>
      <c r="F658" s="144"/>
      <c r="G658" s="144"/>
      <c r="H658" s="144"/>
      <c r="I658" s="144"/>
      <c r="J658" s="144"/>
      <c r="K658" s="144"/>
      <c r="L658" s="144"/>
      <c r="M658" s="144"/>
      <c r="N658" s="144"/>
      <c r="O658" s="144"/>
      <c r="P658" s="144"/>
      <c r="Q658" s="144"/>
      <c r="R658" s="144"/>
      <c r="S658" s="144"/>
      <c r="T658" s="144"/>
      <c r="U658" s="144"/>
      <c r="V658" s="144"/>
      <c r="W658" s="144"/>
      <c r="X658" s="144"/>
      <c r="Y658" s="144"/>
      <c r="Z658" s="144"/>
      <c r="AA658" s="144"/>
      <c r="AB658" s="144"/>
      <c r="AC658" s="144"/>
      <c r="AD658" s="144"/>
      <c r="AE658" s="144"/>
      <c r="AF658" s="144"/>
      <c r="AG658" s="144"/>
      <c r="AH658" s="144"/>
      <c r="AI658" s="144"/>
      <c r="AJ658" s="144"/>
      <c r="AK658" s="144"/>
      <c r="AL658" s="144"/>
      <c r="AM658" s="144"/>
      <c r="AN658" s="144"/>
      <c r="AO658" s="144"/>
      <c r="AP658" s="144"/>
    </row>
    <row r="659" spans="1:42">
      <c r="A659" s="144"/>
      <c r="B659" s="144"/>
      <c r="C659" s="144"/>
      <c r="D659" s="144"/>
      <c r="E659" s="144"/>
      <c r="F659" s="144"/>
      <c r="G659" s="144"/>
      <c r="H659" s="144"/>
      <c r="I659" s="144"/>
      <c r="J659" s="144"/>
      <c r="K659" s="144"/>
      <c r="L659" s="144"/>
      <c r="M659" s="144"/>
      <c r="N659" s="144"/>
      <c r="O659" s="144"/>
      <c r="P659" s="144"/>
      <c r="Q659" s="144"/>
      <c r="R659" s="144"/>
      <c r="S659" s="144"/>
      <c r="T659" s="144"/>
      <c r="U659" s="144"/>
      <c r="V659" s="144"/>
      <c r="W659" s="144"/>
      <c r="X659" s="144"/>
      <c r="Y659" s="144"/>
      <c r="Z659" s="144"/>
      <c r="AA659" s="144"/>
      <c r="AB659" s="144"/>
      <c r="AC659" s="144"/>
      <c r="AD659" s="144"/>
      <c r="AE659" s="144"/>
      <c r="AF659" s="144"/>
      <c r="AG659" s="144"/>
      <c r="AH659" s="144"/>
      <c r="AI659" s="144"/>
      <c r="AJ659" s="144"/>
      <c r="AK659" s="144"/>
      <c r="AL659" s="144"/>
      <c r="AM659" s="144"/>
      <c r="AN659" s="144"/>
      <c r="AO659" s="144"/>
      <c r="AP659" s="144"/>
    </row>
    <row r="660" spans="1:42">
      <c r="A660" s="144"/>
      <c r="B660" s="144"/>
      <c r="C660" s="144"/>
      <c r="D660" s="144"/>
      <c r="E660" s="144"/>
      <c r="F660" s="144"/>
      <c r="G660" s="144"/>
      <c r="H660" s="144"/>
      <c r="I660" s="144"/>
      <c r="J660" s="144"/>
      <c r="K660" s="144"/>
      <c r="L660" s="144"/>
      <c r="M660" s="144"/>
      <c r="N660" s="144"/>
      <c r="O660" s="144"/>
      <c r="P660" s="144"/>
      <c r="Q660" s="144"/>
      <c r="R660" s="144"/>
      <c r="S660" s="144"/>
      <c r="T660" s="144"/>
      <c r="U660" s="144"/>
      <c r="V660" s="144"/>
      <c r="W660" s="144"/>
      <c r="X660" s="144"/>
      <c r="Y660" s="144"/>
      <c r="Z660" s="144"/>
      <c r="AA660" s="144"/>
      <c r="AB660" s="144"/>
      <c r="AC660" s="144"/>
      <c r="AD660" s="144"/>
      <c r="AE660" s="144"/>
      <c r="AF660" s="144"/>
      <c r="AG660" s="144"/>
      <c r="AH660" s="144"/>
      <c r="AI660" s="144"/>
      <c r="AJ660" s="144"/>
      <c r="AK660" s="144"/>
      <c r="AL660" s="144"/>
      <c r="AM660" s="144"/>
      <c r="AN660" s="144"/>
      <c r="AO660" s="144"/>
      <c r="AP660" s="144"/>
    </row>
    <row r="661" spans="1:42">
      <c r="A661" s="144"/>
      <c r="B661" s="144"/>
      <c r="C661" s="144"/>
      <c r="D661" s="144"/>
      <c r="E661" s="144"/>
      <c r="F661" s="144"/>
      <c r="G661" s="144"/>
      <c r="H661" s="144"/>
      <c r="I661" s="144"/>
      <c r="J661" s="144"/>
      <c r="K661" s="144"/>
      <c r="L661" s="144"/>
      <c r="M661" s="144"/>
      <c r="N661" s="144"/>
      <c r="O661" s="144"/>
      <c r="P661" s="144"/>
      <c r="Q661" s="144"/>
      <c r="R661" s="144"/>
      <c r="S661" s="144"/>
      <c r="T661" s="144"/>
      <c r="U661" s="144"/>
      <c r="V661" s="144"/>
      <c r="W661" s="144"/>
      <c r="X661" s="144"/>
      <c r="Y661" s="144"/>
      <c r="Z661" s="144"/>
      <c r="AA661" s="144"/>
      <c r="AB661" s="144"/>
      <c r="AC661" s="144"/>
      <c r="AD661" s="144"/>
      <c r="AE661" s="144"/>
      <c r="AF661" s="144"/>
      <c r="AG661" s="144"/>
      <c r="AH661" s="144"/>
      <c r="AI661" s="144"/>
      <c r="AJ661" s="144"/>
      <c r="AK661" s="144"/>
      <c r="AL661" s="144"/>
      <c r="AM661" s="144"/>
      <c r="AN661" s="144"/>
      <c r="AO661" s="144"/>
      <c r="AP661" s="144"/>
    </row>
    <row r="662" spans="1:42">
      <c r="A662" s="144"/>
      <c r="B662" s="144"/>
      <c r="C662" s="144"/>
      <c r="D662" s="144"/>
      <c r="E662" s="144"/>
      <c r="F662" s="144"/>
      <c r="G662" s="144"/>
      <c r="H662" s="144"/>
      <c r="I662" s="144"/>
      <c r="J662" s="144"/>
      <c r="K662" s="144"/>
      <c r="L662" s="144"/>
      <c r="M662" s="144"/>
      <c r="N662" s="144"/>
      <c r="O662" s="144"/>
      <c r="P662" s="144"/>
      <c r="Q662" s="144"/>
      <c r="R662" s="144"/>
      <c r="S662" s="144"/>
      <c r="T662" s="144"/>
      <c r="U662" s="144"/>
      <c r="V662" s="144"/>
      <c r="W662" s="144"/>
      <c r="X662" s="144"/>
      <c r="Y662" s="144"/>
      <c r="Z662" s="144"/>
      <c r="AA662" s="144"/>
      <c r="AB662" s="144"/>
      <c r="AC662" s="144"/>
      <c r="AD662" s="144"/>
      <c r="AE662" s="144"/>
      <c r="AF662" s="144"/>
      <c r="AG662" s="144"/>
      <c r="AH662" s="144"/>
      <c r="AI662" s="144"/>
      <c r="AJ662" s="144"/>
      <c r="AK662" s="144"/>
      <c r="AL662" s="144"/>
      <c r="AM662" s="144"/>
      <c r="AN662" s="144"/>
      <c r="AO662" s="144"/>
      <c r="AP662" s="144"/>
    </row>
    <row r="663" spans="1:42">
      <c r="A663" s="144"/>
      <c r="B663" s="144"/>
      <c r="C663" s="144"/>
      <c r="D663" s="144"/>
      <c r="E663" s="144"/>
      <c r="F663" s="144"/>
      <c r="G663" s="144"/>
      <c r="H663" s="144"/>
      <c r="I663" s="144"/>
      <c r="J663" s="144"/>
      <c r="K663" s="144"/>
      <c r="L663" s="144"/>
      <c r="M663" s="144"/>
      <c r="N663" s="144"/>
      <c r="O663" s="144"/>
      <c r="P663" s="144"/>
      <c r="Q663" s="144"/>
      <c r="R663" s="144"/>
      <c r="S663" s="144"/>
      <c r="T663" s="144"/>
      <c r="U663" s="144"/>
      <c r="V663" s="144"/>
      <c r="W663" s="144"/>
      <c r="X663" s="144"/>
      <c r="Y663" s="144"/>
      <c r="Z663" s="144"/>
      <c r="AA663" s="144"/>
      <c r="AB663" s="144"/>
      <c r="AC663" s="144"/>
      <c r="AD663" s="144"/>
      <c r="AE663" s="144"/>
      <c r="AF663" s="144"/>
      <c r="AG663" s="144"/>
      <c r="AH663" s="144"/>
      <c r="AI663" s="144"/>
      <c r="AJ663" s="144"/>
      <c r="AK663" s="144"/>
      <c r="AL663" s="144"/>
      <c r="AM663" s="144"/>
      <c r="AN663" s="144"/>
      <c r="AO663" s="144"/>
      <c r="AP663" s="144"/>
    </row>
    <row r="664" spans="1:42">
      <c r="A664" s="144"/>
      <c r="B664" s="144"/>
      <c r="C664" s="144"/>
      <c r="D664" s="144"/>
      <c r="E664" s="144"/>
      <c r="F664" s="144"/>
      <c r="G664" s="144"/>
      <c r="H664" s="144"/>
      <c r="I664" s="144"/>
      <c r="J664" s="144"/>
      <c r="K664" s="144"/>
      <c r="L664" s="144"/>
      <c r="M664" s="144"/>
      <c r="N664" s="144"/>
      <c r="O664" s="144"/>
      <c r="P664" s="144"/>
      <c r="Q664" s="144"/>
      <c r="R664" s="144"/>
      <c r="S664" s="144"/>
      <c r="T664" s="144"/>
      <c r="U664" s="144"/>
      <c r="V664" s="144"/>
      <c r="W664" s="144"/>
      <c r="X664" s="144"/>
      <c r="Y664" s="144"/>
      <c r="Z664" s="144"/>
      <c r="AA664" s="144"/>
      <c r="AB664" s="144"/>
      <c r="AC664" s="144"/>
      <c r="AD664" s="144"/>
      <c r="AE664" s="144"/>
      <c r="AF664" s="144"/>
      <c r="AG664" s="144"/>
      <c r="AH664" s="144"/>
      <c r="AI664" s="144"/>
      <c r="AJ664" s="144"/>
      <c r="AK664" s="144"/>
      <c r="AL664" s="144"/>
      <c r="AM664" s="144"/>
      <c r="AN664" s="144"/>
      <c r="AO664" s="144"/>
      <c r="AP664" s="144"/>
    </row>
    <row r="665" spans="1:42">
      <c r="A665" s="144"/>
      <c r="B665" s="144"/>
      <c r="C665" s="144"/>
      <c r="D665" s="144"/>
      <c r="E665" s="144"/>
      <c r="F665" s="144"/>
      <c r="G665" s="144"/>
      <c r="H665" s="144"/>
      <c r="I665" s="144"/>
      <c r="J665" s="144"/>
      <c r="K665" s="144"/>
      <c r="L665" s="144"/>
      <c r="M665" s="144"/>
      <c r="N665" s="144"/>
      <c r="O665" s="144"/>
      <c r="P665" s="144"/>
      <c r="Q665" s="144"/>
      <c r="R665" s="144"/>
      <c r="S665" s="144"/>
      <c r="T665" s="144"/>
      <c r="U665" s="144"/>
      <c r="V665" s="144"/>
      <c r="W665" s="144"/>
      <c r="X665" s="144"/>
      <c r="Y665" s="144"/>
      <c r="Z665" s="144"/>
      <c r="AA665" s="144"/>
      <c r="AB665" s="144"/>
      <c r="AC665" s="144"/>
      <c r="AD665" s="144"/>
      <c r="AE665" s="144"/>
      <c r="AF665" s="144"/>
      <c r="AG665" s="144"/>
      <c r="AH665" s="144"/>
      <c r="AI665" s="144"/>
      <c r="AJ665" s="144"/>
      <c r="AK665" s="144"/>
      <c r="AL665" s="144"/>
      <c r="AM665" s="144"/>
      <c r="AN665" s="144"/>
      <c r="AO665" s="144"/>
      <c r="AP665" s="144"/>
    </row>
    <row r="666" spans="1:42">
      <c r="A666" s="144"/>
      <c r="B666" s="144"/>
      <c r="C666" s="144"/>
      <c r="D666" s="144"/>
      <c r="E666" s="144"/>
      <c r="F666" s="144"/>
      <c r="G666" s="144"/>
      <c r="H666" s="144"/>
      <c r="I666" s="144"/>
      <c r="J666" s="144"/>
      <c r="K666" s="144"/>
      <c r="L666" s="144"/>
      <c r="M666" s="144"/>
      <c r="N666" s="144"/>
      <c r="O666" s="144"/>
      <c r="P666" s="144"/>
      <c r="Q666" s="144"/>
      <c r="R666" s="144"/>
      <c r="S666" s="144"/>
      <c r="T666" s="144"/>
      <c r="U666" s="144"/>
      <c r="V666" s="144"/>
      <c r="W666" s="144"/>
      <c r="X666" s="144"/>
      <c r="Y666" s="144"/>
      <c r="Z666" s="144"/>
      <c r="AA666" s="144"/>
      <c r="AB666" s="144"/>
      <c r="AC666" s="144"/>
      <c r="AD666" s="144"/>
      <c r="AE666" s="144"/>
      <c r="AF666" s="144"/>
      <c r="AG666" s="144"/>
      <c r="AH666" s="144"/>
      <c r="AI666" s="144"/>
      <c r="AJ666" s="144"/>
      <c r="AK666" s="144"/>
      <c r="AL666" s="144"/>
      <c r="AM666" s="144"/>
      <c r="AN666" s="144"/>
      <c r="AO666" s="144"/>
      <c r="AP666" s="144"/>
    </row>
    <row r="667" spans="1:42">
      <c r="A667" s="144"/>
      <c r="B667" s="144"/>
      <c r="C667" s="144"/>
      <c r="D667" s="144"/>
      <c r="E667" s="144"/>
      <c r="F667" s="144"/>
      <c r="G667" s="144"/>
      <c r="H667" s="144"/>
      <c r="I667" s="144"/>
      <c r="J667" s="144"/>
      <c r="K667" s="144"/>
      <c r="L667" s="144"/>
      <c r="M667" s="144"/>
      <c r="N667" s="144"/>
      <c r="O667" s="144"/>
      <c r="P667" s="144"/>
      <c r="Q667" s="144"/>
      <c r="R667" s="144"/>
      <c r="S667" s="144"/>
      <c r="T667" s="144"/>
      <c r="U667" s="144"/>
      <c r="V667" s="144"/>
      <c r="W667" s="144"/>
      <c r="X667" s="144"/>
      <c r="Y667" s="144"/>
      <c r="Z667" s="144"/>
      <c r="AA667" s="144"/>
      <c r="AB667" s="144"/>
      <c r="AC667" s="144"/>
      <c r="AD667" s="144"/>
      <c r="AE667" s="144"/>
      <c r="AF667" s="144"/>
      <c r="AG667" s="144"/>
      <c r="AH667" s="144"/>
      <c r="AI667" s="144"/>
      <c r="AJ667" s="144"/>
      <c r="AK667" s="144"/>
      <c r="AL667" s="144"/>
      <c r="AM667" s="144"/>
      <c r="AN667" s="144"/>
      <c r="AO667" s="144"/>
      <c r="AP667" s="144"/>
    </row>
    <row r="668" spans="1:42">
      <c r="A668" s="144"/>
      <c r="B668" s="144"/>
      <c r="C668" s="144"/>
      <c r="D668" s="144"/>
      <c r="E668" s="144"/>
      <c r="F668" s="144"/>
      <c r="G668" s="144"/>
      <c r="H668" s="144"/>
      <c r="I668" s="144"/>
      <c r="J668" s="144"/>
      <c r="K668" s="144"/>
      <c r="L668" s="144"/>
      <c r="M668" s="144"/>
      <c r="N668" s="144"/>
      <c r="O668" s="144"/>
      <c r="P668" s="144"/>
      <c r="Q668" s="144"/>
      <c r="R668" s="144"/>
      <c r="S668" s="144"/>
      <c r="T668" s="144"/>
      <c r="U668" s="144"/>
      <c r="V668" s="144"/>
      <c r="W668" s="144"/>
      <c r="X668" s="144"/>
      <c r="Y668" s="144"/>
      <c r="Z668" s="144"/>
      <c r="AA668" s="144"/>
      <c r="AB668" s="144"/>
      <c r="AC668" s="144"/>
      <c r="AD668" s="144"/>
      <c r="AE668" s="144"/>
      <c r="AF668" s="144"/>
      <c r="AG668" s="144"/>
      <c r="AH668" s="144"/>
      <c r="AI668" s="144"/>
      <c r="AJ668" s="144"/>
      <c r="AK668" s="144"/>
      <c r="AL668" s="144"/>
      <c r="AM668" s="144"/>
      <c r="AN668" s="144"/>
      <c r="AO668" s="144"/>
      <c r="AP668" s="144"/>
    </row>
    <row r="669" spans="1:42">
      <c r="A669" s="144"/>
      <c r="B669" s="144"/>
      <c r="C669" s="144"/>
      <c r="D669" s="144"/>
      <c r="E669" s="144"/>
      <c r="F669" s="144"/>
      <c r="G669" s="144"/>
      <c r="H669" s="144"/>
      <c r="I669" s="144"/>
      <c r="J669" s="144"/>
      <c r="K669" s="144"/>
      <c r="L669" s="144"/>
      <c r="M669" s="144"/>
      <c r="N669" s="144"/>
      <c r="O669" s="144"/>
      <c r="P669" s="144"/>
      <c r="Q669" s="144"/>
      <c r="R669" s="144"/>
      <c r="S669" s="144"/>
      <c r="T669" s="144"/>
      <c r="U669" s="144"/>
      <c r="V669" s="144"/>
      <c r="W669" s="144"/>
      <c r="X669" s="144"/>
      <c r="Y669" s="144"/>
      <c r="Z669" s="144"/>
      <c r="AA669" s="144"/>
      <c r="AB669" s="144"/>
      <c r="AC669" s="144"/>
      <c r="AD669" s="144"/>
      <c r="AE669" s="144"/>
      <c r="AF669" s="144"/>
      <c r="AG669" s="144"/>
      <c r="AH669" s="144"/>
      <c r="AI669" s="144"/>
      <c r="AJ669" s="144"/>
      <c r="AK669" s="144"/>
      <c r="AL669" s="144"/>
      <c r="AM669" s="144"/>
      <c r="AN669" s="144"/>
      <c r="AO669" s="144"/>
      <c r="AP669" s="144"/>
    </row>
    <row r="670" spans="1:42">
      <c r="A670" s="144"/>
      <c r="B670" s="144"/>
      <c r="C670" s="144"/>
      <c r="D670" s="144"/>
      <c r="E670" s="144"/>
      <c r="F670" s="144"/>
      <c r="G670" s="144"/>
      <c r="H670" s="144"/>
      <c r="I670" s="144"/>
      <c r="J670" s="144"/>
      <c r="K670" s="144"/>
      <c r="L670" s="144"/>
      <c r="M670" s="144"/>
      <c r="N670" s="144"/>
      <c r="O670" s="144"/>
      <c r="P670" s="144"/>
      <c r="Q670" s="144"/>
      <c r="R670" s="144"/>
      <c r="S670" s="144"/>
      <c r="T670" s="144"/>
      <c r="U670" s="144"/>
      <c r="V670" s="144"/>
      <c r="W670" s="144"/>
      <c r="X670" s="144"/>
      <c r="Y670" s="144"/>
      <c r="Z670" s="144"/>
      <c r="AA670" s="144"/>
      <c r="AB670" s="144"/>
      <c r="AC670" s="144"/>
      <c r="AD670" s="144"/>
      <c r="AE670" s="144"/>
      <c r="AF670" s="144"/>
      <c r="AG670" s="144"/>
      <c r="AH670" s="144"/>
      <c r="AI670" s="144"/>
      <c r="AJ670" s="144"/>
      <c r="AK670" s="144"/>
      <c r="AL670" s="144"/>
      <c r="AM670" s="144"/>
      <c r="AN670" s="144"/>
      <c r="AO670" s="144"/>
      <c r="AP670" s="144"/>
    </row>
    <row r="671" spans="1:42">
      <c r="A671" s="144"/>
      <c r="B671" s="144"/>
      <c r="C671" s="144"/>
      <c r="D671" s="144"/>
      <c r="E671" s="144"/>
      <c r="F671" s="144"/>
      <c r="G671" s="144"/>
      <c r="H671" s="144"/>
      <c r="I671" s="144"/>
      <c r="J671" s="144"/>
      <c r="K671" s="144"/>
      <c r="L671" s="144"/>
      <c r="M671" s="144"/>
      <c r="N671" s="144"/>
      <c r="O671" s="144"/>
      <c r="P671" s="144"/>
      <c r="Q671" s="144"/>
      <c r="R671" s="144"/>
      <c r="S671" s="144"/>
      <c r="T671" s="144"/>
      <c r="U671" s="144"/>
      <c r="V671" s="144"/>
      <c r="W671" s="144"/>
      <c r="X671" s="144"/>
      <c r="Y671" s="144"/>
      <c r="Z671" s="144"/>
      <c r="AA671" s="144"/>
      <c r="AB671" s="144"/>
      <c r="AC671" s="144"/>
      <c r="AD671" s="144"/>
      <c r="AE671" s="144"/>
      <c r="AF671" s="144"/>
      <c r="AG671" s="144"/>
      <c r="AH671" s="144"/>
      <c r="AI671" s="144"/>
      <c r="AJ671" s="144"/>
      <c r="AK671" s="144"/>
      <c r="AL671" s="144"/>
      <c r="AM671" s="144"/>
      <c r="AN671" s="144"/>
      <c r="AO671" s="144"/>
      <c r="AP671" s="144"/>
    </row>
    <row r="672" spans="1:42">
      <c r="A672" s="144"/>
      <c r="B672" s="144"/>
      <c r="C672" s="144"/>
      <c r="D672" s="144"/>
      <c r="E672" s="144"/>
      <c r="F672" s="144"/>
      <c r="G672" s="144"/>
      <c r="H672" s="144"/>
      <c r="I672" s="144"/>
      <c r="J672" s="144"/>
      <c r="K672" s="144"/>
      <c r="L672" s="144"/>
      <c r="M672" s="144"/>
      <c r="N672" s="144"/>
      <c r="O672" s="144"/>
      <c r="P672" s="144"/>
      <c r="Q672" s="144"/>
      <c r="R672" s="144"/>
      <c r="S672" s="144"/>
      <c r="T672" s="144"/>
      <c r="U672" s="144"/>
      <c r="V672" s="144"/>
      <c r="W672" s="144"/>
      <c r="X672" s="144"/>
      <c r="Y672" s="144"/>
      <c r="Z672" s="144"/>
      <c r="AA672" s="144"/>
      <c r="AB672" s="144"/>
      <c r="AC672" s="144"/>
      <c r="AD672" s="144"/>
      <c r="AE672" s="144"/>
      <c r="AF672" s="144"/>
      <c r="AG672" s="144"/>
      <c r="AH672" s="144"/>
      <c r="AI672" s="144"/>
      <c r="AJ672" s="144"/>
      <c r="AK672" s="144"/>
      <c r="AL672" s="144"/>
      <c r="AM672" s="144"/>
      <c r="AN672" s="144"/>
      <c r="AO672" s="144"/>
      <c r="AP672" s="144"/>
    </row>
    <row r="673" spans="1:42">
      <c r="A673" s="144"/>
      <c r="B673" s="144"/>
      <c r="C673" s="144"/>
      <c r="D673" s="144"/>
      <c r="E673" s="144"/>
      <c r="F673" s="144"/>
      <c r="G673" s="144"/>
      <c r="H673" s="144"/>
      <c r="I673" s="144"/>
      <c r="J673" s="144"/>
      <c r="K673" s="144"/>
      <c r="L673" s="144"/>
      <c r="M673" s="144"/>
      <c r="N673" s="144"/>
      <c r="O673" s="144"/>
      <c r="P673" s="144"/>
      <c r="Q673" s="144"/>
      <c r="R673" s="144"/>
      <c r="S673" s="144"/>
      <c r="T673" s="144"/>
      <c r="U673" s="144"/>
      <c r="V673" s="144"/>
      <c r="W673" s="144"/>
      <c r="X673" s="144"/>
      <c r="Y673" s="144"/>
      <c r="Z673" s="144"/>
      <c r="AA673" s="144"/>
      <c r="AB673" s="144"/>
      <c r="AC673" s="144"/>
      <c r="AD673" s="144"/>
      <c r="AE673" s="144"/>
      <c r="AF673" s="144"/>
      <c r="AG673" s="144"/>
      <c r="AH673" s="144"/>
      <c r="AI673" s="144"/>
      <c r="AJ673" s="144"/>
      <c r="AK673" s="144"/>
      <c r="AL673" s="144"/>
      <c r="AM673" s="144"/>
      <c r="AN673" s="144"/>
      <c r="AO673" s="144"/>
      <c r="AP673" s="144"/>
    </row>
    <row r="674" spans="1:42">
      <c r="A674" s="144"/>
      <c r="B674" s="144"/>
      <c r="C674" s="144"/>
      <c r="D674" s="144"/>
      <c r="E674" s="144"/>
      <c r="F674" s="144"/>
      <c r="G674" s="144"/>
      <c r="H674" s="144"/>
      <c r="I674" s="144"/>
      <c r="J674" s="144"/>
      <c r="K674" s="144"/>
      <c r="L674" s="144"/>
      <c r="M674" s="144"/>
      <c r="N674" s="144"/>
      <c r="O674" s="144"/>
      <c r="P674" s="144"/>
      <c r="Q674" s="144"/>
      <c r="R674" s="144"/>
      <c r="S674" s="144"/>
      <c r="T674" s="144"/>
      <c r="U674" s="144"/>
      <c r="V674" s="144"/>
      <c r="W674" s="144"/>
      <c r="X674" s="144"/>
      <c r="Y674" s="144"/>
      <c r="Z674" s="144"/>
      <c r="AA674" s="144"/>
      <c r="AB674" s="144"/>
      <c r="AC674" s="144"/>
      <c r="AD674" s="144"/>
      <c r="AE674" s="144"/>
      <c r="AF674" s="144"/>
      <c r="AG674" s="144"/>
      <c r="AH674" s="144"/>
      <c r="AI674" s="144"/>
      <c r="AJ674" s="144"/>
      <c r="AK674" s="144"/>
      <c r="AL674" s="144"/>
      <c r="AM674" s="144"/>
      <c r="AN674" s="144"/>
      <c r="AO674" s="144"/>
      <c r="AP674" s="144"/>
    </row>
    <row r="675" spans="1:42">
      <c r="A675" s="144"/>
      <c r="B675" s="144"/>
      <c r="C675" s="144"/>
      <c r="D675" s="144"/>
      <c r="E675" s="144"/>
      <c r="F675" s="144"/>
      <c r="G675" s="144"/>
      <c r="H675" s="144"/>
      <c r="I675" s="144"/>
      <c r="J675" s="144"/>
      <c r="K675" s="144"/>
      <c r="L675" s="144"/>
      <c r="M675" s="144"/>
      <c r="N675" s="144"/>
      <c r="O675" s="144"/>
      <c r="P675" s="144"/>
      <c r="Q675" s="144"/>
      <c r="R675" s="144"/>
      <c r="S675" s="144"/>
      <c r="T675" s="144"/>
      <c r="U675" s="144"/>
      <c r="V675" s="144"/>
      <c r="W675" s="144"/>
      <c r="X675" s="144"/>
      <c r="Y675" s="144"/>
      <c r="Z675" s="144"/>
      <c r="AA675" s="144"/>
      <c r="AB675" s="144"/>
      <c r="AC675" s="144"/>
      <c r="AD675" s="144"/>
      <c r="AE675" s="144"/>
      <c r="AF675" s="144"/>
      <c r="AG675" s="144"/>
      <c r="AH675" s="144"/>
      <c r="AI675" s="144"/>
      <c r="AJ675" s="144"/>
      <c r="AK675" s="144"/>
      <c r="AL675" s="144"/>
      <c r="AM675" s="144"/>
      <c r="AN675" s="144"/>
      <c r="AO675" s="144"/>
      <c r="AP675" s="144"/>
    </row>
    <row r="676" spans="1:42">
      <c r="A676" s="144"/>
      <c r="B676" s="144"/>
      <c r="C676" s="144"/>
      <c r="D676" s="144"/>
      <c r="E676" s="144"/>
      <c r="F676" s="144"/>
      <c r="G676" s="144"/>
      <c r="H676" s="144"/>
      <c r="I676" s="144"/>
      <c r="J676" s="144"/>
      <c r="K676" s="144"/>
      <c r="L676" s="144"/>
      <c r="M676" s="144"/>
      <c r="N676" s="144"/>
      <c r="O676" s="144"/>
      <c r="P676" s="144"/>
      <c r="Q676" s="144"/>
      <c r="R676" s="144"/>
      <c r="S676" s="144"/>
      <c r="T676" s="144"/>
      <c r="U676" s="144"/>
      <c r="V676" s="144"/>
      <c r="W676" s="144"/>
      <c r="X676" s="144"/>
      <c r="Y676" s="144"/>
      <c r="Z676" s="144"/>
      <c r="AA676" s="144"/>
      <c r="AB676" s="144"/>
      <c r="AC676" s="144"/>
      <c r="AD676" s="144"/>
      <c r="AE676" s="144"/>
      <c r="AF676" s="144"/>
      <c r="AG676" s="144"/>
      <c r="AH676" s="144"/>
      <c r="AI676" s="144"/>
      <c r="AJ676" s="144"/>
      <c r="AK676" s="144"/>
      <c r="AL676" s="144"/>
      <c r="AM676" s="144"/>
      <c r="AN676" s="144"/>
      <c r="AO676" s="144"/>
      <c r="AP676" s="144"/>
    </row>
    <row r="677" spans="1:42">
      <c r="A677" s="144"/>
      <c r="B677" s="144"/>
      <c r="C677" s="144"/>
      <c r="D677" s="144"/>
      <c r="E677" s="144"/>
      <c r="F677" s="144"/>
      <c r="G677" s="144"/>
      <c r="H677" s="144"/>
      <c r="I677" s="144"/>
      <c r="J677" s="144"/>
      <c r="K677" s="144"/>
      <c r="L677" s="144"/>
      <c r="M677" s="144"/>
      <c r="N677" s="144"/>
      <c r="O677" s="144"/>
      <c r="P677" s="144"/>
      <c r="Q677" s="144"/>
      <c r="R677" s="144"/>
      <c r="S677" s="144"/>
      <c r="T677" s="144"/>
      <c r="U677" s="144"/>
      <c r="V677" s="144"/>
      <c r="W677" s="144"/>
      <c r="X677" s="144"/>
      <c r="Y677" s="144"/>
      <c r="Z677" s="144"/>
      <c r="AA677" s="144"/>
      <c r="AB677" s="144"/>
      <c r="AC677" s="144"/>
      <c r="AD677" s="144"/>
      <c r="AE677" s="144"/>
      <c r="AF677" s="144"/>
      <c r="AG677" s="144"/>
      <c r="AH677" s="144"/>
      <c r="AI677" s="144"/>
      <c r="AJ677" s="144"/>
      <c r="AK677" s="144"/>
      <c r="AL677" s="144"/>
      <c r="AM677" s="144"/>
      <c r="AN677" s="144"/>
      <c r="AO677" s="144"/>
      <c r="AP677" s="144"/>
    </row>
    <row r="678" spans="1:42">
      <c r="A678" s="144"/>
      <c r="B678" s="144"/>
      <c r="C678" s="144"/>
      <c r="D678" s="144"/>
      <c r="E678" s="144"/>
      <c r="F678" s="144"/>
      <c r="G678" s="144"/>
      <c r="H678" s="144"/>
      <c r="I678" s="144"/>
      <c r="J678" s="144"/>
      <c r="K678" s="144"/>
      <c r="L678" s="144"/>
      <c r="M678" s="144"/>
      <c r="N678" s="144"/>
      <c r="O678" s="144"/>
      <c r="P678" s="144"/>
      <c r="Q678" s="144"/>
      <c r="R678" s="144"/>
      <c r="S678" s="144"/>
      <c r="T678" s="144"/>
      <c r="U678" s="144"/>
      <c r="V678" s="144"/>
      <c r="W678" s="144"/>
      <c r="X678" s="144"/>
      <c r="Y678" s="144"/>
      <c r="Z678" s="144"/>
      <c r="AA678" s="144"/>
      <c r="AB678" s="144"/>
      <c r="AC678" s="144"/>
      <c r="AD678" s="144"/>
      <c r="AE678" s="144"/>
      <c r="AF678" s="144"/>
      <c r="AG678" s="144"/>
      <c r="AH678" s="144"/>
      <c r="AI678" s="144"/>
      <c r="AJ678" s="144"/>
      <c r="AK678" s="144"/>
      <c r="AL678" s="144"/>
      <c r="AM678" s="144"/>
      <c r="AN678" s="144"/>
      <c r="AO678" s="144"/>
      <c r="AP678" s="144"/>
    </row>
    <row r="679" spans="1:42">
      <c r="A679" s="144"/>
      <c r="B679" s="144"/>
      <c r="C679" s="144"/>
      <c r="D679" s="144"/>
      <c r="E679" s="144"/>
      <c r="F679" s="144"/>
      <c r="G679" s="144"/>
      <c r="H679" s="144"/>
      <c r="I679" s="144"/>
      <c r="J679" s="144"/>
      <c r="K679" s="144"/>
      <c r="L679" s="144"/>
      <c r="M679" s="144"/>
      <c r="N679" s="144"/>
      <c r="O679" s="144"/>
      <c r="P679" s="144"/>
      <c r="Q679" s="144"/>
      <c r="R679" s="144"/>
      <c r="S679" s="144"/>
      <c r="T679" s="144"/>
      <c r="U679" s="144"/>
      <c r="V679" s="144"/>
      <c r="W679" s="144"/>
      <c r="X679" s="144"/>
      <c r="Y679" s="144"/>
      <c r="Z679" s="144"/>
      <c r="AA679" s="144"/>
      <c r="AB679" s="144"/>
      <c r="AC679" s="144"/>
      <c r="AD679" s="144"/>
      <c r="AE679" s="144"/>
      <c r="AF679" s="144"/>
      <c r="AG679" s="144"/>
      <c r="AH679" s="144"/>
      <c r="AI679" s="144"/>
      <c r="AJ679" s="144"/>
      <c r="AK679" s="144"/>
      <c r="AL679" s="144"/>
      <c r="AM679" s="144"/>
      <c r="AN679" s="144"/>
      <c r="AO679" s="144"/>
      <c r="AP679" s="144"/>
    </row>
    <row r="680" spans="1:42">
      <c r="A680" s="144"/>
      <c r="B680" s="144"/>
      <c r="C680" s="144"/>
      <c r="D680" s="144"/>
      <c r="E680" s="144"/>
      <c r="F680" s="144"/>
      <c r="G680" s="144"/>
      <c r="H680" s="144"/>
      <c r="I680" s="144"/>
      <c r="J680" s="144"/>
      <c r="K680" s="144"/>
      <c r="L680" s="144"/>
      <c r="M680" s="144"/>
      <c r="N680" s="144"/>
      <c r="O680" s="144"/>
      <c r="P680" s="144"/>
      <c r="Q680" s="144"/>
      <c r="R680" s="144"/>
      <c r="S680" s="144"/>
      <c r="T680" s="144"/>
      <c r="U680" s="144"/>
      <c r="V680" s="144"/>
      <c r="W680" s="144"/>
      <c r="X680" s="144"/>
      <c r="Y680" s="144"/>
      <c r="Z680" s="144"/>
      <c r="AA680" s="144"/>
      <c r="AB680" s="144"/>
      <c r="AC680" s="144"/>
      <c r="AD680" s="144"/>
      <c r="AE680" s="144"/>
      <c r="AF680" s="144"/>
      <c r="AG680" s="144"/>
      <c r="AH680" s="144"/>
      <c r="AI680" s="144"/>
      <c r="AJ680" s="144"/>
      <c r="AK680" s="144"/>
      <c r="AL680" s="144"/>
      <c r="AM680" s="144"/>
      <c r="AN680" s="144"/>
      <c r="AO680" s="144"/>
      <c r="AP680" s="144"/>
    </row>
    <row r="681" spans="1:42">
      <c r="A681" s="144"/>
      <c r="B681" s="144"/>
      <c r="C681" s="144"/>
      <c r="D681" s="144"/>
      <c r="E681" s="144"/>
      <c r="F681" s="144"/>
      <c r="G681" s="144"/>
      <c r="H681" s="144"/>
      <c r="I681" s="144"/>
      <c r="J681" s="144"/>
      <c r="K681" s="144"/>
      <c r="L681" s="144"/>
      <c r="M681" s="144"/>
      <c r="N681" s="144"/>
      <c r="O681" s="144"/>
      <c r="P681" s="144"/>
      <c r="Q681" s="144"/>
      <c r="R681" s="144"/>
      <c r="S681" s="144"/>
      <c r="T681" s="144"/>
      <c r="U681" s="144"/>
      <c r="V681" s="144"/>
      <c r="W681" s="144"/>
      <c r="X681" s="144"/>
      <c r="Y681" s="144"/>
      <c r="Z681" s="144"/>
      <c r="AA681" s="144"/>
      <c r="AB681" s="144"/>
      <c r="AC681" s="144"/>
      <c r="AD681" s="144"/>
      <c r="AE681" s="144"/>
      <c r="AF681" s="144"/>
      <c r="AG681" s="144"/>
      <c r="AH681" s="144"/>
      <c r="AI681" s="144"/>
      <c r="AJ681" s="144"/>
      <c r="AK681" s="144"/>
      <c r="AL681" s="144"/>
      <c r="AM681" s="144"/>
      <c r="AN681" s="144"/>
      <c r="AO681" s="144"/>
      <c r="AP681" s="144"/>
    </row>
    <row r="682" spans="1:42">
      <c r="A682" s="144"/>
      <c r="B682" s="144"/>
      <c r="C682" s="144"/>
      <c r="D682" s="144"/>
      <c r="E682" s="144"/>
      <c r="F682" s="144"/>
      <c r="G682" s="144"/>
      <c r="H682" s="144"/>
      <c r="I682" s="144"/>
      <c r="J682" s="144"/>
      <c r="K682" s="144"/>
      <c r="L682" s="144"/>
      <c r="M682" s="144"/>
      <c r="N682" s="144"/>
      <c r="O682" s="144"/>
      <c r="P682" s="144"/>
      <c r="Q682" s="144"/>
      <c r="R682" s="144"/>
      <c r="S682" s="144"/>
      <c r="T682" s="144"/>
      <c r="U682" s="144"/>
      <c r="V682" s="144"/>
      <c r="W682" s="144"/>
      <c r="X682" s="144"/>
      <c r="Y682" s="144"/>
      <c r="Z682" s="144"/>
      <c r="AA682" s="144"/>
      <c r="AB682" s="144"/>
      <c r="AC682" s="144"/>
      <c r="AD682" s="144"/>
      <c r="AE682" s="144"/>
      <c r="AF682" s="144"/>
      <c r="AG682" s="144"/>
      <c r="AH682" s="144"/>
      <c r="AI682" s="144"/>
      <c r="AJ682" s="144"/>
      <c r="AK682" s="144"/>
      <c r="AL682" s="144"/>
      <c r="AM682" s="144"/>
      <c r="AN682" s="144"/>
      <c r="AO682" s="144"/>
      <c r="AP682" s="144"/>
    </row>
    <row r="683" spans="1:42">
      <c r="A683" s="144"/>
      <c r="B683" s="144"/>
      <c r="C683" s="144"/>
      <c r="D683" s="144"/>
      <c r="E683" s="144"/>
      <c r="F683" s="144"/>
      <c r="G683" s="144"/>
      <c r="H683" s="144"/>
      <c r="I683" s="144"/>
      <c r="J683" s="144"/>
      <c r="K683" s="144"/>
      <c r="L683" s="144"/>
      <c r="M683" s="144"/>
      <c r="N683" s="144"/>
      <c r="O683" s="144"/>
      <c r="P683" s="144"/>
      <c r="Q683" s="144"/>
      <c r="R683" s="144"/>
      <c r="S683" s="144"/>
      <c r="T683" s="144"/>
      <c r="U683" s="144"/>
      <c r="V683" s="144"/>
      <c r="W683" s="144"/>
      <c r="X683" s="144"/>
      <c r="Y683" s="144"/>
      <c r="Z683" s="144"/>
      <c r="AA683" s="144"/>
      <c r="AB683" s="144"/>
      <c r="AC683" s="144"/>
      <c r="AD683" s="144"/>
      <c r="AE683" s="144"/>
      <c r="AF683" s="144"/>
      <c r="AG683" s="144"/>
      <c r="AH683" s="144"/>
      <c r="AI683" s="144"/>
      <c r="AJ683" s="144"/>
      <c r="AK683" s="144"/>
      <c r="AL683" s="144"/>
      <c r="AM683" s="144"/>
      <c r="AN683" s="144"/>
      <c r="AO683" s="144"/>
      <c r="AP683" s="144"/>
    </row>
    <row r="684" spans="1:42">
      <c r="A684" s="144"/>
      <c r="B684" s="144"/>
      <c r="C684" s="144"/>
      <c r="D684" s="144"/>
      <c r="E684" s="144"/>
      <c r="F684" s="144"/>
      <c r="G684" s="144"/>
      <c r="H684" s="144"/>
      <c r="I684" s="144"/>
      <c r="J684" s="144"/>
      <c r="K684" s="144"/>
      <c r="L684" s="144"/>
      <c r="M684" s="144"/>
      <c r="N684" s="144"/>
      <c r="O684" s="144"/>
      <c r="P684" s="144"/>
      <c r="Q684" s="144"/>
      <c r="R684" s="144"/>
      <c r="S684" s="144"/>
      <c r="T684" s="144"/>
      <c r="U684" s="144"/>
      <c r="V684" s="144"/>
      <c r="W684" s="144"/>
      <c r="X684" s="144"/>
      <c r="Y684" s="144"/>
      <c r="Z684" s="144"/>
      <c r="AA684" s="144"/>
      <c r="AB684" s="144"/>
      <c r="AC684" s="144"/>
      <c r="AD684" s="144"/>
      <c r="AE684" s="144"/>
      <c r="AF684" s="144"/>
      <c r="AG684" s="144"/>
      <c r="AH684" s="144"/>
      <c r="AI684" s="144"/>
      <c r="AJ684" s="144"/>
      <c r="AK684" s="144"/>
      <c r="AL684" s="144"/>
      <c r="AM684" s="144"/>
      <c r="AN684" s="144"/>
      <c r="AO684" s="144"/>
      <c r="AP684" s="144"/>
    </row>
    <row r="685" spans="1:42">
      <c r="A685" s="144"/>
      <c r="B685" s="144"/>
      <c r="C685" s="144"/>
      <c r="D685" s="144"/>
      <c r="E685" s="144"/>
      <c r="F685" s="144"/>
      <c r="G685" s="144"/>
      <c r="H685" s="144"/>
      <c r="I685" s="144"/>
      <c r="J685" s="144"/>
      <c r="K685" s="144"/>
      <c r="L685" s="144"/>
      <c r="M685" s="144"/>
      <c r="N685" s="144"/>
      <c r="O685" s="144"/>
      <c r="P685" s="144"/>
      <c r="Q685" s="144"/>
      <c r="R685" s="144"/>
      <c r="S685" s="144"/>
      <c r="T685" s="144"/>
      <c r="U685" s="144"/>
      <c r="V685" s="144"/>
      <c r="W685" s="144"/>
      <c r="X685" s="144"/>
      <c r="Y685" s="144"/>
      <c r="Z685" s="144"/>
      <c r="AA685" s="144"/>
      <c r="AB685" s="144"/>
      <c r="AC685" s="144"/>
      <c r="AD685" s="144"/>
      <c r="AE685" s="144"/>
      <c r="AF685" s="144"/>
      <c r="AG685" s="144"/>
      <c r="AH685" s="144"/>
      <c r="AI685" s="144"/>
      <c r="AJ685" s="144"/>
      <c r="AK685" s="144"/>
      <c r="AL685" s="144"/>
      <c r="AM685" s="144"/>
      <c r="AN685" s="144"/>
      <c r="AO685" s="144"/>
      <c r="AP685" s="144"/>
    </row>
    <row r="686" spans="1:42">
      <c r="A686" s="144"/>
      <c r="B686" s="144"/>
      <c r="C686" s="144"/>
      <c r="D686" s="144"/>
      <c r="E686" s="144"/>
      <c r="F686" s="144"/>
      <c r="G686" s="144"/>
      <c r="H686" s="144"/>
      <c r="I686" s="144"/>
      <c r="J686" s="144"/>
      <c r="K686" s="144"/>
      <c r="L686" s="144"/>
      <c r="M686" s="144"/>
      <c r="N686" s="144"/>
      <c r="O686" s="144"/>
      <c r="P686" s="144"/>
      <c r="Q686" s="144"/>
      <c r="R686" s="144"/>
      <c r="S686" s="144"/>
      <c r="T686" s="144"/>
      <c r="U686" s="144"/>
      <c r="V686" s="144"/>
      <c r="W686" s="144"/>
      <c r="X686" s="144"/>
      <c r="Y686" s="144"/>
      <c r="Z686" s="144"/>
      <c r="AA686" s="144"/>
      <c r="AB686" s="144"/>
      <c r="AC686" s="144"/>
      <c r="AD686" s="144"/>
      <c r="AE686" s="144"/>
      <c r="AF686" s="144"/>
      <c r="AG686" s="144"/>
      <c r="AH686" s="144"/>
      <c r="AI686" s="144"/>
      <c r="AJ686" s="144"/>
      <c r="AK686" s="144"/>
      <c r="AL686" s="144"/>
      <c r="AM686" s="144"/>
      <c r="AN686" s="144"/>
      <c r="AO686" s="144"/>
      <c r="AP686" s="144"/>
    </row>
    <row r="687" spans="1:42">
      <c r="A687" s="144"/>
      <c r="B687" s="144"/>
      <c r="C687" s="144"/>
      <c r="D687" s="144"/>
      <c r="E687" s="144"/>
      <c r="F687" s="144"/>
      <c r="G687" s="144"/>
      <c r="H687" s="144"/>
      <c r="I687" s="144"/>
      <c r="J687" s="144"/>
      <c r="K687" s="144"/>
      <c r="L687" s="144"/>
      <c r="M687" s="144"/>
      <c r="N687" s="144"/>
      <c r="O687" s="144"/>
      <c r="P687" s="144"/>
      <c r="Q687" s="144"/>
      <c r="R687" s="144"/>
      <c r="S687" s="144"/>
      <c r="T687" s="144"/>
      <c r="U687" s="144"/>
      <c r="V687" s="144"/>
      <c r="W687" s="144"/>
      <c r="X687" s="144"/>
      <c r="Y687" s="144"/>
      <c r="Z687" s="144"/>
      <c r="AA687" s="144"/>
      <c r="AB687" s="144"/>
      <c r="AC687" s="144"/>
      <c r="AD687" s="144"/>
      <c r="AE687" s="144"/>
      <c r="AF687" s="144"/>
      <c r="AG687" s="144"/>
      <c r="AH687" s="144"/>
      <c r="AI687" s="144"/>
      <c r="AJ687" s="144"/>
      <c r="AK687" s="144"/>
      <c r="AL687" s="144"/>
      <c r="AM687" s="144"/>
      <c r="AN687" s="144"/>
      <c r="AO687" s="144"/>
      <c r="AP687" s="144"/>
    </row>
    <row r="688" spans="1:42">
      <c r="A688" s="144"/>
      <c r="B688" s="144"/>
      <c r="C688" s="144"/>
      <c r="D688" s="144"/>
      <c r="E688" s="144"/>
      <c r="F688" s="144"/>
      <c r="G688" s="144"/>
      <c r="H688" s="144"/>
      <c r="I688" s="144"/>
      <c r="J688" s="144"/>
      <c r="K688" s="144"/>
      <c r="L688" s="144"/>
      <c r="M688" s="144"/>
      <c r="N688" s="144"/>
      <c r="O688" s="144"/>
      <c r="P688" s="144"/>
      <c r="Q688" s="144"/>
      <c r="R688" s="144"/>
      <c r="S688" s="144"/>
      <c r="T688" s="144"/>
      <c r="U688" s="144"/>
      <c r="V688" s="144"/>
      <c r="W688" s="144"/>
      <c r="X688" s="144"/>
      <c r="Y688" s="144"/>
      <c r="Z688" s="144"/>
      <c r="AA688" s="144"/>
      <c r="AB688" s="144"/>
      <c r="AC688" s="144"/>
      <c r="AD688" s="144"/>
      <c r="AE688" s="144"/>
      <c r="AF688" s="144"/>
      <c r="AG688" s="144"/>
      <c r="AH688" s="144"/>
      <c r="AI688" s="144"/>
      <c r="AJ688" s="144"/>
      <c r="AK688" s="144"/>
      <c r="AL688" s="144"/>
      <c r="AM688" s="144"/>
      <c r="AN688" s="144"/>
      <c r="AO688" s="144"/>
      <c r="AP688" s="144"/>
    </row>
    <row r="689" spans="1:42">
      <c r="A689" s="144"/>
      <c r="B689" s="144"/>
      <c r="C689" s="144"/>
      <c r="D689" s="144"/>
      <c r="E689" s="144"/>
      <c r="F689" s="144"/>
      <c r="G689" s="144"/>
      <c r="H689" s="144"/>
      <c r="I689" s="144"/>
      <c r="J689" s="144"/>
      <c r="K689" s="144"/>
      <c r="L689" s="144"/>
      <c r="M689" s="144"/>
      <c r="N689" s="144"/>
      <c r="O689" s="144"/>
      <c r="P689" s="144"/>
      <c r="Q689" s="144"/>
      <c r="R689" s="144"/>
      <c r="S689" s="144"/>
      <c r="T689" s="144"/>
      <c r="U689" s="144"/>
      <c r="V689" s="144"/>
      <c r="W689" s="144"/>
      <c r="X689" s="144"/>
      <c r="Y689" s="144"/>
      <c r="Z689" s="144"/>
      <c r="AA689" s="144"/>
      <c r="AB689" s="144"/>
      <c r="AC689" s="144"/>
      <c r="AD689" s="144"/>
      <c r="AE689" s="144"/>
      <c r="AF689" s="144"/>
      <c r="AG689" s="144"/>
      <c r="AH689" s="144"/>
      <c r="AI689" s="144"/>
      <c r="AJ689" s="144"/>
      <c r="AK689" s="144"/>
      <c r="AL689" s="144"/>
      <c r="AM689" s="144"/>
      <c r="AN689" s="144"/>
      <c r="AO689" s="144"/>
      <c r="AP689" s="144"/>
    </row>
    <row r="690" spans="1:42">
      <c r="A690" s="144"/>
      <c r="B690" s="144"/>
      <c r="C690" s="144"/>
      <c r="D690" s="144"/>
      <c r="E690" s="144"/>
      <c r="F690" s="144"/>
      <c r="G690" s="144"/>
      <c r="H690" s="144"/>
      <c r="I690" s="144"/>
      <c r="J690" s="144"/>
      <c r="K690" s="144"/>
      <c r="L690" s="144"/>
      <c r="M690" s="144"/>
      <c r="N690" s="144"/>
      <c r="O690" s="144"/>
      <c r="P690" s="144"/>
      <c r="Q690" s="144"/>
      <c r="R690" s="144"/>
      <c r="S690" s="144"/>
      <c r="T690" s="144"/>
      <c r="U690" s="144"/>
      <c r="V690" s="144"/>
      <c r="W690" s="144"/>
      <c r="X690" s="144"/>
      <c r="Y690" s="144"/>
      <c r="Z690" s="144"/>
      <c r="AA690" s="144"/>
      <c r="AB690" s="144"/>
      <c r="AC690" s="144"/>
      <c r="AD690" s="144"/>
      <c r="AE690" s="144"/>
      <c r="AF690" s="144"/>
      <c r="AG690" s="144"/>
      <c r="AH690" s="144"/>
      <c r="AI690" s="144"/>
      <c r="AJ690" s="144"/>
      <c r="AK690" s="144"/>
      <c r="AL690" s="144"/>
      <c r="AM690" s="144"/>
      <c r="AN690" s="144"/>
      <c r="AO690" s="144"/>
      <c r="AP690" s="144"/>
    </row>
    <row r="691" spans="1:42">
      <c r="A691" s="144"/>
      <c r="B691" s="144"/>
      <c r="C691" s="144"/>
      <c r="D691" s="144"/>
      <c r="E691" s="144"/>
      <c r="F691" s="144"/>
      <c r="G691" s="144"/>
      <c r="H691" s="144"/>
      <c r="I691" s="144"/>
      <c r="J691" s="144"/>
      <c r="K691" s="144"/>
      <c r="L691" s="144"/>
      <c r="M691" s="144"/>
      <c r="N691" s="144"/>
      <c r="O691" s="144"/>
      <c r="P691" s="144"/>
      <c r="Q691" s="144"/>
      <c r="R691" s="144"/>
      <c r="S691" s="144"/>
      <c r="T691" s="144"/>
      <c r="U691" s="144"/>
      <c r="V691" s="144"/>
      <c r="W691" s="144"/>
      <c r="X691" s="144"/>
      <c r="Y691" s="144"/>
      <c r="Z691" s="144"/>
      <c r="AA691" s="144"/>
      <c r="AB691" s="144"/>
      <c r="AC691" s="144"/>
      <c r="AD691" s="144"/>
      <c r="AE691" s="144"/>
      <c r="AF691" s="144"/>
      <c r="AG691" s="144"/>
      <c r="AH691" s="144"/>
      <c r="AI691" s="144"/>
      <c r="AJ691" s="144"/>
      <c r="AK691" s="144"/>
      <c r="AL691" s="144"/>
      <c r="AM691" s="144"/>
      <c r="AN691" s="144"/>
      <c r="AO691" s="144"/>
      <c r="AP691" s="144"/>
    </row>
    <row r="692" spans="1:42">
      <c r="A692" s="144"/>
      <c r="B692" s="144"/>
      <c r="C692" s="144"/>
      <c r="D692" s="144"/>
      <c r="E692" s="144"/>
      <c r="F692" s="144"/>
      <c r="G692" s="144"/>
      <c r="H692" s="144"/>
      <c r="I692" s="144"/>
      <c r="J692" s="144"/>
      <c r="K692" s="144"/>
      <c r="L692" s="144"/>
      <c r="M692" s="144"/>
      <c r="N692" s="144"/>
      <c r="O692" s="144"/>
      <c r="P692" s="144"/>
      <c r="Q692" s="144"/>
      <c r="R692" s="144"/>
      <c r="S692" s="144"/>
      <c r="T692" s="144"/>
      <c r="U692" s="144"/>
      <c r="V692" s="144"/>
      <c r="W692" s="144"/>
      <c r="X692" s="144"/>
      <c r="Y692" s="144"/>
      <c r="Z692" s="144"/>
      <c r="AA692" s="144"/>
      <c r="AB692" s="144"/>
      <c r="AC692" s="144"/>
      <c r="AD692" s="144"/>
      <c r="AE692" s="144"/>
      <c r="AF692" s="144"/>
      <c r="AG692" s="144"/>
      <c r="AH692" s="144"/>
      <c r="AI692" s="144"/>
      <c r="AJ692" s="144"/>
      <c r="AK692" s="144"/>
      <c r="AL692" s="144"/>
      <c r="AM692" s="144"/>
      <c r="AN692" s="144"/>
      <c r="AO692" s="144"/>
      <c r="AP692" s="144"/>
    </row>
    <row r="693" spans="1:42">
      <c r="A693" s="144"/>
      <c r="B693" s="144"/>
      <c r="C693" s="144"/>
      <c r="D693" s="144"/>
      <c r="E693" s="144"/>
      <c r="F693" s="144"/>
      <c r="G693" s="144"/>
      <c r="H693" s="144"/>
      <c r="I693" s="144"/>
      <c r="J693" s="144"/>
      <c r="K693" s="144"/>
      <c r="L693" s="144"/>
      <c r="M693" s="144"/>
      <c r="N693" s="144"/>
      <c r="O693" s="144"/>
      <c r="P693" s="144"/>
      <c r="Q693" s="144"/>
      <c r="R693" s="144"/>
      <c r="S693" s="144"/>
      <c r="T693" s="144"/>
      <c r="U693" s="144"/>
      <c r="V693" s="144"/>
      <c r="W693" s="144"/>
      <c r="X693" s="144"/>
      <c r="Y693" s="144"/>
      <c r="Z693" s="144"/>
      <c r="AA693" s="144"/>
      <c r="AB693" s="144"/>
      <c r="AC693" s="144"/>
      <c r="AD693" s="144"/>
      <c r="AE693" s="144"/>
      <c r="AF693" s="144"/>
      <c r="AG693" s="144"/>
      <c r="AH693" s="144"/>
      <c r="AI693" s="144"/>
      <c r="AJ693" s="144"/>
      <c r="AK693" s="144"/>
      <c r="AL693" s="144"/>
      <c r="AM693" s="144"/>
      <c r="AN693" s="144"/>
      <c r="AO693" s="144"/>
      <c r="AP693" s="144"/>
    </row>
    <row r="694" spans="1:42">
      <c r="A694" s="144"/>
      <c r="B694" s="144"/>
      <c r="C694" s="144"/>
      <c r="D694" s="144"/>
      <c r="E694" s="144"/>
      <c r="F694" s="144"/>
      <c r="G694" s="144"/>
      <c r="H694" s="144"/>
      <c r="I694" s="144"/>
      <c r="J694" s="144"/>
      <c r="K694" s="144"/>
      <c r="L694" s="144"/>
      <c r="M694" s="144"/>
      <c r="N694" s="144"/>
      <c r="O694" s="144"/>
      <c r="P694" s="144"/>
      <c r="Q694" s="144"/>
      <c r="R694" s="144"/>
      <c r="S694" s="144"/>
      <c r="T694" s="144"/>
      <c r="U694" s="144"/>
      <c r="V694" s="144"/>
      <c r="W694" s="144"/>
      <c r="X694" s="144"/>
      <c r="Y694" s="144"/>
      <c r="Z694" s="144"/>
      <c r="AA694" s="144"/>
      <c r="AB694" s="144"/>
      <c r="AC694" s="144"/>
      <c r="AD694" s="144"/>
      <c r="AE694" s="144"/>
      <c r="AF694" s="144"/>
      <c r="AG694" s="144"/>
      <c r="AH694" s="144"/>
      <c r="AI694" s="144"/>
      <c r="AJ694" s="144"/>
      <c r="AK694" s="144"/>
      <c r="AL694" s="144"/>
      <c r="AM694" s="144"/>
      <c r="AN694" s="144"/>
      <c r="AO694" s="144"/>
      <c r="AP694" s="144"/>
    </row>
    <row r="695" spans="1:42">
      <c r="A695" s="144"/>
      <c r="B695" s="144"/>
      <c r="C695" s="144"/>
      <c r="D695" s="144"/>
      <c r="E695" s="144"/>
      <c r="F695" s="144"/>
      <c r="G695" s="144"/>
      <c r="H695" s="144"/>
      <c r="I695" s="144"/>
      <c r="J695" s="144"/>
      <c r="K695" s="144"/>
      <c r="L695" s="144"/>
      <c r="M695" s="144"/>
      <c r="N695" s="144"/>
      <c r="O695" s="144"/>
      <c r="P695" s="144"/>
      <c r="Q695" s="144"/>
      <c r="R695" s="144"/>
      <c r="S695" s="144"/>
      <c r="T695" s="144"/>
      <c r="U695" s="144"/>
      <c r="V695" s="144"/>
      <c r="W695" s="144"/>
      <c r="X695" s="144"/>
      <c r="Y695" s="144"/>
      <c r="Z695" s="144"/>
      <c r="AA695" s="144"/>
      <c r="AB695" s="144"/>
      <c r="AC695" s="144"/>
      <c r="AD695" s="144"/>
      <c r="AE695" s="144"/>
      <c r="AF695" s="144"/>
      <c r="AG695" s="144"/>
      <c r="AH695" s="144"/>
      <c r="AI695" s="144"/>
      <c r="AJ695" s="144"/>
      <c r="AK695" s="144"/>
      <c r="AL695" s="144"/>
      <c r="AM695" s="144"/>
      <c r="AN695" s="144"/>
      <c r="AO695" s="144"/>
      <c r="AP695" s="144"/>
    </row>
    <row r="696" spans="1:42">
      <c r="A696" s="144"/>
      <c r="B696" s="144"/>
      <c r="C696" s="144"/>
      <c r="D696" s="144"/>
      <c r="E696" s="144"/>
      <c r="F696" s="144"/>
      <c r="G696" s="144"/>
      <c r="H696" s="144"/>
      <c r="I696" s="144"/>
      <c r="J696" s="144"/>
      <c r="K696" s="144"/>
      <c r="L696" s="144"/>
      <c r="M696" s="144"/>
      <c r="N696" s="144"/>
      <c r="O696" s="144"/>
      <c r="P696" s="144"/>
      <c r="Q696" s="144"/>
      <c r="R696" s="144"/>
      <c r="S696" s="144"/>
      <c r="T696" s="144"/>
      <c r="U696" s="144"/>
      <c r="V696" s="144"/>
      <c r="W696" s="144"/>
      <c r="X696" s="144"/>
      <c r="Y696" s="144"/>
      <c r="Z696" s="144"/>
      <c r="AA696" s="144"/>
      <c r="AB696" s="144"/>
      <c r="AC696" s="144"/>
      <c r="AD696" s="144"/>
      <c r="AE696" s="144"/>
      <c r="AF696" s="144"/>
      <c r="AG696" s="144"/>
      <c r="AH696" s="144"/>
      <c r="AI696" s="144"/>
      <c r="AJ696" s="144"/>
      <c r="AK696" s="144"/>
      <c r="AL696" s="144"/>
      <c r="AM696" s="144"/>
      <c r="AN696" s="144"/>
      <c r="AO696" s="144"/>
      <c r="AP696" s="144"/>
    </row>
    <row r="697" spans="1:42">
      <c r="A697" s="144"/>
      <c r="B697" s="144"/>
      <c r="C697" s="144"/>
      <c r="D697" s="144"/>
      <c r="E697" s="144"/>
      <c r="F697" s="144"/>
      <c r="G697" s="144"/>
      <c r="H697" s="144"/>
      <c r="I697" s="144"/>
      <c r="J697" s="144"/>
      <c r="K697" s="144"/>
      <c r="L697" s="144"/>
      <c r="M697" s="144"/>
      <c r="N697" s="144"/>
      <c r="O697" s="144"/>
      <c r="P697" s="144"/>
      <c r="Q697" s="144"/>
      <c r="R697" s="144"/>
      <c r="S697" s="144"/>
      <c r="T697" s="144"/>
      <c r="U697" s="144"/>
      <c r="V697" s="144"/>
      <c r="W697" s="144"/>
      <c r="X697" s="144"/>
      <c r="Y697" s="144"/>
      <c r="Z697" s="144"/>
      <c r="AA697" s="144"/>
      <c r="AB697" s="144"/>
      <c r="AC697" s="144"/>
      <c r="AD697" s="144"/>
      <c r="AE697" s="144"/>
      <c r="AF697" s="144"/>
      <c r="AG697" s="144"/>
      <c r="AH697" s="144"/>
      <c r="AI697" s="144"/>
      <c r="AJ697" s="144"/>
      <c r="AK697" s="144"/>
      <c r="AL697" s="144"/>
      <c r="AM697" s="144"/>
      <c r="AN697" s="144"/>
      <c r="AO697" s="144"/>
      <c r="AP697" s="144"/>
    </row>
    <row r="698" spans="1:42">
      <c r="A698" s="144"/>
      <c r="B698" s="144"/>
      <c r="C698" s="144"/>
      <c r="D698" s="144"/>
      <c r="E698" s="144"/>
      <c r="F698" s="144"/>
      <c r="G698" s="144"/>
      <c r="H698" s="144"/>
      <c r="I698" s="144"/>
      <c r="J698" s="144"/>
      <c r="K698" s="144"/>
      <c r="L698" s="144"/>
      <c r="M698" s="144"/>
      <c r="N698" s="144"/>
      <c r="O698" s="144"/>
      <c r="P698" s="144"/>
      <c r="Q698" s="144"/>
      <c r="R698" s="144"/>
      <c r="S698" s="144"/>
      <c r="T698" s="144"/>
      <c r="U698" s="144"/>
      <c r="V698" s="144"/>
      <c r="W698" s="144"/>
      <c r="X698" s="144"/>
      <c r="Y698" s="144"/>
      <c r="Z698" s="144"/>
      <c r="AA698" s="144"/>
      <c r="AB698" s="144"/>
      <c r="AC698" s="144"/>
      <c r="AD698" s="144"/>
      <c r="AE698" s="144"/>
      <c r="AF698" s="144"/>
      <c r="AG698" s="144"/>
      <c r="AH698" s="144"/>
      <c r="AI698" s="144"/>
      <c r="AJ698" s="144"/>
      <c r="AK698" s="144"/>
      <c r="AL698" s="144"/>
      <c r="AM698" s="144"/>
      <c r="AN698" s="144"/>
      <c r="AO698" s="144"/>
      <c r="AP698" s="144"/>
    </row>
    <row r="699" spans="1:42">
      <c r="A699" s="144"/>
      <c r="B699" s="144"/>
      <c r="C699" s="144"/>
      <c r="D699" s="144"/>
      <c r="E699" s="144"/>
      <c r="F699" s="144"/>
      <c r="G699" s="144"/>
      <c r="H699" s="144"/>
      <c r="I699" s="144"/>
      <c r="J699" s="144"/>
      <c r="K699" s="144"/>
      <c r="L699" s="144"/>
      <c r="M699" s="144"/>
      <c r="N699" s="144"/>
      <c r="O699" s="144"/>
      <c r="P699" s="144"/>
      <c r="Q699" s="144"/>
      <c r="R699" s="144"/>
      <c r="S699" s="144"/>
      <c r="T699" s="144"/>
      <c r="U699" s="144"/>
      <c r="V699" s="144"/>
      <c r="W699" s="144"/>
      <c r="X699" s="144"/>
      <c r="Y699" s="144"/>
      <c r="Z699" s="144"/>
      <c r="AA699" s="144"/>
      <c r="AB699" s="144"/>
      <c r="AC699" s="144"/>
      <c r="AD699" s="144"/>
      <c r="AE699" s="144"/>
      <c r="AF699" s="144"/>
      <c r="AG699" s="144"/>
      <c r="AH699" s="144"/>
      <c r="AI699" s="144"/>
      <c r="AJ699" s="144"/>
      <c r="AK699" s="144"/>
      <c r="AL699" s="144"/>
      <c r="AM699" s="144"/>
      <c r="AN699" s="144"/>
      <c r="AO699" s="144"/>
      <c r="AP699" s="144"/>
    </row>
    <row r="700" spans="1:42">
      <c r="A700" s="144"/>
      <c r="B700" s="144"/>
      <c r="C700" s="144"/>
      <c r="D700" s="144"/>
      <c r="E700" s="144"/>
      <c r="F700" s="144"/>
      <c r="G700" s="144"/>
      <c r="H700" s="144"/>
      <c r="I700" s="144"/>
      <c r="J700" s="144"/>
      <c r="K700" s="144"/>
      <c r="L700" s="144"/>
      <c r="M700" s="144"/>
      <c r="N700" s="144"/>
      <c r="O700" s="144"/>
      <c r="P700" s="144"/>
      <c r="Q700" s="144"/>
      <c r="R700" s="144"/>
      <c r="S700" s="144"/>
      <c r="T700" s="144"/>
      <c r="U700" s="144"/>
      <c r="V700" s="144"/>
      <c r="W700" s="144"/>
      <c r="X700" s="144"/>
      <c r="Y700" s="144"/>
      <c r="Z700" s="144"/>
      <c r="AA700" s="144"/>
      <c r="AB700" s="144"/>
      <c r="AC700" s="144"/>
      <c r="AD700" s="144"/>
      <c r="AE700" s="144"/>
      <c r="AF700" s="144"/>
      <c r="AG700" s="144"/>
      <c r="AH700" s="144"/>
      <c r="AI700" s="144"/>
      <c r="AJ700" s="144"/>
      <c r="AK700" s="144"/>
      <c r="AL700" s="144"/>
      <c r="AM700" s="144"/>
      <c r="AN700" s="144"/>
      <c r="AO700" s="144"/>
      <c r="AP700" s="144"/>
    </row>
    <row r="701" spans="1:42">
      <c r="A701" s="144"/>
      <c r="B701" s="144"/>
      <c r="C701" s="144"/>
      <c r="D701" s="144"/>
      <c r="E701" s="144"/>
      <c r="F701" s="144"/>
      <c r="G701" s="144"/>
      <c r="H701" s="144"/>
      <c r="I701" s="144"/>
      <c r="J701" s="144"/>
      <c r="K701" s="144"/>
      <c r="L701" s="144"/>
      <c r="M701" s="144"/>
      <c r="N701" s="144"/>
      <c r="O701" s="144"/>
      <c r="P701" s="144"/>
      <c r="Q701" s="144"/>
      <c r="R701" s="144"/>
      <c r="S701" s="144"/>
      <c r="T701" s="144"/>
      <c r="U701" s="144"/>
      <c r="V701" s="144"/>
      <c r="W701" s="144"/>
      <c r="X701" s="144"/>
      <c r="Y701" s="144"/>
      <c r="Z701" s="144"/>
      <c r="AA701" s="144"/>
      <c r="AB701" s="144"/>
      <c r="AC701" s="144"/>
      <c r="AD701" s="144"/>
      <c r="AE701" s="144"/>
      <c r="AF701" s="144"/>
      <c r="AG701" s="144"/>
      <c r="AH701" s="144"/>
      <c r="AI701" s="144"/>
      <c r="AJ701" s="144"/>
      <c r="AK701" s="144"/>
      <c r="AL701" s="144"/>
      <c r="AM701" s="144"/>
      <c r="AN701" s="144"/>
      <c r="AO701" s="144"/>
      <c r="AP701" s="144"/>
    </row>
    <row r="702" spans="1:42">
      <c r="A702" s="144"/>
      <c r="B702" s="144"/>
      <c r="C702" s="144"/>
      <c r="D702" s="144"/>
      <c r="E702" s="144"/>
      <c r="F702" s="144"/>
      <c r="G702" s="144"/>
      <c r="H702" s="144"/>
      <c r="I702" s="144"/>
      <c r="J702" s="144"/>
      <c r="K702" s="144"/>
      <c r="L702" s="144"/>
      <c r="M702" s="144"/>
      <c r="N702" s="144"/>
      <c r="O702" s="144"/>
      <c r="P702" s="144"/>
      <c r="Q702" s="144"/>
      <c r="R702" s="144"/>
      <c r="S702" s="144"/>
      <c r="T702" s="144"/>
      <c r="U702" s="144"/>
      <c r="V702" s="144"/>
      <c r="W702" s="144"/>
      <c r="X702" s="144"/>
      <c r="Y702" s="144"/>
      <c r="Z702" s="144"/>
      <c r="AA702" s="144"/>
      <c r="AB702" s="144"/>
      <c r="AC702" s="144"/>
      <c r="AD702" s="144"/>
      <c r="AE702" s="144"/>
      <c r="AF702" s="144"/>
      <c r="AG702" s="144"/>
      <c r="AH702" s="144"/>
      <c r="AI702" s="144"/>
      <c r="AJ702" s="144"/>
      <c r="AK702" s="144"/>
      <c r="AL702" s="144"/>
      <c r="AM702" s="144"/>
      <c r="AN702" s="144"/>
      <c r="AO702" s="144"/>
      <c r="AP702" s="144"/>
    </row>
    <row r="703" spans="1:42">
      <c r="A703" s="144"/>
      <c r="B703" s="144"/>
      <c r="C703" s="144"/>
      <c r="D703" s="144"/>
      <c r="E703" s="144"/>
      <c r="F703" s="144"/>
      <c r="G703" s="144"/>
      <c r="H703" s="144"/>
      <c r="I703" s="144"/>
      <c r="J703" s="144"/>
      <c r="K703" s="144"/>
      <c r="L703" s="144"/>
      <c r="M703" s="144"/>
      <c r="N703" s="144"/>
      <c r="O703" s="144"/>
      <c r="P703" s="144"/>
      <c r="Q703" s="144"/>
      <c r="R703" s="144"/>
      <c r="S703" s="144"/>
      <c r="T703" s="144"/>
      <c r="U703" s="144"/>
      <c r="V703" s="144"/>
      <c r="W703" s="144"/>
      <c r="X703" s="144"/>
      <c r="Y703" s="144"/>
      <c r="Z703" s="144"/>
      <c r="AA703" s="144"/>
      <c r="AB703" s="144"/>
      <c r="AC703" s="144"/>
      <c r="AD703" s="144"/>
      <c r="AE703" s="144"/>
      <c r="AF703" s="144"/>
      <c r="AG703" s="144"/>
      <c r="AH703" s="144"/>
      <c r="AI703" s="144"/>
      <c r="AJ703" s="144"/>
      <c r="AK703" s="144"/>
      <c r="AL703" s="144"/>
      <c r="AM703" s="144"/>
      <c r="AN703" s="144"/>
      <c r="AO703" s="144"/>
      <c r="AP703" s="144"/>
    </row>
    <row r="704" spans="1:42">
      <c r="A704" s="144"/>
      <c r="B704" s="144"/>
      <c r="C704" s="144"/>
      <c r="D704" s="144"/>
      <c r="E704" s="144"/>
      <c r="F704" s="144"/>
      <c r="G704" s="144"/>
      <c r="H704" s="144"/>
      <c r="I704" s="144"/>
      <c r="J704" s="144"/>
      <c r="K704" s="144"/>
      <c r="L704" s="144"/>
      <c r="M704" s="144"/>
      <c r="N704" s="144"/>
      <c r="O704" s="144"/>
      <c r="P704" s="144"/>
      <c r="Q704" s="144"/>
      <c r="R704" s="144"/>
      <c r="S704" s="144"/>
      <c r="T704" s="144"/>
      <c r="U704" s="144"/>
      <c r="V704" s="144"/>
      <c r="W704" s="144"/>
      <c r="X704" s="144"/>
      <c r="Y704" s="144"/>
      <c r="Z704" s="144"/>
      <c r="AA704" s="144"/>
      <c r="AB704" s="144"/>
      <c r="AC704" s="144"/>
      <c r="AD704" s="144"/>
      <c r="AE704" s="144"/>
      <c r="AF704" s="144"/>
      <c r="AG704" s="144"/>
      <c r="AH704" s="144"/>
      <c r="AI704" s="144"/>
      <c r="AJ704" s="144"/>
      <c r="AK704" s="144"/>
      <c r="AL704" s="144"/>
      <c r="AM704" s="144"/>
      <c r="AN704" s="144"/>
      <c r="AO704" s="144"/>
      <c r="AP704" s="144"/>
    </row>
    <row r="705" spans="1:42">
      <c r="A705" s="144"/>
      <c r="B705" s="144"/>
      <c r="C705" s="144"/>
      <c r="D705" s="144"/>
      <c r="E705" s="144"/>
      <c r="F705" s="144"/>
      <c r="G705" s="144"/>
      <c r="H705" s="144"/>
      <c r="I705" s="144"/>
      <c r="J705" s="144"/>
      <c r="K705" s="144"/>
      <c r="L705" s="144"/>
      <c r="M705" s="144"/>
      <c r="N705" s="144"/>
      <c r="O705" s="144"/>
      <c r="P705" s="144"/>
      <c r="Q705" s="144"/>
      <c r="R705" s="144"/>
      <c r="S705" s="144"/>
      <c r="T705" s="144"/>
      <c r="U705" s="144"/>
      <c r="V705" s="144"/>
      <c r="W705" s="144"/>
      <c r="X705" s="144"/>
      <c r="Y705" s="144"/>
      <c r="Z705" s="144"/>
      <c r="AA705" s="144"/>
      <c r="AB705" s="144"/>
      <c r="AC705" s="144"/>
      <c r="AD705" s="144"/>
      <c r="AE705" s="144"/>
      <c r="AF705" s="144"/>
      <c r="AG705" s="144"/>
      <c r="AH705" s="144"/>
      <c r="AI705" s="144"/>
      <c r="AJ705" s="144"/>
      <c r="AK705" s="144"/>
      <c r="AL705" s="144"/>
      <c r="AM705" s="144"/>
      <c r="AN705" s="144"/>
      <c r="AO705" s="144"/>
      <c r="AP705" s="144"/>
    </row>
    <row r="706" spans="1:42">
      <c r="A706" s="144"/>
      <c r="B706" s="144"/>
      <c r="C706" s="144"/>
      <c r="D706" s="144"/>
      <c r="E706" s="144"/>
      <c r="F706" s="144"/>
      <c r="G706" s="144"/>
      <c r="H706" s="144"/>
      <c r="I706" s="144"/>
      <c r="J706" s="144"/>
      <c r="K706" s="144"/>
      <c r="L706" s="144"/>
      <c r="M706" s="144"/>
      <c r="N706" s="144"/>
      <c r="O706" s="144"/>
      <c r="P706" s="144"/>
      <c r="Q706" s="144"/>
      <c r="R706" s="144"/>
      <c r="S706" s="144"/>
      <c r="T706" s="144"/>
      <c r="U706" s="144"/>
      <c r="V706" s="144"/>
      <c r="W706" s="144"/>
      <c r="X706" s="144"/>
      <c r="Y706" s="144"/>
      <c r="Z706" s="144"/>
      <c r="AA706" s="144"/>
      <c r="AB706" s="144"/>
      <c r="AC706" s="144"/>
      <c r="AD706" s="144"/>
      <c r="AE706" s="144"/>
      <c r="AF706" s="144"/>
      <c r="AG706" s="144"/>
      <c r="AH706" s="144"/>
      <c r="AI706" s="144"/>
      <c r="AJ706" s="144"/>
      <c r="AK706" s="144"/>
      <c r="AL706" s="144"/>
      <c r="AM706" s="144"/>
      <c r="AN706" s="144"/>
      <c r="AO706" s="144"/>
      <c r="AP706" s="144"/>
    </row>
    <row r="707" spans="1:42">
      <c r="A707" s="144"/>
      <c r="B707" s="144"/>
      <c r="C707" s="144"/>
      <c r="D707" s="144"/>
      <c r="E707" s="144"/>
      <c r="F707" s="144"/>
      <c r="G707" s="144"/>
      <c r="H707" s="144"/>
      <c r="I707" s="144"/>
      <c r="J707" s="144"/>
      <c r="K707" s="144"/>
      <c r="L707" s="144"/>
      <c r="M707" s="144"/>
      <c r="N707" s="144"/>
      <c r="O707" s="144"/>
      <c r="P707" s="144"/>
      <c r="Q707" s="144"/>
      <c r="R707" s="144"/>
      <c r="S707" s="144"/>
      <c r="T707" s="144"/>
      <c r="U707" s="144"/>
      <c r="V707" s="144"/>
      <c r="W707" s="144"/>
      <c r="X707" s="144"/>
      <c r="Y707" s="144"/>
      <c r="Z707" s="144"/>
      <c r="AA707" s="144"/>
      <c r="AB707" s="144"/>
      <c r="AC707" s="144"/>
      <c r="AD707" s="144"/>
      <c r="AE707" s="144"/>
      <c r="AF707" s="144"/>
      <c r="AG707" s="144"/>
      <c r="AH707" s="144"/>
      <c r="AI707" s="144"/>
      <c r="AJ707" s="144"/>
      <c r="AK707" s="144"/>
      <c r="AL707" s="144"/>
      <c r="AM707" s="144"/>
      <c r="AN707" s="144"/>
      <c r="AO707" s="144"/>
      <c r="AP707" s="144"/>
    </row>
    <row r="708" spans="1:42">
      <c r="A708" s="144"/>
      <c r="B708" s="144"/>
      <c r="C708" s="144"/>
      <c r="D708" s="144"/>
      <c r="E708" s="144"/>
      <c r="F708" s="144"/>
      <c r="G708" s="144"/>
      <c r="H708" s="144"/>
      <c r="I708" s="144"/>
      <c r="J708" s="144"/>
      <c r="K708" s="144"/>
      <c r="L708" s="144"/>
      <c r="M708" s="144"/>
      <c r="N708" s="144"/>
      <c r="O708" s="144"/>
      <c r="P708" s="144"/>
      <c r="Q708" s="144"/>
      <c r="R708" s="144"/>
      <c r="S708" s="144"/>
      <c r="T708" s="144"/>
      <c r="U708" s="144"/>
      <c r="V708" s="144"/>
      <c r="W708" s="144"/>
      <c r="X708" s="144"/>
      <c r="Y708" s="144"/>
      <c r="Z708" s="144"/>
      <c r="AA708" s="144"/>
      <c r="AB708" s="144"/>
      <c r="AC708" s="144"/>
      <c r="AD708" s="144"/>
      <c r="AE708" s="144"/>
      <c r="AF708" s="144"/>
      <c r="AG708" s="144"/>
      <c r="AH708" s="144"/>
      <c r="AI708" s="144"/>
      <c r="AJ708" s="144"/>
      <c r="AK708" s="144"/>
      <c r="AL708" s="144"/>
      <c r="AM708" s="144"/>
      <c r="AN708" s="144"/>
      <c r="AO708" s="144"/>
      <c r="AP708" s="144"/>
    </row>
    <row r="709" spans="1:42">
      <c r="A709" s="144"/>
      <c r="B709" s="144"/>
      <c r="C709" s="144"/>
      <c r="D709" s="144"/>
      <c r="E709" s="144"/>
      <c r="F709" s="144"/>
      <c r="G709" s="144"/>
      <c r="H709" s="144"/>
      <c r="I709" s="144"/>
      <c r="J709" s="144"/>
      <c r="K709" s="144"/>
      <c r="L709" s="144"/>
      <c r="M709" s="144"/>
      <c r="N709" s="144"/>
      <c r="O709" s="144"/>
      <c r="P709" s="144"/>
      <c r="Q709" s="144"/>
      <c r="R709" s="144"/>
      <c r="S709" s="144"/>
      <c r="T709" s="144"/>
      <c r="U709" s="144"/>
      <c r="V709" s="144"/>
      <c r="W709" s="144"/>
      <c r="X709" s="144"/>
      <c r="Y709" s="144"/>
      <c r="Z709" s="144"/>
      <c r="AA709" s="144"/>
      <c r="AB709" s="144"/>
      <c r="AC709" s="144"/>
      <c r="AD709" s="144"/>
      <c r="AE709" s="144"/>
      <c r="AF709" s="144"/>
      <c r="AG709" s="144"/>
      <c r="AH709" s="144"/>
      <c r="AI709" s="144"/>
      <c r="AJ709" s="144"/>
      <c r="AK709" s="144"/>
      <c r="AL709" s="144"/>
      <c r="AM709" s="144"/>
      <c r="AN709" s="144"/>
      <c r="AO709" s="144"/>
      <c r="AP709" s="144"/>
    </row>
    <row r="710" spans="1:42">
      <c r="A710" s="144"/>
      <c r="B710" s="144"/>
      <c r="C710" s="144"/>
      <c r="D710" s="144"/>
      <c r="E710" s="144"/>
      <c r="F710" s="144"/>
      <c r="G710" s="144"/>
      <c r="H710" s="144"/>
      <c r="I710" s="144"/>
      <c r="J710" s="144"/>
      <c r="K710" s="144"/>
      <c r="L710" s="144"/>
      <c r="M710" s="144"/>
      <c r="N710" s="144"/>
      <c r="O710" s="144"/>
      <c r="P710" s="144"/>
      <c r="Q710" s="144"/>
      <c r="R710" s="144"/>
      <c r="S710" s="144"/>
      <c r="T710" s="144"/>
      <c r="U710" s="144"/>
      <c r="V710" s="144"/>
      <c r="W710" s="144"/>
      <c r="X710" s="144"/>
      <c r="Y710" s="144"/>
      <c r="Z710" s="144"/>
      <c r="AA710" s="144"/>
      <c r="AB710" s="144"/>
      <c r="AC710" s="144"/>
      <c r="AD710" s="144"/>
      <c r="AE710" s="144"/>
      <c r="AF710" s="144"/>
      <c r="AG710" s="144"/>
      <c r="AH710" s="144"/>
      <c r="AI710" s="144"/>
      <c r="AJ710" s="144"/>
      <c r="AK710" s="144"/>
      <c r="AL710" s="144"/>
      <c r="AM710" s="144"/>
      <c r="AN710" s="144"/>
      <c r="AO710" s="144"/>
      <c r="AP710" s="144"/>
    </row>
    <row r="711" spans="1:42">
      <c r="A711" s="144"/>
      <c r="B711" s="144"/>
      <c r="C711" s="144"/>
      <c r="D711" s="144"/>
      <c r="E711" s="144"/>
      <c r="F711" s="144"/>
      <c r="G711" s="144"/>
      <c r="H711" s="144"/>
      <c r="I711" s="144"/>
      <c r="J711" s="144"/>
      <c r="K711" s="144"/>
      <c r="L711" s="144"/>
      <c r="M711" s="144"/>
      <c r="N711" s="144"/>
      <c r="O711" s="144"/>
      <c r="P711" s="144"/>
      <c r="Q711" s="144"/>
      <c r="R711" s="144"/>
      <c r="S711" s="144"/>
      <c r="T711" s="144"/>
      <c r="U711" s="144"/>
      <c r="V711" s="144"/>
      <c r="W711" s="144"/>
      <c r="X711" s="144"/>
      <c r="Y711" s="144"/>
      <c r="Z711" s="144"/>
      <c r="AA711" s="144"/>
      <c r="AB711" s="144"/>
      <c r="AC711" s="144"/>
      <c r="AD711" s="144"/>
      <c r="AE711" s="144"/>
      <c r="AF711" s="144"/>
      <c r="AG711" s="144"/>
      <c r="AH711" s="144"/>
      <c r="AI711" s="144"/>
      <c r="AJ711" s="144"/>
      <c r="AK711" s="144"/>
      <c r="AL711" s="144"/>
      <c r="AM711" s="144"/>
      <c r="AN711" s="144"/>
      <c r="AO711" s="144"/>
      <c r="AP711" s="144"/>
    </row>
    <row r="712" spans="1:42">
      <c r="A712" s="144"/>
      <c r="B712" s="144"/>
      <c r="C712" s="144"/>
      <c r="D712" s="144"/>
      <c r="E712" s="144"/>
      <c r="F712" s="144"/>
      <c r="G712" s="144"/>
      <c r="H712" s="144"/>
      <c r="I712" s="144"/>
      <c r="J712" s="144"/>
      <c r="K712" s="144"/>
      <c r="L712" s="144"/>
      <c r="M712" s="144"/>
      <c r="N712" s="144"/>
      <c r="O712" s="144"/>
      <c r="P712" s="144"/>
      <c r="Q712" s="144"/>
      <c r="R712" s="144"/>
      <c r="S712" s="144"/>
      <c r="T712" s="144"/>
      <c r="U712" s="144"/>
      <c r="V712" s="144"/>
      <c r="W712" s="144"/>
      <c r="X712" s="144"/>
      <c r="Y712" s="144"/>
      <c r="Z712" s="144"/>
      <c r="AA712" s="144"/>
      <c r="AB712" s="144"/>
      <c r="AC712" s="144"/>
      <c r="AD712" s="144"/>
      <c r="AE712" s="144"/>
      <c r="AF712" s="144"/>
      <c r="AG712" s="144"/>
      <c r="AH712" s="144"/>
      <c r="AI712" s="144"/>
      <c r="AJ712" s="144"/>
      <c r="AK712" s="144"/>
      <c r="AL712" s="144"/>
      <c r="AM712" s="144"/>
      <c r="AN712" s="144"/>
      <c r="AO712" s="144"/>
      <c r="AP712" s="144"/>
    </row>
    <row r="713" spans="1:42">
      <c r="A713" s="144"/>
      <c r="B713" s="144"/>
      <c r="C713" s="144"/>
      <c r="D713" s="144"/>
      <c r="E713" s="144"/>
      <c r="F713" s="144"/>
      <c r="G713" s="144"/>
      <c r="H713" s="144"/>
      <c r="I713" s="144"/>
      <c r="J713" s="144"/>
      <c r="K713" s="144"/>
      <c r="L713" s="144"/>
      <c r="M713" s="144"/>
      <c r="N713" s="144"/>
      <c r="O713" s="144"/>
      <c r="P713" s="144"/>
      <c r="Q713" s="144"/>
      <c r="R713" s="144"/>
      <c r="S713" s="144"/>
      <c r="T713" s="144"/>
      <c r="U713" s="144"/>
      <c r="V713" s="144"/>
      <c r="W713" s="144"/>
      <c r="X713" s="144"/>
      <c r="Y713" s="144"/>
      <c r="Z713" s="144"/>
      <c r="AA713" s="144"/>
      <c r="AB713" s="144"/>
      <c r="AC713" s="144"/>
      <c r="AD713" s="144"/>
      <c r="AE713" s="144"/>
      <c r="AF713" s="144"/>
      <c r="AG713" s="144"/>
      <c r="AH713" s="144"/>
      <c r="AI713" s="144"/>
      <c r="AJ713" s="144"/>
      <c r="AK713" s="144"/>
      <c r="AL713" s="144"/>
      <c r="AM713" s="144"/>
      <c r="AN713" s="144"/>
      <c r="AO713" s="144"/>
      <c r="AP713" s="144"/>
    </row>
    <row r="714" spans="1:42">
      <c r="A714" s="144"/>
      <c r="B714" s="144"/>
      <c r="C714" s="144"/>
      <c r="D714" s="144"/>
      <c r="E714" s="144"/>
      <c r="F714" s="144"/>
      <c r="G714" s="144"/>
      <c r="H714" s="144"/>
      <c r="I714" s="144"/>
      <c r="J714" s="144"/>
      <c r="K714" s="144"/>
      <c r="L714" s="144"/>
      <c r="M714" s="144"/>
      <c r="N714" s="144"/>
      <c r="O714" s="144"/>
      <c r="P714" s="144"/>
      <c r="Q714" s="144"/>
      <c r="R714" s="144"/>
      <c r="S714" s="144"/>
      <c r="T714" s="144"/>
      <c r="U714" s="144"/>
      <c r="V714" s="144"/>
      <c r="W714" s="144"/>
      <c r="X714" s="144"/>
      <c r="Y714" s="144"/>
      <c r="Z714" s="144"/>
      <c r="AA714" s="144"/>
      <c r="AB714" s="144"/>
      <c r="AC714" s="144"/>
      <c r="AD714" s="144"/>
      <c r="AE714" s="144"/>
      <c r="AF714" s="144"/>
      <c r="AG714" s="144"/>
      <c r="AH714" s="144"/>
      <c r="AI714" s="144"/>
      <c r="AJ714" s="144"/>
      <c r="AK714" s="144"/>
      <c r="AL714" s="144"/>
      <c r="AM714" s="144"/>
      <c r="AN714" s="144"/>
      <c r="AO714" s="144"/>
      <c r="AP714" s="144"/>
    </row>
    <row r="715" spans="1:42">
      <c r="A715" s="144"/>
      <c r="B715" s="144"/>
      <c r="C715" s="144"/>
      <c r="D715" s="144"/>
      <c r="E715" s="144"/>
      <c r="F715" s="144"/>
      <c r="G715" s="144"/>
      <c r="H715" s="144"/>
      <c r="I715" s="144"/>
      <c r="J715" s="144"/>
      <c r="K715" s="144"/>
      <c r="L715" s="144"/>
      <c r="M715" s="144"/>
      <c r="N715" s="144"/>
      <c r="O715" s="144"/>
      <c r="P715" s="144"/>
      <c r="Q715" s="144"/>
      <c r="R715" s="144"/>
      <c r="S715" s="144"/>
      <c r="T715" s="144"/>
      <c r="U715" s="144"/>
      <c r="V715" s="144"/>
      <c r="W715" s="144"/>
      <c r="X715" s="144"/>
      <c r="Y715" s="144"/>
      <c r="Z715" s="144"/>
      <c r="AA715" s="144"/>
      <c r="AB715" s="144"/>
      <c r="AC715" s="144"/>
      <c r="AD715" s="144"/>
      <c r="AE715" s="144"/>
      <c r="AF715" s="144"/>
      <c r="AG715" s="144"/>
      <c r="AH715" s="144"/>
      <c r="AI715" s="144"/>
      <c r="AJ715" s="144"/>
      <c r="AK715" s="144"/>
      <c r="AL715" s="144"/>
      <c r="AM715" s="144"/>
      <c r="AN715" s="144"/>
      <c r="AO715" s="144"/>
      <c r="AP715" s="144"/>
    </row>
    <row r="716" spans="1:42">
      <c r="A716" s="144"/>
      <c r="B716" s="144"/>
      <c r="C716" s="144"/>
      <c r="D716" s="144"/>
      <c r="E716" s="144"/>
      <c r="F716" s="144"/>
      <c r="G716" s="144"/>
      <c r="H716" s="144"/>
      <c r="I716" s="144"/>
      <c r="J716" s="144"/>
      <c r="K716" s="144"/>
      <c r="L716" s="144"/>
      <c r="M716" s="144"/>
      <c r="N716" s="144"/>
      <c r="O716" s="144"/>
      <c r="P716" s="144"/>
      <c r="Q716" s="144"/>
      <c r="R716" s="144"/>
      <c r="S716" s="144"/>
      <c r="T716" s="144"/>
      <c r="U716" s="144"/>
      <c r="V716" s="144"/>
      <c r="W716" s="144"/>
      <c r="X716" s="144"/>
      <c r="Y716" s="144"/>
      <c r="Z716" s="144"/>
      <c r="AA716" s="144"/>
      <c r="AB716" s="144"/>
      <c r="AC716" s="144"/>
      <c r="AD716" s="144"/>
      <c r="AE716" s="144"/>
      <c r="AF716" s="144"/>
      <c r="AG716" s="144"/>
      <c r="AH716" s="144"/>
      <c r="AI716" s="144"/>
      <c r="AJ716" s="144"/>
      <c r="AK716" s="144"/>
      <c r="AL716" s="144"/>
      <c r="AM716" s="144"/>
      <c r="AN716" s="144"/>
      <c r="AO716" s="144"/>
      <c r="AP716" s="144"/>
    </row>
    <row r="717" spans="1:42">
      <c r="A717" s="144"/>
      <c r="B717" s="144"/>
      <c r="C717" s="144"/>
      <c r="D717" s="144"/>
      <c r="E717" s="144"/>
      <c r="F717" s="144"/>
      <c r="G717" s="144"/>
      <c r="H717" s="144"/>
      <c r="I717" s="144"/>
      <c r="J717" s="144"/>
      <c r="K717" s="144"/>
      <c r="L717" s="144"/>
      <c r="M717" s="144"/>
      <c r="N717" s="144"/>
      <c r="O717" s="144"/>
      <c r="P717" s="144"/>
      <c r="Q717" s="144"/>
      <c r="R717" s="144"/>
      <c r="S717" s="144"/>
      <c r="T717" s="144"/>
      <c r="U717" s="144"/>
      <c r="V717" s="144"/>
      <c r="W717" s="144"/>
      <c r="X717" s="144"/>
      <c r="Y717" s="144"/>
      <c r="Z717" s="144"/>
      <c r="AA717" s="144"/>
      <c r="AB717" s="144"/>
      <c r="AC717" s="144"/>
      <c r="AD717" s="144"/>
      <c r="AE717" s="144"/>
      <c r="AF717" s="144"/>
      <c r="AG717" s="144"/>
      <c r="AH717" s="144"/>
      <c r="AI717" s="144"/>
      <c r="AJ717" s="144"/>
      <c r="AK717" s="144"/>
      <c r="AL717" s="144"/>
      <c r="AM717" s="144"/>
      <c r="AN717" s="144"/>
      <c r="AO717" s="144"/>
      <c r="AP717" s="144"/>
    </row>
    <row r="718" spans="1:42">
      <c r="A718" s="144"/>
      <c r="B718" s="144"/>
      <c r="C718" s="144"/>
      <c r="D718" s="144"/>
      <c r="E718" s="144"/>
      <c r="F718" s="144"/>
      <c r="G718" s="144"/>
      <c r="H718" s="144"/>
      <c r="I718" s="144"/>
      <c r="J718" s="144"/>
      <c r="K718" s="144"/>
      <c r="L718" s="144"/>
      <c r="M718" s="144"/>
      <c r="N718" s="144"/>
      <c r="O718" s="144"/>
      <c r="P718" s="144"/>
      <c r="Q718" s="144"/>
      <c r="R718" s="144"/>
      <c r="S718" s="144"/>
      <c r="T718" s="144"/>
      <c r="U718" s="144"/>
      <c r="V718" s="144"/>
      <c r="W718" s="144"/>
      <c r="X718" s="144"/>
      <c r="Y718" s="144"/>
      <c r="Z718" s="144"/>
      <c r="AA718" s="144"/>
      <c r="AB718" s="144"/>
      <c r="AC718" s="144"/>
      <c r="AD718" s="144"/>
      <c r="AE718" s="144"/>
      <c r="AF718" s="144"/>
      <c r="AG718" s="144"/>
      <c r="AH718" s="144"/>
      <c r="AI718" s="144"/>
      <c r="AJ718" s="144"/>
      <c r="AK718" s="144"/>
      <c r="AL718" s="144"/>
      <c r="AM718" s="144"/>
      <c r="AN718" s="144"/>
      <c r="AO718" s="144"/>
      <c r="AP718" s="144"/>
    </row>
    <row r="719" spans="1:42">
      <c r="A719" s="144"/>
      <c r="B719" s="144"/>
      <c r="C719" s="144"/>
      <c r="D719" s="144"/>
      <c r="E719" s="144"/>
      <c r="F719" s="144"/>
      <c r="G719" s="144"/>
      <c r="H719" s="144"/>
      <c r="I719" s="144"/>
      <c r="J719" s="144"/>
      <c r="K719" s="144"/>
      <c r="L719" s="144"/>
      <c r="M719" s="144"/>
      <c r="N719" s="144"/>
      <c r="O719" s="144"/>
      <c r="P719" s="144"/>
      <c r="Q719" s="144"/>
      <c r="R719" s="144"/>
      <c r="S719" s="144"/>
      <c r="T719" s="144"/>
      <c r="U719" s="144"/>
      <c r="V719" s="144"/>
      <c r="W719" s="144"/>
      <c r="X719" s="144"/>
      <c r="Y719" s="144"/>
      <c r="Z719" s="144"/>
      <c r="AA719" s="144"/>
      <c r="AB719" s="144"/>
      <c r="AC719" s="144"/>
      <c r="AD719" s="144"/>
      <c r="AE719" s="144"/>
      <c r="AF719" s="144"/>
      <c r="AG719" s="144"/>
      <c r="AH719" s="144"/>
      <c r="AI719" s="144"/>
      <c r="AJ719" s="144"/>
      <c r="AK719" s="144"/>
      <c r="AL719" s="144"/>
      <c r="AM719" s="144"/>
      <c r="AN719" s="144"/>
      <c r="AO719" s="144"/>
      <c r="AP719" s="144"/>
    </row>
    <row r="720" spans="1:42">
      <c r="A720" s="144"/>
      <c r="B720" s="144"/>
      <c r="C720" s="144"/>
      <c r="D720" s="144"/>
      <c r="E720" s="144"/>
      <c r="F720" s="144"/>
      <c r="G720" s="144"/>
      <c r="H720" s="144"/>
      <c r="I720" s="144"/>
      <c r="J720" s="144"/>
      <c r="K720" s="144"/>
      <c r="L720" s="144"/>
      <c r="M720" s="144"/>
      <c r="N720" s="144"/>
      <c r="O720" s="144"/>
      <c r="P720" s="144"/>
      <c r="Q720" s="144"/>
      <c r="R720" s="144"/>
      <c r="S720" s="144"/>
      <c r="T720" s="144"/>
      <c r="U720" s="144"/>
      <c r="V720" s="144"/>
      <c r="W720" s="144"/>
      <c r="X720" s="144"/>
      <c r="Y720" s="144"/>
      <c r="Z720" s="144"/>
      <c r="AA720" s="144"/>
      <c r="AB720" s="144"/>
      <c r="AC720" s="144"/>
      <c r="AD720" s="144"/>
      <c r="AE720" s="144"/>
      <c r="AF720" s="144"/>
      <c r="AG720" s="144"/>
      <c r="AH720" s="144"/>
      <c r="AI720" s="144"/>
      <c r="AJ720" s="144"/>
      <c r="AK720" s="144"/>
      <c r="AL720" s="144"/>
      <c r="AM720" s="144"/>
      <c r="AN720" s="144"/>
      <c r="AO720" s="144"/>
      <c r="AP720" s="144"/>
    </row>
    <row r="721" spans="1:42">
      <c r="A721" s="144"/>
      <c r="B721" s="144"/>
      <c r="C721" s="144"/>
      <c r="D721" s="144"/>
      <c r="E721" s="144"/>
      <c r="F721" s="144"/>
      <c r="G721" s="144"/>
      <c r="H721" s="144"/>
      <c r="I721" s="144"/>
      <c r="J721" s="144"/>
      <c r="K721" s="144"/>
      <c r="L721" s="144"/>
      <c r="M721" s="144"/>
      <c r="N721" s="144"/>
      <c r="O721" s="144"/>
      <c r="P721" s="144"/>
      <c r="Q721" s="144"/>
      <c r="R721" s="144"/>
      <c r="S721" s="144"/>
      <c r="T721" s="144"/>
      <c r="U721" s="144"/>
      <c r="V721" s="144"/>
      <c r="W721" s="144"/>
      <c r="X721" s="144"/>
      <c r="Y721" s="144"/>
      <c r="Z721" s="144"/>
      <c r="AA721" s="144"/>
      <c r="AB721" s="144"/>
      <c r="AC721" s="144"/>
      <c r="AD721" s="144"/>
      <c r="AE721" s="144"/>
      <c r="AF721" s="144"/>
      <c r="AG721" s="144"/>
      <c r="AH721" s="144"/>
      <c r="AI721" s="144"/>
      <c r="AJ721" s="144"/>
      <c r="AK721" s="144"/>
      <c r="AL721" s="144"/>
      <c r="AM721" s="144"/>
      <c r="AN721" s="144"/>
      <c r="AO721" s="144"/>
      <c r="AP721" s="144"/>
    </row>
    <row r="722" spans="1:42">
      <c r="A722" s="144"/>
      <c r="B722" s="144"/>
      <c r="C722" s="144"/>
      <c r="D722" s="144"/>
      <c r="E722" s="144"/>
      <c r="F722" s="144"/>
      <c r="G722" s="144"/>
      <c r="H722" s="144"/>
      <c r="I722" s="144"/>
      <c r="J722" s="144"/>
      <c r="K722" s="144"/>
      <c r="L722" s="144"/>
      <c r="M722" s="144"/>
      <c r="N722" s="144"/>
      <c r="O722" s="144"/>
      <c r="P722" s="144"/>
      <c r="Q722" s="144"/>
      <c r="R722" s="144"/>
      <c r="S722" s="144"/>
      <c r="T722" s="144"/>
      <c r="U722" s="144"/>
      <c r="V722" s="144"/>
      <c r="W722" s="144"/>
      <c r="X722" s="144"/>
      <c r="Y722" s="144"/>
      <c r="Z722" s="144"/>
      <c r="AA722" s="144"/>
      <c r="AB722" s="144"/>
      <c r="AC722" s="144"/>
      <c r="AD722" s="144"/>
      <c r="AE722" s="144"/>
      <c r="AF722" s="144"/>
      <c r="AG722" s="144"/>
      <c r="AH722" s="144"/>
      <c r="AI722" s="144"/>
      <c r="AJ722" s="144"/>
      <c r="AK722" s="144"/>
      <c r="AL722" s="144"/>
      <c r="AM722" s="144"/>
      <c r="AN722" s="144"/>
      <c r="AO722" s="144"/>
      <c r="AP722" s="144"/>
    </row>
    <row r="723" spans="1:42">
      <c r="A723" s="144"/>
      <c r="B723" s="144"/>
      <c r="C723" s="144"/>
      <c r="D723" s="144"/>
      <c r="E723" s="144"/>
      <c r="F723" s="144"/>
      <c r="G723" s="144"/>
      <c r="H723" s="144"/>
      <c r="I723" s="144"/>
      <c r="J723" s="144"/>
      <c r="K723" s="144"/>
      <c r="L723" s="144"/>
      <c r="M723" s="144"/>
      <c r="N723" s="144"/>
      <c r="O723" s="144"/>
      <c r="P723" s="144"/>
      <c r="Q723" s="144"/>
      <c r="R723" s="144"/>
      <c r="S723" s="144"/>
      <c r="T723" s="144"/>
      <c r="U723" s="144"/>
      <c r="V723" s="144"/>
      <c r="W723" s="144"/>
      <c r="X723" s="144"/>
      <c r="Y723" s="144"/>
      <c r="Z723" s="144"/>
      <c r="AA723" s="144"/>
      <c r="AB723" s="144"/>
      <c r="AC723" s="144"/>
      <c r="AD723" s="144"/>
      <c r="AE723" s="144"/>
      <c r="AF723" s="144"/>
      <c r="AG723" s="144"/>
      <c r="AH723" s="144"/>
      <c r="AI723" s="144"/>
      <c r="AJ723" s="144"/>
      <c r="AK723" s="144"/>
      <c r="AL723" s="144"/>
      <c r="AM723" s="144"/>
      <c r="AN723" s="144"/>
      <c r="AO723" s="144"/>
      <c r="AP723" s="144"/>
    </row>
    <row r="724" spans="1:42">
      <c r="A724" s="144"/>
      <c r="B724" s="144"/>
      <c r="C724" s="144"/>
      <c r="D724" s="144"/>
      <c r="E724" s="144"/>
      <c r="F724" s="144"/>
      <c r="G724" s="144"/>
      <c r="H724" s="144"/>
      <c r="I724" s="144"/>
      <c r="J724" s="144"/>
      <c r="K724" s="144"/>
      <c r="L724" s="144"/>
      <c r="M724" s="144"/>
      <c r="N724" s="144"/>
      <c r="O724" s="144"/>
      <c r="P724" s="144"/>
      <c r="Q724" s="144"/>
      <c r="R724" s="144"/>
      <c r="S724" s="144"/>
      <c r="T724" s="144"/>
      <c r="U724" s="144"/>
      <c r="V724" s="144"/>
      <c r="W724" s="144"/>
      <c r="X724" s="144"/>
      <c r="Y724" s="144"/>
      <c r="Z724" s="144"/>
      <c r="AA724" s="144"/>
      <c r="AB724" s="144"/>
      <c r="AC724" s="144"/>
      <c r="AD724" s="144"/>
      <c r="AE724" s="144"/>
      <c r="AF724" s="144"/>
      <c r="AG724" s="144"/>
      <c r="AH724" s="144"/>
      <c r="AI724" s="144"/>
      <c r="AJ724" s="144"/>
      <c r="AK724" s="144"/>
      <c r="AL724" s="144"/>
      <c r="AM724" s="144"/>
      <c r="AN724" s="144"/>
      <c r="AO724" s="144"/>
      <c r="AP724" s="144"/>
    </row>
    <row r="725" spans="1:42">
      <c r="A725" s="144"/>
      <c r="B725" s="144"/>
      <c r="C725" s="144"/>
      <c r="D725" s="144"/>
      <c r="E725" s="144"/>
      <c r="F725" s="144"/>
      <c r="G725" s="144"/>
      <c r="H725" s="144"/>
      <c r="I725" s="144"/>
      <c r="J725" s="144"/>
      <c r="K725" s="144"/>
      <c r="L725" s="144"/>
      <c r="M725" s="144"/>
      <c r="N725" s="144"/>
      <c r="O725" s="144"/>
      <c r="P725" s="144"/>
      <c r="Q725" s="144"/>
      <c r="R725" s="144"/>
      <c r="S725" s="144"/>
      <c r="T725" s="144"/>
      <c r="U725" s="144"/>
      <c r="V725" s="144"/>
      <c r="W725" s="144"/>
      <c r="X725" s="144"/>
      <c r="Y725" s="144"/>
      <c r="Z725" s="144"/>
      <c r="AA725" s="144"/>
      <c r="AB725" s="144"/>
      <c r="AC725" s="144"/>
      <c r="AD725" s="144"/>
      <c r="AE725" s="144"/>
      <c r="AF725" s="144"/>
      <c r="AG725" s="144"/>
      <c r="AH725" s="144"/>
      <c r="AI725" s="144"/>
      <c r="AJ725" s="144"/>
      <c r="AK725" s="144"/>
      <c r="AL725" s="144"/>
      <c r="AM725" s="144"/>
      <c r="AN725" s="144"/>
      <c r="AO725" s="144"/>
      <c r="AP725" s="144"/>
    </row>
    <row r="726" spans="1:42">
      <c r="A726" s="144"/>
      <c r="B726" s="144"/>
      <c r="C726" s="144"/>
      <c r="D726" s="144"/>
      <c r="E726" s="144"/>
      <c r="F726" s="144"/>
      <c r="G726" s="144"/>
      <c r="H726" s="144"/>
      <c r="I726" s="144"/>
      <c r="J726" s="144"/>
      <c r="K726" s="144"/>
      <c r="L726" s="144"/>
      <c r="M726" s="144"/>
      <c r="N726" s="144"/>
      <c r="O726" s="144"/>
      <c r="P726" s="144"/>
      <c r="Q726" s="144"/>
      <c r="R726" s="144"/>
      <c r="S726" s="144"/>
      <c r="T726" s="144"/>
      <c r="U726" s="144"/>
      <c r="V726" s="144"/>
      <c r="W726" s="144"/>
      <c r="X726" s="144"/>
      <c r="Y726" s="144"/>
      <c r="Z726" s="144"/>
      <c r="AA726" s="144"/>
      <c r="AB726" s="144"/>
      <c r="AC726" s="144"/>
      <c r="AD726" s="144"/>
      <c r="AE726" s="144"/>
      <c r="AF726" s="144"/>
      <c r="AG726" s="144"/>
      <c r="AH726" s="144"/>
      <c r="AI726" s="144"/>
      <c r="AJ726" s="144"/>
      <c r="AK726" s="144"/>
      <c r="AL726" s="144"/>
      <c r="AM726" s="144"/>
      <c r="AN726" s="144"/>
      <c r="AO726" s="144"/>
      <c r="AP726" s="144"/>
    </row>
    <row r="727" spans="1:42">
      <c r="A727" s="144"/>
      <c r="B727" s="144"/>
      <c r="C727" s="144"/>
      <c r="D727" s="144"/>
      <c r="E727" s="144"/>
      <c r="F727" s="144"/>
      <c r="G727" s="144"/>
      <c r="H727" s="144"/>
      <c r="I727" s="144"/>
      <c r="J727" s="144"/>
      <c r="K727" s="144"/>
      <c r="L727" s="144"/>
      <c r="M727" s="144"/>
      <c r="N727" s="144"/>
      <c r="O727" s="144"/>
      <c r="P727" s="144"/>
      <c r="Q727" s="144"/>
      <c r="R727" s="144"/>
      <c r="S727" s="144"/>
      <c r="T727" s="144"/>
      <c r="U727" s="144"/>
      <c r="V727" s="144"/>
      <c r="W727" s="144"/>
      <c r="X727" s="144"/>
      <c r="Y727" s="144"/>
      <c r="Z727" s="144"/>
      <c r="AA727" s="144"/>
      <c r="AB727" s="144"/>
      <c r="AC727" s="144"/>
      <c r="AD727" s="144"/>
      <c r="AE727" s="144"/>
      <c r="AF727" s="144"/>
      <c r="AG727" s="144"/>
      <c r="AH727" s="144"/>
      <c r="AI727" s="144"/>
      <c r="AJ727" s="144"/>
      <c r="AK727" s="144"/>
      <c r="AL727" s="144"/>
      <c r="AM727" s="144"/>
      <c r="AN727" s="144"/>
      <c r="AO727" s="144"/>
      <c r="AP727" s="144"/>
    </row>
    <row r="728" spans="1:42">
      <c r="A728" s="144"/>
      <c r="B728" s="144"/>
      <c r="C728" s="144"/>
      <c r="D728" s="144"/>
      <c r="E728" s="144"/>
      <c r="F728" s="144"/>
      <c r="G728" s="144"/>
      <c r="H728" s="144"/>
      <c r="I728" s="144"/>
      <c r="J728" s="144"/>
      <c r="K728" s="144"/>
      <c r="L728" s="144"/>
      <c r="M728" s="144"/>
      <c r="N728" s="144"/>
      <c r="O728" s="144"/>
      <c r="P728" s="144"/>
      <c r="Q728" s="144"/>
      <c r="R728" s="144"/>
      <c r="S728" s="144"/>
      <c r="T728" s="144"/>
      <c r="U728" s="144"/>
      <c r="V728" s="144"/>
      <c r="W728" s="144"/>
      <c r="X728" s="144"/>
      <c r="Y728" s="144"/>
      <c r="Z728" s="144"/>
      <c r="AA728" s="144"/>
      <c r="AB728" s="144"/>
      <c r="AC728" s="144"/>
      <c r="AD728" s="144"/>
      <c r="AE728" s="144"/>
      <c r="AF728" s="144"/>
      <c r="AG728" s="144"/>
      <c r="AH728" s="144"/>
      <c r="AI728" s="144"/>
      <c r="AJ728" s="144"/>
      <c r="AK728" s="144"/>
      <c r="AL728" s="144"/>
      <c r="AM728" s="144"/>
      <c r="AN728" s="144"/>
      <c r="AO728" s="144"/>
      <c r="AP728" s="144"/>
    </row>
    <row r="729" spans="1:42">
      <c r="A729" s="144"/>
      <c r="B729" s="144"/>
      <c r="C729" s="144"/>
      <c r="D729" s="144"/>
      <c r="E729" s="144"/>
      <c r="F729" s="144"/>
      <c r="G729" s="144"/>
      <c r="H729" s="144"/>
      <c r="I729" s="144"/>
      <c r="J729" s="144"/>
      <c r="K729" s="144"/>
      <c r="L729" s="144"/>
      <c r="M729" s="144"/>
      <c r="N729" s="144"/>
      <c r="O729" s="144"/>
      <c r="P729" s="144"/>
      <c r="Q729" s="144"/>
      <c r="R729" s="144"/>
      <c r="S729" s="144"/>
      <c r="T729" s="144"/>
      <c r="U729" s="144"/>
      <c r="V729" s="144"/>
      <c r="W729" s="144"/>
      <c r="X729" s="144"/>
      <c r="Y729" s="144"/>
      <c r="Z729" s="144"/>
      <c r="AA729" s="144"/>
      <c r="AB729" s="144"/>
      <c r="AC729" s="144"/>
      <c r="AD729" s="144"/>
      <c r="AE729" s="144"/>
      <c r="AF729" s="144"/>
      <c r="AG729" s="144"/>
      <c r="AH729" s="144"/>
      <c r="AI729" s="144"/>
      <c r="AJ729" s="144"/>
      <c r="AK729" s="144"/>
      <c r="AL729" s="144"/>
      <c r="AM729" s="144"/>
      <c r="AN729" s="144"/>
      <c r="AO729" s="144"/>
      <c r="AP729" s="144"/>
    </row>
    <row r="730" spans="1:42">
      <c r="A730" s="144"/>
      <c r="B730" s="144"/>
      <c r="C730" s="144"/>
      <c r="D730" s="144"/>
      <c r="E730" s="144"/>
      <c r="F730" s="144"/>
      <c r="G730" s="144"/>
      <c r="H730" s="144"/>
      <c r="I730" s="144"/>
      <c r="J730" s="144"/>
      <c r="K730" s="144"/>
      <c r="L730" s="144"/>
      <c r="M730" s="144"/>
      <c r="N730" s="144"/>
      <c r="O730" s="144"/>
      <c r="P730" s="144"/>
      <c r="Q730" s="144"/>
      <c r="R730" s="144"/>
      <c r="S730" s="144"/>
      <c r="T730" s="144"/>
      <c r="U730" s="144"/>
      <c r="V730" s="144"/>
      <c r="W730" s="144"/>
      <c r="X730" s="144"/>
      <c r="Y730" s="144"/>
      <c r="Z730" s="144"/>
      <c r="AA730" s="144"/>
      <c r="AB730" s="144"/>
      <c r="AC730" s="144"/>
      <c r="AD730" s="144"/>
      <c r="AE730" s="144"/>
      <c r="AF730" s="144"/>
      <c r="AG730" s="144"/>
      <c r="AH730" s="144"/>
      <c r="AI730" s="144"/>
      <c r="AJ730" s="144"/>
      <c r="AK730" s="144"/>
      <c r="AL730" s="144"/>
      <c r="AM730" s="144"/>
      <c r="AN730" s="144"/>
      <c r="AO730" s="144"/>
      <c r="AP730" s="144"/>
    </row>
    <row r="731" spans="1:42">
      <c r="A731" s="144"/>
      <c r="B731" s="144"/>
      <c r="C731" s="144"/>
      <c r="D731" s="144"/>
      <c r="E731" s="144"/>
      <c r="F731" s="144"/>
      <c r="G731" s="144"/>
      <c r="H731" s="144"/>
      <c r="I731" s="144"/>
      <c r="J731" s="144"/>
      <c r="K731" s="144"/>
      <c r="L731" s="144"/>
      <c r="M731" s="144"/>
      <c r="N731" s="144"/>
      <c r="O731" s="144"/>
      <c r="P731" s="144"/>
      <c r="Q731" s="144"/>
      <c r="R731" s="144"/>
      <c r="S731" s="144"/>
      <c r="T731" s="144"/>
      <c r="U731" s="144"/>
      <c r="V731" s="144"/>
      <c r="W731" s="144"/>
      <c r="X731" s="144"/>
      <c r="Y731" s="144"/>
      <c r="Z731" s="144"/>
      <c r="AA731" s="144"/>
      <c r="AB731" s="144"/>
      <c r="AC731" s="144"/>
      <c r="AD731" s="144"/>
      <c r="AE731" s="144"/>
      <c r="AF731" s="144"/>
      <c r="AG731" s="144"/>
      <c r="AH731" s="144"/>
      <c r="AI731" s="144"/>
      <c r="AJ731" s="144"/>
      <c r="AK731" s="144"/>
      <c r="AL731" s="144"/>
      <c r="AM731" s="144"/>
      <c r="AN731" s="144"/>
      <c r="AO731" s="144"/>
      <c r="AP731" s="144"/>
    </row>
    <row r="732" spans="1:42">
      <c r="A732" s="144"/>
      <c r="B732" s="144"/>
      <c r="C732" s="144"/>
      <c r="D732" s="144"/>
      <c r="E732" s="144"/>
      <c r="F732" s="144"/>
      <c r="G732" s="144"/>
      <c r="H732" s="144"/>
      <c r="I732" s="144"/>
      <c r="J732" s="144"/>
      <c r="K732" s="144"/>
      <c r="L732" s="144"/>
      <c r="M732" s="144"/>
      <c r="N732" s="144"/>
      <c r="O732" s="144"/>
      <c r="P732" s="144"/>
      <c r="Q732" s="144"/>
      <c r="R732" s="144"/>
      <c r="S732" s="144"/>
      <c r="T732" s="144"/>
      <c r="U732" s="144"/>
      <c r="V732" s="144"/>
      <c r="W732" s="144"/>
      <c r="X732" s="144"/>
      <c r="Y732" s="144"/>
      <c r="Z732" s="144"/>
      <c r="AA732" s="144"/>
      <c r="AB732" s="144"/>
      <c r="AC732" s="144"/>
      <c r="AD732" s="144"/>
      <c r="AE732" s="144"/>
      <c r="AF732" s="144"/>
      <c r="AG732" s="144"/>
      <c r="AH732" s="144"/>
      <c r="AI732" s="144"/>
      <c r="AJ732" s="144"/>
      <c r="AK732" s="144"/>
      <c r="AL732" s="144"/>
      <c r="AM732" s="144"/>
      <c r="AN732" s="144"/>
      <c r="AO732" s="144"/>
      <c r="AP732" s="144"/>
    </row>
    <row r="733" spans="1:42">
      <c r="A733" s="144"/>
      <c r="B733" s="144"/>
      <c r="C733" s="144"/>
      <c r="D733" s="144"/>
      <c r="E733" s="144"/>
      <c r="F733" s="144"/>
      <c r="G733" s="144"/>
      <c r="H733" s="144"/>
      <c r="I733" s="144"/>
      <c r="J733" s="144"/>
      <c r="K733" s="144"/>
      <c r="L733" s="144"/>
      <c r="M733" s="144"/>
      <c r="N733" s="144"/>
      <c r="O733" s="144"/>
      <c r="P733" s="144"/>
      <c r="Q733" s="144"/>
      <c r="R733" s="144"/>
      <c r="S733" s="144"/>
      <c r="T733" s="144"/>
      <c r="U733" s="144"/>
      <c r="V733" s="144"/>
      <c r="W733" s="144"/>
      <c r="X733" s="144"/>
      <c r="Y733" s="144"/>
      <c r="Z733" s="144"/>
      <c r="AA733" s="144"/>
      <c r="AB733" s="144"/>
      <c r="AC733" s="144"/>
      <c r="AD733" s="144"/>
      <c r="AE733" s="144"/>
      <c r="AF733" s="144"/>
      <c r="AG733" s="144"/>
      <c r="AH733" s="144"/>
      <c r="AI733" s="144"/>
      <c r="AJ733" s="144"/>
      <c r="AK733" s="144"/>
      <c r="AL733" s="144"/>
      <c r="AM733" s="144"/>
      <c r="AN733" s="144"/>
      <c r="AO733" s="144"/>
      <c r="AP733" s="144"/>
    </row>
    <row r="734" spans="1:42">
      <c r="A734" s="144"/>
      <c r="B734" s="144"/>
      <c r="C734" s="144"/>
      <c r="D734" s="144"/>
      <c r="E734" s="144"/>
      <c r="F734" s="144"/>
      <c r="G734" s="144"/>
      <c r="H734" s="144"/>
      <c r="I734" s="144"/>
      <c r="J734" s="144"/>
      <c r="K734" s="144"/>
      <c r="L734" s="144"/>
      <c r="M734" s="144"/>
      <c r="N734" s="144"/>
      <c r="O734" s="144"/>
      <c r="P734" s="144"/>
      <c r="Q734" s="144"/>
      <c r="R734" s="144"/>
      <c r="S734" s="144"/>
      <c r="T734" s="144"/>
      <c r="U734" s="144"/>
      <c r="V734" s="144"/>
      <c r="W734" s="144"/>
      <c r="X734" s="144"/>
      <c r="Y734" s="144"/>
      <c r="Z734" s="144"/>
      <c r="AA734" s="144"/>
      <c r="AB734" s="144"/>
      <c r="AC734" s="144"/>
      <c r="AD734" s="144"/>
      <c r="AE734" s="144"/>
      <c r="AF734" s="144"/>
      <c r="AG734" s="144"/>
      <c r="AH734" s="144"/>
      <c r="AI734" s="144"/>
      <c r="AJ734" s="144"/>
      <c r="AK734" s="144"/>
      <c r="AL734" s="144"/>
      <c r="AM734" s="144"/>
      <c r="AN734" s="144"/>
      <c r="AO734" s="144"/>
      <c r="AP734" s="144"/>
    </row>
    <row r="735" spans="1:42">
      <c r="A735" s="144"/>
      <c r="B735" s="144"/>
      <c r="C735" s="144"/>
      <c r="D735" s="144"/>
      <c r="E735" s="144"/>
      <c r="F735" s="144"/>
      <c r="G735" s="144"/>
      <c r="H735" s="144"/>
      <c r="I735" s="144"/>
      <c r="J735" s="144"/>
      <c r="K735" s="144"/>
      <c r="L735" s="144"/>
      <c r="M735" s="144"/>
      <c r="N735" s="144"/>
      <c r="O735" s="144"/>
      <c r="P735" s="144"/>
      <c r="Q735" s="144"/>
      <c r="R735" s="144"/>
      <c r="S735" s="144"/>
      <c r="T735" s="144"/>
      <c r="U735" s="144"/>
      <c r="V735" s="144"/>
      <c r="W735" s="144"/>
      <c r="X735" s="144"/>
      <c r="Y735" s="144"/>
      <c r="Z735" s="144"/>
      <c r="AA735" s="144"/>
      <c r="AB735" s="144"/>
      <c r="AC735" s="144"/>
      <c r="AD735" s="144"/>
      <c r="AE735" s="144"/>
      <c r="AF735" s="144"/>
      <c r="AG735" s="144"/>
      <c r="AH735" s="144"/>
      <c r="AI735" s="144"/>
      <c r="AJ735" s="144"/>
      <c r="AK735" s="144"/>
      <c r="AL735" s="144"/>
      <c r="AM735" s="144"/>
      <c r="AN735" s="144"/>
      <c r="AO735" s="144"/>
      <c r="AP735" s="144"/>
    </row>
    <row r="736" spans="1:42">
      <c r="A736" s="144"/>
      <c r="B736" s="144"/>
      <c r="C736" s="144"/>
      <c r="D736" s="144"/>
      <c r="E736" s="144"/>
      <c r="F736" s="144"/>
      <c r="G736" s="144"/>
      <c r="H736" s="144"/>
      <c r="I736" s="144"/>
      <c r="J736" s="144"/>
      <c r="K736" s="144"/>
      <c r="L736" s="144"/>
      <c r="M736" s="144"/>
      <c r="N736" s="144"/>
      <c r="O736" s="144"/>
      <c r="P736" s="144"/>
      <c r="Q736" s="144"/>
      <c r="R736" s="144"/>
      <c r="S736" s="144"/>
      <c r="T736" s="144"/>
      <c r="U736" s="144"/>
      <c r="V736" s="144"/>
      <c r="W736" s="144"/>
      <c r="X736" s="144"/>
      <c r="Y736" s="144"/>
      <c r="Z736" s="144"/>
      <c r="AA736" s="144"/>
      <c r="AB736" s="144"/>
      <c r="AC736" s="144"/>
      <c r="AD736" s="144"/>
      <c r="AE736" s="144"/>
      <c r="AF736" s="144"/>
      <c r="AG736" s="144"/>
      <c r="AH736" s="144"/>
      <c r="AI736" s="144"/>
      <c r="AJ736" s="144"/>
      <c r="AK736" s="144"/>
      <c r="AL736" s="144"/>
      <c r="AM736" s="144"/>
      <c r="AN736" s="144"/>
      <c r="AO736" s="144"/>
      <c r="AP736" s="144"/>
    </row>
    <row r="737" spans="1:42">
      <c r="A737" s="144"/>
      <c r="B737" s="144"/>
      <c r="C737" s="144"/>
      <c r="D737" s="144"/>
      <c r="E737" s="144"/>
      <c r="F737" s="144"/>
      <c r="G737" s="144"/>
      <c r="H737" s="144"/>
      <c r="I737" s="144"/>
      <c r="J737" s="144"/>
      <c r="K737" s="144"/>
      <c r="L737" s="144"/>
      <c r="M737" s="144"/>
      <c r="N737" s="144"/>
      <c r="O737" s="144"/>
      <c r="P737" s="144"/>
      <c r="Q737" s="144"/>
      <c r="R737" s="144"/>
      <c r="S737" s="144"/>
      <c r="T737" s="144"/>
      <c r="U737" s="144"/>
      <c r="V737" s="144"/>
      <c r="W737" s="144"/>
      <c r="X737" s="144"/>
      <c r="Y737" s="144"/>
      <c r="Z737" s="144"/>
      <c r="AA737" s="144"/>
      <c r="AB737" s="144"/>
      <c r="AC737" s="144"/>
      <c r="AD737" s="144"/>
      <c r="AE737" s="144"/>
      <c r="AF737" s="144"/>
      <c r="AG737" s="144"/>
      <c r="AH737" s="144"/>
      <c r="AI737" s="144"/>
      <c r="AJ737" s="144"/>
      <c r="AK737" s="144"/>
      <c r="AL737" s="144"/>
      <c r="AM737" s="144"/>
      <c r="AN737" s="144"/>
      <c r="AO737" s="144"/>
      <c r="AP737" s="144"/>
    </row>
    <row r="738" spans="1:42">
      <c r="A738" s="144"/>
      <c r="B738" s="144"/>
      <c r="C738" s="144"/>
      <c r="D738" s="144"/>
      <c r="E738" s="144"/>
      <c r="F738" s="144"/>
      <c r="G738" s="144"/>
      <c r="H738" s="144"/>
      <c r="I738" s="144"/>
      <c r="J738" s="144"/>
      <c r="K738" s="144"/>
      <c r="L738" s="144"/>
      <c r="M738" s="144"/>
      <c r="N738" s="144"/>
      <c r="O738" s="144"/>
      <c r="P738" s="144"/>
      <c r="Q738" s="144"/>
      <c r="R738" s="144"/>
      <c r="S738" s="144"/>
      <c r="T738" s="144"/>
      <c r="U738" s="144"/>
      <c r="V738" s="144"/>
      <c r="W738" s="144"/>
      <c r="X738" s="144"/>
      <c r="Y738" s="144"/>
      <c r="Z738" s="144"/>
      <c r="AA738" s="144"/>
      <c r="AB738" s="144"/>
      <c r="AC738" s="144"/>
      <c r="AD738" s="144"/>
      <c r="AE738" s="144"/>
      <c r="AF738" s="144"/>
      <c r="AG738" s="144"/>
      <c r="AH738" s="144"/>
      <c r="AI738" s="144"/>
      <c r="AJ738" s="144"/>
      <c r="AK738" s="144"/>
      <c r="AL738" s="144"/>
      <c r="AM738" s="144"/>
      <c r="AN738" s="144"/>
      <c r="AO738" s="144"/>
      <c r="AP738" s="144"/>
    </row>
    <row r="739" spans="1:42">
      <c r="A739" s="144"/>
      <c r="B739" s="144"/>
      <c r="C739" s="144"/>
      <c r="D739" s="144"/>
      <c r="E739" s="144"/>
      <c r="F739" s="144"/>
      <c r="G739" s="144"/>
      <c r="H739" s="144"/>
      <c r="I739" s="144"/>
      <c r="J739" s="144"/>
      <c r="K739" s="144"/>
      <c r="L739" s="144"/>
      <c r="M739" s="144"/>
      <c r="N739" s="144"/>
      <c r="O739" s="144"/>
      <c r="P739" s="144"/>
      <c r="Q739" s="144"/>
      <c r="R739" s="144"/>
      <c r="S739" s="144"/>
      <c r="T739" s="144"/>
      <c r="U739" s="144"/>
      <c r="V739" s="144"/>
      <c r="W739" s="144"/>
      <c r="X739" s="144"/>
      <c r="Y739" s="144"/>
      <c r="Z739" s="144"/>
      <c r="AA739" s="144"/>
      <c r="AB739" s="144"/>
      <c r="AC739" s="144"/>
      <c r="AD739" s="144"/>
      <c r="AE739" s="144"/>
      <c r="AF739" s="144"/>
      <c r="AG739" s="144"/>
      <c r="AH739" s="144"/>
      <c r="AI739" s="144"/>
      <c r="AJ739" s="144"/>
      <c r="AK739" s="144"/>
      <c r="AL739" s="144"/>
      <c r="AM739" s="144"/>
      <c r="AN739" s="144"/>
      <c r="AO739" s="144"/>
      <c r="AP739" s="144"/>
    </row>
    <row r="740" spans="1:42">
      <c r="A740" s="144"/>
      <c r="B740" s="144"/>
      <c r="C740" s="144"/>
      <c r="D740" s="144"/>
      <c r="E740" s="144"/>
      <c r="F740" s="144"/>
      <c r="G740" s="144"/>
      <c r="H740" s="144"/>
      <c r="I740" s="144"/>
      <c r="J740" s="144"/>
      <c r="K740" s="144"/>
      <c r="L740" s="144"/>
      <c r="M740" s="144"/>
      <c r="N740" s="144"/>
      <c r="O740" s="144"/>
      <c r="P740" s="144"/>
      <c r="Q740" s="144"/>
      <c r="R740" s="144"/>
      <c r="S740" s="144"/>
      <c r="T740" s="144"/>
      <c r="U740" s="144"/>
      <c r="V740" s="144"/>
      <c r="W740" s="144"/>
      <c r="X740" s="144"/>
      <c r="Y740" s="144"/>
      <c r="Z740" s="144"/>
      <c r="AA740" s="144"/>
      <c r="AB740" s="144"/>
      <c r="AC740" s="144"/>
      <c r="AD740" s="144"/>
      <c r="AE740" s="144"/>
      <c r="AF740" s="144"/>
      <c r="AG740" s="144"/>
      <c r="AH740" s="144"/>
      <c r="AI740" s="144"/>
      <c r="AJ740" s="144"/>
      <c r="AK740" s="144"/>
      <c r="AL740" s="144"/>
      <c r="AM740" s="144"/>
      <c r="AN740" s="144"/>
      <c r="AO740" s="144"/>
      <c r="AP740" s="144"/>
    </row>
    <row r="741" spans="1:42">
      <c r="A741" s="144"/>
      <c r="B741" s="144"/>
      <c r="C741" s="144"/>
      <c r="D741" s="144"/>
      <c r="E741" s="144"/>
      <c r="F741" s="144"/>
      <c r="G741" s="144"/>
      <c r="H741" s="144"/>
      <c r="I741" s="144"/>
      <c r="J741" s="144"/>
      <c r="K741" s="144"/>
      <c r="L741" s="144"/>
      <c r="M741" s="144"/>
      <c r="N741" s="144"/>
      <c r="O741" s="144"/>
      <c r="P741" s="144"/>
      <c r="Q741" s="144"/>
      <c r="R741" s="144"/>
      <c r="S741" s="144"/>
      <c r="T741" s="144"/>
      <c r="U741" s="144"/>
      <c r="V741" s="144"/>
      <c r="W741" s="144"/>
      <c r="X741" s="144"/>
      <c r="Y741" s="144"/>
      <c r="Z741" s="144"/>
      <c r="AA741" s="144"/>
      <c r="AB741" s="144"/>
      <c r="AC741" s="144"/>
      <c r="AD741" s="144"/>
      <c r="AE741" s="144"/>
      <c r="AF741" s="144"/>
      <c r="AG741" s="144"/>
      <c r="AH741" s="144"/>
      <c r="AI741" s="144"/>
      <c r="AJ741" s="144"/>
      <c r="AK741" s="144"/>
      <c r="AL741" s="144"/>
      <c r="AM741" s="144"/>
      <c r="AN741" s="144"/>
      <c r="AO741" s="144"/>
      <c r="AP741" s="144"/>
    </row>
    <row r="742" spans="1:42">
      <c r="A742" s="144"/>
      <c r="B742" s="144"/>
      <c r="C742" s="144"/>
      <c r="D742" s="144"/>
      <c r="E742" s="144"/>
      <c r="F742" s="144"/>
      <c r="G742" s="144"/>
      <c r="H742" s="144"/>
      <c r="I742" s="144"/>
      <c r="J742" s="144"/>
      <c r="K742" s="144"/>
      <c r="L742" s="144"/>
      <c r="M742" s="144"/>
      <c r="N742" s="144"/>
      <c r="O742" s="144"/>
      <c r="P742" s="144"/>
      <c r="Q742" s="144"/>
      <c r="R742" s="144"/>
      <c r="S742" s="144"/>
      <c r="T742" s="144"/>
      <c r="U742" s="144"/>
      <c r="V742" s="144"/>
      <c r="W742" s="144"/>
      <c r="X742" s="144"/>
      <c r="Y742" s="144"/>
      <c r="Z742" s="144"/>
      <c r="AA742" s="144"/>
      <c r="AB742" s="144"/>
      <c r="AC742" s="144"/>
      <c r="AD742" s="144"/>
      <c r="AE742" s="144"/>
      <c r="AF742" s="144"/>
      <c r="AG742" s="144"/>
      <c r="AH742" s="144"/>
      <c r="AI742" s="144"/>
      <c r="AJ742" s="144"/>
      <c r="AK742" s="144"/>
      <c r="AL742" s="144"/>
      <c r="AM742" s="144"/>
      <c r="AN742" s="144"/>
      <c r="AO742" s="144"/>
      <c r="AP742" s="144"/>
    </row>
    <row r="743" spans="1:42">
      <c r="A743" s="144"/>
      <c r="B743" s="144"/>
      <c r="C743" s="144"/>
      <c r="D743" s="144"/>
      <c r="E743" s="144"/>
      <c r="F743" s="144"/>
      <c r="G743" s="144"/>
      <c r="H743" s="144"/>
      <c r="I743" s="144"/>
      <c r="J743" s="144"/>
      <c r="K743" s="144"/>
      <c r="L743" s="144"/>
      <c r="M743" s="144"/>
      <c r="N743" s="144"/>
      <c r="O743" s="144"/>
      <c r="P743" s="144"/>
      <c r="Q743" s="144"/>
      <c r="R743" s="144"/>
      <c r="S743" s="144"/>
      <c r="T743" s="144"/>
      <c r="U743" s="144"/>
      <c r="V743" s="144"/>
      <c r="W743" s="144"/>
      <c r="X743" s="144"/>
      <c r="Y743" s="144"/>
      <c r="Z743" s="144"/>
      <c r="AA743" s="144"/>
      <c r="AB743" s="144"/>
      <c r="AC743" s="144"/>
      <c r="AD743" s="144"/>
      <c r="AE743" s="144"/>
      <c r="AF743" s="144"/>
      <c r="AG743" s="144"/>
      <c r="AH743" s="144"/>
      <c r="AI743" s="144"/>
      <c r="AJ743" s="144"/>
      <c r="AK743" s="144"/>
      <c r="AL743" s="144"/>
      <c r="AM743" s="144"/>
      <c r="AN743" s="144"/>
      <c r="AO743" s="144"/>
      <c r="AP743" s="144"/>
    </row>
    <row r="744" spans="1:42">
      <c r="A744" s="144"/>
      <c r="B744" s="144"/>
      <c r="C744" s="144"/>
      <c r="D744" s="144"/>
      <c r="E744" s="144"/>
      <c r="F744" s="144"/>
      <c r="G744" s="144"/>
      <c r="H744" s="144"/>
      <c r="I744" s="144"/>
      <c r="J744" s="144"/>
      <c r="K744" s="144"/>
      <c r="L744" s="144"/>
      <c r="M744" s="144"/>
      <c r="N744" s="144"/>
      <c r="O744" s="144"/>
      <c r="P744" s="144"/>
      <c r="Q744" s="144"/>
      <c r="R744" s="144"/>
      <c r="S744" s="144"/>
      <c r="T744" s="144"/>
      <c r="U744" s="144"/>
      <c r="V744" s="144"/>
      <c r="W744" s="144"/>
      <c r="X744" s="144"/>
      <c r="Y744" s="144"/>
      <c r="Z744" s="144"/>
      <c r="AA744" s="144"/>
      <c r="AB744" s="144"/>
      <c r="AC744" s="144"/>
      <c r="AD744" s="144"/>
      <c r="AE744" s="144"/>
      <c r="AF744" s="144"/>
      <c r="AG744" s="144"/>
      <c r="AH744" s="144"/>
      <c r="AI744" s="144"/>
      <c r="AJ744" s="144"/>
      <c r="AK744" s="144"/>
      <c r="AL744" s="144"/>
      <c r="AM744" s="144"/>
      <c r="AN744" s="144"/>
      <c r="AO744" s="144"/>
      <c r="AP744" s="144"/>
    </row>
    <row r="745" spans="1:42">
      <c r="A745" s="144"/>
      <c r="B745" s="144"/>
      <c r="C745" s="144"/>
      <c r="D745" s="144"/>
      <c r="E745" s="144"/>
      <c r="F745" s="144"/>
      <c r="G745" s="144"/>
      <c r="H745" s="144"/>
      <c r="I745" s="144"/>
      <c r="J745" s="144"/>
      <c r="K745" s="144"/>
      <c r="L745" s="144"/>
      <c r="M745" s="144"/>
      <c r="N745" s="144"/>
      <c r="O745" s="144"/>
      <c r="P745" s="144"/>
      <c r="Q745" s="144"/>
      <c r="R745" s="144"/>
      <c r="S745" s="144"/>
      <c r="T745" s="144"/>
      <c r="U745" s="144"/>
      <c r="V745" s="144"/>
      <c r="W745" s="144"/>
      <c r="X745" s="144"/>
      <c r="Y745" s="144"/>
      <c r="Z745" s="144"/>
      <c r="AA745" s="144"/>
      <c r="AB745" s="144"/>
      <c r="AC745" s="144"/>
      <c r="AD745" s="144"/>
      <c r="AE745" s="144"/>
      <c r="AF745" s="144"/>
      <c r="AG745" s="144"/>
      <c r="AH745" s="144"/>
      <c r="AI745" s="144"/>
      <c r="AJ745" s="144"/>
      <c r="AK745" s="144"/>
      <c r="AL745" s="144"/>
      <c r="AM745" s="144"/>
      <c r="AN745" s="144"/>
      <c r="AO745" s="144"/>
      <c r="AP745" s="144"/>
    </row>
    <row r="746" spans="1:42">
      <c r="A746" s="144"/>
      <c r="B746" s="144"/>
      <c r="C746" s="144"/>
      <c r="D746" s="144"/>
      <c r="E746" s="144"/>
      <c r="F746" s="144"/>
      <c r="G746" s="144"/>
      <c r="H746" s="144"/>
      <c r="I746" s="144"/>
      <c r="J746" s="144"/>
      <c r="K746" s="144"/>
      <c r="L746" s="144"/>
      <c r="M746" s="144"/>
      <c r="N746" s="144"/>
      <c r="O746" s="144"/>
      <c r="P746" s="144"/>
      <c r="Q746" s="144"/>
      <c r="R746" s="144"/>
      <c r="S746" s="144"/>
      <c r="T746" s="144"/>
      <c r="U746" s="144"/>
      <c r="V746" s="144"/>
      <c r="W746" s="144"/>
      <c r="X746" s="144"/>
      <c r="Y746" s="144"/>
      <c r="Z746" s="144"/>
      <c r="AA746" s="144"/>
      <c r="AB746" s="144"/>
      <c r="AC746" s="144"/>
      <c r="AD746" s="144"/>
      <c r="AE746" s="144"/>
      <c r="AF746" s="144"/>
      <c r="AG746" s="144"/>
      <c r="AH746" s="144"/>
      <c r="AI746" s="144"/>
      <c r="AJ746" s="144"/>
      <c r="AK746" s="144"/>
      <c r="AL746" s="144"/>
      <c r="AM746" s="144"/>
      <c r="AN746" s="144"/>
      <c r="AO746" s="144"/>
      <c r="AP746" s="144"/>
    </row>
    <row r="747" spans="1:42">
      <c r="A747" s="144"/>
      <c r="B747" s="144"/>
      <c r="C747" s="144"/>
      <c r="D747" s="144"/>
      <c r="E747" s="144"/>
      <c r="F747" s="144"/>
      <c r="G747" s="144"/>
      <c r="H747" s="144"/>
      <c r="I747" s="144"/>
      <c r="J747" s="144"/>
      <c r="K747" s="144"/>
      <c r="L747" s="144"/>
      <c r="M747" s="144"/>
      <c r="N747" s="144"/>
      <c r="O747" s="144"/>
      <c r="P747" s="144"/>
      <c r="Q747" s="144"/>
      <c r="R747" s="144"/>
      <c r="S747" s="144"/>
      <c r="T747" s="144"/>
      <c r="U747" s="144"/>
      <c r="V747" s="144"/>
      <c r="W747" s="144"/>
      <c r="X747" s="144"/>
      <c r="Y747" s="144"/>
      <c r="Z747" s="144"/>
      <c r="AA747" s="144"/>
      <c r="AB747" s="144"/>
      <c r="AC747" s="144"/>
      <c r="AD747" s="144"/>
      <c r="AE747" s="144"/>
      <c r="AF747" s="144"/>
      <c r="AG747" s="144"/>
      <c r="AH747" s="144"/>
      <c r="AI747" s="144"/>
      <c r="AJ747" s="144"/>
      <c r="AK747" s="144"/>
      <c r="AL747" s="144"/>
      <c r="AM747" s="144"/>
      <c r="AN747" s="144"/>
      <c r="AO747" s="144"/>
      <c r="AP747" s="144"/>
    </row>
    <row r="748" spans="1:42">
      <c r="A748" s="144"/>
      <c r="B748" s="144"/>
      <c r="C748" s="144"/>
      <c r="D748" s="144"/>
      <c r="E748" s="144"/>
      <c r="F748" s="144"/>
      <c r="G748" s="144"/>
      <c r="H748" s="144"/>
      <c r="I748" s="144"/>
      <c r="J748" s="144"/>
      <c r="K748" s="144"/>
      <c r="L748" s="144"/>
      <c r="M748" s="144"/>
      <c r="N748" s="144"/>
      <c r="O748" s="144"/>
      <c r="P748" s="144"/>
      <c r="Q748" s="144"/>
      <c r="R748" s="144"/>
      <c r="S748" s="144"/>
      <c r="T748" s="144"/>
      <c r="U748" s="144"/>
      <c r="V748" s="144"/>
      <c r="W748" s="144"/>
      <c r="X748" s="144"/>
      <c r="Y748" s="144"/>
      <c r="Z748" s="144"/>
      <c r="AA748" s="144"/>
      <c r="AB748" s="144"/>
      <c r="AC748" s="144"/>
      <c r="AD748" s="144"/>
      <c r="AE748" s="144"/>
      <c r="AF748" s="144"/>
      <c r="AG748" s="144"/>
      <c r="AH748" s="144"/>
      <c r="AI748" s="144"/>
      <c r="AJ748" s="144"/>
      <c r="AK748" s="144"/>
      <c r="AL748" s="144"/>
      <c r="AM748" s="144"/>
      <c r="AN748" s="144"/>
      <c r="AO748" s="144"/>
      <c r="AP748" s="144"/>
    </row>
    <row r="749" spans="1:42">
      <c r="A749" s="144"/>
      <c r="B749" s="144"/>
      <c r="C749" s="144"/>
      <c r="D749" s="144"/>
      <c r="E749" s="144"/>
      <c r="F749" s="144"/>
      <c r="G749" s="144"/>
      <c r="H749" s="144"/>
      <c r="I749" s="144"/>
      <c r="J749" s="144"/>
      <c r="K749" s="144"/>
      <c r="L749" s="144"/>
      <c r="M749" s="144"/>
      <c r="N749" s="144"/>
      <c r="O749" s="144"/>
      <c r="P749" s="144"/>
      <c r="Q749" s="144"/>
      <c r="R749" s="144"/>
      <c r="S749" s="144"/>
      <c r="T749" s="144"/>
      <c r="U749" s="144"/>
      <c r="V749" s="144"/>
      <c r="W749" s="144"/>
      <c r="X749" s="144"/>
      <c r="Y749" s="144"/>
      <c r="Z749" s="144"/>
      <c r="AA749" s="144"/>
      <c r="AB749" s="144"/>
      <c r="AC749" s="144"/>
      <c r="AD749" s="144"/>
      <c r="AE749" s="144"/>
      <c r="AF749" s="144"/>
      <c r="AG749" s="144"/>
      <c r="AH749" s="144"/>
      <c r="AI749" s="144"/>
      <c r="AJ749" s="144"/>
      <c r="AK749" s="144"/>
      <c r="AL749" s="144"/>
      <c r="AM749" s="144"/>
      <c r="AN749" s="144"/>
      <c r="AO749" s="144"/>
      <c r="AP749" s="144"/>
    </row>
    <row r="750" spans="1:42">
      <c r="A750" s="144"/>
      <c r="B750" s="144"/>
      <c r="C750" s="144"/>
      <c r="D750" s="144"/>
      <c r="E750" s="144"/>
      <c r="F750" s="144"/>
      <c r="G750" s="144"/>
      <c r="H750" s="144"/>
      <c r="I750" s="144"/>
      <c r="J750" s="144"/>
      <c r="K750" s="144"/>
      <c r="L750" s="144"/>
      <c r="M750" s="144"/>
      <c r="N750" s="144"/>
      <c r="O750" s="144"/>
      <c r="P750" s="144"/>
      <c r="Q750" s="144"/>
      <c r="R750" s="144"/>
      <c r="S750" s="144"/>
      <c r="T750" s="144"/>
      <c r="U750" s="144"/>
      <c r="V750" s="144"/>
      <c r="W750" s="144"/>
      <c r="X750" s="144"/>
      <c r="Y750" s="144"/>
      <c r="Z750" s="144"/>
      <c r="AA750" s="144"/>
      <c r="AB750" s="144"/>
      <c r="AC750" s="144"/>
      <c r="AD750" s="144"/>
      <c r="AE750" s="144"/>
      <c r="AF750" s="144"/>
      <c r="AG750" s="144"/>
      <c r="AH750" s="144"/>
      <c r="AI750" s="144"/>
      <c r="AJ750" s="144"/>
      <c r="AK750" s="144"/>
      <c r="AL750" s="144"/>
      <c r="AM750" s="144"/>
      <c r="AN750" s="144"/>
      <c r="AO750" s="144"/>
      <c r="AP750" s="144"/>
    </row>
    <row r="751" spans="1:42">
      <c r="A751" s="144"/>
      <c r="B751" s="144"/>
      <c r="C751" s="144"/>
      <c r="D751" s="144"/>
      <c r="E751" s="144"/>
      <c r="F751" s="144"/>
      <c r="G751" s="144"/>
      <c r="H751" s="144"/>
      <c r="I751" s="144"/>
      <c r="J751" s="144"/>
      <c r="K751" s="144"/>
      <c r="L751" s="144"/>
      <c r="M751" s="144"/>
      <c r="N751" s="144"/>
      <c r="O751" s="144"/>
      <c r="P751" s="144"/>
      <c r="Q751" s="144"/>
      <c r="R751" s="144"/>
      <c r="S751" s="144"/>
      <c r="T751" s="144"/>
      <c r="U751" s="144"/>
      <c r="V751" s="144"/>
      <c r="W751" s="144"/>
      <c r="X751" s="144"/>
      <c r="Y751" s="144"/>
      <c r="Z751" s="144"/>
      <c r="AA751" s="144"/>
      <c r="AB751" s="144"/>
      <c r="AC751" s="144"/>
      <c r="AD751" s="144"/>
      <c r="AE751" s="144"/>
      <c r="AF751" s="144"/>
      <c r="AG751" s="144"/>
      <c r="AH751" s="144"/>
      <c r="AI751" s="144"/>
      <c r="AJ751" s="144"/>
      <c r="AK751" s="144"/>
      <c r="AL751" s="144"/>
      <c r="AM751" s="144"/>
      <c r="AN751" s="144"/>
      <c r="AO751" s="144"/>
      <c r="AP751" s="144"/>
    </row>
    <row r="752" spans="1:42">
      <c r="A752" s="144"/>
      <c r="B752" s="144"/>
      <c r="C752" s="144"/>
      <c r="D752" s="144"/>
      <c r="E752" s="144"/>
      <c r="F752" s="144"/>
      <c r="G752" s="144"/>
      <c r="H752" s="144"/>
      <c r="I752" s="144"/>
      <c r="J752" s="144"/>
      <c r="K752" s="144"/>
      <c r="L752" s="144"/>
      <c r="M752" s="144"/>
      <c r="N752" s="144"/>
      <c r="O752" s="144"/>
      <c r="P752" s="144"/>
      <c r="Q752" s="144"/>
      <c r="R752" s="144"/>
      <c r="S752" s="144"/>
      <c r="T752" s="144"/>
      <c r="U752" s="144"/>
      <c r="V752" s="144"/>
      <c r="W752" s="144"/>
      <c r="X752" s="144"/>
      <c r="Y752" s="144"/>
      <c r="Z752" s="144"/>
      <c r="AA752" s="144"/>
      <c r="AB752" s="144"/>
      <c r="AC752" s="144"/>
      <c r="AD752" s="144"/>
      <c r="AE752" s="144"/>
      <c r="AF752" s="144"/>
      <c r="AG752" s="144"/>
      <c r="AH752" s="144"/>
      <c r="AI752" s="144"/>
      <c r="AJ752" s="144"/>
      <c r="AK752" s="144"/>
      <c r="AL752" s="144"/>
      <c r="AM752" s="144"/>
      <c r="AN752" s="144"/>
      <c r="AO752" s="144"/>
      <c r="AP752" s="144"/>
    </row>
    <row r="753" spans="1:42">
      <c r="A753" s="144"/>
      <c r="B753" s="144"/>
      <c r="C753" s="144"/>
      <c r="D753" s="144"/>
      <c r="E753" s="144"/>
      <c r="F753" s="144"/>
      <c r="G753" s="144"/>
      <c r="H753" s="144"/>
      <c r="I753" s="144"/>
      <c r="J753" s="144"/>
      <c r="K753" s="144"/>
      <c r="L753" s="144"/>
      <c r="M753" s="144"/>
      <c r="N753" s="144"/>
      <c r="O753" s="144"/>
      <c r="P753" s="144"/>
      <c r="Q753" s="144"/>
      <c r="R753" s="144"/>
      <c r="S753" s="144"/>
      <c r="T753" s="144"/>
      <c r="U753" s="144"/>
      <c r="V753" s="144"/>
      <c r="W753" s="144"/>
      <c r="X753" s="144"/>
      <c r="Y753" s="144"/>
      <c r="Z753" s="144"/>
      <c r="AA753" s="144"/>
      <c r="AB753" s="144"/>
      <c r="AC753" s="144"/>
      <c r="AD753" s="144"/>
      <c r="AE753" s="144"/>
      <c r="AF753" s="144"/>
      <c r="AG753" s="144"/>
      <c r="AH753" s="144"/>
      <c r="AI753" s="144"/>
      <c r="AJ753" s="144"/>
      <c r="AK753" s="144"/>
      <c r="AL753" s="144"/>
      <c r="AM753" s="144"/>
      <c r="AN753" s="144"/>
      <c r="AO753" s="144"/>
      <c r="AP753" s="144"/>
    </row>
    <row r="754" spans="1:42">
      <c r="A754" s="144"/>
      <c r="B754" s="144"/>
      <c r="C754" s="144"/>
      <c r="D754" s="144"/>
      <c r="E754" s="144"/>
      <c r="F754" s="144"/>
      <c r="G754" s="144"/>
      <c r="H754" s="144"/>
      <c r="I754" s="144"/>
      <c r="J754" s="144"/>
      <c r="K754" s="144"/>
      <c r="L754" s="144"/>
      <c r="M754" s="144"/>
      <c r="N754" s="144"/>
      <c r="O754" s="144"/>
      <c r="P754" s="144"/>
      <c r="Q754" s="144"/>
      <c r="R754" s="144"/>
      <c r="S754" s="144"/>
      <c r="T754" s="144"/>
      <c r="U754" s="144"/>
      <c r="V754" s="144"/>
      <c r="W754" s="144"/>
      <c r="X754" s="144"/>
      <c r="Y754" s="144"/>
      <c r="Z754" s="144"/>
      <c r="AA754" s="144"/>
      <c r="AB754" s="144"/>
      <c r="AC754" s="144"/>
      <c r="AD754" s="144"/>
      <c r="AE754" s="144"/>
      <c r="AF754" s="144"/>
      <c r="AG754" s="144"/>
      <c r="AH754" s="144"/>
      <c r="AI754" s="144"/>
      <c r="AJ754" s="144"/>
      <c r="AK754" s="144"/>
      <c r="AL754" s="144"/>
      <c r="AM754" s="144"/>
      <c r="AN754" s="144"/>
      <c r="AO754" s="144"/>
      <c r="AP754" s="144"/>
    </row>
    <row r="755" spans="1:42">
      <c r="A755" s="144"/>
      <c r="B755" s="144"/>
      <c r="C755" s="144"/>
      <c r="D755" s="144"/>
      <c r="E755" s="144"/>
      <c r="F755" s="144"/>
      <c r="G755" s="144"/>
      <c r="H755" s="144"/>
      <c r="I755" s="144"/>
      <c r="J755" s="144"/>
      <c r="K755" s="144"/>
      <c r="L755" s="144"/>
      <c r="M755" s="144"/>
      <c r="N755" s="144"/>
      <c r="O755" s="144"/>
      <c r="P755" s="144"/>
      <c r="Q755" s="144"/>
      <c r="R755" s="144"/>
      <c r="S755" s="144"/>
      <c r="T755" s="144"/>
      <c r="U755" s="144"/>
      <c r="V755" s="144"/>
      <c r="W755" s="144"/>
      <c r="X755" s="144"/>
      <c r="Y755" s="144"/>
      <c r="Z755" s="144"/>
      <c r="AA755" s="144"/>
      <c r="AB755" s="144"/>
      <c r="AC755" s="144"/>
      <c r="AD755" s="144"/>
      <c r="AE755" s="144"/>
      <c r="AF755" s="144"/>
      <c r="AG755" s="144"/>
      <c r="AH755" s="144"/>
      <c r="AI755" s="144"/>
      <c r="AJ755" s="144"/>
      <c r="AK755" s="144"/>
      <c r="AL755" s="144"/>
      <c r="AM755" s="144"/>
      <c r="AN755" s="144"/>
      <c r="AO755" s="144"/>
      <c r="AP755" s="144"/>
    </row>
    <row r="756" spans="1:42">
      <c r="A756" s="144"/>
      <c r="B756" s="144"/>
      <c r="C756" s="144"/>
      <c r="D756" s="144"/>
      <c r="E756" s="144"/>
      <c r="F756" s="144"/>
      <c r="G756" s="144"/>
      <c r="H756" s="144"/>
      <c r="I756" s="144"/>
      <c r="J756" s="144"/>
      <c r="K756" s="144"/>
      <c r="L756" s="144"/>
      <c r="M756" s="144"/>
      <c r="N756" s="144"/>
      <c r="O756" s="144"/>
      <c r="P756" s="144"/>
      <c r="Q756" s="144"/>
      <c r="R756" s="144"/>
      <c r="S756" s="144"/>
      <c r="T756" s="144"/>
      <c r="U756" s="144"/>
      <c r="V756" s="144"/>
      <c r="W756" s="144"/>
      <c r="X756" s="144"/>
      <c r="Y756" s="144"/>
      <c r="Z756" s="144"/>
      <c r="AA756" s="144"/>
      <c r="AB756" s="144"/>
      <c r="AC756" s="144"/>
      <c r="AD756" s="144"/>
      <c r="AE756" s="144"/>
      <c r="AF756" s="144"/>
      <c r="AG756" s="144"/>
      <c r="AH756" s="144"/>
      <c r="AI756" s="144"/>
      <c r="AJ756" s="144"/>
      <c r="AK756" s="144"/>
      <c r="AL756" s="144"/>
      <c r="AM756" s="144"/>
      <c r="AN756" s="144"/>
      <c r="AO756" s="144"/>
      <c r="AP756" s="144"/>
    </row>
    <row r="757" spans="1:42">
      <c r="A757" s="144"/>
      <c r="B757" s="144"/>
      <c r="C757" s="144"/>
      <c r="D757" s="144"/>
      <c r="E757" s="144"/>
      <c r="F757" s="144"/>
      <c r="G757" s="144"/>
      <c r="H757" s="144"/>
      <c r="I757" s="144"/>
      <c r="J757" s="144"/>
      <c r="K757" s="144"/>
      <c r="L757" s="144"/>
      <c r="M757" s="144"/>
      <c r="N757" s="144"/>
      <c r="O757" s="144"/>
      <c r="P757" s="144"/>
      <c r="Q757" s="144"/>
      <c r="R757" s="144"/>
      <c r="S757" s="144"/>
      <c r="T757" s="144"/>
      <c r="U757" s="144"/>
      <c r="V757" s="144"/>
      <c r="W757" s="144"/>
      <c r="X757" s="144"/>
      <c r="Y757" s="144"/>
      <c r="Z757" s="144"/>
      <c r="AA757" s="144"/>
      <c r="AB757" s="144"/>
      <c r="AC757" s="144"/>
      <c r="AD757" s="144"/>
      <c r="AE757" s="144"/>
      <c r="AF757" s="144"/>
      <c r="AG757" s="144"/>
      <c r="AH757" s="144"/>
      <c r="AI757" s="144"/>
      <c r="AJ757" s="144"/>
      <c r="AK757" s="144"/>
      <c r="AL757" s="144"/>
      <c r="AM757" s="144"/>
      <c r="AN757" s="144"/>
      <c r="AO757" s="144"/>
      <c r="AP757" s="144"/>
    </row>
    <row r="758" spans="1:42">
      <c r="A758" s="144"/>
      <c r="B758" s="144"/>
      <c r="C758" s="144"/>
      <c r="D758" s="144"/>
      <c r="E758" s="144"/>
      <c r="F758" s="144"/>
      <c r="G758" s="144"/>
      <c r="H758" s="144"/>
      <c r="I758" s="144"/>
      <c r="J758" s="144"/>
      <c r="K758" s="144"/>
      <c r="L758" s="144"/>
      <c r="M758" s="144"/>
      <c r="N758" s="144"/>
      <c r="O758" s="144"/>
      <c r="P758" s="144"/>
      <c r="Q758" s="144"/>
      <c r="R758" s="144"/>
      <c r="S758" s="144"/>
      <c r="T758" s="144"/>
      <c r="U758" s="144"/>
      <c r="V758" s="144"/>
      <c r="W758" s="144"/>
      <c r="X758" s="144"/>
      <c r="Y758" s="144"/>
      <c r="Z758" s="144"/>
      <c r="AA758" s="144"/>
      <c r="AB758" s="144"/>
      <c r="AC758" s="144"/>
      <c r="AD758" s="144"/>
      <c r="AE758" s="144"/>
      <c r="AF758" s="144"/>
      <c r="AG758" s="144"/>
      <c r="AH758" s="144"/>
      <c r="AI758" s="144"/>
      <c r="AJ758" s="144"/>
      <c r="AK758" s="144"/>
      <c r="AL758" s="144"/>
      <c r="AM758" s="144"/>
      <c r="AN758" s="144"/>
      <c r="AO758" s="144"/>
      <c r="AP758" s="144"/>
    </row>
    <row r="759" spans="1:42">
      <c r="A759" s="144"/>
      <c r="B759" s="144"/>
      <c r="C759" s="144"/>
      <c r="D759" s="144"/>
      <c r="E759" s="144"/>
      <c r="F759" s="144"/>
      <c r="G759" s="144"/>
      <c r="H759" s="144"/>
      <c r="I759" s="144"/>
      <c r="J759" s="144"/>
      <c r="K759" s="144"/>
      <c r="L759" s="144"/>
      <c r="M759" s="144"/>
      <c r="N759" s="144"/>
      <c r="O759" s="144"/>
      <c r="P759" s="144"/>
      <c r="Q759" s="144"/>
      <c r="R759" s="144"/>
      <c r="S759" s="144"/>
      <c r="T759" s="144"/>
      <c r="U759" s="144"/>
      <c r="V759" s="144"/>
      <c r="W759" s="144"/>
      <c r="X759" s="144"/>
      <c r="Y759" s="144"/>
      <c r="Z759" s="144"/>
      <c r="AA759" s="144"/>
      <c r="AB759" s="144"/>
      <c r="AC759" s="144"/>
      <c r="AD759" s="144"/>
      <c r="AE759" s="144"/>
      <c r="AF759" s="144"/>
      <c r="AG759" s="144"/>
      <c r="AH759" s="144"/>
      <c r="AI759" s="144"/>
      <c r="AJ759" s="144"/>
      <c r="AK759" s="144"/>
      <c r="AL759" s="144"/>
      <c r="AM759" s="144"/>
      <c r="AN759" s="144"/>
      <c r="AO759" s="144"/>
      <c r="AP759" s="144"/>
    </row>
    <row r="760" spans="1:42">
      <c r="A760" s="144"/>
      <c r="B760" s="144"/>
      <c r="C760" s="144"/>
      <c r="D760" s="144"/>
      <c r="E760" s="144"/>
      <c r="F760" s="144"/>
      <c r="G760" s="144"/>
      <c r="H760" s="144"/>
      <c r="I760" s="144"/>
      <c r="J760" s="144"/>
      <c r="K760" s="144"/>
      <c r="L760" s="144"/>
      <c r="M760" s="144"/>
      <c r="N760" s="144"/>
      <c r="O760" s="144"/>
      <c r="P760" s="144"/>
      <c r="Q760" s="144"/>
      <c r="R760" s="144"/>
      <c r="S760" s="144"/>
      <c r="T760" s="144"/>
      <c r="U760" s="144"/>
      <c r="V760" s="144"/>
      <c r="W760" s="144"/>
      <c r="X760" s="144"/>
      <c r="Y760" s="144"/>
      <c r="Z760" s="144"/>
      <c r="AA760" s="144"/>
      <c r="AB760" s="144"/>
      <c r="AC760" s="144"/>
      <c r="AD760" s="144"/>
      <c r="AE760" s="144"/>
      <c r="AF760" s="144"/>
      <c r="AG760" s="144"/>
      <c r="AH760" s="144"/>
      <c r="AI760" s="144"/>
      <c r="AJ760" s="144"/>
      <c r="AK760" s="144"/>
      <c r="AL760" s="144"/>
      <c r="AM760" s="144"/>
      <c r="AN760" s="144"/>
      <c r="AO760" s="144"/>
      <c r="AP760" s="144"/>
    </row>
    <row r="761" spans="1:42">
      <c r="A761" s="144"/>
      <c r="B761" s="144"/>
      <c r="C761" s="144"/>
      <c r="D761" s="144"/>
      <c r="E761" s="144"/>
      <c r="F761" s="144"/>
      <c r="G761" s="144"/>
      <c r="H761" s="144"/>
      <c r="I761" s="144"/>
      <c r="J761" s="144"/>
      <c r="K761" s="144"/>
      <c r="L761" s="144"/>
      <c r="M761" s="144"/>
      <c r="N761" s="144"/>
      <c r="O761" s="144"/>
      <c r="P761" s="144"/>
      <c r="Q761" s="144"/>
      <c r="R761" s="144"/>
      <c r="S761" s="144"/>
      <c r="T761" s="144"/>
      <c r="U761" s="144"/>
      <c r="V761" s="144"/>
      <c r="W761" s="144"/>
      <c r="X761" s="144"/>
      <c r="Y761" s="144"/>
      <c r="Z761" s="144"/>
      <c r="AA761" s="144"/>
      <c r="AB761" s="144"/>
      <c r="AC761" s="144"/>
      <c r="AD761" s="144"/>
      <c r="AE761" s="144"/>
      <c r="AF761" s="144"/>
      <c r="AG761" s="144"/>
      <c r="AH761" s="144"/>
      <c r="AI761" s="144"/>
      <c r="AJ761" s="144"/>
      <c r="AK761" s="144"/>
      <c r="AL761" s="144"/>
      <c r="AM761" s="144"/>
      <c r="AN761" s="144"/>
      <c r="AO761" s="144"/>
      <c r="AP761" s="144"/>
    </row>
    <row r="762" spans="1:42">
      <c r="A762" s="144"/>
      <c r="B762" s="144"/>
      <c r="C762" s="144"/>
      <c r="D762" s="144"/>
      <c r="E762" s="144"/>
      <c r="F762" s="144"/>
      <c r="G762" s="144"/>
      <c r="H762" s="144"/>
      <c r="I762" s="144"/>
      <c r="J762" s="144"/>
      <c r="K762" s="144"/>
      <c r="L762" s="144"/>
      <c r="M762" s="144"/>
      <c r="N762" s="144"/>
      <c r="O762" s="144"/>
      <c r="P762" s="144"/>
      <c r="Q762" s="144"/>
      <c r="R762" s="144"/>
      <c r="S762" s="144"/>
      <c r="T762" s="144"/>
      <c r="U762" s="144"/>
      <c r="V762" s="144"/>
      <c r="W762" s="144"/>
      <c r="X762" s="144"/>
      <c r="Y762" s="144"/>
      <c r="Z762" s="144"/>
      <c r="AA762" s="144"/>
      <c r="AB762" s="144"/>
      <c r="AC762" s="144"/>
      <c r="AD762" s="144"/>
      <c r="AE762" s="144"/>
      <c r="AF762" s="144"/>
      <c r="AG762" s="144"/>
      <c r="AH762" s="144"/>
      <c r="AI762" s="144"/>
      <c r="AJ762" s="144"/>
      <c r="AK762" s="144"/>
      <c r="AL762" s="144"/>
      <c r="AM762" s="144"/>
      <c r="AN762" s="144"/>
      <c r="AO762" s="144"/>
      <c r="AP762" s="144"/>
    </row>
    <row r="763" spans="1:42">
      <c r="A763" s="144"/>
      <c r="B763" s="144"/>
      <c r="C763" s="144"/>
      <c r="D763" s="144"/>
      <c r="E763" s="144"/>
      <c r="F763" s="144"/>
      <c r="G763" s="144"/>
      <c r="H763" s="144"/>
      <c r="I763" s="144"/>
      <c r="J763" s="144"/>
      <c r="K763" s="144"/>
      <c r="L763" s="144"/>
      <c r="M763" s="144"/>
      <c r="N763" s="144"/>
      <c r="O763" s="144"/>
      <c r="P763" s="144"/>
      <c r="Q763" s="144"/>
      <c r="R763" s="144"/>
      <c r="S763" s="144"/>
      <c r="T763" s="144"/>
      <c r="U763" s="144"/>
      <c r="V763" s="144"/>
      <c r="W763" s="144"/>
      <c r="X763" s="144"/>
      <c r="Y763" s="144"/>
      <c r="Z763" s="144"/>
      <c r="AA763" s="144"/>
      <c r="AB763" s="144"/>
      <c r="AC763" s="144"/>
      <c r="AD763" s="144"/>
      <c r="AE763" s="144"/>
      <c r="AF763" s="144"/>
      <c r="AG763" s="144"/>
      <c r="AH763" s="144"/>
      <c r="AI763" s="144"/>
      <c r="AJ763" s="144"/>
      <c r="AK763" s="144"/>
      <c r="AL763" s="144"/>
      <c r="AM763" s="144"/>
      <c r="AN763" s="144"/>
      <c r="AO763" s="144"/>
      <c r="AP763" s="144"/>
    </row>
    <row r="764" spans="1:42">
      <c r="A764" s="144"/>
      <c r="B764" s="144"/>
      <c r="C764" s="144"/>
      <c r="D764" s="144"/>
      <c r="E764" s="144"/>
      <c r="F764" s="144"/>
      <c r="G764" s="144"/>
      <c r="H764" s="144"/>
      <c r="I764" s="144"/>
      <c r="J764" s="144"/>
      <c r="K764" s="144"/>
      <c r="L764" s="144"/>
      <c r="M764" s="144"/>
      <c r="N764" s="144"/>
      <c r="O764" s="144"/>
      <c r="P764" s="144"/>
      <c r="Q764" s="144"/>
      <c r="R764" s="144"/>
      <c r="S764" s="144"/>
      <c r="T764" s="144"/>
      <c r="U764" s="144"/>
      <c r="V764" s="144"/>
      <c r="W764" s="144"/>
      <c r="X764" s="144"/>
      <c r="Y764" s="144"/>
      <c r="Z764" s="144"/>
      <c r="AA764" s="144"/>
      <c r="AB764" s="144"/>
      <c r="AC764" s="144"/>
      <c r="AD764" s="144"/>
      <c r="AE764" s="144"/>
      <c r="AF764" s="144"/>
      <c r="AG764" s="144"/>
      <c r="AH764" s="144"/>
      <c r="AI764" s="144"/>
      <c r="AJ764" s="144"/>
      <c r="AK764" s="144"/>
      <c r="AL764" s="144"/>
      <c r="AM764" s="144"/>
      <c r="AN764" s="144"/>
      <c r="AO764" s="144"/>
      <c r="AP764" s="144"/>
    </row>
    <row r="765" spans="1:42">
      <c r="A765" s="144"/>
      <c r="B765" s="144"/>
      <c r="C765" s="144"/>
      <c r="D765" s="144"/>
      <c r="E765" s="144"/>
      <c r="F765" s="144"/>
      <c r="G765" s="144"/>
      <c r="H765" s="144"/>
      <c r="I765" s="144"/>
      <c r="J765" s="144"/>
      <c r="K765" s="144"/>
      <c r="L765" s="144"/>
      <c r="M765" s="144"/>
      <c r="N765" s="144"/>
      <c r="O765" s="144"/>
      <c r="P765" s="144"/>
      <c r="Q765" s="144"/>
      <c r="R765" s="144"/>
      <c r="S765" s="144"/>
      <c r="T765" s="144"/>
      <c r="U765" s="144"/>
      <c r="V765" s="144"/>
      <c r="W765" s="144"/>
      <c r="X765" s="144"/>
      <c r="Y765" s="144"/>
      <c r="Z765" s="144"/>
      <c r="AA765" s="144"/>
      <c r="AB765" s="144"/>
      <c r="AC765" s="144"/>
      <c r="AD765" s="144"/>
      <c r="AE765" s="144"/>
      <c r="AF765" s="144"/>
      <c r="AG765" s="144"/>
      <c r="AH765" s="144"/>
      <c r="AI765" s="144"/>
      <c r="AJ765" s="144"/>
      <c r="AK765" s="144"/>
      <c r="AL765" s="144"/>
      <c r="AM765" s="144"/>
      <c r="AN765" s="144"/>
      <c r="AO765" s="144"/>
      <c r="AP765" s="144"/>
    </row>
    <row r="766" spans="1:42">
      <c r="A766" s="144"/>
      <c r="B766" s="144"/>
      <c r="C766" s="144"/>
      <c r="D766" s="144"/>
      <c r="E766" s="144"/>
      <c r="F766" s="144"/>
      <c r="G766" s="144"/>
      <c r="H766" s="144"/>
      <c r="I766" s="144"/>
      <c r="J766" s="144"/>
      <c r="K766" s="144"/>
      <c r="L766" s="144"/>
      <c r="M766" s="144"/>
      <c r="N766" s="144"/>
      <c r="O766" s="144"/>
      <c r="P766" s="144"/>
      <c r="Q766" s="144"/>
      <c r="R766" s="144"/>
      <c r="S766" s="144"/>
      <c r="T766" s="144"/>
      <c r="U766" s="144"/>
      <c r="V766" s="144"/>
      <c r="W766" s="144"/>
      <c r="X766" s="144"/>
      <c r="Y766" s="144"/>
      <c r="Z766" s="144"/>
      <c r="AA766" s="144"/>
      <c r="AB766" s="144"/>
      <c r="AC766" s="144"/>
      <c r="AD766" s="144"/>
      <c r="AE766" s="144"/>
      <c r="AF766" s="144"/>
      <c r="AG766" s="144"/>
      <c r="AH766" s="144"/>
      <c r="AI766" s="144"/>
      <c r="AJ766" s="144"/>
      <c r="AK766" s="144"/>
      <c r="AL766" s="144"/>
      <c r="AM766" s="144"/>
      <c r="AN766" s="144"/>
      <c r="AO766" s="144"/>
      <c r="AP766" s="144"/>
    </row>
    <row r="767" spans="1:42">
      <c r="A767" s="144"/>
      <c r="B767" s="144"/>
      <c r="C767" s="144"/>
      <c r="D767" s="144"/>
      <c r="E767" s="144"/>
      <c r="F767" s="144"/>
      <c r="G767" s="144"/>
      <c r="H767" s="144"/>
      <c r="I767" s="144"/>
      <c r="J767" s="144"/>
      <c r="K767" s="144"/>
      <c r="L767" s="144"/>
      <c r="M767" s="144"/>
      <c r="N767" s="144"/>
      <c r="O767" s="144"/>
      <c r="P767" s="144"/>
      <c r="Q767" s="144"/>
      <c r="R767" s="144"/>
      <c r="S767" s="144"/>
      <c r="T767" s="144"/>
      <c r="U767" s="144"/>
      <c r="V767" s="144"/>
      <c r="W767" s="144"/>
      <c r="X767" s="144"/>
      <c r="Y767" s="144"/>
      <c r="Z767" s="144"/>
      <c r="AA767" s="144"/>
      <c r="AB767" s="144"/>
      <c r="AC767" s="144"/>
      <c r="AD767" s="144"/>
      <c r="AE767" s="144"/>
      <c r="AF767" s="144"/>
      <c r="AG767" s="144"/>
      <c r="AH767" s="144"/>
      <c r="AI767" s="144"/>
      <c r="AJ767" s="144"/>
      <c r="AK767" s="144"/>
      <c r="AL767" s="144"/>
      <c r="AM767" s="144"/>
      <c r="AN767" s="144"/>
      <c r="AO767" s="144"/>
      <c r="AP767" s="144"/>
    </row>
    <row r="768" spans="1:42">
      <c r="A768" s="144"/>
      <c r="B768" s="144"/>
      <c r="C768" s="144"/>
      <c r="D768" s="144"/>
      <c r="E768" s="144"/>
      <c r="F768" s="144"/>
      <c r="G768" s="144"/>
      <c r="H768" s="144"/>
      <c r="I768" s="144"/>
      <c r="J768" s="144"/>
      <c r="K768" s="144"/>
      <c r="L768" s="144"/>
      <c r="M768" s="144"/>
      <c r="N768" s="144"/>
      <c r="O768" s="144"/>
      <c r="P768" s="144"/>
      <c r="Q768" s="144"/>
      <c r="R768" s="144"/>
      <c r="S768" s="144"/>
      <c r="T768" s="144"/>
      <c r="U768" s="144"/>
      <c r="V768" s="144"/>
      <c r="W768" s="144"/>
      <c r="X768" s="144"/>
      <c r="Y768" s="144"/>
      <c r="Z768" s="144"/>
      <c r="AA768" s="144"/>
      <c r="AB768" s="144"/>
      <c r="AC768" s="144"/>
      <c r="AD768" s="144"/>
      <c r="AE768" s="144"/>
      <c r="AF768" s="144"/>
      <c r="AG768" s="144"/>
      <c r="AH768" s="144"/>
      <c r="AI768" s="144"/>
      <c r="AJ768" s="144"/>
      <c r="AK768" s="144"/>
      <c r="AL768" s="144"/>
      <c r="AM768" s="144"/>
      <c r="AN768" s="144"/>
      <c r="AO768" s="144"/>
      <c r="AP768" s="144"/>
    </row>
    <row r="769" spans="1:42">
      <c r="A769" s="144"/>
      <c r="B769" s="144"/>
      <c r="C769" s="144"/>
      <c r="D769" s="144"/>
      <c r="E769" s="144"/>
      <c r="F769" s="144"/>
      <c r="G769" s="144"/>
      <c r="H769" s="144"/>
      <c r="I769" s="144"/>
      <c r="J769" s="144"/>
      <c r="K769" s="144"/>
      <c r="L769" s="144"/>
      <c r="M769" s="144"/>
      <c r="N769" s="144"/>
      <c r="O769" s="144"/>
      <c r="P769" s="144"/>
      <c r="Q769" s="144"/>
      <c r="R769" s="144"/>
      <c r="S769" s="144"/>
      <c r="T769" s="144"/>
      <c r="U769" s="144"/>
      <c r="V769" s="144"/>
      <c r="W769" s="144"/>
      <c r="X769" s="144"/>
      <c r="Y769" s="144"/>
      <c r="Z769" s="144"/>
      <c r="AA769" s="144"/>
      <c r="AB769" s="144"/>
      <c r="AC769" s="144"/>
      <c r="AD769" s="144"/>
      <c r="AE769" s="144"/>
      <c r="AF769" s="144"/>
      <c r="AG769" s="144"/>
      <c r="AH769" s="144"/>
      <c r="AI769" s="144"/>
      <c r="AJ769" s="144"/>
      <c r="AK769" s="144"/>
      <c r="AL769" s="144"/>
      <c r="AM769" s="144"/>
      <c r="AN769" s="144"/>
      <c r="AO769" s="144"/>
      <c r="AP769" s="144"/>
    </row>
    <row r="770" spans="1:42">
      <c r="A770" s="144"/>
      <c r="B770" s="144"/>
      <c r="C770" s="144"/>
      <c r="D770" s="144"/>
      <c r="E770" s="144"/>
      <c r="F770" s="144"/>
      <c r="G770" s="144"/>
      <c r="H770" s="144"/>
      <c r="I770" s="144"/>
      <c r="J770" s="144"/>
      <c r="K770" s="144"/>
      <c r="L770" s="144"/>
      <c r="M770" s="144"/>
      <c r="N770" s="144"/>
      <c r="O770" s="144"/>
      <c r="P770" s="144"/>
      <c r="Q770" s="144"/>
      <c r="R770" s="144"/>
      <c r="S770" s="144"/>
      <c r="T770" s="144"/>
      <c r="U770" s="144"/>
      <c r="V770" s="144"/>
      <c r="W770" s="144"/>
      <c r="X770" s="144"/>
      <c r="Y770" s="144"/>
      <c r="Z770" s="144"/>
      <c r="AA770" s="144"/>
      <c r="AB770" s="144"/>
      <c r="AC770" s="144"/>
      <c r="AD770" s="144"/>
      <c r="AE770" s="144"/>
      <c r="AF770" s="144"/>
      <c r="AG770" s="144"/>
      <c r="AH770" s="144"/>
      <c r="AI770" s="144"/>
      <c r="AJ770" s="144"/>
      <c r="AK770" s="144"/>
      <c r="AL770" s="144"/>
      <c r="AM770" s="144"/>
      <c r="AN770" s="144"/>
      <c r="AO770" s="144"/>
      <c r="AP770" s="144"/>
    </row>
    <row r="771" spans="1:42">
      <c r="A771" s="144"/>
      <c r="B771" s="144"/>
      <c r="C771" s="144"/>
      <c r="D771" s="144"/>
      <c r="E771" s="144"/>
      <c r="F771" s="144"/>
      <c r="G771" s="144"/>
      <c r="H771" s="144"/>
      <c r="I771" s="144"/>
      <c r="J771" s="144"/>
      <c r="K771" s="144"/>
      <c r="L771" s="144"/>
      <c r="M771" s="144"/>
      <c r="N771" s="144"/>
      <c r="O771" s="144"/>
      <c r="P771" s="144"/>
      <c r="Q771" s="144"/>
      <c r="R771" s="144"/>
      <c r="S771" s="144"/>
      <c r="T771" s="144"/>
      <c r="U771" s="144"/>
      <c r="V771" s="144"/>
      <c r="W771" s="144"/>
      <c r="X771" s="144"/>
      <c r="Y771" s="144"/>
      <c r="Z771" s="144"/>
      <c r="AA771" s="144"/>
      <c r="AB771" s="144"/>
      <c r="AC771" s="144"/>
      <c r="AD771" s="144"/>
      <c r="AE771" s="144"/>
      <c r="AF771" s="144"/>
      <c r="AG771" s="144"/>
      <c r="AH771" s="144"/>
      <c r="AI771" s="144"/>
      <c r="AJ771" s="144"/>
      <c r="AK771" s="144"/>
      <c r="AL771" s="144"/>
      <c r="AM771" s="144"/>
      <c r="AN771" s="144"/>
      <c r="AO771" s="144"/>
      <c r="AP771" s="144"/>
    </row>
    <row r="772" spans="1:42">
      <c r="A772" s="144"/>
      <c r="B772" s="144"/>
      <c r="C772" s="144"/>
      <c r="D772" s="144"/>
      <c r="E772" s="144"/>
      <c r="F772" s="144"/>
      <c r="G772" s="144"/>
      <c r="H772" s="144"/>
      <c r="I772" s="144"/>
      <c r="J772" s="144"/>
      <c r="K772" s="144"/>
      <c r="L772" s="144"/>
      <c r="M772" s="144"/>
      <c r="N772" s="144"/>
      <c r="O772" s="144"/>
      <c r="P772" s="144"/>
      <c r="Q772" s="144"/>
      <c r="R772" s="144"/>
      <c r="S772" s="144"/>
      <c r="T772" s="144"/>
      <c r="U772" s="144"/>
      <c r="V772" s="144"/>
      <c r="W772" s="144"/>
      <c r="X772" s="144"/>
      <c r="Y772" s="144"/>
      <c r="Z772" s="144"/>
      <c r="AA772" s="144"/>
      <c r="AB772" s="144"/>
      <c r="AC772" s="144"/>
      <c r="AD772" s="144"/>
      <c r="AE772" s="144"/>
      <c r="AF772" s="144"/>
      <c r="AG772" s="144"/>
      <c r="AH772" s="144"/>
      <c r="AI772" s="144"/>
      <c r="AJ772" s="144"/>
      <c r="AK772" s="144"/>
      <c r="AL772" s="144"/>
      <c r="AM772" s="144"/>
      <c r="AN772" s="144"/>
      <c r="AO772" s="144"/>
      <c r="AP772" s="144"/>
    </row>
    <row r="773" spans="1:42">
      <c r="A773" s="144"/>
      <c r="B773" s="144"/>
      <c r="C773" s="144"/>
      <c r="D773" s="144"/>
      <c r="E773" s="144"/>
      <c r="F773" s="144"/>
      <c r="G773" s="144"/>
      <c r="H773" s="144"/>
      <c r="I773" s="144"/>
      <c r="J773" s="144"/>
      <c r="K773" s="144"/>
      <c r="L773" s="144"/>
      <c r="M773" s="144"/>
      <c r="N773" s="144"/>
      <c r="O773" s="144"/>
      <c r="P773" s="144"/>
      <c r="Q773" s="144"/>
      <c r="R773" s="144"/>
      <c r="S773" s="144"/>
      <c r="T773" s="144"/>
      <c r="U773" s="144"/>
      <c r="V773" s="144"/>
      <c r="W773" s="144"/>
      <c r="X773" s="144"/>
      <c r="Y773" s="144"/>
      <c r="Z773" s="144"/>
      <c r="AA773" s="144"/>
      <c r="AB773" s="144"/>
      <c r="AC773" s="144"/>
      <c r="AD773" s="144"/>
      <c r="AE773" s="144"/>
      <c r="AF773" s="144"/>
      <c r="AG773" s="144"/>
      <c r="AH773" s="144"/>
      <c r="AI773" s="144"/>
      <c r="AJ773" s="144"/>
      <c r="AK773" s="144"/>
      <c r="AL773" s="144"/>
      <c r="AM773" s="144"/>
      <c r="AN773" s="144"/>
      <c r="AO773" s="144"/>
      <c r="AP773" s="144"/>
    </row>
    <row r="774" spans="1:42">
      <c r="A774" s="144"/>
      <c r="B774" s="144"/>
      <c r="C774" s="144"/>
      <c r="D774" s="144"/>
      <c r="E774" s="144"/>
      <c r="F774" s="144"/>
      <c r="G774" s="144"/>
      <c r="H774" s="144"/>
      <c r="I774" s="144"/>
      <c r="J774" s="144"/>
      <c r="K774" s="144"/>
      <c r="L774" s="144"/>
      <c r="M774" s="144"/>
      <c r="N774" s="144"/>
      <c r="O774" s="144"/>
      <c r="P774" s="144"/>
      <c r="Q774" s="144"/>
      <c r="R774" s="144"/>
      <c r="S774" s="144"/>
      <c r="T774" s="144"/>
      <c r="U774" s="144"/>
      <c r="V774" s="144"/>
      <c r="W774" s="144"/>
      <c r="X774" s="144"/>
      <c r="Y774" s="144"/>
      <c r="Z774" s="144"/>
      <c r="AA774" s="144"/>
      <c r="AB774" s="144"/>
      <c r="AC774" s="144"/>
      <c r="AD774" s="144"/>
      <c r="AE774" s="144"/>
      <c r="AF774" s="144"/>
      <c r="AG774" s="144"/>
      <c r="AH774" s="144"/>
      <c r="AI774" s="144"/>
      <c r="AJ774" s="144"/>
      <c r="AK774" s="144"/>
      <c r="AL774" s="144"/>
      <c r="AM774" s="144"/>
      <c r="AN774" s="144"/>
      <c r="AO774" s="144"/>
      <c r="AP774" s="144"/>
    </row>
    <row r="775" spans="1:42">
      <c r="A775" s="144"/>
      <c r="B775" s="144"/>
      <c r="C775" s="144"/>
      <c r="D775" s="144"/>
      <c r="E775" s="144"/>
      <c r="F775" s="144"/>
      <c r="G775" s="144"/>
      <c r="H775" s="144"/>
      <c r="I775" s="144"/>
      <c r="J775" s="144"/>
      <c r="K775" s="144"/>
      <c r="L775" s="144"/>
      <c r="M775" s="144"/>
      <c r="N775" s="144"/>
      <c r="O775" s="144"/>
      <c r="P775" s="144"/>
      <c r="Q775" s="144"/>
      <c r="R775" s="144"/>
      <c r="S775" s="144"/>
      <c r="T775" s="144"/>
      <c r="U775" s="144"/>
      <c r="V775" s="144"/>
      <c r="W775" s="144"/>
      <c r="X775" s="144"/>
      <c r="Y775" s="144"/>
      <c r="Z775" s="144"/>
      <c r="AA775" s="144"/>
      <c r="AB775" s="144"/>
      <c r="AC775" s="144"/>
      <c r="AD775" s="144"/>
      <c r="AE775" s="144"/>
      <c r="AF775" s="144"/>
      <c r="AG775" s="144"/>
      <c r="AH775" s="144"/>
      <c r="AI775" s="144"/>
      <c r="AJ775" s="144"/>
      <c r="AK775" s="144"/>
      <c r="AL775" s="144"/>
      <c r="AM775" s="144"/>
      <c r="AN775" s="144"/>
      <c r="AO775" s="144"/>
      <c r="AP775" s="144"/>
    </row>
    <row r="776" spans="1:42">
      <c r="A776" s="144"/>
      <c r="B776" s="144"/>
      <c r="C776" s="144"/>
      <c r="D776" s="144"/>
      <c r="E776" s="144"/>
      <c r="F776" s="144"/>
      <c r="G776" s="144"/>
      <c r="H776" s="144"/>
      <c r="I776" s="144"/>
      <c r="J776" s="144"/>
      <c r="K776" s="144"/>
      <c r="L776" s="144"/>
      <c r="M776" s="144"/>
      <c r="N776" s="144"/>
      <c r="O776" s="144"/>
      <c r="P776" s="144"/>
      <c r="Q776" s="144"/>
      <c r="R776" s="144"/>
      <c r="S776" s="144"/>
      <c r="T776" s="144"/>
      <c r="U776" s="144"/>
      <c r="V776" s="144"/>
      <c r="W776" s="144"/>
      <c r="X776" s="144"/>
      <c r="Y776" s="144"/>
      <c r="Z776" s="144"/>
      <c r="AA776" s="144"/>
      <c r="AB776" s="144"/>
      <c r="AC776" s="144"/>
      <c r="AD776" s="144"/>
      <c r="AE776" s="144"/>
      <c r="AF776" s="144"/>
      <c r="AG776" s="144"/>
      <c r="AH776" s="144"/>
      <c r="AI776" s="144"/>
      <c r="AJ776" s="144"/>
      <c r="AK776" s="144"/>
      <c r="AL776" s="144"/>
      <c r="AM776" s="144"/>
      <c r="AN776" s="144"/>
      <c r="AO776" s="144"/>
      <c r="AP776" s="144"/>
    </row>
    <row r="777" spans="1:42">
      <c r="A777" s="144"/>
      <c r="B777" s="144"/>
      <c r="C777" s="144"/>
      <c r="D777" s="144"/>
      <c r="E777" s="144"/>
      <c r="F777" s="144"/>
      <c r="G777" s="144"/>
      <c r="H777" s="144"/>
      <c r="I777" s="144"/>
      <c r="J777" s="144"/>
      <c r="K777" s="144"/>
      <c r="L777" s="144"/>
      <c r="M777" s="144"/>
      <c r="N777" s="144"/>
      <c r="O777" s="144"/>
      <c r="P777" s="144"/>
      <c r="Q777" s="144"/>
      <c r="R777" s="144"/>
      <c r="S777" s="144"/>
      <c r="T777" s="144"/>
      <c r="U777" s="144"/>
      <c r="V777" s="144"/>
      <c r="W777" s="144"/>
      <c r="X777" s="144"/>
      <c r="Y777" s="144"/>
      <c r="Z777" s="144"/>
      <c r="AA777" s="144"/>
      <c r="AB777" s="144"/>
      <c r="AC777" s="144"/>
      <c r="AD777" s="144"/>
      <c r="AE777" s="144"/>
      <c r="AF777" s="144"/>
      <c r="AG777" s="144"/>
      <c r="AH777" s="144"/>
      <c r="AI777" s="144"/>
      <c r="AJ777" s="144"/>
      <c r="AK777" s="144"/>
      <c r="AL777" s="144"/>
      <c r="AM777" s="144"/>
      <c r="AN777" s="144"/>
      <c r="AO777" s="144"/>
      <c r="AP777" s="144"/>
    </row>
    <row r="778" spans="1:42">
      <c r="A778" s="144"/>
      <c r="B778" s="144"/>
      <c r="C778" s="144"/>
      <c r="D778" s="144"/>
      <c r="E778" s="144"/>
      <c r="F778" s="144"/>
      <c r="G778" s="144"/>
      <c r="H778" s="144"/>
      <c r="I778" s="144"/>
      <c r="J778" s="144"/>
      <c r="K778" s="144"/>
      <c r="L778" s="144"/>
      <c r="M778" s="144"/>
      <c r="N778" s="144"/>
      <c r="O778" s="144"/>
      <c r="P778" s="144"/>
      <c r="Q778" s="144"/>
      <c r="R778" s="144"/>
      <c r="S778" s="144"/>
      <c r="T778" s="144"/>
      <c r="U778" s="144"/>
      <c r="V778" s="144"/>
      <c r="W778" s="144"/>
      <c r="X778" s="144"/>
      <c r="Y778" s="144"/>
      <c r="Z778" s="144"/>
      <c r="AA778" s="144"/>
      <c r="AB778" s="144"/>
      <c r="AC778" s="144"/>
      <c r="AD778" s="144"/>
      <c r="AE778" s="144"/>
      <c r="AF778" s="144"/>
      <c r="AG778" s="144"/>
      <c r="AH778" s="144"/>
      <c r="AI778" s="144"/>
      <c r="AJ778" s="144"/>
      <c r="AK778" s="144"/>
      <c r="AL778" s="144"/>
      <c r="AM778" s="144"/>
      <c r="AN778" s="144"/>
      <c r="AO778" s="144"/>
      <c r="AP778" s="144"/>
    </row>
    <row r="779" spans="1:42">
      <c r="A779" s="144"/>
      <c r="B779" s="144"/>
      <c r="C779" s="144"/>
      <c r="D779" s="144"/>
      <c r="E779" s="144"/>
      <c r="F779" s="144"/>
      <c r="G779" s="144"/>
      <c r="H779" s="144"/>
      <c r="I779" s="144"/>
      <c r="J779" s="144"/>
      <c r="K779" s="144"/>
      <c r="L779" s="144"/>
      <c r="M779" s="144"/>
      <c r="N779" s="144"/>
      <c r="O779" s="144"/>
      <c r="P779" s="144"/>
      <c r="Q779" s="144"/>
      <c r="R779" s="144"/>
      <c r="S779" s="144"/>
      <c r="T779" s="144"/>
      <c r="U779" s="144"/>
      <c r="V779" s="144"/>
      <c r="W779" s="144"/>
      <c r="X779" s="144"/>
      <c r="Y779" s="144"/>
      <c r="Z779" s="144"/>
      <c r="AA779" s="144"/>
      <c r="AB779" s="144"/>
      <c r="AC779" s="144"/>
      <c r="AD779" s="144"/>
      <c r="AE779" s="144"/>
      <c r="AF779" s="144"/>
      <c r="AG779" s="144"/>
      <c r="AH779" s="144"/>
      <c r="AI779" s="144"/>
      <c r="AJ779" s="144"/>
      <c r="AK779" s="144"/>
      <c r="AL779" s="144"/>
      <c r="AM779" s="144"/>
      <c r="AN779" s="144"/>
      <c r="AO779" s="144"/>
      <c r="AP779" s="144"/>
    </row>
    <row r="780" spans="1:42">
      <c r="A780" s="144"/>
      <c r="B780" s="144"/>
      <c r="C780" s="144"/>
      <c r="D780" s="144"/>
      <c r="E780" s="144"/>
      <c r="F780" s="144"/>
      <c r="G780" s="144"/>
      <c r="H780" s="144"/>
      <c r="I780" s="144"/>
      <c r="J780" s="144"/>
      <c r="K780" s="144"/>
      <c r="L780" s="144"/>
      <c r="M780" s="144"/>
      <c r="N780" s="144"/>
      <c r="O780" s="144"/>
      <c r="P780" s="144"/>
      <c r="Q780" s="144"/>
      <c r="R780" s="144"/>
      <c r="S780" s="144"/>
      <c r="T780" s="144"/>
      <c r="U780" s="144"/>
      <c r="V780" s="144"/>
      <c r="W780" s="144"/>
      <c r="X780" s="144"/>
      <c r="Y780" s="144"/>
      <c r="Z780" s="144"/>
      <c r="AA780" s="144"/>
      <c r="AB780" s="144"/>
      <c r="AC780" s="144"/>
      <c r="AD780" s="144"/>
      <c r="AE780" s="144"/>
      <c r="AF780" s="144"/>
      <c r="AG780" s="144"/>
      <c r="AH780" s="144"/>
      <c r="AI780" s="144"/>
      <c r="AJ780" s="144"/>
      <c r="AK780" s="144"/>
      <c r="AL780" s="144"/>
      <c r="AM780" s="144"/>
      <c r="AN780" s="144"/>
      <c r="AO780" s="144"/>
      <c r="AP780" s="144"/>
    </row>
    <row r="781" spans="1:42">
      <c r="A781" s="144"/>
      <c r="B781" s="144"/>
      <c r="C781" s="144"/>
      <c r="D781" s="144"/>
      <c r="E781" s="144"/>
      <c r="F781" s="144"/>
      <c r="G781" s="144"/>
      <c r="H781" s="144"/>
      <c r="I781" s="144"/>
      <c r="J781" s="144"/>
      <c r="K781" s="144"/>
      <c r="L781" s="144"/>
      <c r="M781" s="144"/>
      <c r="N781" s="144"/>
      <c r="O781" s="144"/>
      <c r="P781" s="144"/>
      <c r="Q781" s="144"/>
      <c r="R781" s="144"/>
      <c r="S781" s="144"/>
      <c r="T781" s="144"/>
      <c r="U781" s="144"/>
      <c r="V781" s="144"/>
      <c r="W781" s="144"/>
      <c r="X781" s="144"/>
      <c r="Y781" s="144"/>
      <c r="Z781" s="144"/>
      <c r="AA781" s="144"/>
      <c r="AB781" s="144"/>
      <c r="AC781" s="144"/>
      <c r="AD781" s="144"/>
      <c r="AE781" s="144"/>
      <c r="AF781" s="144"/>
      <c r="AG781" s="144"/>
      <c r="AH781" s="144"/>
      <c r="AI781" s="144"/>
      <c r="AJ781" s="144"/>
      <c r="AK781" s="144"/>
      <c r="AL781" s="144"/>
      <c r="AM781" s="144"/>
      <c r="AN781" s="144"/>
      <c r="AO781" s="144"/>
      <c r="AP781" s="144"/>
    </row>
    <row r="782" spans="1:42">
      <c r="A782" s="144"/>
      <c r="B782" s="144"/>
      <c r="C782" s="144"/>
      <c r="D782" s="144"/>
      <c r="E782" s="144"/>
      <c r="F782" s="144"/>
      <c r="G782" s="144"/>
      <c r="H782" s="144"/>
      <c r="I782" s="144"/>
      <c r="J782" s="144"/>
      <c r="K782" s="144"/>
      <c r="L782" s="144"/>
      <c r="M782" s="144"/>
      <c r="N782" s="144"/>
      <c r="O782" s="144"/>
      <c r="P782" s="144"/>
      <c r="Q782" s="144"/>
      <c r="R782" s="144"/>
      <c r="S782" s="144"/>
      <c r="T782" s="144"/>
      <c r="U782" s="144"/>
      <c r="V782" s="144"/>
      <c r="W782" s="144"/>
      <c r="X782" s="144"/>
      <c r="Y782" s="144"/>
      <c r="Z782" s="144"/>
      <c r="AA782" s="144"/>
      <c r="AB782" s="144"/>
      <c r="AC782" s="144"/>
      <c r="AD782" s="144"/>
      <c r="AE782" s="144"/>
      <c r="AF782" s="144"/>
      <c r="AG782" s="144"/>
      <c r="AH782" s="144"/>
      <c r="AI782" s="144"/>
      <c r="AJ782" s="144"/>
      <c r="AK782" s="144"/>
      <c r="AL782" s="144"/>
      <c r="AM782" s="144"/>
      <c r="AN782" s="144"/>
      <c r="AO782" s="144"/>
      <c r="AP782" s="144"/>
    </row>
    <row r="783" spans="1:42">
      <c r="A783" s="144"/>
      <c r="B783" s="144"/>
      <c r="C783" s="144"/>
      <c r="D783" s="144"/>
      <c r="E783" s="144"/>
      <c r="F783" s="144"/>
      <c r="G783" s="144"/>
      <c r="H783" s="144"/>
      <c r="I783" s="144"/>
      <c r="J783" s="144"/>
      <c r="K783" s="144"/>
      <c r="L783" s="144"/>
      <c r="M783" s="144"/>
      <c r="N783" s="144"/>
      <c r="O783" s="144"/>
      <c r="P783" s="144"/>
      <c r="Q783" s="144"/>
      <c r="R783" s="144"/>
      <c r="S783" s="144"/>
      <c r="T783" s="144"/>
      <c r="U783" s="144"/>
      <c r="V783" s="144"/>
      <c r="W783" s="144"/>
      <c r="X783" s="144"/>
      <c r="Y783" s="144"/>
      <c r="Z783" s="144"/>
      <c r="AA783" s="144"/>
      <c r="AB783" s="144"/>
      <c r="AC783" s="144"/>
      <c r="AD783" s="144"/>
      <c r="AE783" s="144"/>
      <c r="AF783" s="144"/>
      <c r="AG783" s="144"/>
      <c r="AH783" s="144"/>
      <c r="AI783" s="144"/>
      <c r="AJ783" s="144"/>
      <c r="AK783" s="144"/>
      <c r="AL783" s="144"/>
      <c r="AM783" s="144"/>
      <c r="AN783" s="144"/>
      <c r="AO783" s="144"/>
      <c r="AP783" s="144"/>
    </row>
    <row r="784" spans="1:42">
      <c r="A784" s="144"/>
      <c r="B784" s="144"/>
      <c r="C784" s="144"/>
      <c r="D784" s="144"/>
      <c r="E784" s="144"/>
      <c r="F784" s="144"/>
      <c r="G784" s="144"/>
      <c r="H784" s="144"/>
      <c r="I784" s="144"/>
      <c r="J784" s="144"/>
      <c r="K784" s="144"/>
      <c r="L784" s="144"/>
      <c r="M784" s="144"/>
      <c r="N784" s="144"/>
      <c r="O784" s="144"/>
      <c r="P784" s="144"/>
      <c r="Q784" s="144"/>
      <c r="R784" s="144"/>
      <c r="S784" s="144"/>
      <c r="T784" s="144"/>
      <c r="U784" s="144"/>
      <c r="V784" s="144"/>
      <c r="W784" s="144"/>
      <c r="X784" s="144"/>
      <c r="Y784" s="144"/>
      <c r="Z784" s="144"/>
      <c r="AA784" s="144"/>
      <c r="AB784" s="144"/>
      <c r="AC784" s="144"/>
      <c r="AD784" s="144"/>
      <c r="AE784" s="144"/>
      <c r="AF784" s="144"/>
      <c r="AG784" s="144"/>
      <c r="AH784" s="144"/>
      <c r="AI784" s="144"/>
      <c r="AJ784" s="144"/>
      <c r="AK784" s="144"/>
      <c r="AL784" s="144"/>
      <c r="AM784" s="144"/>
      <c r="AN784" s="144"/>
      <c r="AO784" s="144"/>
      <c r="AP784" s="144"/>
    </row>
    <row r="785" spans="1:42">
      <c r="A785" s="144"/>
      <c r="B785" s="144"/>
      <c r="C785" s="144"/>
      <c r="D785" s="144"/>
      <c r="E785" s="144"/>
      <c r="F785" s="144"/>
      <c r="G785" s="144"/>
      <c r="H785" s="144"/>
      <c r="I785" s="144"/>
      <c r="J785" s="144"/>
      <c r="K785" s="144"/>
      <c r="L785" s="144"/>
      <c r="M785" s="144"/>
      <c r="N785" s="144"/>
      <c r="O785" s="144"/>
      <c r="P785" s="144"/>
      <c r="Q785" s="144"/>
      <c r="R785" s="144"/>
      <c r="S785" s="144"/>
      <c r="T785" s="144"/>
      <c r="U785" s="144"/>
      <c r="V785" s="144"/>
      <c r="W785" s="144"/>
      <c r="X785" s="144"/>
      <c r="Y785" s="144"/>
      <c r="Z785" s="144"/>
      <c r="AA785" s="144"/>
      <c r="AB785" s="144"/>
      <c r="AC785" s="144"/>
      <c r="AD785" s="144"/>
      <c r="AE785" s="144"/>
      <c r="AF785" s="144"/>
      <c r="AG785" s="144"/>
      <c r="AH785" s="144"/>
      <c r="AI785" s="144"/>
      <c r="AJ785" s="144"/>
      <c r="AK785" s="144"/>
      <c r="AL785" s="144"/>
      <c r="AM785" s="144"/>
      <c r="AN785" s="144"/>
      <c r="AO785" s="144"/>
      <c r="AP785" s="144"/>
    </row>
    <row r="786" spans="1:42">
      <c r="A786" s="144"/>
      <c r="B786" s="144"/>
      <c r="C786" s="144"/>
      <c r="D786" s="144"/>
      <c r="E786" s="144"/>
      <c r="F786" s="144"/>
      <c r="G786" s="144"/>
      <c r="H786" s="144"/>
      <c r="I786" s="144"/>
      <c r="J786" s="144"/>
      <c r="K786" s="144"/>
      <c r="L786" s="144"/>
      <c r="M786" s="144"/>
      <c r="N786" s="144"/>
      <c r="O786" s="144"/>
      <c r="P786" s="144"/>
      <c r="Q786" s="144"/>
      <c r="R786" s="144"/>
      <c r="S786" s="144"/>
      <c r="T786" s="144"/>
      <c r="U786" s="144"/>
      <c r="V786" s="144"/>
      <c r="W786" s="144"/>
      <c r="X786" s="144"/>
      <c r="Y786" s="144"/>
      <c r="Z786" s="144"/>
      <c r="AA786" s="144"/>
      <c r="AB786" s="144"/>
      <c r="AC786" s="144"/>
      <c r="AD786" s="144"/>
      <c r="AE786" s="144"/>
      <c r="AF786" s="144"/>
      <c r="AG786" s="144"/>
      <c r="AH786" s="144"/>
      <c r="AI786" s="144"/>
      <c r="AJ786" s="144"/>
      <c r="AK786" s="144"/>
      <c r="AL786" s="144"/>
      <c r="AM786" s="144"/>
      <c r="AN786" s="144"/>
      <c r="AO786" s="144"/>
      <c r="AP786" s="144"/>
    </row>
    <row r="787" spans="1:42">
      <c r="A787" s="144"/>
      <c r="B787" s="144"/>
      <c r="C787" s="144"/>
      <c r="D787" s="144"/>
      <c r="E787" s="144"/>
      <c r="F787" s="144"/>
      <c r="G787" s="144"/>
      <c r="H787" s="144"/>
      <c r="I787" s="144"/>
      <c r="J787" s="144"/>
      <c r="K787" s="144"/>
      <c r="L787" s="144"/>
      <c r="M787" s="144"/>
      <c r="N787" s="144"/>
      <c r="O787" s="144"/>
      <c r="P787" s="144"/>
      <c r="Q787" s="144"/>
      <c r="R787" s="144"/>
      <c r="S787" s="144"/>
      <c r="T787" s="144"/>
      <c r="U787" s="144"/>
      <c r="V787" s="144"/>
      <c r="W787" s="144"/>
      <c r="X787" s="144"/>
      <c r="Y787" s="144"/>
      <c r="Z787" s="144"/>
      <c r="AA787" s="144"/>
      <c r="AB787" s="144"/>
      <c r="AC787" s="144"/>
      <c r="AD787" s="144"/>
      <c r="AE787" s="144"/>
      <c r="AF787" s="144"/>
      <c r="AG787" s="144"/>
      <c r="AH787" s="144"/>
      <c r="AI787" s="144"/>
      <c r="AJ787" s="144"/>
      <c r="AK787" s="144"/>
      <c r="AL787" s="144"/>
      <c r="AM787" s="144"/>
      <c r="AN787" s="144"/>
      <c r="AO787" s="144"/>
      <c r="AP787" s="144"/>
    </row>
    <row r="788" spans="1:42">
      <c r="A788" s="144"/>
      <c r="B788" s="144"/>
      <c r="C788" s="144"/>
      <c r="D788" s="144"/>
      <c r="E788" s="144"/>
      <c r="F788" s="144"/>
      <c r="G788" s="144"/>
      <c r="H788" s="144"/>
      <c r="I788" s="144"/>
      <c r="J788" s="144"/>
      <c r="K788" s="144"/>
      <c r="L788" s="144"/>
      <c r="M788" s="144"/>
      <c r="N788" s="144"/>
      <c r="O788" s="144"/>
      <c r="P788" s="144"/>
      <c r="Q788" s="144"/>
      <c r="R788" s="144"/>
      <c r="S788" s="144"/>
      <c r="T788" s="144"/>
      <c r="U788" s="144"/>
      <c r="V788" s="144"/>
      <c r="W788" s="144"/>
      <c r="X788" s="144"/>
      <c r="Y788" s="144"/>
      <c r="Z788" s="144"/>
      <c r="AA788" s="144"/>
      <c r="AB788" s="144"/>
      <c r="AC788" s="144"/>
      <c r="AD788" s="144"/>
      <c r="AE788" s="144"/>
      <c r="AF788" s="144"/>
      <c r="AG788" s="144"/>
      <c r="AH788" s="144"/>
      <c r="AI788" s="144"/>
      <c r="AJ788" s="144"/>
      <c r="AK788" s="144"/>
      <c r="AL788" s="144"/>
      <c r="AM788" s="144"/>
      <c r="AN788" s="144"/>
      <c r="AO788" s="144"/>
      <c r="AP788" s="144"/>
    </row>
    <row r="789" spans="1:42">
      <c r="A789" s="144"/>
      <c r="B789" s="144"/>
      <c r="C789" s="144"/>
      <c r="D789" s="144"/>
      <c r="E789" s="144"/>
      <c r="F789" s="144"/>
      <c r="G789" s="144"/>
      <c r="H789" s="144"/>
      <c r="I789" s="144"/>
      <c r="J789" s="144"/>
      <c r="K789" s="144"/>
      <c r="L789" s="144"/>
      <c r="M789" s="144"/>
      <c r="N789" s="144"/>
      <c r="O789" s="144"/>
      <c r="P789" s="144"/>
      <c r="Q789" s="144"/>
      <c r="R789" s="144"/>
      <c r="S789" s="144"/>
      <c r="T789" s="144"/>
      <c r="U789" s="144"/>
      <c r="V789" s="144"/>
      <c r="W789" s="144"/>
      <c r="X789" s="144"/>
      <c r="Y789" s="144"/>
      <c r="Z789" s="144"/>
      <c r="AA789" s="144"/>
      <c r="AB789" s="144"/>
      <c r="AC789" s="144"/>
      <c r="AD789" s="144"/>
      <c r="AE789" s="144"/>
      <c r="AF789" s="144"/>
      <c r="AG789" s="144"/>
      <c r="AH789" s="144"/>
      <c r="AI789" s="144"/>
      <c r="AJ789" s="144"/>
      <c r="AK789" s="144"/>
      <c r="AL789" s="144"/>
      <c r="AM789" s="144"/>
      <c r="AN789" s="144"/>
      <c r="AO789" s="144"/>
      <c r="AP789" s="144"/>
    </row>
    <row r="790" spans="1:42">
      <c r="A790" s="144"/>
      <c r="B790" s="144"/>
      <c r="C790" s="144"/>
      <c r="D790" s="144"/>
      <c r="E790" s="144"/>
      <c r="F790" s="144"/>
      <c r="G790" s="144"/>
      <c r="H790" s="144"/>
      <c r="I790" s="144"/>
      <c r="J790" s="144"/>
      <c r="K790" s="144"/>
      <c r="L790" s="144"/>
      <c r="M790" s="144"/>
      <c r="N790" s="144"/>
      <c r="O790" s="144"/>
      <c r="P790" s="144"/>
      <c r="Q790" s="144"/>
      <c r="R790" s="144"/>
      <c r="S790" s="144"/>
      <c r="T790" s="144"/>
      <c r="U790" s="144"/>
      <c r="V790" s="144"/>
      <c r="W790" s="144"/>
      <c r="X790" s="144"/>
      <c r="Y790" s="144"/>
      <c r="Z790" s="144"/>
      <c r="AA790" s="144"/>
      <c r="AB790" s="144"/>
      <c r="AC790" s="144"/>
      <c r="AD790" s="144"/>
      <c r="AE790" s="144"/>
      <c r="AF790" s="144"/>
      <c r="AG790" s="144"/>
      <c r="AH790" s="144"/>
      <c r="AI790" s="144"/>
      <c r="AJ790" s="144"/>
      <c r="AK790" s="144"/>
      <c r="AL790" s="144"/>
      <c r="AM790" s="144"/>
      <c r="AN790" s="144"/>
      <c r="AO790" s="144"/>
      <c r="AP790" s="144"/>
    </row>
    <row r="791" spans="1:42">
      <c r="A791" s="144"/>
      <c r="B791" s="144"/>
      <c r="C791" s="144"/>
      <c r="D791" s="144"/>
      <c r="E791" s="144"/>
      <c r="F791" s="144"/>
      <c r="G791" s="144"/>
      <c r="H791" s="144"/>
      <c r="I791" s="144"/>
      <c r="J791" s="144"/>
      <c r="K791" s="144"/>
      <c r="L791" s="144"/>
      <c r="M791" s="144"/>
      <c r="N791" s="144"/>
      <c r="O791" s="144"/>
      <c r="P791" s="144"/>
      <c r="Q791" s="144"/>
      <c r="R791" s="144"/>
      <c r="S791" s="144"/>
      <c r="T791" s="144"/>
      <c r="U791" s="144"/>
      <c r="V791" s="144"/>
      <c r="W791" s="144"/>
      <c r="X791" s="144"/>
      <c r="Y791" s="144"/>
      <c r="Z791" s="144"/>
      <c r="AA791" s="144"/>
      <c r="AB791" s="144"/>
      <c r="AC791" s="144"/>
      <c r="AD791" s="144"/>
      <c r="AE791" s="144"/>
      <c r="AF791" s="144"/>
      <c r="AG791" s="144"/>
      <c r="AH791" s="144"/>
      <c r="AI791" s="144"/>
      <c r="AJ791" s="144"/>
      <c r="AK791" s="144"/>
      <c r="AL791" s="144"/>
      <c r="AM791" s="144"/>
      <c r="AN791" s="144"/>
      <c r="AO791" s="144"/>
      <c r="AP791" s="144"/>
    </row>
    <row r="792" spans="1:42">
      <c r="A792" s="144"/>
      <c r="B792" s="144"/>
      <c r="C792" s="144"/>
      <c r="D792" s="144"/>
      <c r="E792" s="144"/>
      <c r="F792" s="144"/>
      <c r="G792" s="144"/>
      <c r="H792" s="144"/>
      <c r="I792" s="144"/>
      <c r="J792" s="144"/>
      <c r="K792" s="144"/>
      <c r="L792" s="144"/>
      <c r="M792" s="144"/>
      <c r="N792" s="144"/>
      <c r="O792" s="144"/>
      <c r="P792" s="144"/>
      <c r="Q792" s="144"/>
      <c r="R792" s="144"/>
      <c r="S792" s="144"/>
      <c r="T792" s="144"/>
      <c r="U792" s="144"/>
      <c r="V792" s="144"/>
      <c r="W792" s="144"/>
      <c r="X792" s="144"/>
      <c r="Y792" s="144"/>
      <c r="Z792" s="144"/>
      <c r="AA792" s="144"/>
      <c r="AB792" s="144"/>
      <c r="AC792" s="144"/>
      <c r="AD792" s="144"/>
      <c r="AE792" s="144"/>
      <c r="AF792" s="144"/>
      <c r="AG792" s="144"/>
      <c r="AH792" s="144"/>
      <c r="AI792" s="144"/>
      <c r="AJ792" s="144"/>
      <c r="AK792" s="144"/>
      <c r="AL792" s="144"/>
      <c r="AM792" s="144"/>
      <c r="AN792" s="144"/>
      <c r="AO792" s="144"/>
      <c r="AP792" s="144"/>
    </row>
    <row r="793" spans="1:42">
      <c r="A793" s="144"/>
      <c r="B793" s="144"/>
      <c r="C793" s="144"/>
      <c r="D793" s="144"/>
      <c r="E793" s="144"/>
      <c r="F793" s="144"/>
      <c r="G793" s="144"/>
      <c r="H793" s="144"/>
      <c r="I793" s="144"/>
      <c r="J793" s="144"/>
      <c r="K793" s="144"/>
      <c r="L793" s="144"/>
      <c r="M793" s="144"/>
      <c r="N793" s="144"/>
      <c r="O793" s="144"/>
      <c r="P793" s="144"/>
      <c r="Q793" s="144"/>
      <c r="R793" s="144"/>
      <c r="S793" s="144"/>
      <c r="T793" s="144"/>
      <c r="U793" s="144"/>
      <c r="V793" s="144"/>
      <c r="W793" s="144"/>
      <c r="X793" s="144"/>
      <c r="Y793" s="144"/>
      <c r="Z793" s="144"/>
      <c r="AA793" s="144"/>
      <c r="AB793" s="144"/>
      <c r="AC793" s="144"/>
      <c r="AD793" s="144"/>
      <c r="AE793" s="144"/>
      <c r="AF793" s="144"/>
      <c r="AG793" s="144"/>
      <c r="AH793" s="144"/>
      <c r="AI793" s="144"/>
      <c r="AJ793" s="144"/>
      <c r="AK793" s="144"/>
      <c r="AL793" s="144"/>
      <c r="AM793" s="144"/>
      <c r="AN793" s="144"/>
      <c r="AO793" s="144"/>
      <c r="AP793" s="144"/>
    </row>
    <row r="794" spans="1:42">
      <c r="A794" s="144"/>
      <c r="B794" s="144"/>
      <c r="C794" s="144"/>
      <c r="D794" s="144"/>
      <c r="E794" s="144"/>
      <c r="F794" s="144"/>
      <c r="G794" s="144"/>
      <c r="H794" s="144"/>
      <c r="I794" s="144"/>
      <c r="J794" s="144"/>
      <c r="K794" s="144"/>
      <c r="L794" s="144"/>
      <c r="M794" s="144"/>
      <c r="N794" s="144"/>
      <c r="O794" s="144"/>
      <c r="P794" s="144"/>
      <c r="Q794" s="144"/>
      <c r="R794" s="144"/>
      <c r="S794" s="144"/>
      <c r="T794" s="144"/>
      <c r="U794" s="144"/>
      <c r="V794" s="144"/>
      <c r="W794" s="144"/>
      <c r="X794" s="144"/>
      <c r="Y794" s="144"/>
      <c r="Z794" s="144"/>
      <c r="AA794" s="144"/>
      <c r="AB794" s="144"/>
      <c r="AC794" s="144"/>
      <c r="AD794" s="144"/>
      <c r="AE794" s="144"/>
      <c r="AF794" s="144"/>
      <c r="AG794" s="144"/>
      <c r="AH794" s="144"/>
      <c r="AI794" s="144"/>
      <c r="AJ794" s="144"/>
      <c r="AK794" s="144"/>
      <c r="AL794" s="144"/>
      <c r="AM794" s="144"/>
      <c r="AN794" s="144"/>
      <c r="AO794" s="144"/>
      <c r="AP794" s="144"/>
    </row>
    <row r="795" spans="1:42">
      <c r="A795" s="144"/>
      <c r="B795" s="144"/>
      <c r="C795" s="144"/>
      <c r="D795" s="144"/>
      <c r="E795" s="144"/>
      <c r="F795" s="144"/>
      <c r="G795" s="144"/>
      <c r="H795" s="144"/>
      <c r="I795" s="144"/>
      <c r="J795" s="144"/>
      <c r="K795" s="144"/>
      <c r="L795" s="144"/>
      <c r="M795" s="144"/>
      <c r="N795" s="144"/>
      <c r="O795" s="144"/>
      <c r="P795" s="144"/>
      <c r="Q795" s="144"/>
      <c r="R795" s="144"/>
      <c r="S795" s="144"/>
      <c r="T795" s="144"/>
      <c r="U795" s="144"/>
      <c r="V795" s="144"/>
      <c r="W795" s="144"/>
      <c r="X795" s="144"/>
      <c r="Y795" s="144"/>
      <c r="Z795" s="144"/>
      <c r="AA795" s="144"/>
      <c r="AB795" s="144"/>
      <c r="AC795" s="144"/>
      <c r="AD795" s="144"/>
      <c r="AE795" s="144"/>
      <c r="AF795" s="144"/>
      <c r="AG795" s="144"/>
      <c r="AH795" s="144"/>
      <c r="AI795" s="144"/>
      <c r="AJ795" s="144"/>
      <c r="AK795" s="144"/>
      <c r="AL795" s="144"/>
      <c r="AM795" s="144"/>
      <c r="AN795" s="144"/>
      <c r="AO795" s="144"/>
      <c r="AP795" s="144"/>
    </row>
    <row r="796" spans="1:42">
      <c r="A796" s="144"/>
      <c r="B796" s="144"/>
      <c r="C796" s="144"/>
      <c r="D796" s="144"/>
      <c r="E796" s="144"/>
      <c r="F796" s="144"/>
      <c r="G796" s="144"/>
      <c r="H796" s="144"/>
      <c r="I796" s="144"/>
      <c r="J796" s="144"/>
      <c r="K796" s="144"/>
      <c r="L796" s="144"/>
      <c r="M796" s="144"/>
      <c r="N796" s="144"/>
      <c r="O796" s="144"/>
      <c r="P796" s="144"/>
      <c r="Q796" s="144"/>
      <c r="R796" s="144"/>
      <c r="S796" s="144"/>
      <c r="T796" s="144"/>
      <c r="U796" s="144"/>
      <c r="V796" s="144"/>
      <c r="W796" s="144"/>
      <c r="X796" s="144"/>
      <c r="Y796" s="144"/>
      <c r="Z796" s="144"/>
      <c r="AA796" s="144"/>
      <c r="AB796" s="144"/>
      <c r="AC796" s="144"/>
      <c r="AD796" s="144"/>
      <c r="AE796" s="144"/>
      <c r="AF796" s="144"/>
      <c r="AG796" s="144"/>
      <c r="AH796" s="144"/>
      <c r="AI796" s="144"/>
      <c r="AJ796" s="144"/>
      <c r="AK796" s="144"/>
      <c r="AL796" s="144"/>
      <c r="AM796" s="144"/>
      <c r="AN796" s="144"/>
      <c r="AO796" s="144"/>
      <c r="AP796" s="144"/>
    </row>
    <row r="797" spans="1:42">
      <c r="A797" s="144"/>
      <c r="B797" s="144"/>
      <c r="C797" s="144"/>
      <c r="D797" s="144"/>
      <c r="E797" s="144"/>
      <c r="F797" s="144"/>
      <c r="G797" s="144"/>
      <c r="H797" s="144"/>
      <c r="I797" s="144"/>
      <c r="J797" s="144"/>
      <c r="K797" s="144"/>
      <c r="L797" s="144"/>
      <c r="M797" s="144"/>
      <c r="N797" s="144"/>
      <c r="O797" s="144"/>
      <c r="P797" s="144"/>
      <c r="Q797" s="144"/>
      <c r="R797" s="144"/>
      <c r="S797" s="144"/>
      <c r="T797" s="144"/>
      <c r="U797" s="144"/>
      <c r="V797" s="144"/>
      <c r="W797" s="144"/>
      <c r="X797" s="144"/>
      <c r="Y797" s="144"/>
      <c r="Z797" s="144"/>
      <c r="AA797" s="144"/>
      <c r="AB797" s="144"/>
      <c r="AC797" s="144"/>
      <c r="AD797" s="144"/>
      <c r="AE797" s="144"/>
      <c r="AF797" s="144"/>
      <c r="AG797" s="144"/>
      <c r="AH797" s="144"/>
      <c r="AI797" s="144"/>
      <c r="AJ797" s="144"/>
      <c r="AK797" s="144"/>
      <c r="AL797" s="144"/>
      <c r="AM797" s="144"/>
      <c r="AN797" s="144"/>
      <c r="AO797" s="144"/>
      <c r="AP797" s="144"/>
    </row>
    <row r="798" spans="1:42">
      <c r="A798" s="144"/>
      <c r="B798" s="144"/>
      <c r="C798" s="144"/>
      <c r="D798" s="144"/>
      <c r="E798" s="144"/>
      <c r="F798" s="144"/>
      <c r="G798" s="144"/>
      <c r="H798" s="144"/>
      <c r="I798" s="144"/>
      <c r="J798" s="144"/>
      <c r="K798" s="144"/>
      <c r="L798" s="144"/>
      <c r="M798" s="144"/>
      <c r="N798" s="144"/>
      <c r="O798" s="144"/>
      <c r="P798" s="144"/>
      <c r="Q798" s="144"/>
      <c r="R798" s="144"/>
      <c r="S798" s="144"/>
      <c r="T798" s="144"/>
      <c r="U798" s="144"/>
      <c r="V798" s="144"/>
      <c r="W798" s="144"/>
      <c r="X798" s="144"/>
      <c r="Y798" s="144"/>
      <c r="Z798" s="144"/>
      <c r="AA798" s="144"/>
      <c r="AB798" s="144"/>
      <c r="AC798" s="144"/>
      <c r="AD798" s="144"/>
      <c r="AE798" s="144"/>
      <c r="AF798" s="144"/>
      <c r="AG798" s="144"/>
      <c r="AH798" s="144"/>
      <c r="AI798" s="144"/>
      <c r="AJ798" s="144"/>
      <c r="AK798" s="144"/>
      <c r="AL798" s="144"/>
      <c r="AM798" s="144"/>
      <c r="AN798" s="144"/>
      <c r="AO798" s="144"/>
      <c r="AP798" s="144"/>
    </row>
    <row r="799" spans="1:42">
      <c r="A799" s="144"/>
      <c r="B799" s="144"/>
      <c r="C799" s="144"/>
      <c r="D799" s="144"/>
      <c r="E799" s="144"/>
      <c r="F799" s="144"/>
      <c r="G799" s="144"/>
      <c r="H799" s="144"/>
      <c r="I799" s="144"/>
      <c r="J799" s="144"/>
      <c r="K799" s="144"/>
      <c r="L799" s="144"/>
      <c r="M799" s="144"/>
      <c r="N799" s="144"/>
      <c r="O799" s="144"/>
      <c r="P799" s="144"/>
      <c r="Q799" s="144"/>
      <c r="R799" s="144"/>
      <c r="S799" s="144"/>
      <c r="T799" s="144"/>
      <c r="U799" s="144"/>
      <c r="V799" s="144"/>
      <c r="W799" s="144"/>
      <c r="X799" s="144"/>
      <c r="Y799" s="144"/>
      <c r="Z799" s="144"/>
      <c r="AA799" s="144"/>
      <c r="AB799" s="144"/>
      <c r="AC799" s="144"/>
      <c r="AD799" s="144"/>
      <c r="AE799" s="144"/>
      <c r="AF799" s="144"/>
      <c r="AG799" s="144"/>
      <c r="AH799" s="144"/>
      <c r="AI799" s="144"/>
      <c r="AJ799" s="144"/>
      <c r="AK799" s="144"/>
      <c r="AL799" s="144"/>
      <c r="AM799" s="144"/>
      <c r="AN799" s="144"/>
      <c r="AO799" s="144"/>
      <c r="AP799" s="144"/>
    </row>
    <row r="800" spans="1:42">
      <c r="A800" s="144"/>
      <c r="B800" s="144"/>
      <c r="C800" s="144"/>
      <c r="D800" s="144"/>
      <c r="E800" s="144"/>
      <c r="F800" s="144"/>
      <c r="G800" s="144"/>
      <c r="H800" s="144"/>
      <c r="I800" s="144"/>
      <c r="J800" s="144"/>
      <c r="K800" s="144"/>
      <c r="L800" s="144"/>
      <c r="M800" s="144"/>
      <c r="N800" s="144"/>
      <c r="O800" s="144"/>
      <c r="P800" s="144"/>
      <c r="Q800" s="144"/>
      <c r="R800" s="144"/>
      <c r="S800" s="144"/>
      <c r="T800" s="144"/>
      <c r="U800" s="144"/>
      <c r="V800" s="144"/>
      <c r="W800" s="144"/>
      <c r="X800" s="144"/>
      <c r="Y800" s="144"/>
      <c r="Z800" s="144"/>
      <c r="AA800" s="144"/>
      <c r="AB800" s="144"/>
      <c r="AC800" s="144"/>
      <c r="AD800" s="144"/>
      <c r="AE800" s="144"/>
      <c r="AF800" s="144"/>
      <c r="AG800" s="144"/>
      <c r="AH800" s="144"/>
      <c r="AI800" s="144"/>
      <c r="AJ800" s="144"/>
      <c r="AK800" s="144"/>
      <c r="AL800" s="144"/>
      <c r="AM800" s="144"/>
      <c r="AN800" s="144"/>
      <c r="AO800" s="144"/>
      <c r="AP800" s="144"/>
    </row>
    <row r="801" spans="1:42">
      <c r="A801" s="144"/>
      <c r="B801" s="144"/>
      <c r="C801" s="144"/>
      <c r="D801" s="144"/>
      <c r="E801" s="144"/>
      <c r="F801" s="144"/>
      <c r="G801" s="144"/>
      <c r="H801" s="144"/>
      <c r="I801" s="144"/>
      <c r="J801" s="144"/>
      <c r="K801" s="144"/>
      <c r="L801" s="144"/>
      <c r="M801" s="144"/>
      <c r="N801" s="144"/>
      <c r="O801" s="144"/>
      <c r="P801" s="144"/>
      <c r="Q801" s="144"/>
      <c r="R801" s="144"/>
      <c r="S801" s="144"/>
      <c r="T801" s="144"/>
      <c r="U801" s="144"/>
      <c r="V801" s="144"/>
      <c r="W801" s="144"/>
      <c r="X801" s="144"/>
      <c r="Y801" s="144"/>
      <c r="Z801" s="144"/>
      <c r="AA801" s="144"/>
      <c r="AB801" s="144"/>
      <c r="AC801" s="144"/>
      <c r="AD801" s="144"/>
      <c r="AE801" s="144"/>
      <c r="AF801" s="144"/>
      <c r="AG801" s="144"/>
      <c r="AH801" s="144"/>
      <c r="AI801" s="144"/>
      <c r="AJ801" s="144"/>
      <c r="AK801" s="144"/>
      <c r="AL801" s="144"/>
      <c r="AM801" s="144"/>
      <c r="AN801" s="144"/>
      <c r="AO801" s="144"/>
      <c r="AP801" s="144"/>
    </row>
    <row r="802" spans="1:42">
      <c r="A802" s="144"/>
      <c r="B802" s="144"/>
      <c r="C802" s="144"/>
      <c r="D802" s="144"/>
      <c r="E802" s="144"/>
      <c r="F802" s="144"/>
      <c r="G802" s="144"/>
      <c r="H802" s="144"/>
      <c r="I802" s="144"/>
      <c r="J802" s="144"/>
      <c r="K802" s="144"/>
      <c r="L802" s="144"/>
      <c r="M802" s="144"/>
      <c r="N802" s="144"/>
      <c r="O802" s="144"/>
      <c r="P802" s="144"/>
      <c r="Q802" s="144"/>
      <c r="R802" s="144"/>
      <c r="S802" s="144"/>
      <c r="T802" s="144"/>
      <c r="U802" s="144"/>
      <c r="V802" s="144"/>
      <c r="W802" s="144"/>
      <c r="X802" s="144"/>
      <c r="Y802" s="144"/>
      <c r="Z802" s="144"/>
      <c r="AA802" s="144"/>
      <c r="AB802" s="144"/>
      <c r="AC802" s="144"/>
      <c r="AD802" s="144"/>
      <c r="AE802" s="144"/>
      <c r="AF802" s="144"/>
      <c r="AG802" s="144"/>
      <c r="AH802" s="144"/>
      <c r="AI802" s="144"/>
      <c r="AJ802" s="144"/>
      <c r="AK802" s="144"/>
      <c r="AL802" s="144"/>
      <c r="AM802" s="144"/>
      <c r="AN802" s="144"/>
      <c r="AO802" s="144"/>
      <c r="AP802" s="144"/>
    </row>
    <row r="803" spans="1:42">
      <c r="A803" s="144"/>
      <c r="B803" s="144"/>
      <c r="C803" s="144"/>
      <c r="D803" s="144"/>
      <c r="E803" s="144"/>
      <c r="F803" s="144"/>
      <c r="G803" s="144"/>
      <c r="H803" s="144"/>
      <c r="I803" s="144"/>
      <c r="J803" s="144"/>
      <c r="K803" s="144"/>
      <c r="L803" s="144"/>
      <c r="M803" s="144"/>
      <c r="N803" s="144"/>
      <c r="O803" s="144"/>
      <c r="P803" s="144"/>
      <c r="Q803" s="144"/>
      <c r="R803" s="144"/>
      <c r="S803" s="144"/>
      <c r="T803" s="144"/>
      <c r="U803" s="144"/>
      <c r="V803" s="144"/>
      <c r="W803" s="144"/>
      <c r="X803" s="144"/>
      <c r="Y803" s="144"/>
      <c r="Z803" s="144"/>
      <c r="AA803" s="144"/>
      <c r="AB803" s="144"/>
      <c r="AC803" s="144"/>
      <c r="AD803" s="144"/>
      <c r="AE803" s="144"/>
      <c r="AF803" s="144"/>
      <c r="AG803" s="144"/>
      <c r="AH803" s="144"/>
      <c r="AI803" s="144"/>
      <c r="AJ803" s="144"/>
      <c r="AK803" s="144"/>
      <c r="AL803" s="144"/>
      <c r="AM803" s="144"/>
      <c r="AN803" s="144"/>
      <c r="AO803" s="144"/>
      <c r="AP803" s="144"/>
    </row>
    <row r="804" spans="1:42">
      <c r="A804" s="144"/>
      <c r="B804" s="144"/>
      <c r="C804" s="144"/>
      <c r="D804" s="144"/>
      <c r="E804" s="144"/>
      <c r="F804" s="144"/>
      <c r="G804" s="144"/>
      <c r="H804" s="144"/>
      <c r="I804" s="144"/>
      <c r="J804" s="144"/>
      <c r="K804" s="144"/>
      <c r="L804" s="144"/>
      <c r="M804" s="144"/>
      <c r="N804" s="144"/>
      <c r="O804" s="144"/>
      <c r="P804" s="144"/>
      <c r="Q804" s="144"/>
      <c r="R804" s="144"/>
      <c r="S804" s="144"/>
      <c r="T804" s="144"/>
      <c r="U804" s="144"/>
      <c r="V804" s="144"/>
      <c r="W804" s="144"/>
      <c r="X804" s="144"/>
      <c r="Y804" s="144"/>
      <c r="Z804" s="144"/>
      <c r="AA804" s="144"/>
      <c r="AB804" s="144"/>
      <c r="AC804" s="144"/>
      <c r="AD804" s="144"/>
      <c r="AE804" s="144"/>
      <c r="AF804" s="144"/>
      <c r="AG804" s="144"/>
      <c r="AH804" s="144"/>
      <c r="AI804" s="144"/>
      <c r="AJ804" s="144"/>
      <c r="AK804" s="144"/>
      <c r="AL804" s="144"/>
      <c r="AM804" s="144"/>
      <c r="AN804" s="144"/>
      <c r="AO804" s="144"/>
      <c r="AP804" s="144"/>
    </row>
    <row r="805" spans="1:42">
      <c r="A805" s="144"/>
      <c r="B805" s="144"/>
      <c r="C805" s="144"/>
      <c r="D805" s="144"/>
      <c r="E805" s="144"/>
      <c r="F805" s="144"/>
      <c r="G805" s="144"/>
      <c r="H805" s="144"/>
      <c r="I805" s="144"/>
      <c r="J805" s="144"/>
      <c r="K805" s="144"/>
      <c r="L805" s="144"/>
      <c r="M805" s="144"/>
      <c r="N805" s="144"/>
      <c r="O805" s="144"/>
      <c r="P805" s="144"/>
      <c r="Q805" s="144"/>
      <c r="R805" s="144"/>
      <c r="S805" s="144"/>
      <c r="T805" s="144"/>
      <c r="U805" s="144"/>
      <c r="V805" s="144"/>
      <c r="W805" s="144"/>
      <c r="X805" s="144"/>
      <c r="Y805" s="144"/>
      <c r="Z805" s="144"/>
      <c r="AA805" s="144"/>
      <c r="AB805" s="144"/>
      <c r="AC805" s="144"/>
      <c r="AD805" s="144"/>
      <c r="AE805" s="144"/>
      <c r="AF805" s="144"/>
      <c r="AG805" s="144"/>
      <c r="AH805" s="144"/>
      <c r="AI805" s="144"/>
      <c r="AJ805" s="144"/>
      <c r="AK805" s="144"/>
      <c r="AL805" s="144"/>
      <c r="AM805" s="144"/>
      <c r="AN805" s="144"/>
      <c r="AO805" s="144"/>
      <c r="AP805" s="144"/>
    </row>
    <row r="806" spans="1:42">
      <c r="A806" s="144"/>
      <c r="B806" s="144"/>
      <c r="C806" s="144"/>
      <c r="D806" s="144"/>
      <c r="E806" s="144"/>
      <c r="F806" s="144"/>
      <c r="G806" s="144"/>
      <c r="H806" s="144"/>
      <c r="I806" s="144"/>
      <c r="J806" s="144"/>
      <c r="K806" s="144"/>
      <c r="L806" s="144"/>
      <c r="M806" s="144"/>
      <c r="N806" s="144"/>
      <c r="O806" s="144"/>
      <c r="P806" s="144"/>
      <c r="Q806" s="144"/>
      <c r="R806" s="144"/>
      <c r="S806" s="144"/>
      <c r="T806" s="144"/>
      <c r="U806" s="144"/>
      <c r="V806" s="144"/>
      <c r="W806" s="144"/>
      <c r="X806" s="144"/>
      <c r="Y806" s="144"/>
      <c r="Z806" s="144"/>
      <c r="AA806" s="144"/>
      <c r="AB806" s="144"/>
      <c r="AC806" s="144"/>
      <c r="AD806" s="144"/>
      <c r="AE806" s="144"/>
      <c r="AF806" s="144"/>
      <c r="AG806" s="144"/>
      <c r="AH806" s="144"/>
      <c r="AI806" s="144"/>
      <c r="AJ806" s="144"/>
      <c r="AK806" s="144"/>
      <c r="AL806" s="144"/>
      <c r="AM806" s="144"/>
      <c r="AN806" s="144"/>
      <c r="AO806" s="144"/>
      <c r="AP806" s="144"/>
    </row>
    <row r="807" spans="1:42">
      <c r="A807" s="144"/>
      <c r="B807" s="144"/>
      <c r="C807" s="144"/>
      <c r="D807" s="144"/>
      <c r="E807" s="144"/>
      <c r="F807" s="144"/>
      <c r="G807" s="144"/>
      <c r="H807" s="144"/>
      <c r="I807" s="144"/>
      <c r="J807" s="144"/>
      <c r="K807" s="144"/>
      <c r="L807" s="144"/>
      <c r="M807" s="144"/>
      <c r="N807" s="144"/>
      <c r="O807" s="144"/>
      <c r="P807" s="144"/>
      <c r="Q807" s="144"/>
      <c r="R807" s="144"/>
      <c r="S807" s="144"/>
      <c r="T807" s="144"/>
      <c r="U807" s="144"/>
      <c r="V807" s="144"/>
      <c r="W807" s="144"/>
      <c r="X807" s="144"/>
      <c r="Y807" s="144"/>
      <c r="Z807" s="144"/>
      <c r="AA807" s="144"/>
      <c r="AB807" s="144"/>
      <c r="AC807" s="144"/>
      <c r="AD807" s="144"/>
      <c r="AE807" s="144"/>
      <c r="AF807" s="144"/>
      <c r="AG807" s="144"/>
      <c r="AH807" s="144"/>
      <c r="AI807" s="144"/>
      <c r="AJ807" s="144"/>
      <c r="AK807" s="144"/>
      <c r="AL807" s="144"/>
      <c r="AM807" s="144"/>
      <c r="AN807" s="144"/>
      <c r="AO807" s="144"/>
      <c r="AP807" s="144"/>
    </row>
    <row r="808" spans="1:42">
      <c r="A808" s="144"/>
      <c r="B808" s="144"/>
      <c r="C808" s="144"/>
      <c r="D808" s="144"/>
      <c r="E808" s="144"/>
      <c r="F808" s="144"/>
      <c r="G808" s="144"/>
      <c r="H808" s="144"/>
      <c r="I808" s="144"/>
      <c r="J808" s="144"/>
      <c r="K808" s="144"/>
      <c r="L808" s="144"/>
      <c r="M808" s="144"/>
      <c r="N808" s="144"/>
      <c r="O808" s="144"/>
      <c r="P808" s="144"/>
      <c r="Q808" s="144"/>
      <c r="R808" s="144"/>
      <c r="S808" s="144"/>
      <c r="T808" s="144"/>
      <c r="U808" s="144"/>
      <c r="V808" s="144"/>
      <c r="W808" s="144"/>
      <c r="X808" s="144"/>
      <c r="Y808" s="144"/>
      <c r="Z808" s="144"/>
      <c r="AA808" s="144"/>
      <c r="AB808" s="144"/>
      <c r="AC808" s="144"/>
      <c r="AD808" s="144"/>
      <c r="AE808" s="144"/>
      <c r="AF808" s="144"/>
      <c r="AG808" s="144"/>
      <c r="AH808" s="144"/>
      <c r="AI808" s="144"/>
      <c r="AJ808" s="144"/>
      <c r="AK808" s="144"/>
      <c r="AL808" s="144"/>
      <c r="AM808" s="144"/>
      <c r="AN808" s="144"/>
      <c r="AO808" s="144"/>
      <c r="AP808" s="144"/>
    </row>
    <row r="809" spans="1:42">
      <c r="A809" s="144"/>
      <c r="B809" s="144"/>
      <c r="C809" s="144"/>
      <c r="D809" s="144"/>
      <c r="E809" s="144"/>
      <c r="F809" s="144"/>
      <c r="G809" s="144"/>
      <c r="H809" s="144"/>
      <c r="I809" s="144"/>
      <c r="J809" s="144"/>
      <c r="K809" s="144"/>
      <c r="L809" s="144"/>
      <c r="M809" s="144"/>
      <c r="N809" s="144"/>
      <c r="O809" s="144"/>
      <c r="P809" s="144"/>
      <c r="Q809" s="144"/>
      <c r="R809" s="144"/>
      <c r="S809" s="144"/>
      <c r="T809" s="144"/>
      <c r="U809" s="144"/>
      <c r="V809" s="144"/>
      <c r="W809" s="144"/>
      <c r="X809" s="144"/>
      <c r="Y809" s="144"/>
      <c r="Z809" s="144"/>
      <c r="AA809" s="144"/>
      <c r="AB809" s="144"/>
      <c r="AC809" s="144"/>
      <c r="AD809" s="144"/>
      <c r="AE809" s="144"/>
      <c r="AF809" s="144"/>
      <c r="AG809" s="144"/>
      <c r="AH809" s="144"/>
      <c r="AI809" s="144"/>
      <c r="AJ809" s="144"/>
      <c r="AK809" s="144"/>
      <c r="AL809" s="144"/>
      <c r="AM809" s="144"/>
      <c r="AN809" s="144"/>
      <c r="AO809" s="144"/>
      <c r="AP809" s="144"/>
    </row>
    <row r="810" spans="1:42">
      <c r="A810" s="144"/>
      <c r="B810" s="144"/>
      <c r="C810" s="144"/>
      <c r="D810" s="144"/>
      <c r="E810" s="144"/>
      <c r="F810" s="144"/>
      <c r="G810" s="144"/>
      <c r="H810" s="144"/>
      <c r="I810" s="144"/>
      <c r="J810" s="144"/>
      <c r="K810" s="144"/>
      <c r="L810" s="144"/>
      <c r="M810" s="144"/>
      <c r="N810" s="144"/>
      <c r="O810" s="144"/>
      <c r="P810" s="144"/>
      <c r="Q810" s="144"/>
      <c r="R810" s="144"/>
      <c r="S810" s="144"/>
      <c r="T810" s="144"/>
      <c r="U810" s="144"/>
      <c r="V810" s="144"/>
      <c r="W810" s="144"/>
      <c r="X810" s="144"/>
      <c r="Y810" s="144"/>
      <c r="Z810" s="144"/>
      <c r="AA810" s="144"/>
      <c r="AB810" s="144"/>
      <c r="AC810" s="144"/>
      <c r="AD810" s="144"/>
      <c r="AE810" s="144"/>
      <c r="AF810" s="144"/>
      <c r="AG810" s="144"/>
      <c r="AH810" s="144"/>
      <c r="AI810" s="144"/>
      <c r="AJ810" s="144"/>
      <c r="AK810" s="144"/>
      <c r="AL810" s="144"/>
      <c r="AM810" s="144"/>
      <c r="AN810" s="144"/>
      <c r="AO810" s="144"/>
      <c r="AP810" s="144"/>
    </row>
    <row r="811" spans="1:42">
      <c r="A811" s="144"/>
      <c r="B811" s="144"/>
      <c r="C811" s="144"/>
      <c r="D811" s="144"/>
      <c r="E811" s="144"/>
      <c r="F811" s="144"/>
      <c r="G811" s="144"/>
      <c r="H811" s="144"/>
      <c r="I811" s="144"/>
      <c r="J811" s="144"/>
      <c r="K811" s="144"/>
      <c r="L811" s="144"/>
      <c r="M811" s="144"/>
      <c r="N811" s="144"/>
      <c r="O811" s="144"/>
      <c r="P811" s="144"/>
      <c r="Q811" s="144"/>
      <c r="R811" s="144"/>
      <c r="S811" s="144"/>
      <c r="T811" s="144"/>
      <c r="U811" s="144"/>
      <c r="V811" s="144"/>
      <c r="W811" s="144"/>
      <c r="X811" s="144"/>
      <c r="Y811" s="144"/>
      <c r="Z811" s="144"/>
      <c r="AA811" s="144"/>
      <c r="AB811" s="144"/>
      <c r="AC811" s="144"/>
      <c r="AD811" s="144"/>
      <c r="AE811" s="144"/>
      <c r="AF811" s="144"/>
      <c r="AG811" s="144"/>
      <c r="AH811" s="144"/>
      <c r="AI811" s="144"/>
      <c r="AJ811" s="144"/>
      <c r="AK811" s="144"/>
      <c r="AL811" s="144"/>
      <c r="AM811" s="144"/>
      <c r="AN811" s="144"/>
      <c r="AO811" s="144"/>
      <c r="AP811" s="144"/>
    </row>
    <row r="812" spans="1:42">
      <c r="A812" s="144"/>
      <c r="B812" s="144"/>
      <c r="C812" s="144"/>
      <c r="D812" s="144"/>
      <c r="E812" s="144"/>
      <c r="F812" s="144"/>
      <c r="G812" s="144"/>
      <c r="H812" s="144"/>
      <c r="I812" s="144"/>
      <c r="J812" s="144"/>
      <c r="K812" s="144"/>
      <c r="L812" s="144"/>
      <c r="M812" s="144"/>
      <c r="N812" s="144"/>
      <c r="O812" s="144"/>
      <c r="P812" s="144"/>
      <c r="Q812" s="144"/>
      <c r="R812" s="144"/>
      <c r="S812" s="144"/>
      <c r="T812" s="144"/>
      <c r="U812" s="144"/>
      <c r="V812" s="144"/>
      <c r="W812" s="144"/>
      <c r="X812" s="144"/>
      <c r="Y812" s="144"/>
      <c r="Z812" s="144"/>
      <c r="AA812" s="144"/>
      <c r="AB812" s="144"/>
      <c r="AC812" s="144"/>
      <c r="AD812" s="144"/>
      <c r="AE812" s="144"/>
      <c r="AF812" s="144"/>
      <c r="AG812" s="144"/>
      <c r="AH812" s="144"/>
      <c r="AI812" s="144"/>
      <c r="AJ812" s="144"/>
      <c r="AK812" s="144"/>
      <c r="AL812" s="144"/>
      <c r="AM812" s="144"/>
      <c r="AN812" s="144"/>
      <c r="AO812" s="144"/>
      <c r="AP812" s="144"/>
    </row>
    <row r="813" spans="1:42">
      <c r="A813" s="144"/>
      <c r="B813" s="144"/>
      <c r="C813" s="144"/>
      <c r="D813" s="144"/>
      <c r="E813" s="144"/>
      <c r="F813" s="144"/>
      <c r="G813" s="144"/>
      <c r="H813" s="144"/>
      <c r="I813" s="144"/>
      <c r="J813" s="144"/>
      <c r="K813" s="144"/>
      <c r="L813" s="144"/>
      <c r="M813" s="144"/>
      <c r="N813" s="144"/>
      <c r="O813" s="144"/>
      <c r="P813" s="144"/>
      <c r="Q813" s="144"/>
      <c r="R813" s="144"/>
      <c r="S813" s="144"/>
      <c r="T813" s="144"/>
      <c r="U813" s="144"/>
      <c r="V813" s="144"/>
      <c r="W813" s="144"/>
      <c r="X813" s="144"/>
      <c r="Y813" s="144"/>
      <c r="Z813" s="144"/>
      <c r="AA813" s="144"/>
      <c r="AB813" s="144"/>
      <c r="AC813" s="144"/>
      <c r="AD813" s="144"/>
      <c r="AE813" s="144"/>
      <c r="AF813" s="144"/>
      <c r="AG813" s="144"/>
      <c r="AH813" s="144"/>
      <c r="AI813" s="144"/>
      <c r="AJ813" s="144"/>
      <c r="AK813" s="144"/>
      <c r="AL813" s="144"/>
      <c r="AM813" s="144"/>
      <c r="AN813" s="144"/>
      <c r="AO813" s="144"/>
      <c r="AP813" s="144"/>
    </row>
    <row r="814" spans="1:42">
      <c r="A814" s="144"/>
      <c r="B814" s="144"/>
      <c r="C814" s="144"/>
      <c r="D814" s="144"/>
      <c r="E814" s="144"/>
      <c r="F814" s="144"/>
      <c r="G814" s="144"/>
      <c r="H814" s="144"/>
      <c r="I814" s="144"/>
      <c r="J814" s="144"/>
      <c r="K814" s="144"/>
      <c r="L814" s="144"/>
      <c r="M814" s="144"/>
      <c r="N814" s="144"/>
      <c r="O814" s="144"/>
      <c r="P814" s="144"/>
      <c r="Q814" s="144"/>
      <c r="R814" s="144"/>
      <c r="S814" s="144"/>
      <c r="T814" s="144"/>
      <c r="U814" s="144"/>
      <c r="V814" s="144"/>
      <c r="W814" s="144"/>
      <c r="X814" s="144"/>
      <c r="Y814" s="144"/>
      <c r="Z814" s="144"/>
      <c r="AA814" s="144"/>
      <c r="AB814" s="144"/>
      <c r="AC814" s="144"/>
      <c r="AD814" s="144"/>
      <c r="AE814" s="144"/>
      <c r="AF814" s="144"/>
      <c r="AG814" s="144"/>
      <c r="AH814" s="144"/>
      <c r="AI814" s="144"/>
      <c r="AJ814" s="144"/>
      <c r="AK814" s="144"/>
      <c r="AL814" s="144"/>
      <c r="AM814" s="144"/>
      <c r="AN814" s="144"/>
      <c r="AO814" s="144"/>
      <c r="AP814" s="144"/>
    </row>
    <row r="815" spans="1:42">
      <c r="A815" s="144"/>
      <c r="B815" s="144"/>
      <c r="C815" s="144"/>
      <c r="D815" s="144"/>
      <c r="E815" s="144"/>
      <c r="F815" s="144"/>
      <c r="G815" s="144"/>
      <c r="H815" s="144"/>
      <c r="I815" s="144"/>
      <c r="J815" s="144"/>
      <c r="K815" s="144"/>
      <c r="L815" s="144"/>
      <c r="M815" s="144"/>
      <c r="N815" s="144"/>
      <c r="O815" s="144"/>
      <c r="P815" s="144"/>
      <c r="Q815" s="144"/>
      <c r="R815" s="144"/>
      <c r="S815" s="144"/>
      <c r="T815" s="144"/>
      <c r="U815" s="144"/>
      <c r="V815" s="144"/>
      <c r="W815" s="144"/>
      <c r="X815" s="144"/>
      <c r="Y815" s="144"/>
      <c r="Z815" s="144"/>
      <c r="AA815" s="144"/>
      <c r="AB815" s="144"/>
      <c r="AC815" s="144"/>
      <c r="AD815" s="144"/>
      <c r="AE815" s="144"/>
      <c r="AF815" s="144"/>
      <c r="AG815" s="144"/>
      <c r="AH815" s="144"/>
      <c r="AI815" s="144"/>
      <c r="AJ815" s="144"/>
      <c r="AK815" s="144"/>
      <c r="AL815" s="144"/>
      <c r="AM815" s="144"/>
      <c r="AN815" s="144"/>
      <c r="AO815" s="144"/>
      <c r="AP815" s="144"/>
    </row>
    <row r="816" spans="1:42">
      <c r="A816" s="144"/>
      <c r="B816" s="144"/>
      <c r="C816" s="144"/>
      <c r="D816" s="144"/>
      <c r="E816" s="144"/>
      <c r="F816" s="144"/>
      <c r="G816" s="144"/>
      <c r="H816" s="144"/>
      <c r="I816" s="144"/>
      <c r="J816" s="144"/>
      <c r="K816" s="144"/>
      <c r="L816" s="144"/>
      <c r="M816" s="144"/>
      <c r="N816" s="144"/>
      <c r="O816" s="144"/>
      <c r="P816" s="144"/>
      <c r="Q816" s="144"/>
      <c r="R816" s="144"/>
      <c r="S816" s="144"/>
      <c r="T816" s="144"/>
      <c r="U816" s="144"/>
      <c r="V816" s="144"/>
      <c r="W816" s="144"/>
      <c r="X816" s="144"/>
      <c r="Y816" s="144"/>
      <c r="Z816" s="144"/>
      <c r="AA816" s="144"/>
      <c r="AB816" s="144"/>
      <c r="AC816" s="144"/>
      <c r="AD816" s="144"/>
      <c r="AE816" s="144"/>
      <c r="AF816" s="144"/>
      <c r="AG816" s="144"/>
      <c r="AH816" s="144"/>
      <c r="AI816" s="144"/>
      <c r="AJ816" s="144"/>
      <c r="AK816" s="144"/>
      <c r="AL816" s="144"/>
      <c r="AM816" s="144"/>
      <c r="AN816" s="144"/>
      <c r="AO816" s="144"/>
      <c r="AP816" s="144"/>
    </row>
    <row r="817" spans="1:42">
      <c r="A817" s="144"/>
      <c r="B817" s="144"/>
      <c r="C817" s="144"/>
      <c r="D817" s="144"/>
      <c r="E817" s="144"/>
      <c r="F817" s="144"/>
      <c r="G817" s="144"/>
      <c r="H817" s="144"/>
      <c r="I817" s="144"/>
      <c r="J817" s="144"/>
      <c r="K817" s="144"/>
      <c r="L817" s="144"/>
      <c r="M817" s="144"/>
      <c r="N817" s="144"/>
      <c r="O817" s="144"/>
      <c r="P817" s="144"/>
      <c r="Q817" s="144"/>
      <c r="R817" s="144"/>
      <c r="S817" s="144"/>
      <c r="T817" s="144"/>
      <c r="U817" s="144"/>
      <c r="V817" s="144"/>
      <c r="W817" s="144"/>
      <c r="X817" s="144"/>
      <c r="Y817" s="144"/>
      <c r="Z817" s="144"/>
      <c r="AA817" s="144"/>
      <c r="AB817" s="144"/>
      <c r="AC817" s="144"/>
      <c r="AD817" s="144"/>
      <c r="AE817" s="144"/>
      <c r="AF817" s="144"/>
      <c r="AG817" s="144"/>
      <c r="AH817" s="144"/>
      <c r="AI817" s="144"/>
      <c r="AJ817" s="144"/>
      <c r="AK817" s="144"/>
      <c r="AL817" s="144"/>
      <c r="AM817" s="144"/>
      <c r="AN817" s="144"/>
      <c r="AO817" s="144"/>
      <c r="AP817" s="144"/>
    </row>
    <row r="818" spans="1:42">
      <c r="A818" s="144"/>
      <c r="B818" s="144"/>
      <c r="C818" s="144"/>
      <c r="D818" s="144"/>
      <c r="E818" s="144"/>
      <c r="F818" s="144"/>
      <c r="G818" s="144"/>
      <c r="H818" s="144"/>
      <c r="I818" s="144"/>
      <c r="J818" s="144"/>
      <c r="K818" s="144"/>
      <c r="L818" s="144"/>
      <c r="M818" s="144"/>
      <c r="N818" s="144"/>
      <c r="O818" s="144"/>
      <c r="P818" s="144"/>
      <c r="Q818" s="144"/>
      <c r="R818" s="144"/>
      <c r="S818" s="144"/>
      <c r="T818" s="144"/>
      <c r="U818" s="144"/>
      <c r="V818" s="144"/>
      <c r="W818" s="144"/>
      <c r="X818" s="144"/>
      <c r="Y818" s="144"/>
      <c r="Z818" s="144"/>
      <c r="AA818" s="144"/>
      <c r="AB818" s="144"/>
      <c r="AC818" s="144"/>
      <c r="AD818" s="144"/>
      <c r="AE818" s="144"/>
      <c r="AF818" s="144"/>
      <c r="AG818" s="144"/>
      <c r="AH818" s="144"/>
      <c r="AI818" s="144"/>
      <c r="AJ818" s="144"/>
      <c r="AK818" s="144"/>
      <c r="AL818" s="144"/>
      <c r="AM818" s="144"/>
      <c r="AN818" s="144"/>
      <c r="AO818" s="144"/>
      <c r="AP818" s="144"/>
    </row>
    <row r="819" spans="1:42">
      <c r="A819" s="144"/>
      <c r="B819" s="144"/>
      <c r="C819" s="144"/>
      <c r="D819" s="144"/>
      <c r="E819" s="144"/>
      <c r="F819" s="144"/>
      <c r="G819" s="144"/>
      <c r="H819" s="144"/>
      <c r="I819" s="144"/>
      <c r="J819" s="144"/>
      <c r="K819" s="144"/>
      <c r="L819" s="144"/>
      <c r="M819" s="144"/>
      <c r="N819" s="144"/>
      <c r="O819" s="144"/>
      <c r="P819" s="144"/>
      <c r="Q819" s="144"/>
      <c r="R819" s="144"/>
      <c r="S819" s="144"/>
      <c r="T819" s="144"/>
      <c r="U819" s="144"/>
      <c r="V819" s="144"/>
      <c r="W819" s="144"/>
      <c r="X819" s="144"/>
      <c r="Y819" s="144"/>
      <c r="Z819" s="144"/>
      <c r="AA819" s="144"/>
      <c r="AB819" s="144"/>
      <c r="AC819" s="144"/>
      <c r="AD819" s="144"/>
      <c r="AE819" s="144"/>
      <c r="AF819" s="144"/>
      <c r="AG819" s="144"/>
      <c r="AH819" s="144"/>
      <c r="AI819" s="144"/>
      <c r="AJ819" s="144"/>
      <c r="AK819" s="144"/>
      <c r="AL819" s="144"/>
      <c r="AM819" s="144"/>
      <c r="AN819" s="144"/>
      <c r="AO819" s="144"/>
      <c r="AP819" s="144"/>
    </row>
    <row r="820" spans="1:42">
      <c r="A820" s="144"/>
      <c r="B820" s="144"/>
      <c r="C820" s="144"/>
      <c r="D820" s="144"/>
      <c r="E820" s="144"/>
      <c r="F820" s="144"/>
      <c r="G820" s="144"/>
      <c r="H820" s="144"/>
      <c r="I820" s="144"/>
      <c r="J820" s="144"/>
      <c r="K820" s="144"/>
      <c r="L820" s="144"/>
      <c r="M820" s="144"/>
      <c r="N820" s="144"/>
      <c r="O820" s="144"/>
      <c r="P820" s="144"/>
      <c r="Q820" s="144"/>
      <c r="R820" s="144"/>
      <c r="S820" s="144"/>
      <c r="T820" s="144"/>
      <c r="U820" s="144"/>
      <c r="V820" s="144"/>
      <c r="W820" s="144"/>
      <c r="X820" s="144"/>
      <c r="Y820" s="144"/>
      <c r="Z820" s="144"/>
      <c r="AA820" s="144"/>
      <c r="AB820" s="144"/>
      <c r="AC820" s="144"/>
      <c r="AD820" s="144"/>
      <c r="AE820" s="144"/>
      <c r="AF820" s="144"/>
      <c r="AG820" s="144"/>
      <c r="AH820" s="144"/>
      <c r="AI820" s="144"/>
      <c r="AJ820" s="144"/>
      <c r="AK820" s="144"/>
      <c r="AL820" s="144"/>
      <c r="AM820" s="144"/>
      <c r="AN820" s="144"/>
      <c r="AO820" s="144"/>
      <c r="AP820" s="144"/>
    </row>
    <row r="821" spans="1:42">
      <c r="A821" s="144"/>
      <c r="B821" s="144"/>
      <c r="C821" s="144"/>
      <c r="D821" s="144"/>
      <c r="E821" s="144"/>
      <c r="F821" s="144"/>
      <c r="G821" s="144"/>
      <c r="H821" s="144"/>
      <c r="I821" s="144"/>
      <c r="J821" s="144"/>
      <c r="K821" s="144"/>
      <c r="L821" s="144"/>
      <c r="M821" s="144"/>
      <c r="N821" s="144"/>
      <c r="O821" s="144"/>
      <c r="P821" s="144"/>
      <c r="Q821" s="144"/>
      <c r="R821" s="144"/>
      <c r="S821" s="144"/>
      <c r="T821" s="144"/>
      <c r="U821" s="144"/>
      <c r="V821" s="144"/>
      <c r="W821" s="144"/>
      <c r="X821" s="144"/>
      <c r="Y821" s="144"/>
      <c r="Z821" s="144"/>
      <c r="AA821" s="144"/>
      <c r="AB821" s="144"/>
      <c r="AC821" s="144"/>
      <c r="AD821" s="144"/>
      <c r="AE821" s="144"/>
      <c r="AF821" s="144"/>
      <c r="AG821" s="144"/>
      <c r="AH821" s="144"/>
      <c r="AI821" s="144"/>
      <c r="AJ821" s="144"/>
      <c r="AK821" s="144"/>
      <c r="AL821" s="144"/>
      <c r="AM821" s="144"/>
      <c r="AN821" s="144"/>
      <c r="AO821" s="144"/>
      <c r="AP821" s="144"/>
    </row>
    <row r="822" spans="1:42">
      <c r="A822" s="144"/>
      <c r="B822" s="144"/>
      <c r="C822" s="144"/>
      <c r="D822" s="144"/>
      <c r="E822" s="144"/>
      <c r="F822" s="144"/>
      <c r="G822" s="144"/>
      <c r="H822" s="144"/>
      <c r="I822" s="144"/>
      <c r="J822" s="144"/>
      <c r="K822" s="144"/>
      <c r="L822" s="144"/>
      <c r="M822" s="144"/>
      <c r="N822" s="144"/>
      <c r="O822" s="144"/>
      <c r="P822" s="144"/>
      <c r="Q822" s="144"/>
      <c r="R822" s="144"/>
      <c r="S822" s="144"/>
      <c r="T822" s="144"/>
      <c r="U822" s="144"/>
      <c r="V822" s="144"/>
      <c r="W822" s="144"/>
      <c r="X822" s="144"/>
      <c r="Y822" s="144"/>
      <c r="Z822" s="144"/>
      <c r="AA822" s="144"/>
      <c r="AB822" s="144"/>
      <c r="AC822" s="144"/>
      <c r="AD822" s="144"/>
      <c r="AE822" s="144"/>
      <c r="AF822" s="144"/>
      <c r="AG822" s="144"/>
      <c r="AH822" s="144"/>
      <c r="AI822" s="144"/>
      <c r="AJ822" s="144"/>
      <c r="AK822" s="144"/>
      <c r="AL822" s="144"/>
      <c r="AM822" s="144"/>
      <c r="AN822" s="144"/>
      <c r="AO822" s="144"/>
      <c r="AP822" s="144"/>
    </row>
    <row r="823" spans="1:42">
      <c r="A823" s="144"/>
      <c r="B823" s="144"/>
      <c r="C823" s="144"/>
      <c r="D823" s="144"/>
      <c r="E823" s="144"/>
      <c r="F823" s="144"/>
      <c r="G823" s="144"/>
      <c r="H823" s="144"/>
      <c r="I823" s="144"/>
      <c r="J823" s="144"/>
      <c r="K823" s="144"/>
      <c r="L823" s="144"/>
      <c r="M823" s="144"/>
      <c r="N823" s="144"/>
      <c r="O823" s="144"/>
      <c r="P823" s="144"/>
      <c r="Q823" s="144"/>
      <c r="R823" s="144"/>
      <c r="S823" s="144"/>
      <c r="T823" s="144"/>
      <c r="U823" s="144"/>
      <c r="V823" s="144"/>
      <c r="W823" s="144"/>
      <c r="X823" s="144"/>
      <c r="Y823" s="144"/>
      <c r="Z823" s="144"/>
      <c r="AA823" s="144"/>
      <c r="AB823" s="144"/>
      <c r="AC823" s="144"/>
      <c r="AD823" s="144"/>
      <c r="AE823" s="144"/>
      <c r="AF823" s="144"/>
      <c r="AG823" s="144"/>
      <c r="AH823" s="144"/>
      <c r="AI823" s="144"/>
      <c r="AJ823" s="144"/>
      <c r="AK823" s="144"/>
      <c r="AL823" s="144"/>
      <c r="AM823" s="144"/>
      <c r="AN823" s="144"/>
      <c r="AO823" s="144"/>
      <c r="AP823" s="144"/>
    </row>
    <row r="824" spans="1:42">
      <c r="A824" s="144"/>
      <c r="B824" s="144"/>
      <c r="C824" s="144"/>
      <c r="D824" s="144"/>
      <c r="E824" s="144"/>
      <c r="F824" s="144"/>
      <c r="G824" s="144"/>
      <c r="H824" s="144"/>
      <c r="I824" s="144"/>
      <c r="J824" s="144"/>
      <c r="K824" s="144"/>
      <c r="L824" s="144"/>
      <c r="M824" s="144"/>
      <c r="N824" s="144"/>
      <c r="O824" s="144"/>
      <c r="P824" s="144"/>
      <c r="Q824" s="144"/>
      <c r="R824" s="144"/>
      <c r="S824" s="144"/>
      <c r="T824" s="144"/>
      <c r="U824" s="144"/>
      <c r="V824" s="144"/>
      <c r="W824" s="144"/>
      <c r="X824" s="144"/>
      <c r="Y824" s="144"/>
      <c r="Z824" s="144"/>
      <c r="AA824" s="144"/>
      <c r="AB824" s="144"/>
      <c r="AC824" s="144"/>
      <c r="AD824" s="144"/>
      <c r="AE824" s="144"/>
      <c r="AF824" s="144"/>
      <c r="AG824" s="144"/>
      <c r="AH824" s="144"/>
      <c r="AI824" s="144"/>
      <c r="AJ824" s="144"/>
      <c r="AK824" s="144"/>
      <c r="AL824" s="144"/>
      <c r="AM824" s="144"/>
      <c r="AN824" s="144"/>
      <c r="AO824" s="144"/>
      <c r="AP824" s="144"/>
    </row>
    <row r="825" spans="1:42">
      <c r="A825" s="144"/>
      <c r="B825" s="144"/>
      <c r="C825" s="144"/>
      <c r="D825" s="144"/>
      <c r="E825" s="144"/>
      <c r="F825" s="144"/>
      <c r="G825" s="144"/>
      <c r="H825" s="144"/>
      <c r="I825" s="144"/>
      <c r="J825" s="144"/>
      <c r="K825" s="144"/>
      <c r="L825" s="144"/>
      <c r="M825" s="144"/>
      <c r="N825" s="144"/>
      <c r="O825" s="144"/>
      <c r="P825" s="144"/>
      <c r="Q825" s="144"/>
      <c r="R825" s="144"/>
      <c r="S825" s="144"/>
      <c r="T825" s="144"/>
      <c r="U825" s="144"/>
      <c r="V825" s="144"/>
      <c r="W825" s="144"/>
      <c r="X825" s="144"/>
      <c r="Y825" s="144"/>
      <c r="Z825" s="144"/>
      <c r="AA825" s="144"/>
      <c r="AB825" s="144"/>
      <c r="AC825" s="144"/>
      <c r="AD825" s="144"/>
      <c r="AE825" s="144"/>
      <c r="AF825" s="144"/>
      <c r="AG825" s="144"/>
      <c r="AH825" s="144"/>
      <c r="AI825" s="144"/>
      <c r="AJ825" s="144"/>
      <c r="AK825" s="144"/>
      <c r="AL825" s="144"/>
      <c r="AM825" s="144"/>
      <c r="AN825" s="144"/>
      <c r="AO825" s="144"/>
      <c r="AP825" s="144"/>
    </row>
    <row r="826" spans="1:42">
      <c r="A826" s="144"/>
      <c r="B826" s="144"/>
      <c r="C826" s="144"/>
      <c r="D826" s="144"/>
      <c r="E826" s="144"/>
      <c r="F826" s="144"/>
      <c r="G826" s="144"/>
      <c r="H826" s="144"/>
      <c r="I826" s="144"/>
      <c r="J826" s="144"/>
      <c r="K826" s="144"/>
      <c r="L826" s="144"/>
      <c r="M826" s="144"/>
      <c r="N826" s="144"/>
      <c r="O826" s="144"/>
      <c r="P826" s="144"/>
      <c r="Q826" s="144"/>
      <c r="R826" s="144"/>
      <c r="S826" s="144"/>
      <c r="T826" s="144"/>
      <c r="U826" s="144"/>
      <c r="V826" s="144"/>
      <c r="W826" s="144"/>
      <c r="X826" s="144"/>
      <c r="Y826" s="144"/>
      <c r="Z826" s="144"/>
      <c r="AA826" s="144"/>
      <c r="AB826" s="144"/>
      <c r="AC826" s="144"/>
      <c r="AD826" s="144"/>
      <c r="AE826" s="144"/>
      <c r="AF826" s="144"/>
      <c r="AG826" s="144"/>
      <c r="AH826" s="144"/>
      <c r="AI826" s="144"/>
      <c r="AJ826" s="144"/>
      <c r="AK826" s="144"/>
      <c r="AL826" s="144"/>
      <c r="AM826" s="144"/>
      <c r="AN826" s="144"/>
      <c r="AO826" s="144"/>
      <c r="AP826" s="144"/>
    </row>
    <row r="827" spans="1:42">
      <c r="A827" s="144"/>
      <c r="B827" s="144"/>
      <c r="C827" s="144"/>
      <c r="D827" s="144"/>
      <c r="E827" s="144"/>
      <c r="F827" s="144"/>
      <c r="G827" s="144"/>
      <c r="H827" s="144"/>
      <c r="I827" s="144"/>
      <c r="J827" s="144"/>
      <c r="K827" s="144"/>
      <c r="L827" s="144"/>
      <c r="M827" s="144"/>
      <c r="N827" s="144"/>
      <c r="O827" s="144"/>
      <c r="P827" s="144"/>
      <c r="Q827" s="144"/>
      <c r="R827" s="144"/>
      <c r="S827" s="144"/>
      <c r="T827" s="144"/>
      <c r="U827" s="144"/>
      <c r="V827" s="144"/>
      <c r="W827" s="144"/>
      <c r="X827" s="144"/>
      <c r="Y827" s="144"/>
      <c r="Z827" s="144"/>
      <c r="AA827" s="144"/>
      <c r="AB827" s="144"/>
      <c r="AC827" s="144"/>
      <c r="AD827" s="144"/>
      <c r="AE827" s="144"/>
      <c r="AF827" s="144"/>
      <c r="AG827" s="144"/>
      <c r="AH827" s="144"/>
      <c r="AI827" s="144"/>
      <c r="AJ827" s="144"/>
      <c r="AK827" s="144"/>
      <c r="AL827" s="144"/>
      <c r="AM827" s="144"/>
      <c r="AN827" s="144"/>
      <c r="AO827" s="144"/>
      <c r="AP827" s="144"/>
    </row>
    <row r="828" spans="1:42">
      <c r="A828" s="144"/>
      <c r="B828" s="144"/>
      <c r="C828" s="144"/>
      <c r="D828" s="144"/>
      <c r="E828" s="144"/>
      <c r="F828" s="144"/>
      <c r="G828" s="144"/>
      <c r="H828" s="144"/>
      <c r="I828" s="144"/>
      <c r="J828" s="144"/>
      <c r="K828" s="144"/>
      <c r="L828" s="144"/>
      <c r="M828" s="144"/>
      <c r="N828" s="144"/>
      <c r="O828" s="144"/>
      <c r="P828" s="144"/>
      <c r="Q828" s="144"/>
      <c r="R828" s="144"/>
      <c r="S828" s="144"/>
      <c r="T828" s="144"/>
      <c r="U828" s="144"/>
      <c r="V828" s="144"/>
      <c r="W828" s="144"/>
      <c r="X828" s="144"/>
      <c r="Y828" s="144"/>
      <c r="Z828" s="144"/>
      <c r="AA828" s="144"/>
      <c r="AB828" s="144"/>
      <c r="AC828" s="144"/>
      <c r="AD828" s="144"/>
      <c r="AE828" s="144"/>
      <c r="AF828" s="144"/>
      <c r="AG828" s="144"/>
      <c r="AH828" s="144"/>
      <c r="AI828" s="144"/>
      <c r="AJ828" s="144"/>
      <c r="AK828" s="144"/>
      <c r="AL828" s="144"/>
      <c r="AM828" s="144"/>
      <c r="AN828" s="144"/>
      <c r="AO828" s="144"/>
      <c r="AP828" s="144"/>
    </row>
    <row r="829" spans="1:42">
      <c r="A829" s="144"/>
      <c r="B829" s="144"/>
      <c r="C829" s="144"/>
      <c r="D829" s="144"/>
      <c r="E829" s="144"/>
      <c r="F829" s="144"/>
      <c r="G829" s="144"/>
      <c r="H829" s="144"/>
      <c r="I829" s="144"/>
      <c r="J829" s="144"/>
      <c r="K829" s="144"/>
      <c r="L829" s="144"/>
      <c r="M829" s="144"/>
      <c r="N829" s="144"/>
      <c r="O829" s="144"/>
      <c r="P829" s="144"/>
      <c r="Q829" s="144"/>
      <c r="R829" s="144"/>
      <c r="S829" s="144"/>
      <c r="T829" s="144"/>
      <c r="U829" s="144"/>
      <c r="V829" s="144"/>
      <c r="W829" s="144"/>
      <c r="X829" s="144"/>
      <c r="Y829" s="144"/>
      <c r="Z829" s="144"/>
      <c r="AA829" s="144"/>
      <c r="AB829" s="144"/>
      <c r="AC829" s="144"/>
      <c r="AD829" s="144"/>
      <c r="AE829" s="144"/>
      <c r="AF829" s="144"/>
      <c r="AG829" s="144"/>
      <c r="AH829" s="144"/>
      <c r="AI829" s="144"/>
      <c r="AJ829" s="144"/>
      <c r="AK829" s="144"/>
      <c r="AL829" s="144"/>
      <c r="AM829" s="144"/>
      <c r="AN829" s="144"/>
      <c r="AO829" s="144"/>
      <c r="AP829" s="144"/>
    </row>
    <row r="830" spans="1:42">
      <c r="A830" s="144"/>
      <c r="B830" s="144"/>
      <c r="C830" s="144"/>
      <c r="D830" s="144"/>
      <c r="E830" s="144"/>
      <c r="F830" s="144"/>
      <c r="G830" s="144"/>
      <c r="H830" s="144"/>
      <c r="I830" s="144"/>
      <c r="J830" s="144"/>
      <c r="K830" s="144"/>
      <c r="L830" s="144"/>
      <c r="M830" s="144"/>
      <c r="N830" s="144"/>
      <c r="O830" s="144"/>
      <c r="P830" s="144"/>
      <c r="Q830" s="144"/>
      <c r="R830" s="144"/>
      <c r="S830" s="144"/>
      <c r="T830" s="144"/>
      <c r="U830" s="144"/>
      <c r="V830" s="144"/>
      <c r="W830" s="144"/>
      <c r="X830" s="144"/>
      <c r="Y830" s="144"/>
      <c r="Z830" s="144"/>
      <c r="AA830" s="144"/>
      <c r="AB830" s="144"/>
      <c r="AC830" s="144"/>
      <c r="AD830" s="144"/>
      <c r="AE830" s="144"/>
      <c r="AF830" s="144"/>
      <c r="AG830" s="144"/>
      <c r="AH830" s="144"/>
      <c r="AI830" s="144"/>
      <c r="AJ830" s="144"/>
      <c r="AK830" s="144"/>
      <c r="AL830" s="144"/>
      <c r="AM830" s="144"/>
      <c r="AN830" s="144"/>
      <c r="AO830" s="144"/>
      <c r="AP830" s="144"/>
    </row>
    <row r="831" spans="1:42">
      <c r="A831" s="144"/>
      <c r="B831" s="144"/>
      <c r="C831" s="144"/>
      <c r="D831" s="144"/>
      <c r="E831" s="144"/>
      <c r="F831" s="144"/>
      <c r="G831" s="144"/>
      <c r="H831" s="144"/>
      <c r="I831" s="144"/>
      <c r="J831" s="144"/>
      <c r="K831" s="144"/>
      <c r="L831" s="144"/>
      <c r="M831" s="144"/>
      <c r="N831" s="144"/>
      <c r="O831" s="144"/>
      <c r="P831" s="144"/>
      <c r="Q831" s="144"/>
      <c r="R831" s="144"/>
      <c r="S831" s="144"/>
      <c r="T831" s="144"/>
      <c r="U831" s="144"/>
      <c r="V831" s="144"/>
      <c r="W831" s="144"/>
      <c r="X831" s="144"/>
      <c r="Y831" s="144"/>
      <c r="Z831" s="144"/>
      <c r="AA831" s="144"/>
      <c r="AB831" s="144"/>
      <c r="AC831" s="144"/>
      <c r="AD831" s="144"/>
      <c r="AE831" s="144"/>
      <c r="AF831" s="144"/>
      <c r="AG831" s="144"/>
      <c r="AH831" s="144"/>
      <c r="AI831" s="144"/>
      <c r="AJ831" s="144"/>
      <c r="AK831" s="144"/>
      <c r="AL831" s="144"/>
      <c r="AM831" s="144"/>
      <c r="AN831" s="144"/>
      <c r="AO831" s="144"/>
      <c r="AP831" s="144"/>
    </row>
    <row r="832" spans="1:42">
      <c r="A832" s="144"/>
      <c r="B832" s="144"/>
      <c r="C832" s="144"/>
      <c r="D832" s="144"/>
      <c r="E832" s="144"/>
      <c r="F832" s="144"/>
      <c r="G832" s="144"/>
      <c r="H832" s="144"/>
      <c r="I832" s="144"/>
      <c r="J832" s="144"/>
      <c r="K832" s="144"/>
      <c r="L832" s="144"/>
      <c r="M832" s="144"/>
      <c r="N832" s="144"/>
      <c r="O832" s="144"/>
      <c r="P832" s="144"/>
      <c r="Q832" s="144"/>
      <c r="R832" s="144"/>
      <c r="S832" s="144"/>
      <c r="T832" s="144"/>
      <c r="U832" s="144"/>
      <c r="V832" s="144"/>
      <c r="W832" s="144"/>
      <c r="X832" s="144"/>
      <c r="Y832" s="144"/>
      <c r="Z832" s="144"/>
      <c r="AA832" s="144"/>
      <c r="AB832" s="144"/>
      <c r="AC832" s="144"/>
      <c r="AD832" s="144"/>
      <c r="AE832" s="144"/>
      <c r="AF832" s="144"/>
      <c r="AG832" s="144"/>
      <c r="AH832" s="144"/>
      <c r="AI832" s="144"/>
      <c r="AJ832" s="144"/>
      <c r="AK832" s="144"/>
      <c r="AL832" s="144"/>
      <c r="AM832" s="144"/>
      <c r="AN832" s="144"/>
      <c r="AO832" s="144"/>
      <c r="AP832" s="144"/>
    </row>
    <row r="833" spans="1:42">
      <c r="A833" s="144"/>
      <c r="B833" s="144"/>
      <c r="C833" s="144"/>
      <c r="D833" s="144"/>
      <c r="E833" s="144"/>
      <c r="F833" s="144"/>
      <c r="G833" s="144"/>
      <c r="H833" s="144"/>
      <c r="I833" s="144"/>
      <c r="J833" s="144"/>
      <c r="K833" s="144"/>
      <c r="L833" s="144"/>
      <c r="M833" s="144"/>
      <c r="N833" s="144"/>
      <c r="O833" s="144"/>
      <c r="P833" s="144"/>
      <c r="Q833" s="144"/>
      <c r="R833" s="144"/>
      <c r="S833" s="144"/>
      <c r="T833" s="144"/>
      <c r="U833" s="144"/>
      <c r="V833" s="144"/>
      <c r="W833" s="144"/>
      <c r="X833" s="144"/>
      <c r="Y833" s="144"/>
      <c r="Z833" s="144"/>
      <c r="AA833" s="144"/>
      <c r="AB833" s="144"/>
      <c r="AC833" s="144"/>
      <c r="AD833" s="144"/>
      <c r="AE833" s="144"/>
      <c r="AF833" s="144"/>
      <c r="AG833" s="144"/>
      <c r="AH833" s="144"/>
      <c r="AI833" s="144"/>
      <c r="AJ833" s="144"/>
      <c r="AK833" s="144"/>
      <c r="AL833" s="144"/>
      <c r="AM833" s="144"/>
      <c r="AN833" s="144"/>
      <c r="AO833" s="144"/>
      <c r="AP833" s="144"/>
    </row>
    <row r="834" spans="1:42">
      <c r="A834" s="144"/>
      <c r="B834" s="144"/>
      <c r="C834" s="144"/>
      <c r="D834" s="144"/>
      <c r="E834" s="144"/>
      <c r="F834" s="144"/>
      <c r="G834" s="144"/>
      <c r="H834" s="144"/>
      <c r="I834" s="144"/>
      <c r="J834" s="144"/>
      <c r="K834" s="144"/>
      <c r="L834" s="144"/>
      <c r="M834" s="144"/>
      <c r="N834" s="144"/>
      <c r="O834" s="144"/>
      <c r="P834" s="144"/>
      <c r="Q834" s="144"/>
      <c r="R834" s="144"/>
      <c r="S834" s="144"/>
      <c r="T834" s="144"/>
      <c r="U834" s="144"/>
      <c r="V834" s="144"/>
      <c r="W834" s="144"/>
      <c r="X834" s="144"/>
      <c r="Y834" s="144"/>
      <c r="Z834" s="144"/>
      <c r="AA834" s="144"/>
      <c r="AB834" s="144"/>
      <c r="AC834" s="144"/>
      <c r="AD834" s="144"/>
      <c r="AE834" s="144"/>
      <c r="AF834" s="144"/>
      <c r="AG834" s="144"/>
      <c r="AH834" s="144"/>
      <c r="AI834" s="144"/>
      <c r="AJ834" s="144"/>
      <c r="AK834" s="144"/>
      <c r="AL834" s="144"/>
      <c r="AM834" s="144"/>
      <c r="AN834" s="144"/>
      <c r="AO834" s="144"/>
      <c r="AP834" s="144"/>
    </row>
    <row r="835" spans="1:42">
      <c r="A835" s="144"/>
      <c r="B835" s="144"/>
      <c r="C835" s="144"/>
      <c r="D835" s="144"/>
      <c r="E835" s="144"/>
      <c r="F835" s="144"/>
      <c r="G835" s="144"/>
      <c r="H835" s="144"/>
      <c r="I835" s="144"/>
      <c r="J835" s="144"/>
      <c r="K835" s="144"/>
      <c r="L835" s="144"/>
      <c r="M835" s="144"/>
      <c r="N835" s="144"/>
      <c r="O835" s="144"/>
      <c r="P835" s="144"/>
      <c r="Q835" s="144"/>
      <c r="R835" s="144"/>
      <c r="S835" s="144"/>
      <c r="T835" s="144"/>
      <c r="U835" s="144"/>
      <c r="V835" s="144"/>
      <c r="W835" s="144"/>
      <c r="X835" s="144"/>
      <c r="Y835" s="144"/>
      <c r="Z835" s="144"/>
      <c r="AA835" s="144"/>
      <c r="AB835" s="144"/>
      <c r="AC835" s="144"/>
      <c r="AD835" s="144"/>
      <c r="AE835" s="144"/>
      <c r="AF835" s="144"/>
      <c r="AG835" s="144"/>
      <c r="AH835" s="144"/>
      <c r="AI835" s="144"/>
      <c r="AJ835" s="144"/>
      <c r="AK835" s="144"/>
      <c r="AL835" s="144"/>
      <c r="AM835" s="144"/>
      <c r="AN835" s="144"/>
      <c r="AO835" s="144"/>
      <c r="AP835" s="144"/>
    </row>
    <row r="836" spans="1:42">
      <c r="A836" s="144"/>
      <c r="B836" s="144"/>
      <c r="C836" s="144"/>
      <c r="D836" s="144"/>
      <c r="E836" s="144"/>
      <c r="F836" s="144"/>
      <c r="G836" s="144"/>
      <c r="H836" s="144"/>
      <c r="I836" s="144"/>
      <c r="J836" s="144"/>
      <c r="K836" s="144"/>
      <c r="L836" s="144"/>
      <c r="M836" s="144"/>
      <c r="N836" s="144"/>
      <c r="O836" s="144"/>
      <c r="P836" s="144"/>
      <c r="Q836" s="144"/>
      <c r="R836" s="144"/>
      <c r="S836" s="144"/>
      <c r="T836" s="144"/>
      <c r="U836" s="144"/>
      <c r="V836" s="144"/>
      <c r="W836" s="144"/>
      <c r="X836" s="144"/>
      <c r="Y836" s="144"/>
      <c r="Z836" s="144"/>
      <c r="AA836" s="144"/>
      <c r="AB836" s="144"/>
      <c r="AC836" s="144"/>
      <c r="AD836" s="144"/>
      <c r="AE836" s="144"/>
      <c r="AF836" s="144"/>
      <c r="AG836" s="144"/>
      <c r="AH836" s="144"/>
      <c r="AI836" s="144"/>
      <c r="AJ836" s="144"/>
      <c r="AK836" s="144"/>
      <c r="AL836" s="144"/>
      <c r="AM836" s="144"/>
      <c r="AN836" s="144"/>
      <c r="AO836" s="144"/>
      <c r="AP836" s="144"/>
    </row>
    <row r="837" spans="1:42">
      <c r="A837" s="144"/>
      <c r="B837" s="144"/>
      <c r="C837" s="144"/>
      <c r="D837" s="144"/>
      <c r="E837" s="144"/>
      <c r="F837" s="144"/>
      <c r="G837" s="144"/>
      <c r="H837" s="144"/>
      <c r="I837" s="144"/>
      <c r="J837" s="144"/>
      <c r="K837" s="144"/>
      <c r="L837" s="144"/>
      <c r="M837" s="144"/>
      <c r="N837" s="144"/>
      <c r="O837" s="144"/>
      <c r="P837" s="144"/>
      <c r="Q837" s="144"/>
      <c r="R837" s="144"/>
      <c r="S837" s="144"/>
      <c r="T837" s="144"/>
      <c r="U837" s="144"/>
      <c r="V837" s="144"/>
      <c r="W837" s="144"/>
      <c r="X837" s="144"/>
      <c r="Y837" s="144"/>
      <c r="Z837" s="144"/>
      <c r="AA837" s="144"/>
      <c r="AB837" s="144"/>
      <c r="AC837" s="144"/>
      <c r="AD837" s="144"/>
      <c r="AE837" s="144"/>
      <c r="AF837" s="144"/>
      <c r="AG837" s="144"/>
      <c r="AH837" s="144"/>
      <c r="AI837" s="144"/>
      <c r="AJ837" s="144"/>
      <c r="AK837" s="144"/>
      <c r="AL837" s="144"/>
      <c r="AM837" s="144"/>
      <c r="AN837" s="144"/>
      <c r="AO837" s="144"/>
      <c r="AP837" s="144"/>
    </row>
    <row r="838" spans="1:42">
      <c r="A838" s="144"/>
      <c r="B838" s="144"/>
      <c r="C838" s="144"/>
      <c r="D838" s="144"/>
      <c r="E838" s="144"/>
      <c r="F838" s="144"/>
      <c r="G838" s="144"/>
      <c r="H838" s="144"/>
      <c r="I838" s="144"/>
      <c r="J838" s="144"/>
      <c r="K838" s="144"/>
      <c r="L838" s="144"/>
      <c r="M838" s="144"/>
      <c r="N838" s="144"/>
      <c r="O838" s="144"/>
      <c r="P838" s="144"/>
      <c r="Q838" s="144"/>
      <c r="R838" s="144"/>
      <c r="S838" s="144"/>
      <c r="T838" s="144"/>
      <c r="U838" s="144"/>
      <c r="V838" s="144"/>
      <c r="W838" s="144"/>
      <c r="X838" s="144"/>
      <c r="Y838" s="144"/>
      <c r="Z838" s="144"/>
      <c r="AA838" s="144"/>
      <c r="AB838" s="144"/>
      <c r="AC838" s="144"/>
      <c r="AD838" s="144"/>
      <c r="AE838" s="144"/>
      <c r="AF838" s="144"/>
      <c r="AG838" s="144"/>
      <c r="AH838" s="144"/>
      <c r="AI838" s="144"/>
      <c r="AJ838" s="144"/>
      <c r="AK838" s="144"/>
      <c r="AL838" s="144"/>
      <c r="AM838" s="144"/>
      <c r="AN838" s="144"/>
      <c r="AO838" s="144"/>
      <c r="AP838" s="144"/>
    </row>
    <row r="839" spans="1:42">
      <c r="A839" s="144"/>
      <c r="B839" s="144"/>
      <c r="C839" s="144"/>
      <c r="D839" s="144"/>
      <c r="E839" s="144"/>
      <c r="F839" s="144"/>
      <c r="G839" s="144"/>
      <c r="H839" s="144"/>
      <c r="I839" s="144"/>
      <c r="J839" s="144"/>
      <c r="K839" s="144"/>
      <c r="L839" s="144"/>
      <c r="M839" s="144"/>
      <c r="N839" s="144"/>
      <c r="O839" s="144"/>
      <c r="P839" s="144"/>
      <c r="Q839" s="144"/>
      <c r="R839" s="144"/>
      <c r="S839" s="144"/>
      <c r="T839" s="144"/>
      <c r="U839" s="144"/>
      <c r="V839" s="144"/>
      <c r="W839" s="144"/>
      <c r="X839" s="144"/>
      <c r="Y839" s="144"/>
      <c r="Z839" s="144"/>
      <c r="AA839" s="144"/>
      <c r="AB839" s="144"/>
      <c r="AC839" s="144"/>
      <c r="AD839" s="144"/>
      <c r="AE839" s="144"/>
      <c r="AF839" s="144"/>
      <c r="AG839" s="144"/>
      <c r="AH839" s="144"/>
      <c r="AI839" s="144"/>
      <c r="AJ839" s="144"/>
      <c r="AK839" s="144"/>
      <c r="AL839" s="144"/>
      <c r="AM839" s="144"/>
      <c r="AN839" s="144"/>
      <c r="AO839" s="144"/>
      <c r="AP839" s="144"/>
    </row>
    <row r="840" spans="1:42">
      <c r="A840" s="144"/>
      <c r="B840" s="144"/>
      <c r="C840" s="144"/>
      <c r="D840" s="144"/>
      <c r="E840" s="144"/>
      <c r="F840" s="144"/>
      <c r="G840" s="144"/>
      <c r="H840" s="144"/>
      <c r="I840" s="144"/>
      <c r="J840" s="144"/>
      <c r="K840" s="144"/>
      <c r="L840" s="144"/>
      <c r="M840" s="144"/>
      <c r="N840" s="144"/>
      <c r="O840" s="144"/>
      <c r="P840" s="144"/>
      <c r="Q840" s="144"/>
      <c r="R840" s="144"/>
      <c r="S840" s="144"/>
      <c r="T840" s="144"/>
      <c r="U840" s="144"/>
      <c r="V840" s="144"/>
      <c r="W840" s="144"/>
      <c r="X840" s="144"/>
      <c r="Y840" s="144"/>
      <c r="Z840" s="144"/>
      <c r="AA840" s="144"/>
      <c r="AB840" s="144"/>
      <c r="AC840" s="144"/>
      <c r="AD840" s="144"/>
      <c r="AE840" s="144"/>
      <c r="AF840" s="144"/>
      <c r="AG840" s="144"/>
      <c r="AH840" s="144"/>
      <c r="AI840" s="144"/>
      <c r="AJ840" s="144"/>
      <c r="AK840" s="144"/>
      <c r="AL840" s="144"/>
      <c r="AM840" s="144"/>
      <c r="AN840" s="144"/>
      <c r="AO840" s="144"/>
      <c r="AP840" s="144"/>
    </row>
    <row r="841" spans="1:42">
      <c r="A841" s="144"/>
      <c r="B841" s="144"/>
      <c r="C841" s="144"/>
      <c r="D841" s="144"/>
      <c r="E841" s="144"/>
      <c r="F841" s="144"/>
      <c r="G841" s="144"/>
      <c r="H841" s="144"/>
      <c r="I841" s="144"/>
      <c r="J841" s="144"/>
      <c r="K841" s="144"/>
      <c r="L841" s="144"/>
      <c r="M841" s="144"/>
      <c r="N841" s="144"/>
      <c r="O841" s="144"/>
      <c r="P841" s="144"/>
      <c r="Q841" s="144"/>
      <c r="R841" s="144"/>
      <c r="S841" s="144"/>
      <c r="T841" s="144"/>
      <c r="U841" s="144"/>
      <c r="V841" s="144"/>
      <c r="W841" s="144"/>
      <c r="X841" s="144"/>
      <c r="Y841" s="144"/>
      <c r="Z841" s="144"/>
      <c r="AA841" s="144"/>
      <c r="AB841" s="144"/>
      <c r="AC841" s="144"/>
      <c r="AD841" s="144"/>
      <c r="AE841" s="144"/>
      <c r="AF841" s="144"/>
      <c r="AG841" s="144"/>
      <c r="AH841" s="144"/>
      <c r="AI841" s="144"/>
      <c r="AJ841" s="144"/>
      <c r="AK841" s="144"/>
      <c r="AL841" s="144"/>
      <c r="AM841" s="144"/>
      <c r="AN841" s="144"/>
      <c r="AO841" s="144"/>
      <c r="AP841" s="144"/>
    </row>
    <row r="842" spans="1:42">
      <c r="A842" s="144"/>
      <c r="B842" s="144"/>
      <c r="C842" s="144"/>
      <c r="D842" s="144"/>
      <c r="E842" s="144"/>
      <c r="F842" s="144"/>
      <c r="G842" s="144"/>
      <c r="H842" s="144"/>
      <c r="I842" s="144"/>
      <c r="J842" s="144"/>
      <c r="K842" s="144"/>
      <c r="L842" s="144"/>
      <c r="M842" s="144"/>
      <c r="N842" s="144"/>
      <c r="O842" s="144"/>
      <c r="P842" s="144"/>
      <c r="Q842" s="144"/>
      <c r="R842" s="144"/>
      <c r="S842" s="144"/>
      <c r="T842" s="144"/>
      <c r="U842" s="144"/>
      <c r="V842" s="144"/>
      <c r="W842" s="144"/>
      <c r="X842" s="144"/>
      <c r="Y842" s="144"/>
      <c r="Z842" s="144"/>
      <c r="AA842" s="144"/>
      <c r="AB842" s="144"/>
      <c r="AC842" s="144"/>
      <c r="AD842" s="144"/>
      <c r="AE842" s="144"/>
      <c r="AF842" s="144"/>
      <c r="AG842" s="144"/>
      <c r="AH842" s="144"/>
      <c r="AI842" s="144"/>
      <c r="AJ842" s="144"/>
      <c r="AK842" s="144"/>
      <c r="AL842" s="144"/>
      <c r="AM842" s="144"/>
      <c r="AN842" s="144"/>
      <c r="AO842" s="144"/>
      <c r="AP842" s="144"/>
    </row>
    <row r="843" spans="1:42">
      <c r="A843" s="144"/>
      <c r="B843" s="144"/>
      <c r="C843" s="144"/>
      <c r="D843" s="144"/>
      <c r="E843" s="144"/>
      <c r="F843" s="144"/>
      <c r="G843" s="144"/>
      <c r="H843" s="144"/>
      <c r="I843" s="144"/>
      <c r="J843" s="144"/>
      <c r="K843" s="144"/>
      <c r="L843" s="144"/>
      <c r="M843" s="144"/>
      <c r="N843" s="144"/>
      <c r="O843" s="144"/>
      <c r="P843" s="144"/>
      <c r="Q843" s="144"/>
      <c r="R843" s="144"/>
      <c r="S843" s="144"/>
      <c r="T843" s="144"/>
      <c r="U843" s="144"/>
      <c r="V843" s="144"/>
      <c r="W843" s="144"/>
      <c r="X843" s="144"/>
      <c r="Y843" s="144"/>
      <c r="Z843" s="144"/>
      <c r="AA843" s="144"/>
      <c r="AB843" s="144"/>
      <c r="AC843" s="144"/>
      <c r="AD843" s="144"/>
      <c r="AE843" s="144"/>
      <c r="AF843" s="144"/>
      <c r="AG843" s="144"/>
      <c r="AH843" s="144"/>
      <c r="AI843" s="144"/>
      <c r="AJ843" s="144"/>
      <c r="AK843" s="144"/>
      <c r="AL843" s="144"/>
      <c r="AM843" s="144"/>
      <c r="AN843" s="144"/>
      <c r="AO843" s="144"/>
      <c r="AP843" s="144"/>
    </row>
    <row r="844" spans="1:42">
      <c r="A844" s="144"/>
      <c r="B844" s="144"/>
      <c r="C844" s="144"/>
      <c r="D844" s="144"/>
      <c r="E844" s="144"/>
      <c r="F844" s="144"/>
      <c r="G844" s="144"/>
      <c r="H844" s="144"/>
      <c r="I844" s="144"/>
      <c r="J844" s="144"/>
      <c r="K844" s="144"/>
      <c r="L844" s="144"/>
      <c r="M844" s="144"/>
      <c r="N844" s="144"/>
      <c r="O844" s="144"/>
      <c r="P844" s="144"/>
      <c r="Q844" s="144"/>
      <c r="R844" s="144"/>
      <c r="S844" s="144"/>
      <c r="T844" s="144"/>
      <c r="U844" s="144"/>
      <c r="V844" s="144"/>
      <c r="W844" s="144"/>
      <c r="X844" s="144"/>
      <c r="Y844" s="144"/>
      <c r="Z844" s="144"/>
      <c r="AA844" s="144"/>
      <c r="AB844" s="144"/>
      <c r="AC844" s="144"/>
      <c r="AD844" s="144"/>
      <c r="AE844" s="144"/>
      <c r="AF844" s="144"/>
      <c r="AG844" s="144"/>
      <c r="AH844" s="144"/>
      <c r="AI844" s="144"/>
      <c r="AJ844" s="144"/>
      <c r="AK844" s="144"/>
      <c r="AL844" s="144"/>
      <c r="AM844" s="144"/>
      <c r="AN844" s="144"/>
      <c r="AO844" s="144"/>
      <c r="AP844" s="144"/>
    </row>
    <row r="845" spans="1:42">
      <c r="A845" s="144"/>
      <c r="B845" s="144"/>
      <c r="C845" s="144"/>
      <c r="D845" s="144"/>
      <c r="E845" s="144"/>
      <c r="F845" s="144"/>
      <c r="G845" s="144"/>
      <c r="H845" s="144"/>
      <c r="I845" s="144"/>
      <c r="J845" s="144"/>
      <c r="K845" s="144"/>
      <c r="L845" s="144"/>
      <c r="M845" s="144"/>
      <c r="N845" s="144"/>
      <c r="O845" s="144"/>
      <c r="P845" s="144"/>
      <c r="Q845" s="144"/>
      <c r="R845" s="144"/>
      <c r="S845" s="144"/>
      <c r="T845" s="144"/>
      <c r="U845" s="144"/>
      <c r="V845" s="144"/>
      <c r="W845" s="144"/>
      <c r="X845" s="144"/>
      <c r="Y845" s="144"/>
      <c r="Z845" s="144"/>
      <c r="AA845" s="144"/>
      <c r="AB845" s="144"/>
      <c r="AC845" s="144"/>
      <c r="AD845" s="144"/>
      <c r="AE845" s="144"/>
      <c r="AF845" s="144"/>
      <c r="AG845" s="144"/>
      <c r="AH845" s="144"/>
      <c r="AI845" s="144"/>
      <c r="AJ845" s="144"/>
      <c r="AK845" s="144"/>
      <c r="AL845" s="144"/>
      <c r="AM845" s="144"/>
      <c r="AN845" s="144"/>
      <c r="AO845" s="144"/>
      <c r="AP845" s="144"/>
    </row>
    <row r="846" spans="1:42">
      <c r="A846" s="144"/>
      <c r="B846" s="144"/>
      <c r="C846" s="144"/>
      <c r="D846" s="144"/>
      <c r="E846" s="144"/>
      <c r="F846" s="144"/>
      <c r="G846" s="144"/>
      <c r="H846" s="144"/>
      <c r="I846" s="144"/>
      <c r="J846" s="144"/>
      <c r="K846" s="144"/>
      <c r="L846" s="144"/>
      <c r="M846" s="144"/>
      <c r="N846" s="144"/>
      <c r="O846" s="144"/>
      <c r="P846" s="144"/>
      <c r="Q846" s="144"/>
      <c r="R846" s="144"/>
      <c r="S846" s="144"/>
      <c r="T846" s="144"/>
      <c r="U846" s="144"/>
      <c r="V846" s="144"/>
      <c r="W846" s="144"/>
      <c r="X846" s="144"/>
      <c r="Y846" s="144"/>
      <c r="Z846" s="144"/>
      <c r="AA846" s="144"/>
      <c r="AB846" s="144"/>
      <c r="AC846" s="144"/>
      <c r="AD846" s="144"/>
      <c r="AE846" s="144"/>
      <c r="AF846" s="144"/>
      <c r="AG846" s="144"/>
      <c r="AH846" s="144"/>
      <c r="AI846" s="144"/>
      <c r="AJ846" s="144"/>
      <c r="AK846" s="144"/>
      <c r="AL846" s="144"/>
      <c r="AM846" s="144"/>
      <c r="AN846" s="144"/>
      <c r="AO846" s="144"/>
      <c r="AP846" s="144"/>
    </row>
    <row r="847" spans="1:42">
      <c r="A847" s="144"/>
      <c r="B847" s="144"/>
      <c r="C847" s="144"/>
      <c r="D847" s="144"/>
      <c r="E847" s="144"/>
      <c r="F847" s="144"/>
      <c r="G847" s="144"/>
      <c r="H847" s="144"/>
      <c r="I847" s="144"/>
      <c r="J847" s="144"/>
      <c r="K847" s="144"/>
      <c r="L847" s="144"/>
      <c r="M847" s="144"/>
      <c r="N847" s="144"/>
      <c r="O847" s="144"/>
      <c r="P847" s="144"/>
      <c r="Q847" s="144"/>
      <c r="R847" s="144"/>
      <c r="S847" s="144"/>
      <c r="T847" s="144"/>
      <c r="U847" s="144"/>
      <c r="V847" s="144"/>
      <c r="W847" s="144"/>
      <c r="X847" s="144"/>
      <c r="Y847" s="144"/>
      <c r="Z847" s="144"/>
      <c r="AA847" s="144"/>
      <c r="AB847" s="144"/>
      <c r="AC847" s="144"/>
      <c r="AD847" s="144"/>
      <c r="AE847" s="144"/>
      <c r="AF847" s="144"/>
      <c r="AG847" s="144"/>
      <c r="AH847" s="144"/>
      <c r="AI847" s="144"/>
      <c r="AJ847" s="144"/>
      <c r="AK847" s="144"/>
      <c r="AL847" s="144"/>
      <c r="AM847" s="144"/>
      <c r="AN847" s="144"/>
      <c r="AO847" s="144"/>
      <c r="AP847" s="144"/>
    </row>
    <row r="848" spans="1:42">
      <c r="A848" s="144"/>
      <c r="B848" s="144"/>
      <c r="C848" s="144"/>
      <c r="D848" s="144"/>
      <c r="E848" s="144"/>
      <c r="F848" s="144"/>
      <c r="G848" s="144"/>
      <c r="H848" s="144"/>
      <c r="I848" s="144"/>
      <c r="J848" s="144"/>
      <c r="K848" s="144"/>
      <c r="L848" s="144"/>
      <c r="M848" s="144"/>
      <c r="N848" s="144"/>
      <c r="O848" s="144"/>
      <c r="P848" s="144"/>
      <c r="Q848" s="144"/>
      <c r="R848" s="144"/>
      <c r="S848" s="144"/>
      <c r="T848" s="144"/>
      <c r="U848" s="144"/>
      <c r="V848" s="144"/>
      <c r="W848" s="144"/>
      <c r="X848" s="144"/>
      <c r="Y848" s="144"/>
      <c r="Z848" s="144"/>
      <c r="AA848" s="144"/>
      <c r="AB848" s="144"/>
      <c r="AC848" s="144"/>
      <c r="AD848" s="144"/>
      <c r="AE848" s="144"/>
      <c r="AF848" s="144"/>
      <c r="AG848" s="144"/>
      <c r="AH848" s="144"/>
      <c r="AI848" s="144"/>
      <c r="AJ848" s="144"/>
      <c r="AK848" s="144"/>
      <c r="AL848" s="144"/>
      <c r="AM848" s="144"/>
      <c r="AN848" s="144"/>
      <c r="AO848" s="144"/>
      <c r="AP848" s="144"/>
    </row>
    <row r="849" spans="1:42">
      <c r="A849" s="144"/>
      <c r="B849" s="144"/>
      <c r="C849" s="144"/>
      <c r="D849" s="144"/>
      <c r="E849" s="144"/>
      <c r="F849" s="144"/>
      <c r="G849" s="144"/>
      <c r="H849" s="144"/>
      <c r="I849" s="144"/>
      <c r="J849" s="144"/>
      <c r="K849" s="144"/>
      <c r="L849" s="144"/>
      <c r="M849" s="144"/>
      <c r="N849" s="144"/>
      <c r="O849" s="144"/>
      <c r="P849" s="144"/>
      <c r="Q849" s="144"/>
      <c r="R849" s="144"/>
      <c r="S849" s="144"/>
      <c r="T849" s="144"/>
      <c r="U849" s="144"/>
      <c r="V849" s="144"/>
      <c r="W849" s="144"/>
      <c r="X849" s="144"/>
      <c r="Y849" s="144"/>
      <c r="Z849" s="144"/>
      <c r="AA849" s="144"/>
      <c r="AB849" s="144"/>
      <c r="AC849" s="144"/>
      <c r="AD849" s="144"/>
      <c r="AE849" s="144"/>
      <c r="AF849" s="144"/>
      <c r="AG849" s="144"/>
      <c r="AH849" s="144"/>
      <c r="AI849" s="144"/>
      <c r="AJ849" s="144"/>
      <c r="AK849" s="144"/>
      <c r="AL849" s="144"/>
      <c r="AM849" s="144"/>
      <c r="AN849" s="144"/>
      <c r="AO849" s="144"/>
      <c r="AP849" s="144"/>
    </row>
    <row r="850" spans="1:42">
      <c r="A850" s="144"/>
      <c r="B850" s="144"/>
      <c r="C850" s="144"/>
      <c r="D850" s="144"/>
      <c r="E850" s="144"/>
      <c r="F850" s="144"/>
      <c r="G850" s="144"/>
      <c r="H850" s="144"/>
      <c r="I850" s="144"/>
      <c r="J850" s="144"/>
      <c r="K850" s="144"/>
      <c r="L850" s="144"/>
      <c r="M850" s="144"/>
      <c r="N850" s="144"/>
      <c r="O850" s="144"/>
      <c r="P850" s="144"/>
      <c r="Q850" s="144"/>
      <c r="R850" s="144"/>
      <c r="S850" s="144"/>
      <c r="T850" s="144"/>
      <c r="U850" s="144"/>
      <c r="V850" s="144"/>
      <c r="W850" s="144"/>
      <c r="X850" s="144"/>
      <c r="Y850" s="144"/>
      <c r="Z850" s="144"/>
      <c r="AA850" s="144"/>
      <c r="AB850" s="144"/>
      <c r="AC850" s="144"/>
      <c r="AD850" s="144"/>
      <c r="AE850" s="144"/>
      <c r="AF850" s="144"/>
      <c r="AG850" s="144"/>
      <c r="AH850" s="144"/>
      <c r="AI850" s="144"/>
      <c r="AJ850" s="144"/>
      <c r="AK850" s="144"/>
      <c r="AL850" s="144"/>
      <c r="AM850" s="144"/>
      <c r="AN850" s="144"/>
      <c r="AO850" s="144"/>
      <c r="AP850" s="144"/>
    </row>
    <row r="851" spans="1:42">
      <c r="A851" s="144"/>
      <c r="B851" s="144"/>
      <c r="C851" s="144"/>
      <c r="D851" s="144"/>
      <c r="E851" s="144"/>
      <c r="F851" s="144"/>
      <c r="G851" s="144"/>
      <c r="H851" s="144"/>
      <c r="I851" s="144"/>
      <c r="J851" s="144"/>
      <c r="K851" s="144"/>
      <c r="L851" s="144"/>
      <c r="M851" s="144"/>
      <c r="N851" s="144"/>
      <c r="O851" s="144"/>
      <c r="P851" s="144"/>
      <c r="Q851" s="144"/>
      <c r="R851" s="144"/>
      <c r="S851" s="144"/>
      <c r="T851" s="144"/>
      <c r="U851" s="144"/>
      <c r="V851" s="144"/>
      <c r="W851" s="144"/>
      <c r="X851" s="144"/>
      <c r="Y851" s="144"/>
      <c r="Z851" s="144"/>
      <c r="AA851" s="144"/>
      <c r="AB851" s="144"/>
      <c r="AC851" s="144"/>
      <c r="AD851" s="144"/>
      <c r="AE851" s="144"/>
      <c r="AF851" s="144"/>
      <c r="AG851" s="144"/>
      <c r="AH851" s="144"/>
      <c r="AI851" s="144"/>
      <c r="AJ851" s="144"/>
      <c r="AK851" s="144"/>
      <c r="AL851" s="144"/>
      <c r="AM851" s="144"/>
      <c r="AN851" s="144"/>
      <c r="AO851" s="144"/>
      <c r="AP851" s="144"/>
    </row>
    <row r="852" spans="1:42">
      <c r="A852" s="144"/>
      <c r="B852" s="144"/>
      <c r="C852" s="144"/>
      <c r="D852" s="144"/>
      <c r="E852" s="144"/>
      <c r="F852" s="144"/>
      <c r="G852" s="144"/>
      <c r="H852" s="144"/>
      <c r="I852" s="144"/>
      <c r="J852" s="144"/>
      <c r="K852" s="144"/>
      <c r="L852" s="144"/>
      <c r="M852" s="144"/>
      <c r="N852" s="144"/>
      <c r="O852" s="144"/>
      <c r="P852" s="144"/>
      <c r="Q852" s="144"/>
      <c r="R852" s="144"/>
      <c r="S852" s="144"/>
      <c r="T852" s="144"/>
      <c r="U852" s="144"/>
      <c r="V852" s="144"/>
      <c r="W852" s="144"/>
      <c r="X852" s="144"/>
      <c r="Y852" s="144"/>
      <c r="Z852" s="144"/>
      <c r="AA852" s="144"/>
      <c r="AB852" s="144"/>
      <c r="AC852" s="144"/>
      <c r="AD852" s="144"/>
      <c r="AE852" s="144"/>
      <c r="AF852" s="144"/>
      <c r="AG852" s="144"/>
      <c r="AH852" s="144"/>
      <c r="AI852" s="144"/>
      <c r="AJ852" s="144"/>
      <c r="AK852" s="144"/>
      <c r="AL852" s="144"/>
      <c r="AM852" s="144"/>
      <c r="AN852" s="144"/>
      <c r="AO852" s="144"/>
      <c r="AP852" s="144"/>
    </row>
    <row r="853" spans="1:42">
      <c r="A853" s="144"/>
      <c r="B853" s="144"/>
      <c r="C853" s="144"/>
      <c r="D853" s="144"/>
      <c r="E853" s="144"/>
      <c r="F853" s="144"/>
      <c r="G853" s="144"/>
      <c r="H853" s="144"/>
      <c r="I853" s="144"/>
      <c r="J853" s="144"/>
      <c r="K853" s="144"/>
      <c r="L853" s="144"/>
      <c r="M853" s="144"/>
      <c r="N853" s="144"/>
      <c r="O853" s="144"/>
      <c r="P853" s="144"/>
      <c r="Q853" s="144"/>
      <c r="R853" s="144"/>
      <c r="S853" s="144"/>
      <c r="T853" s="144"/>
      <c r="U853" s="144"/>
      <c r="V853" s="144"/>
      <c r="W853" s="144"/>
      <c r="X853" s="144"/>
      <c r="Y853" s="144"/>
      <c r="Z853" s="144"/>
      <c r="AA853" s="144"/>
      <c r="AB853" s="144"/>
      <c r="AC853" s="144"/>
      <c r="AD853" s="144"/>
      <c r="AE853" s="144"/>
      <c r="AF853" s="144"/>
      <c r="AG853" s="144"/>
      <c r="AH853" s="144"/>
      <c r="AI853" s="144"/>
      <c r="AJ853" s="144"/>
      <c r="AK853" s="144"/>
      <c r="AL853" s="144"/>
      <c r="AM853" s="144"/>
      <c r="AN853" s="144"/>
      <c r="AO853" s="144"/>
      <c r="AP853" s="144"/>
    </row>
    <row r="854" spans="1:42">
      <c r="A854" s="144"/>
      <c r="B854" s="144"/>
      <c r="C854" s="144"/>
      <c r="D854" s="144"/>
      <c r="E854" s="144"/>
      <c r="F854" s="144"/>
      <c r="G854" s="144"/>
      <c r="H854" s="144"/>
      <c r="I854" s="144"/>
      <c r="J854" s="144"/>
      <c r="K854" s="144"/>
      <c r="L854" s="144"/>
      <c r="M854" s="144"/>
      <c r="N854" s="144"/>
      <c r="O854" s="144"/>
      <c r="P854" s="144"/>
      <c r="Q854" s="144"/>
      <c r="R854" s="144"/>
      <c r="S854" s="144"/>
      <c r="T854" s="144"/>
      <c r="U854" s="144"/>
      <c r="V854" s="144"/>
      <c r="W854" s="144"/>
      <c r="X854" s="144"/>
      <c r="Y854" s="144"/>
      <c r="Z854" s="144"/>
      <c r="AA854" s="144"/>
      <c r="AB854" s="144"/>
      <c r="AC854" s="144"/>
      <c r="AD854" s="144"/>
      <c r="AE854" s="144"/>
      <c r="AF854" s="144"/>
      <c r="AG854" s="144"/>
      <c r="AH854" s="144"/>
      <c r="AI854" s="144"/>
      <c r="AJ854" s="144"/>
      <c r="AK854" s="144"/>
      <c r="AL854" s="144"/>
      <c r="AM854" s="144"/>
      <c r="AN854" s="144"/>
      <c r="AO854" s="144"/>
      <c r="AP854" s="144"/>
    </row>
    <row r="855" spans="1:42">
      <c r="A855" s="144"/>
      <c r="B855" s="144"/>
      <c r="C855" s="144"/>
      <c r="D855" s="144"/>
      <c r="E855" s="144"/>
      <c r="F855" s="144"/>
      <c r="G855" s="144"/>
      <c r="H855" s="144"/>
      <c r="I855" s="144"/>
      <c r="J855" s="144"/>
      <c r="K855" s="144"/>
      <c r="L855" s="144"/>
      <c r="M855" s="144"/>
      <c r="N855" s="144"/>
      <c r="O855" s="144"/>
      <c r="P855" s="144"/>
      <c r="Q855" s="144"/>
      <c r="R855" s="144"/>
      <c r="S855" s="144"/>
      <c r="T855" s="144"/>
      <c r="U855" s="144"/>
      <c r="V855" s="144"/>
      <c r="W855" s="144"/>
      <c r="X855" s="144"/>
      <c r="Y855" s="144"/>
      <c r="Z855" s="144"/>
      <c r="AA855" s="144"/>
      <c r="AB855" s="144"/>
      <c r="AC855" s="144"/>
      <c r="AD855" s="144"/>
      <c r="AE855" s="144"/>
      <c r="AF855" s="144"/>
      <c r="AG855" s="144"/>
      <c r="AH855" s="144"/>
      <c r="AI855" s="144"/>
      <c r="AJ855" s="144"/>
      <c r="AK855" s="144"/>
      <c r="AL855" s="144"/>
      <c r="AM855" s="144"/>
      <c r="AN855" s="144"/>
      <c r="AO855" s="144"/>
      <c r="AP855" s="144"/>
    </row>
    <row r="856" spans="1:42">
      <c r="A856" s="144"/>
      <c r="B856" s="144"/>
      <c r="C856" s="144"/>
      <c r="D856" s="144"/>
      <c r="E856" s="144"/>
      <c r="F856" s="144"/>
      <c r="G856" s="144"/>
      <c r="H856" s="144"/>
      <c r="I856" s="144"/>
      <c r="J856" s="144"/>
      <c r="K856" s="144"/>
      <c r="L856" s="144"/>
      <c r="M856" s="144"/>
      <c r="N856" s="144"/>
      <c r="O856" s="144"/>
      <c r="P856" s="144"/>
      <c r="Q856" s="144"/>
      <c r="R856" s="144"/>
      <c r="S856" s="144"/>
      <c r="T856" s="144"/>
      <c r="U856" s="144"/>
      <c r="V856" s="144"/>
      <c r="W856" s="144"/>
      <c r="X856" s="144"/>
      <c r="Y856" s="144"/>
      <c r="Z856" s="144"/>
      <c r="AA856" s="144"/>
      <c r="AB856" s="144"/>
      <c r="AC856" s="144"/>
      <c r="AD856" s="144"/>
      <c r="AE856" s="144"/>
      <c r="AF856" s="144"/>
      <c r="AG856" s="144"/>
      <c r="AH856" s="144"/>
      <c r="AI856" s="144"/>
      <c r="AJ856" s="144"/>
      <c r="AK856" s="144"/>
      <c r="AL856" s="144"/>
      <c r="AM856" s="144"/>
      <c r="AN856" s="144"/>
      <c r="AO856" s="144"/>
      <c r="AP856" s="144"/>
    </row>
    <row r="857" spans="1:42">
      <c r="A857" s="144"/>
      <c r="B857" s="144"/>
      <c r="C857" s="144"/>
      <c r="D857" s="144"/>
      <c r="E857" s="144"/>
      <c r="F857" s="144"/>
      <c r="G857" s="144"/>
      <c r="H857" s="144"/>
      <c r="I857" s="144"/>
      <c r="J857" s="144"/>
      <c r="K857" s="144"/>
      <c r="L857" s="144"/>
      <c r="M857" s="144"/>
      <c r="N857" s="144"/>
      <c r="O857" s="144"/>
      <c r="P857" s="144"/>
      <c r="Q857" s="144"/>
      <c r="R857" s="144"/>
      <c r="S857" s="144"/>
      <c r="T857" s="144"/>
      <c r="U857" s="144"/>
      <c r="V857" s="144"/>
      <c r="W857" s="144"/>
      <c r="X857" s="144"/>
      <c r="Y857" s="144"/>
      <c r="Z857" s="144"/>
      <c r="AA857" s="144"/>
      <c r="AB857" s="144"/>
      <c r="AC857" s="144"/>
      <c r="AD857" s="144"/>
      <c r="AE857" s="144"/>
      <c r="AF857" s="144"/>
      <c r="AG857" s="144"/>
      <c r="AH857" s="144"/>
      <c r="AI857" s="144"/>
      <c r="AJ857" s="144"/>
      <c r="AK857" s="144"/>
      <c r="AL857" s="144"/>
      <c r="AM857" s="144"/>
      <c r="AN857" s="144"/>
      <c r="AO857" s="144"/>
      <c r="AP857" s="144"/>
    </row>
    <row r="858" spans="1:42">
      <c r="A858" s="144"/>
      <c r="B858" s="144"/>
      <c r="C858" s="144"/>
      <c r="D858" s="144"/>
      <c r="E858" s="144"/>
      <c r="F858" s="144"/>
      <c r="G858" s="144"/>
      <c r="H858" s="144"/>
      <c r="I858" s="144"/>
      <c r="J858" s="144"/>
      <c r="K858" s="144"/>
      <c r="L858" s="144"/>
      <c r="M858" s="144"/>
      <c r="N858" s="144"/>
      <c r="O858" s="144"/>
      <c r="P858" s="144"/>
      <c r="Q858" s="144"/>
      <c r="R858" s="144"/>
      <c r="S858" s="144"/>
      <c r="T858" s="144"/>
      <c r="U858" s="144"/>
      <c r="V858" s="144"/>
      <c r="W858" s="144"/>
      <c r="X858" s="144"/>
      <c r="Y858" s="144"/>
      <c r="Z858" s="144"/>
      <c r="AA858" s="144"/>
      <c r="AB858" s="144"/>
      <c r="AC858" s="144"/>
      <c r="AD858" s="144"/>
      <c r="AE858" s="144"/>
      <c r="AF858" s="144"/>
      <c r="AG858" s="144"/>
      <c r="AH858" s="144"/>
      <c r="AI858" s="144"/>
      <c r="AJ858" s="144"/>
      <c r="AK858" s="144"/>
      <c r="AL858" s="144"/>
      <c r="AM858" s="144"/>
      <c r="AN858" s="144"/>
      <c r="AO858" s="144"/>
      <c r="AP858" s="144"/>
    </row>
    <row r="859" spans="1:42">
      <c r="A859" s="144"/>
      <c r="B859" s="144"/>
      <c r="C859" s="144"/>
      <c r="D859" s="144"/>
      <c r="E859" s="144"/>
      <c r="F859" s="144"/>
      <c r="G859" s="144"/>
      <c r="H859" s="144"/>
      <c r="I859" s="144"/>
      <c r="J859" s="144"/>
      <c r="K859" s="144"/>
      <c r="L859" s="144"/>
      <c r="M859" s="144"/>
      <c r="N859" s="144"/>
      <c r="O859" s="144"/>
      <c r="P859" s="144"/>
      <c r="Q859" s="144"/>
      <c r="R859" s="144"/>
      <c r="S859" s="144"/>
      <c r="T859" s="144"/>
      <c r="U859" s="144"/>
      <c r="V859" s="144"/>
      <c r="W859" s="144"/>
      <c r="X859" s="144"/>
      <c r="Y859" s="144"/>
      <c r="Z859" s="144"/>
      <c r="AA859" s="144"/>
      <c r="AB859" s="144"/>
      <c r="AC859" s="144"/>
      <c r="AD859" s="144"/>
      <c r="AE859" s="144"/>
      <c r="AF859" s="144"/>
      <c r="AG859" s="144"/>
      <c r="AH859" s="144"/>
      <c r="AI859" s="144"/>
      <c r="AJ859" s="144"/>
      <c r="AK859" s="144"/>
      <c r="AL859" s="144"/>
      <c r="AM859" s="144"/>
      <c r="AN859" s="144"/>
      <c r="AO859" s="144"/>
      <c r="AP859" s="144"/>
    </row>
    <row r="860" spans="1:42">
      <c r="A860" s="144"/>
      <c r="B860" s="144"/>
      <c r="C860" s="144"/>
      <c r="D860" s="144"/>
      <c r="E860" s="144"/>
      <c r="F860" s="144"/>
      <c r="G860" s="144"/>
      <c r="H860" s="144"/>
      <c r="I860" s="144"/>
      <c r="J860" s="144"/>
      <c r="K860" s="144"/>
      <c r="L860" s="144"/>
      <c r="M860" s="144"/>
      <c r="N860" s="144"/>
      <c r="O860" s="144"/>
      <c r="P860" s="144"/>
      <c r="Q860" s="144"/>
      <c r="R860" s="144"/>
      <c r="S860" s="144"/>
      <c r="T860" s="144"/>
      <c r="U860" s="144"/>
      <c r="V860" s="144"/>
      <c r="W860" s="144"/>
      <c r="X860" s="144"/>
      <c r="Y860" s="144"/>
      <c r="Z860" s="144"/>
      <c r="AA860" s="144"/>
      <c r="AB860" s="144"/>
      <c r="AC860" s="144"/>
      <c r="AD860" s="144"/>
      <c r="AE860" s="144"/>
      <c r="AF860" s="144"/>
      <c r="AG860" s="144"/>
      <c r="AH860" s="144"/>
      <c r="AI860" s="144"/>
      <c r="AJ860" s="144"/>
      <c r="AK860" s="144"/>
      <c r="AL860" s="144"/>
      <c r="AM860" s="144"/>
      <c r="AN860" s="144"/>
      <c r="AO860" s="144"/>
      <c r="AP860" s="144"/>
    </row>
    <row r="861" spans="1:42">
      <c r="A861" s="144"/>
      <c r="B861" s="144"/>
      <c r="C861" s="144"/>
      <c r="D861" s="144"/>
      <c r="E861" s="144"/>
      <c r="F861" s="144"/>
      <c r="G861" s="144"/>
      <c r="H861" s="144"/>
      <c r="I861" s="144"/>
      <c r="J861" s="144"/>
      <c r="K861" s="144"/>
      <c r="L861" s="144"/>
      <c r="M861" s="144"/>
      <c r="N861" s="144"/>
      <c r="O861" s="144"/>
      <c r="P861" s="144"/>
      <c r="Q861" s="144"/>
      <c r="R861" s="144"/>
      <c r="S861" s="144"/>
      <c r="T861" s="144"/>
      <c r="U861" s="144"/>
      <c r="V861" s="144"/>
      <c r="W861" s="144"/>
      <c r="X861" s="144"/>
      <c r="Y861" s="144"/>
      <c r="Z861" s="144"/>
      <c r="AA861" s="144"/>
      <c r="AB861" s="144"/>
      <c r="AC861" s="144"/>
      <c r="AD861" s="144"/>
      <c r="AE861" s="144"/>
      <c r="AF861" s="144"/>
      <c r="AG861" s="144"/>
      <c r="AH861" s="144"/>
      <c r="AI861" s="144"/>
      <c r="AJ861" s="144"/>
      <c r="AK861" s="144"/>
      <c r="AL861" s="144"/>
      <c r="AM861" s="144"/>
      <c r="AN861" s="144"/>
      <c r="AO861" s="144"/>
      <c r="AP861" s="144"/>
    </row>
    <row r="862" spans="1:42">
      <c r="A862" s="144"/>
      <c r="B862" s="144"/>
      <c r="C862" s="144"/>
      <c r="D862" s="144"/>
      <c r="E862" s="144"/>
      <c r="F862" s="144"/>
      <c r="G862" s="144"/>
      <c r="H862" s="144"/>
      <c r="I862" s="144"/>
      <c r="J862" s="144"/>
      <c r="K862" s="144"/>
      <c r="L862" s="144"/>
      <c r="M862" s="144"/>
      <c r="N862" s="144"/>
      <c r="O862" s="144"/>
      <c r="P862" s="144"/>
      <c r="Q862" s="144"/>
      <c r="R862" s="144"/>
      <c r="S862" s="144"/>
      <c r="T862" s="144"/>
      <c r="U862" s="144"/>
      <c r="V862" s="144"/>
      <c r="W862" s="144"/>
      <c r="X862" s="144"/>
      <c r="Y862" s="144"/>
      <c r="Z862" s="144"/>
      <c r="AA862" s="144"/>
      <c r="AB862" s="144"/>
      <c r="AC862" s="144"/>
      <c r="AD862" s="144"/>
      <c r="AE862" s="144"/>
      <c r="AF862" s="144"/>
      <c r="AG862" s="144"/>
      <c r="AH862" s="144"/>
      <c r="AI862" s="144"/>
      <c r="AJ862" s="144"/>
      <c r="AK862" s="144"/>
      <c r="AL862" s="144"/>
      <c r="AM862" s="144"/>
      <c r="AN862" s="144"/>
      <c r="AO862" s="144"/>
      <c r="AP862" s="144"/>
    </row>
    <row r="863" spans="1:42">
      <c r="A863" s="144"/>
      <c r="B863" s="144"/>
      <c r="C863" s="144"/>
      <c r="D863" s="144"/>
      <c r="E863" s="144"/>
      <c r="F863" s="144"/>
      <c r="G863" s="144"/>
      <c r="H863" s="144"/>
      <c r="I863" s="144"/>
      <c r="J863" s="144"/>
      <c r="K863" s="144"/>
      <c r="L863" s="144"/>
      <c r="M863" s="144"/>
      <c r="N863" s="144"/>
      <c r="O863" s="144"/>
      <c r="P863" s="144"/>
      <c r="Q863" s="144"/>
      <c r="R863" s="144"/>
      <c r="S863" s="144"/>
      <c r="T863" s="144"/>
      <c r="U863" s="144"/>
      <c r="V863" s="144"/>
      <c r="W863" s="144"/>
      <c r="X863" s="144"/>
      <c r="Y863" s="144"/>
      <c r="Z863" s="144"/>
      <c r="AA863" s="144"/>
      <c r="AB863" s="144"/>
      <c r="AC863" s="144"/>
      <c r="AD863" s="144"/>
      <c r="AE863" s="144"/>
      <c r="AF863" s="144"/>
      <c r="AG863" s="144"/>
      <c r="AH863" s="144"/>
      <c r="AI863" s="144"/>
      <c r="AJ863" s="144"/>
      <c r="AK863" s="144"/>
      <c r="AL863" s="144"/>
      <c r="AM863" s="144"/>
      <c r="AN863" s="144"/>
      <c r="AO863" s="144"/>
      <c r="AP863" s="144"/>
    </row>
    <row r="864" spans="1:42">
      <c r="A864" s="144"/>
      <c r="B864" s="144"/>
      <c r="C864" s="144"/>
      <c r="D864" s="144"/>
      <c r="E864" s="144"/>
      <c r="F864" s="144"/>
      <c r="G864" s="144"/>
      <c r="H864" s="144"/>
      <c r="I864" s="144"/>
      <c r="J864" s="144"/>
      <c r="K864" s="144"/>
      <c r="L864" s="144"/>
      <c r="M864" s="144"/>
      <c r="N864" s="144"/>
      <c r="O864" s="144"/>
      <c r="P864" s="144"/>
      <c r="Q864" s="144"/>
      <c r="R864" s="144"/>
      <c r="S864" s="144"/>
      <c r="T864" s="144"/>
      <c r="U864" s="144"/>
      <c r="V864" s="144"/>
      <c r="W864" s="144"/>
      <c r="X864" s="144"/>
      <c r="Y864" s="144"/>
      <c r="Z864" s="144"/>
      <c r="AA864" s="144"/>
      <c r="AB864" s="144"/>
      <c r="AC864" s="144"/>
      <c r="AD864" s="144"/>
      <c r="AE864" s="144"/>
      <c r="AF864" s="144"/>
      <c r="AG864" s="144"/>
      <c r="AH864" s="144"/>
      <c r="AI864" s="144"/>
      <c r="AJ864" s="144"/>
      <c r="AK864" s="144"/>
      <c r="AL864" s="144"/>
      <c r="AM864" s="144"/>
      <c r="AN864" s="144"/>
      <c r="AO864" s="144"/>
      <c r="AP864" s="144"/>
    </row>
    <row r="865" spans="1:42">
      <c r="A865" s="144"/>
      <c r="B865" s="144"/>
      <c r="C865" s="144"/>
      <c r="D865" s="144"/>
      <c r="E865" s="144"/>
      <c r="F865" s="144"/>
      <c r="G865" s="144"/>
      <c r="H865" s="144"/>
      <c r="I865" s="144"/>
      <c r="J865" s="144"/>
      <c r="K865" s="144"/>
      <c r="L865" s="144"/>
      <c r="M865" s="144"/>
      <c r="N865" s="144"/>
      <c r="O865" s="144"/>
      <c r="P865" s="144"/>
      <c r="Q865" s="144"/>
      <c r="R865" s="144"/>
      <c r="S865" s="144"/>
      <c r="T865" s="144"/>
      <c r="U865" s="144"/>
      <c r="V865" s="144"/>
      <c r="W865" s="144"/>
      <c r="X865" s="144"/>
      <c r="Y865" s="144"/>
      <c r="Z865" s="144"/>
      <c r="AA865" s="144"/>
      <c r="AB865" s="144"/>
      <c r="AC865" s="144"/>
      <c r="AD865" s="144"/>
      <c r="AE865" s="144"/>
      <c r="AF865" s="144"/>
      <c r="AG865" s="144"/>
      <c r="AH865" s="144"/>
      <c r="AI865" s="144"/>
      <c r="AJ865" s="144"/>
      <c r="AK865" s="144"/>
      <c r="AL865" s="144"/>
      <c r="AM865" s="144"/>
      <c r="AN865" s="144"/>
      <c r="AO865" s="144"/>
      <c r="AP865" s="144"/>
    </row>
    <row r="866" spans="1:42">
      <c r="A866" s="144"/>
      <c r="B866" s="144"/>
      <c r="C866" s="144"/>
      <c r="D866" s="144"/>
      <c r="E866" s="144"/>
      <c r="F866" s="144"/>
      <c r="G866" s="144"/>
      <c r="H866" s="144"/>
      <c r="I866" s="144"/>
      <c r="J866" s="144"/>
      <c r="K866" s="144"/>
      <c r="L866" s="144"/>
      <c r="M866" s="144"/>
      <c r="N866" s="144"/>
      <c r="O866" s="144"/>
      <c r="P866" s="144"/>
      <c r="Q866" s="144"/>
      <c r="R866" s="144"/>
      <c r="S866" s="144"/>
      <c r="T866" s="144"/>
      <c r="U866" s="144"/>
      <c r="V866" s="144"/>
      <c r="W866" s="144"/>
      <c r="X866" s="144"/>
      <c r="Y866" s="144"/>
      <c r="Z866" s="144"/>
      <c r="AA866" s="144"/>
      <c r="AB866" s="144"/>
      <c r="AC866" s="144"/>
      <c r="AD866" s="144"/>
      <c r="AE866" s="144"/>
      <c r="AF866" s="144"/>
      <c r="AG866" s="144"/>
      <c r="AH866" s="144"/>
      <c r="AI866" s="144"/>
      <c r="AJ866" s="144"/>
      <c r="AK866" s="144"/>
      <c r="AL866" s="144"/>
      <c r="AM866" s="144"/>
      <c r="AN866" s="144"/>
      <c r="AO866" s="144"/>
      <c r="AP866" s="144"/>
    </row>
    <row r="867" spans="1:42">
      <c r="A867" s="144"/>
      <c r="B867" s="144"/>
      <c r="C867" s="144"/>
      <c r="D867" s="144"/>
      <c r="E867" s="144"/>
      <c r="F867" s="144"/>
      <c r="G867" s="144"/>
      <c r="H867" s="144"/>
      <c r="I867" s="144"/>
      <c r="J867" s="144"/>
      <c r="K867" s="144"/>
      <c r="L867" s="144"/>
      <c r="M867" s="144"/>
      <c r="N867" s="144"/>
      <c r="O867" s="144"/>
      <c r="P867" s="144"/>
      <c r="Q867" s="144"/>
      <c r="R867" s="144"/>
      <c r="S867" s="144"/>
      <c r="T867" s="144"/>
      <c r="U867" s="144"/>
      <c r="V867" s="144"/>
      <c r="W867" s="144"/>
      <c r="X867" s="144"/>
      <c r="Y867" s="144"/>
      <c r="Z867" s="144"/>
      <c r="AA867" s="144"/>
      <c r="AB867" s="144"/>
      <c r="AC867" s="144"/>
      <c r="AD867" s="144"/>
      <c r="AE867" s="144"/>
      <c r="AF867" s="144"/>
      <c r="AG867" s="144"/>
      <c r="AH867" s="144"/>
      <c r="AI867" s="144"/>
      <c r="AJ867" s="144"/>
      <c r="AK867" s="144"/>
      <c r="AL867" s="144"/>
      <c r="AM867" s="144"/>
      <c r="AN867" s="144"/>
      <c r="AO867" s="144"/>
      <c r="AP867" s="144"/>
    </row>
    <row r="868" spans="1:42">
      <c r="A868" s="144"/>
      <c r="B868" s="144"/>
      <c r="C868" s="144"/>
      <c r="D868" s="144"/>
      <c r="E868" s="144"/>
      <c r="F868" s="144"/>
      <c r="G868" s="144"/>
      <c r="H868" s="144"/>
      <c r="I868" s="144"/>
      <c r="J868" s="144"/>
      <c r="K868" s="144"/>
      <c r="L868" s="144"/>
      <c r="M868" s="144"/>
      <c r="N868" s="144"/>
      <c r="O868" s="144"/>
      <c r="P868" s="144"/>
      <c r="Q868" s="144"/>
      <c r="R868" s="144"/>
      <c r="S868" s="144"/>
      <c r="T868" s="144"/>
      <c r="U868" s="144"/>
      <c r="V868" s="144"/>
      <c r="W868" s="144"/>
      <c r="X868" s="144"/>
      <c r="Y868" s="144"/>
      <c r="Z868" s="144"/>
      <c r="AA868" s="144"/>
      <c r="AB868" s="144"/>
      <c r="AC868" s="144"/>
      <c r="AD868" s="144"/>
      <c r="AE868" s="144"/>
      <c r="AF868" s="144"/>
      <c r="AG868" s="144"/>
      <c r="AH868" s="144"/>
      <c r="AI868" s="144"/>
      <c r="AJ868" s="144"/>
      <c r="AK868" s="144"/>
      <c r="AL868" s="144"/>
      <c r="AM868" s="144"/>
      <c r="AN868" s="144"/>
      <c r="AO868" s="144"/>
      <c r="AP868" s="144"/>
    </row>
    <row r="869" spans="1:42">
      <c r="A869" s="144"/>
      <c r="B869" s="144"/>
      <c r="C869" s="144"/>
      <c r="D869" s="144"/>
      <c r="E869" s="144"/>
      <c r="F869" s="144"/>
      <c r="G869" s="144"/>
      <c r="H869" s="144"/>
      <c r="I869" s="144"/>
      <c r="J869" s="144"/>
      <c r="K869" s="144"/>
      <c r="L869" s="144"/>
      <c r="M869" s="144"/>
      <c r="N869" s="144"/>
      <c r="O869" s="144"/>
      <c r="P869" s="144"/>
      <c r="Q869" s="144"/>
      <c r="R869" s="144"/>
      <c r="S869" s="144"/>
      <c r="T869" s="144"/>
      <c r="U869" s="144"/>
      <c r="V869" s="144"/>
      <c r="W869" s="144"/>
      <c r="X869" s="144"/>
      <c r="Y869" s="144"/>
      <c r="Z869" s="144"/>
      <c r="AA869" s="144"/>
      <c r="AB869" s="144"/>
      <c r="AC869" s="144"/>
      <c r="AD869" s="144"/>
      <c r="AE869" s="144"/>
      <c r="AF869" s="144"/>
      <c r="AG869" s="144"/>
      <c r="AH869" s="144"/>
      <c r="AI869" s="144"/>
      <c r="AJ869" s="144"/>
      <c r="AK869" s="144"/>
      <c r="AL869" s="144"/>
      <c r="AM869" s="144"/>
      <c r="AN869" s="144"/>
      <c r="AO869" s="144"/>
      <c r="AP869" s="144"/>
    </row>
    <row r="870" spans="1:42">
      <c r="A870" s="144"/>
      <c r="B870" s="144"/>
      <c r="C870" s="144"/>
      <c r="D870" s="144"/>
      <c r="E870" s="144"/>
      <c r="F870" s="144"/>
      <c r="G870" s="144"/>
      <c r="H870" s="144"/>
      <c r="I870" s="144"/>
      <c r="J870" s="144"/>
      <c r="K870" s="144"/>
      <c r="L870" s="144"/>
      <c r="M870" s="144"/>
      <c r="N870" s="144"/>
      <c r="O870" s="144"/>
      <c r="P870" s="144"/>
      <c r="Q870" s="144"/>
      <c r="R870" s="144"/>
      <c r="S870" s="144"/>
      <c r="T870" s="144"/>
      <c r="U870" s="144"/>
      <c r="V870" s="144"/>
      <c r="W870" s="144"/>
      <c r="X870" s="144"/>
      <c r="Y870" s="144"/>
      <c r="Z870" s="144"/>
      <c r="AA870" s="144"/>
      <c r="AB870" s="144"/>
      <c r="AC870" s="144"/>
      <c r="AD870" s="144"/>
      <c r="AE870" s="144"/>
      <c r="AF870" s="144"/>
      <c r="AG870" s="144"/>
      <c r="AH870" s="144"/>
      <c r="AI870" s="144"/>
      <c r="AJ870" s="144"/>
      <c r="AK870" s="144"/>
      <c r="AL870" s="144"/>
      <c r="AM870" s="144"/>
      <c r="AN870" s="144"/>
      <c r="AO870" s="144"/>
      <c r="AP870" s="144"/>
    </row>
    <row r="871" spans="1:42">
      <c r="A871" s="144"/>
      <c r="B871" s="144"/>
      <c r="C871" s="144"/>
      <c r="D871" s="144"/>
      <c r="E871" s="144"/>
      <c r="F871" s="144"/>
      <c r="G871" s="144"/>
      <c r="H871" s="144"/>
      <c r="I871" s="144"/>
      <c r="J871" s="144"/>
      <c r="K871" s="144"/>
      <c r="L871" s="144"/>
      <c r="M871" s="144"/>
      <c r="N871" s="144"/>
      <c r="O871" s="144"/>
      <c r="P871" s="144"/>
      <c r="Q871" s="144"/>
      <c r="R871" s="144"/>
      <c r="S871" s="144"/>
      <c r="T871" s="144"/>
      <c r="U871" s="144"/>
      <c r="V871" s="144"/>
      <c r="W871" s="144"/>
      <c r="X871" s="144"/>
      <c r="Y871" s="144"/>
      <c r="Z871" s="144"/>
      <c r="AA871" s="144"/>
      <c r="AB871" s="144"/>
      <c r="AC871" s="144"/>
      <c r="AD871" s="144"/>
      <c r="AE871" s="144"/>
      <c r="AF871" s="144"/>
      <c r="AG871" s="144"/>
      <c r="AH871" s="144"/>
      <c r="AI871" s="144"/>
      <c r="AJ871" s="144"/>
      <c r="AK871" s="144"/>
      <c r="AL871" s="144"/>
      <c r="AM871" s="144"/>
      <c r="AN871" s="144"/>
      <c r="AO871" s="144"/>
      <c r="AP871" s="144"/>
    </row>
    <row r="872" spans="1:42">
      <c r="A872" s="144"/>
      <c r="B872" s="144"/>
      <c r="C872" s="144"/>
      <c r="D872" s="144"/>
      <c r="E872" s="144"/>
      <c r="F872" s="144"/>
      <c r="G872" s="144"/>
      <c r="H872" s="144"/>
      <c r="I872" s="144"/>
      <c r="J872" s="144"/>
      <c r="K872" s="144"/>
      <c r="L872" s="144"/>
      <c r="M872" s="144"/>
      <c r="N872" s="144"/>
      <c r="O872" s="144"/>
      <c r="P872" s="144"/>
      <c r="Q872" s="144"/>
      <c r="R872" s="144"/>
      <c r="S872" s="144"/>
      <c r="T872" s="144"/>
      <c r="U872" s="144"/>
      <c r="V872" s="144"/>
      <c r="W872" s="144"/>
      <c r="X872" s="144"/>
      <c r="Y872" s="144"/>
      <c r="Z872" s="144"/>
      <c r="AA872" s="144"/>
      <c r="AB872" s="144"/>
      <c r="AC872" s="144"/>
      <c r="AD872" s="144"/>
      <c r="AE872" s="144"/>
      <c r="AF872" s="144"/>
      <c r="AG872" s="144"/>
      <c r="AH872" s="144"/>
      <c r="AI872" s="144"/>
      <c r="AJ872" s="144"/>
      <c r="AK872" s="144"/>
      <c r="AL872" s="144"/>
      <c r="AM872" s="144"/>
      <c r="AN872" s="144"/>
      <c r="AO872" s="144"/>
      <c r="AP872" s="144"/>
    </row>
    <row r="873" spans="1:42">
      <c r="A873" s="144"/>
      <c r="B873" s="144"/>
      <c r="C873" s="144"/>
      <c r="D873" s="144"/>
      <c r="E873" s="144"/>
      <c r="F873" s="144"/>
      <c r="G873" s="144"/>
      <c r="H873" s="144"/>
      <c r="I873" s="144"/>
      <c r="J873" s="144"/>
      <c r="K873" s="144"/>
      <c r="L873" s="144"/>
      <c r="M873" s="144"/>
      <c r="N873" s="144"/>
      <c r="O873" s="144"/>
      <c r="P873" s="144"/>
      <c r="Q873" s="144"/>
      <c r="R873" s="144"/>
      <c r="S873" s="144"/>
      <c r="T873" s="144"/>
      <c r="U873" s="144"/>
      <c r="V873" s="144"/>
      <c r="W873" s="144"/>
      <c r="X873" s="144"/>
      <c r="Y873" s="144"/>
      <c r="Z873" s="144"/>
      <c r="AA873" s="144"/>
      <c r="AB873" s="144"/>
      <c r="AC873" s="144"/>
      <c r="AD873" s="144"/>
      <c r="AE873" s="144"/>
      <c r="AF873" s="144"/>
      <c r="AG873" s="144"/>
      <c r="AH873" s="144"/>
      <c r="AI873" s="144"/>
      <c r="AJ873" s="144"/>
      <c r="AK873" s="144"/>
      <c r="AL873" s="144"/>
      <c r="AM873" s="144"/>
      <c r="AN873" s="144"/>
      <c r="AO873" s="144"/>
      <c r="AP873" s="144"/>
    </row>
    <row r="874" spans="1:42">
      <c r="A874" s="144"/>
      <c r="B874" s="144"/>
      <c r="C874" s="144"/>
      <c r="D874" s="144"/>
      <c r="E874" s="144"/>
      <c r="F874" s="144"/>
      <c r="G874" s="144"/>
      <c r="H874" s="144"/>
      <c r="I874" s="144"/>
      <c r="J874" s="144"/>
      <c r="K874" s="144"/>
      <c r="L874" s="144"/>
      <c r="M874" s="144"/>
      <c r="N874" s="144"/>
      <c r="O874" s="144"/>
      <c r="P874" s="144"/>
      <c r="Q874" s="144"/>
      <c r="R874" s="144"/>
      <c r="S874" s="144"/>
      <c r="T874" s="144"/>
      <c r="U874" s="144"/>
      <c r="V874" s="144"/>
      <c r="W874" s="144"/>
      <c r="X874" s="144"/>
      <c r="Y874" s="144"/>
      <c r="Z874" s="144"/>
      <c r="AA874" s="144"/>
      <c r="AB874" s="144"/>
      <c r="AC874" s="144"/>
      <c r="AD874" s="144"/>
      <c r="AE874" s="144"/>
      <c r="AF874" s="144"/>
      <c r="AG874" s="144"/>
      <c r="AH874" s="144"/>
      <c r="AI874" s="144"/>
      <c r="AJ874" s="144"/>
      <c r="AK874" s="144"/>
      <c r="AL874" s="144"/>
      <c r="AM874" s="144"/>
      <c r="AN874" s="144"/>
      <c r="AO874" s="144"/>
      <c r="AP874" s="144"/>
    </row>
    <row r="875" spans="1:42">
      <c r="A875" s="144"/>
      <c r="B875" s="144"/>
      <c r="C875" s="144"/>
      <c r="D875" s="144"/>
      <c r="E875" s="144"/>
      <c r="F875" s="144"/>
      <c r="G875" s="144"/>
      <c r="H875" s="144"/>
      <c r="I875" s="144"/>
      <c r="J875" s="144"/>
      <c r="K875" s="144"/>
      <c r="L875" s="144"/>
      <c r="M875" s="144"/>
      <c r="N875" s="144"/>
      <c r="O875" s="144"/>
      <c r="P875" s="144"/>
      <c r="Q875" s="144"/>
      <c r="R875" s="144"/>
      <c r="S875" s="144"/>
      <c r="T875" s="144"/>
      <c r="U875" s="144"/>
      <c r="V875" s="144"/>
      <c r="W875" s="144"/>
      <c r="X875" s="144"/>
      <c r="Y875" s="144"/>
      <c r="Z875" s="144"/>
      <c r="AA875" s="144"/>
      <c r="AB875" s="144"/>
      <c r="AC875" s="144"/>
      <c r="AD875" s="144"/>
      <c r="AE875" s="144"/>
      <c r="AF875" s="144"/>
      <c r="AG875" s="144"/>
      <c r="AH875" s="144"/>
      <c r="AI875" s="144"/>
      <c r="AJ875" s="144"/>
      <c r="AK875" s="144"/>
      <c r="AL875" s="144"/>
      <c r="AM875" s="144"/>
      <c r="AN875" s="144"/>
      <c r="AO875" s="144"/>
      <c r="AP875" s="144"/>
    </row>
    <row r="876" spans="1:42">
      <c r="A876" s="144"/>
      <c r="B876" s="144"/>
      <c r="C876" s="144"/>
      <c r="D876" s="144"/>
      <c r="E876" s="144"/>
      <c r="F876" s="144"/>
      <c r="G876" s="144"/>
      <c r="H876" s="144"/>
      <c r="I876" s="144"/>
      <c r="J876" s="144"/>
      <c r="K876" s="144"/>
      <c r="L876" s="144"/>
      <c r="M876" s="144"/>
      <c r="N876" s="144"/>
      <c r="O876" s="144"/>
      <c r="P876" s="144"/>
      <c r="Q876" s="144"/>
      <c r="R876" s="144"/>
      <c r="S876" s="144"/>
      <c r="T876" s="144"/>
      <c r="U876" s="144"/>
      <c r="V876" s="144"/>
      <c r="W876" s="144"/>
      <c r="X876" s="144"/>
      <c r="Y876" s="144"/>
      <c r="Z876" s="144"/>
      <c r="AA876" s="144"/>
      <c r="AB876" s="144"/>
      <c r="AC876" s="144"/>
      <c r="AD876" s="144"/>
      <c r="AE876" s="144"/>
      <c r="AF876" s="144"/>
      <c r="AG876" s="144"/>
      <c r="AH876" s="144"/>
      <c r="AI876" s="144"/>
      <c r="AJ876" s="144"/>
      <c r="AK876" s="144"/>
      <c r="AL876" s="144"/>
      <c r="AM876" s="144"/>
      <c r="AN876" s="144"/>
      <c r="AO876" s="144"/>
      <c r="AP876" s="144"/>
    </row>
    <row r="877" spans="1:42">
      <c r="A877" s="144"/>
      <c r="B877" s="144"/>
      <c r="C877" s="144"/>
      <c r="D877" s="144"/>
      <c r="E877" s="144"/>
      <c r="F877" s="144"/>
      <c r="G877" s="144"/>
      <c r="H877" s="144"/>
      <c r="I877" s="144"/>
      <c r="J877" s="144"/>
      <c r="K877" s="144"/>
      <c r="L877" s="144"/>
      <c r="M877" s="144"/>
      <c r="N877" s="144"/>
      <c r="O877" s="144"/>
      <c r="P877" s="144"/>
      <c r="Q877" s="144"/>
      <c r="R877" s="144"/>
      <c r="S877" s="144"/>
      <c r="T877" s="144"/>
      <c r="U877" s="144"/>
      <c r="V877" s="144"/>
      <c r="W877" s="144"/>
      <c r="X877" s="144"/>
      <c r="Y877" s="144"/>
      <c r="Z877" s="144"/>
      <c r="AA877" s="144"/>
      <c r="AB877" s="144"/>
      <c r="AC877" s="144"/>
      <c r="AD877" s="144"/>
      <c r="AE877" s="144"/>
      <c r="AF877" s="144"/>
      <c r="AG877" s="144"/>
      <c r="AH877" s="144"/>
      <c r="AI877" s="144"/>
      <c r="AJ877" s="144"/>
      <c r="AK877" s="144"/>
      <c r="AL877" s="144"/>
      <c r="AM877" s="144"/>
      <c r="AN877" s="144"/>
      <c r="AO877" s="144"/>
      <c r="AP877" s="144"/>
    </row>
    <row r="878" spans="1:42">
      <c r="A878" s="144"/>
      <c r="B878" s="144"/>
      <c r="C878" s="144"/>
      <c r="D878" s="144"/>
      <c r="E878" s="144"/>
      <c r="F878" s="144"/>
      <c r="G878" s="144"/>
      <c r="H878" s="144"/>
      <c r="I878" s="144"/>
      <c r="J878" s="144"/>
      <c r="K878" s="144"/>
      <c r="L878" s="144"/>
      <c r="M878" s="144"/>
      <c r="N878" s="144"/>
      <c r="O878" s="144"/>
      <c r="P878" s="144"/>
      <c r="Q878" s="144"/>
      <c r="R878" s="144"/>
      <c r="S878" s="144"/>
      <c r="T878" s="144"/>
      <c r="U878" s="144"/>
      <c r="V878" s="144"/>
      <c r="W878" s="144"/>
      <c r="X878" s="144"/>
      <c r="Y878" s="144"/>
      <c r="Z878" s="144"/>
      <c r="AA878" s="144"/>
      <c r="AB878" s="144"/>
      <c r="AC878" s="144"/>
      <c r="AD878" s="144"/>
      <c r="AE878" s="144"/>
      <c r="AF878" s="144"/>
      <c r="AG878" s="144"/>
      <c r="AH878" s="144"/>
      <c r="AI878" s="144"/>
      <c r="AJ878" s="144"/>
      <c r="AK878" s="144"/>
      <c r="AL878" s="144"/>
      <c r="AM878" s="144"/>
      <c r="AN878" s="144"/>
      <c r="AO878" s="144"/>
      <c r="AP878" s="144"/>
    </row>
    <row r="879" spans="1:42">
      <c r="A879" s="144"/>
      <c r="B879" s="144"/>
      <c r="C879" s="144"/>
      <c r="D879" s="144"/>
      <c r="E879" s="144"/>
      <c r="F879" s="144"/>
      <c r="G879" s="144"/>
      <c r="H879" s="144"/>
      <c r="I879" s="144"/>
      <c r="J879" s="144"/>
      <c r="K879" s="144"/>
      <c r="L879" s="144"/>
      <c r="M879" s="144"/>
      <c r="N879" s="144"/>
      <c r="O879" s="144"/>
      <c r="P879" s="144"/>
      <c r="Q879" s="144"/>
      <c r="R879" s="144"/>
      <c r="S879" s="144"/>
      <c r="T879" s="144"/>
      <c r="U879" s="144"/>
      <c r="V879" s="144"/>
      <c r="W879" s="144"/>
      <c r="X879" s="144"/>
      <c r="Y879" s="144"/>
      <c r="Z879" s="144"/>
      <c r="AA879" s="144"/>
      <c r="AB879" s="144"/>
      <c r="AC879" s="144"/>
      <c r="AD879" s="144"/>
      <c r="AE879" s="144"/>
      <c r="AF879" s="144"/>
      <c r="AG879" s="144"/>
      <c r="AH879" s="144"/>
      <c r="AI879" s="144"/>
      <c r="AJ879" s="144"/>
      <c r="AK879" s="144"/>
      <c r="AL879" s="144"/>
      <c r="AM879" s="144"/>
      <c r="AN879" s="144"/>
      <c r="AO879" s="144"/>
      <c r="AP879" s="144"/>
    </row>
    <row r="880" spans="1:42">
      <c r="A880" s="144"/>
      <c r="B880" s="144"/>
      <c r="C880" s="144"/>
      <c r="D880" s="144"/>
      <c r="E880" s="144"/>
      <c r="F880" s="144"/>
      <c r="G880" s="144"/>
      <c r="H880" s="144"/>
      <c r="I880" s="144"/>
      <c r="J880" s="144"/>
      <c r="K880" s="144"/>
      <c r="L880" s="144"/>
      <c r="M880" s="144"/>
      <c r="N880" s="144"/>
      <c r="O880" s="144"/>
      <c r="P880" s="144"/>
      <c r="Q880" s="144"/>
      <c r="R880" s="144"/>
      <c r="S880" s="144"/>
      <c r="T880" s="144"/>
      <c r="U880" s="144"/>
      <c r="V880" s="144"/>
      <c r="W880" s="144"/>
      <c r="X880" s="144"/>
      <c r="Y880" s="144"/>
      <c r="Z880" s="144"/>
      <c r="AA880" s="144"/>
      <c r="AB880" s="144"/>
      <c r="AC880" s="144"/>
      <c r="AD880" s="144"/>
      <c r="AE880" s="144"/>
      <c r="AF880" s="144"/>
      <c r="AG880" s="144"/>
      <c r="AH880" s="144"/>
      <c r="AI880" s="144"/>
      <c r="AJ880" s="144"/>
      <c r="AK880" s="144"/>
      <c r="AL880" s="144"/>
      <c r="AM880" s="144"/>
      <c r="AN880" s="144"/>
      <c r="AO880" s="144"/>
      <c r="AP880" s="144"/>
    </row>
    <row r="881" spans="1:42">
      <c r="A881" s="144"/>
      <c r="B881" s="144"/>
      <c r="C881" s="144"/>
      <c r="D881" s="144"/>
      <c r="E881" s="144"/>
      <c r="F881" s="144"/>
      <c r="G881" s="144"/>
      <c r="H881" s="144"/>
      <c r="I881" s="144"/>
      <c r="J881" s="144"/>
      <c r="K881" s="144"/>
      <c r="L881" s="144"/>
      <c r="M881" s="144"/>
      <c r="N881" s="144"/>
      <c r="O881" s="144"/>
      <c r="P881" s="144"/>
      <c r="Q881" s="144"/>
      <c r="R881" s="144"/>
      <c r="S881" s="144"/>
      <c r="T881" s="144"/>
      <c r="U881" s="144"/>
      <c r="V881" s="144"/>
      <c r="W881" s="144"/>
      <c r="X881" s="144"/>
      <c r="Y881" s="144"/>
      <c r="Z881" s="144"/>
      <c r="AA881" s="144"/>
      <c r="AB881" s="144"/>
      <c r="AC881" s="144"/>
      <c r="AD881" s="144"/>
      <c r="AE881" s="144"/>
      <c r="AF881" s="144"/>
      <c r="AG881" s="144"/>
      <c r="AH881" s="144"/>
      <c r="AI881" s="144"/>
      <c r="AJ881" s="144"/>
      <c r="AK881" s="144"/>
      <c r="AL881" s="144"/>
      <c r="AM881" s="144"/>
      <c r="AN881" s="144"/>
      <c r="AO881" s="144"/>
      <c r="AP881" s="144"/>
    </row>
    <row r="882" spans="1:42">
      <c r="A882" s="144"/>
      <c r="B882" s="144"/>
      <c r="C882" s="144"/>
      <c r="D882" s="144"/>
      <c r="E882" s="144"/>
      <c r="F882" s="144"/>
      <c r="G882" s="144"/>
      <c r="H882" s="144"/>
      <c r="I882" s="144"/>
      <c r="J882" s="144"/>
      <c r="K882" s="144"/>
      <c r="L882" s="144"/>
      <c r="M882" s="144"/>
      <c r="N882" s="144"/>
      <c r="O882" s="144"/>
      <c r="P882" s="144"/>
      <c r="Q882" s="144"/>
      <c r="R882" s="144"/>
      <c r="S882" s="144"/>
      <c r="T882" s="144"/>
      <c r="U882" s="144"/>
      <c r="V882" s="144"/>
      <c r="W882" s="144"/>
      <c r="X882" s="144"/>
      <c r="Y882" s="144"/>
      <c r="Z882" s="144"/>
      <c r="AA882" s="144"/>
      <c r="AB882" s="144"/>
      <c r="AC882" s="144"/>
      <c r="AD882" s="144"/>
      <c r="AE882" s="144"/>
      <c r="AF882" s="144"/>
      <c r="AG882" s="144"/>
      <c r="AH882" s="144"/>
      <c r="AI882" s="144"/>
      <c r="AJ882" s="144"/>
      <c r="AK882" s="144"/>
      <c r="AL882" s="144"/>
      <c r="AM882" s="144"/>
      <c r="AN882" s="144"/>
      <c r="AO882" s="144"/>
      <c r="AP882" s="144"/>
    </row>
    <row r="883" spans="1:42">
      <c r="A883" s="144"/>
      <c r="B883" s="144"/>
      <c r="C883" s="144"/>
      <c r="D883" s="144"/>
      <c r="E883" s="144"/>
      <c r="F883" s="144"/>
      <c r="G883" s="144"/>
      <c r="H883" s="144"/>
      <c r="I883" s="144"/>
      <c r="J883" s="144"/>
      <c r="K883" s="144"/>
      <c r="L883" s="144"/>
      <c r="M883" s="144"/>
      <c r="N883" s="144"/>
      <c r="O883" s="144"/>
      <c r="P883" s="144"/>
      <c r="Q883" s="144"/>
      <c r="R883" s="144"/>
      <c r="S883" s="144"/>
      <c r="T883" s="144"/>
      <c r="U883" s="144"/>
      <c r="V883" s="144"/>
      <c r="W883" s="144"/>
      <c r="X883" s="144"/>
      <c r="Y883" s="144"/>
      <c r="Z883" s="144"/>
      <c r="AA883" s="144"/>
      <c r="AB883" s="144"/>
      <c r="AC883" s="144"/>
      <c r="AD883" s="144"/>
      <c r="AE883" s="144"/>
      <c r="AF883" s="144"/>
      <c r="AG883" s="144"/>
      <c r="AH883" s="144"/>
      <c r="AI883" s="144"/>
      <c r="AJ883" s="144"/>
      <c r="AK883" s="144"/>
      <c r="AL883" s="144"/>
      <c r="AM883" s="144"/>
      <c r="AN883" s="144"/>
      <c r="AO883" s="144"/>
      <c r="AP883" s="144"/>
    </row>
    <row r="884" spans="1:42">
      <c r="A884" s="144"/>
      <c r="B884" s="144"/>
      <c r="C884" s="144"/>
      <c r="D884" s="144"/>
      <c r="E884" s="144"/>
      <c r="F884" s="144"/>
      <c r="G884" s="144"/>
      <c r="H884" s="144"/>
      <c r="I884" s="144"/>
      <c r="J884" s="144"/>
      <c r="K884" s="144"/>
      <c r="L884" s="144"/>
      <c r="M884" s="144"/>
      <c r="N884" s="144"/>
      <c r="O884" s="144"/>
      <c r="P884" s="144"/>
      <c r="Q884" s="144"/>
      <c r="R884" s="144"/>
      <c r="S884" s="144"/>
      <c r="T884" s="144"/>
      <c r="U884" s="144"/>
      <c r="V884" s="144"/>
      <c r="W884" s="144"/>
      <c r="X884" s="144"/>
      <c r="Y884" s="144"/>
      <c r="Z884" s="144"/>
      <c r="AA884" s="144"/>
      <c r="AB884" s="144"/>
      <c r="AC884" s="144"/>
      <c r="AD884" s="144"/>
      <c r="AE884" s="144"/>
      <c r="AF884" s="144"/>
      <c r="AG884" s="144"/>
      <c r="AH884" s="144"/>
      <c r="AI884" s="144"/>
      <c r="AJ884" s="144"/>
      <c r="AK884" s="144"/>
      <c r="AL884" s="144"/>
      <c r="AM884" s="144"/>
      <c r="AN884" s="144"/>
      <c r="AO884" s="144"/>
      <c r="AP884" s="144"/>
    </row>
    <row r="885" spans="1:42">
      <c r="A885" s="144"/>
      <c r="B885" s="144"/>
      <c r="C885" s="144"/>
      <c r="D885" s="144"/>
      <c r="E885" s="144"/>
      <c r="F885" s="144"/>
      <c r="G885" s="144"/>
      <c r="H885" s="144"/>
      <c r="I885" s="144"/>
      <c r="J885" s="144"/>
      <c r="K885" s="144"/>
      <c r="L885" s="144"/>
      <c r="M885" s="144"/>
      <c r="N885" s="144"/>
      <c r="O885" s="144"/>
      <c r="P885" s="144"/>
      <c r="Q885" s="144"/>
      <c r="R885" s="144"/>
      <c r="S885" s="144"/>
      <c r="T885" s="144"/>
      <c r="U885" s="144"/>
      <c r="V885" s="144"/>
      <c r="W885" s="144"/>
      <c r="X885" s="144"/>
      <c r="Y885" s="144"/>
      <c r="Z885" s="144"/>
      <c r="AA885" s="144"/>
      <c r="AB885" s="144"/>
      <c r="AC885" s="144"/>
      <c r="AD885" s="144"/>
      <c r="AE885" s="144"/>
      <c r="AF885" s="144"/>
      <c r="AG885" s="144"/>
      <c r="AH885" s="144"/>
      <c r="AI885" s="144"/>
      <c r="AJ885" s="144"/>
      <c r="AK885" s="144"/>
      <c r="AL885" s="144"/>
      <c r="AM885" s="144"/>
      <c r="AN885" s="144"/>
      <c r="AO885" s="144"/>
      <c r="AP885" s="144"/>
    </row>
    <row r="886" spans="1:42">
      <c r="A886" s="144"/>
      <c r="B886" s="144"/>
      <c r="C886" s="144"/>
      <c r="D886" s="144"/>
      <c r="E886" s="144"/>
      <c r="F886" s="144"/>
      <c r="G886" s="144"/>
      <c r="H886" s="144"/>
      <c r="I886" s="144"/>
      <c r="J886" s="144"/>
      <c r="K886" s="144"/>
      <c r="L886" s="144"/>
      <c r="M886" s="144"/>
      <c r="N886" s="144"/>
      <c r="O886" s="144"/>
      <c r="P886" s="144"/>
      <c r="Q886" s="144"/>
      <c r="R886" s="144"/>
      <c r="S886" s="144"/>
      <c r="T886" s="144"/>
      <c r="U886" s="144"/>
      <c r="V886" s="144"/>
      <c r="W886" s="144"/>
      <c r="X886" s="144"/>
      <c r="Y886" s="144"/>
      <c r="Z886" s="144"/>
      <c r="AA886" s="144"/>
      <c r="AB886" s="144"/>
      <c r="AC886" s="144"/>
      <c r="AD886" s="144"/>
      <c r="AE886" s="144"/>
      <c r="AF886" s="144"/>
      <c r="AG886" s="144"/>
      <c r="AH886" s="144"/>
      <c r="AI886" s="144"/>
      <c r="AJ886" s="144"/>
      <c r="AK886" s="144"/>
      <c r="AL886" s="144"/>
      <c r="AM886" s="144"/>
      <c r="AN886" s="144"/>
      <c r="AO886" s="144"/>
      <c r="AP886" s="144"/>
    </row>
    <row r="887" spans="1:42">
      <c r="A887" s="144"/>
      <c r="B887" s="144"/>
      <c r="C887" s="144"/>
      <c r="D887" s="144"/>
      <c r="E887" s="144"/>
      <c r="F887" s="144"/>
      <c r="G887" s="144"/>
      <c r="H887" s="144"/>
      <c r="I887" s="144"/>
      <c r="J887" s="144"/>
      <c r="K887" s="144"/>
      <c r="L887" s="144"/>
      <c r="M887" s="144"/>
      <c r="N887" s="144"/>
      <c r="O887" s="144"/>
      <c r="P887" s="144"/>
      <c r="Q887" s="144"/>
      <c r="R887" s="144"/>
      <c r="S887" s="144"/>
      <c r="T887" s="144"/>
      <c r="U887" s="144"/>
      <c r="V887" s="144"/>
      <c r="W887" s="144"/>
      <c r="X887" s="144"/>
      <c r="Y887" s="144"/>
      <c r="Z887" s="144"/>
      <c r="AA887" s="144"/>
      <c r="AB887" s="144"/>
      <c r="AC887" s="144"/>
      <c r="AD887" s="144"/>
      <c r="AE887" s="144"/>
      <c r="AF887" s="144"/>
      <c r="AG887" s="144"/>
      <c r="AH887" s="144"/>
      <c r="AI887" s="144"/>
      <c r="AJ887" s="144"/>
      <c r="AK887" s="144"/>
      <c r="AL887" s="144"/>
      <c r="AM887" s="144"/>
      <c r="AN887" s="144"/>
      <c r="AO887" s="144"/>
      <c r="AP887" s="144"/>
    </row>
    <row r="888" spans="1:42">
      <c r="A888" s="144"/>
      <c r="B888" s="144"/>
      <c r="C888" s="144"/>
      <c r="D888" s="144"/>
      <c r="E888" s="144"/>
      <c r="F888" s="144"/>
      <c r="G888" s="144"/>
      <c r="H888" s="144"/>
      <c r="I888" s="144"/>
      <c r="J888" s="144"/>
      <c r="K888" s="144"/>
      <c r="L888" s="144"/>
      <c r="M888" s="144"/>
      <c r="N888" s="144"/>
      <c r="O888" s="144"/>
      <c r="P888" s="144"/>
      <c r="Q888" s="144"/>
      <c r="R888" s="144"/>
      <c r="S888" s="144"/>
      <c r="T888" s="144"/>
      <c r="U888" s="144"/>
      <c r="V888" s="144"/>
      <c r="W888" s="144"/>
      <c r="X888" s="144"/>
      <c r="Y888" s="144"/>
      <c r="Z888" s="144"/>
      <c r="AA888" s="144"/>
      <c r="AB888" s="144"/>
      <c r="AC888" s="144"/>
      <c r="AD888" s="144"/>
      <c r="AE888" s="144"/>
      <c r="AF888" s="144"/>
      <c r="AG888" s="144"/>
      <c r="AH888" s="144"/>
      <c r="AI888" s="144"/>
      <c r="AJ888" s="144"/>
      <c r="AK888" s="144"/>
      <c r="AL888" s="144"/>
      <c r="AM888" s="144"/>
      <c r="AN888" s="144"/>
      <c r="AO888" s="144"/>
      <c r="AP888" s="144"/>
    </row>
    <row r="889" spans="1:42">
      <c r="A889" s="144"/>
      <c r="B889" s="144"/>
      <c r="C889" s="144"/>
      <c r="D889" s="144"/>
      <c r="E889" s="144"/>
      <c r="F889" s="144"/>
      <c r="G889" s="144"/>
      <c r="H889" s="144"/>
      <c r="I889" s="144"/>
      <c r="J889" s="144"/>
      <c r="K889" s="144"/>
      <c r="L889" s="144"/>
      <c r="M889" s="144"/>
      <c r="N889" s="144"/>
      <c r="O889" s="144"/>
      <c r="P889" s="144"/>
      <c r="Q889" s="144"/>
      <c r="R889" s="144"/>
      <c r="S889" s="144"/>
      <c r="T889" s="144"/>
      <c r="U889" s="144"/>
      <c r="V889" s="144"/>
      <c r="W889" s="144"/>
      <c r="X889" s="144"/>
      <c r="Y889" s="144"/>
      <c r="Z889" s="144"/>
      <c r="AA889" s="144"/>
      <c r="AB889" s="144"/>
      <c r="AC889" s="144"/>
      <c r="AD889" s="144"/>
      <c r="AE889" s="144"/>
      <c r="AF889" s="144"/>
      <c r="AG889" s="144"/>
      <c r="AH889" s="144"/>
      <c r="AI889" s="144"/>
      <c r="AJ889" s="144"/>
      <c r="AK889" s="144"/>
      <c r="AL889" s="144"/>
      <c r="AM889" s="144"/>
      <c r="AN889" s="144"/>
      <c r="AO889" s="144"/>
      <c r="AP889" s="144"/>
    </row>
    <row r="890" spans="1:42">
      <c r="A890" s="144"/>
      <c r="B890" s="144"/>
      <c r="C890" s="144"/>
      <c r="D890" s="144"/>
      <c r="E890" s="144"/>
      <c r="F890" s="144"/>
      <c r="G890" s="144"/>
      <c r="H890" s="144"/>
      <c r="I890" s="144"/>
      <c r="J890" s="144"/>
      <c r="K890" s="144"/>
      <c r="L890" s="144"/>
      <c r="M890" s="144"/>
      <c r="N890" s="144"/>
      <c r="O890" s="144"/>
      <c r="P890" s="144"/>
      <c r="Q890" s="144"/>
      <c r="R890" s="144"/>
      <c r="S890" s="144"/>
      <c r="T890" s="144"/>
      <c r="U890" s="144"/>
      <c r="V890" s="144"/>
      <c r="W890" s="144"/>
      <c r="X890" s="144"/>
      <c r="Y890" s="144"/>
      <c r="Z890" s="144"/>
      <c r="AA890" s="144"/>
      <c r="AB890" s="144"/>
      <c r="AC890" s="144"/>
      <c r="AD890" s="144"/>
      <c r="AE890" s="144"/>
      <c r="AF890" s="144"/>
      <c r="AG890" s="144"/>
      <c r="AH890" s="144"/>
      <c r="AI890" s="144"/>
      <c r="AJ890" s="144"/>
      <c r="AK890" s="144"/>
      <c r="AL890" s="144"/>
      <c r="AM890" s="144"/>
      <c r="AN890" s="144"/>
      <c r="AO890" s="144"/>
      <c r="AP890" s="144"/>
    </row>
    <row r="891" spans="1:42">
      <c r="A891" s="144"/>
      <c r="B891" s="144"/>
      <c r="C891" s="144"/>
      <c r="D891" s="144"/>
      <c r="E891" s="144"/>
      <c r="F891" s="144"/>
      <c r="G891" s="144"/>
      <c r="H891" s="144"/>
      <c r="I891" s="144"/>
      <c r="J891" s="144"/>
      <c r="K891" s="144"/>
      <c r="L891" s="144"/>
      <c r="M891" s="144"/>
      <c r="N891" s="144"/>
      <c r="O891" s="144"/>
      <c r="P891" s="144"/>
      <c r="Q891" s="144"/>
      <c r="R891" s="144"/>
      <c r="S891" s="144"/>
      <c r="T891" s="144"/>
      <c r="U891" s="144"/>
      <c r="V891" s="144"/>
      <c r="W891" s="144"/>
      <c r="X891" s="144"/>
      <c r="Y891" s="144"/>
      <c r="Z891" s="144"/>
      <c r="AA891" s="144"/>
      <c r="AB891" s="144"/>
      <c r="AC891" s="144"/>
      <c r="AD891" s="144"/>
      <c r="AE891" s="144"/>
      <c r="AF891" s="144"/>
      <c r="AG891" s="144"/>
      <c r="AH891" s="144"/>
      <c r="AI891" s="144"/>
      <c r="AJ891" s="144"/>
      <c r="AK891" s="144"/>
      <c r="AL891" s="144"/>
      <c r="AM891" s="144"/>
      <c r="AN891" s="144"/>
      <c r="AO891" s="144"/>
      <c r="AP891" s="144"/>
    </row>
    <row r="892" spans="1:42">
      <c r="A892" s="144"/>
      <c r="B892" s="144"/>
      <c r="C892" s="144"/>
      <c r="D892" s="144"/>
      <c r="E892" s="144"/>
      <c r="F892" s="144"/>
      <c r="G892" s="144"/>
      <c r="H892" s="144"/>
      <c r="I892" s="144"/>
      <c r="J892" s="144"/>
      <c r="K892" s="144"/>
      <c r="L892" s="144"/>
      <c r="M892" s="144"/>
      <c r="N892" s="144"/>
      <c r="O892" s="144"/>
      <c r="P892" s="144"/>
      <c r="Q892" s="144"/>
      <c r="R892" s="144"/>
      <c r="S892" s="144"/>
      <c r="T892" s="144"/>
      <c r="U892" s="144"/>
      <c r="V892" s="144"/>
      <c r="W892" s="144"/>
      <c r="X892" s="144"/>
      <c r="Y892" s="144"/>
      <c r="Z892" s="144"/>
      <c r="AA892" s="144"/>
      <c r="AB892" s="144"/>
      <c r="AC892" s="144"/>
      <c r="AD892" s="144"/>
      <c r="AE892" s="144"/>
      <c r="AF892" s="144"/>
      <c r="AG892" s="144"/>
      <c r="AH892" s="144"/>
      <c r="AI892" s="144"/>
      <c r="AJ892" s="144"/>
      <c r="AK892" s="144"/>
      <c r="AL892" s="144"/>
      <c r="AM892" s="144"/>
      <c r="AN892" s="144"/>
      <c r="AO892" s="144"/>
      <c r="AP892" s="144"/>
    </row>
    <row r="893" spans="1:42">
      <c r="A893" s="144"/>
      <c r="B893" s="144"/>
      <c r="C893" s="144"/>
      <c r="D893" s="144"/>
      <c r="E893" s="144"/>
      <c r="F893" s="144"/>
      <c r="G893" s="144"/>
      <c r="H893" s="144"/>
      <c r="I893" s="144"/>
      <c r="J893" s="144"/>
      <c r="K893" s="144"/>
      <c r="L893" s="144"/>
      <c r="M893" s="144"/>
      <c r="N893" s="144"/>
      <c r="O893" s="144"/>
      <c r="P893" s="144"/>
      <c r="Q893" s="144"/>
      <c r="R893" s="144"/>
      <c r="S893" s="144"/>
      <c r="T893" s="144"/>
      <c r="U893" s="144"/>
      <c r="V893" s="144"/>
      <c r="W893" s="144"/>
      <c r="X893" s="144"/>
      <c r="Y893" s="144"/>
      <c r="Z893" s="144"/>
      <c r="AA893" s="144"/>
      <c r="AB893" s="144"/>
      <c r="AC893" s="144"/>
      <c r="AD893" s="144"/>
      <c r="AE893" s="144"/>
      <c r="AF893" s="144"/>
      <c r="AG893" s="144"/>
      <c r="AH893" s="144"/>
      <c r="AI893" s="144"/>
      <c r="AJ893" s="144"/>
      <c r="AK893" s="144"/>
      <c r="AL893" s="144"/>
      <c r="AM893" s="144"/>
      <c r="AN893" s="144"/>
      <c r="AO893" s="144"/>
      <c r="AP893" s="144"/>
    </row>
    <row r="894" spans="1:42">
      <c r="A894" s="144"/>
      <c r="B894" s="144"/>
      <c r="C894" s="144"/>
      <c r="D894" s="144"/>
      <c r="E894" s="144"/>
      <c r="F894" s="144"/>
      <c r="G894" s="144"/>
      <c r="H894" s="144"/>
      <c r="I894" s="144"/>
      <c r="J894" s="144"/>
      <c r="K894" s="144"/>
      <c r="L894" s="144"/>
      <c r="M894" s="144"/>
      <c r="N894" s="144"/>
      <c r="O894" s="144"/>
      <c r="P894" s="144"/>
      <c r="Q894" s="144"/>
      <c r="R894" s="144"/>
      <c r="S894" s="144"/>
      <c r="T894" s="144"/>
      <c r="U894" s="144"/>
      <c r="V894" s="144"/>
      <c r="W894" s="144"/>
      <c r="X894" s="144"/>
      <c r="Y894" s="144"/>
      <c r="Z894" s="144"/>
      <c r="AA894" s="144"/>
      <c r="AB894" s="144"/>
      <c r="AC894" s="144"/>
      <c r="AD894" s="144"/>
      <c r="AE894" s="144"/>
      <c r="AF894" s="144"/>
      <c r="AG894" s="144"/>
      <c r="AH894" s="144"/>
      <c r="AI894" s="144"/>
      <c r="AJ894" s="144"/>
      <c r="AK894" s="144"/>
      <c r="AL894" s="144"/>
      <c r="AM894" s="144"/>
      <c r="AN894" s="144"/>
      <c r="AO894" s="144"/>
      <c r="AP894" s="144"/>
    </row>
    <row r="895" spans="1:42">
      <c r="A895" s="144"/>
      <c r="B895" s="144"/>
      <c r="C895" s="144"/>
      <c r="D895" s="144"/>
      <c r="E895" s="144"/>
      <c r="F895" s="144"/>
      <c r="G895" s="144"/>
      <c r="H895" s="144"/>
      <c r="I895" s="144"/>
      <c r="J895" s="144"/>
      <c r="K895" s="144"/>
      <c r="L895" s="144"/>
      <c r="M895" s="144"/>
      <c r="N895" s="144"/>
      <c r="O895" s="144"/>
      <c r="P895" s="144"/>
      <c r="Q895" s="144"/>
      <c r="R895" s="144"/>
      <c r="S895" s="144"/>
      <c r="T895" s="144"/>
      <c r="U895" s="144"/>
      <c r="V895" s="144"/>
      <c r="W895" s="144"/>
      <c r="X895" s="144"/>
      <c r="Y895" s="144"/>
      <c r="Z895" s="144"/>
      <c r="AA895" s="144"/>
      <c r="AB895" s="144"/>
      <c r="AC895" s="144"/>
      <c r="AD895" s="144"/>
      <c r="AE895" s="144"/>
      <c r="AF895" s="144"/>
      <c r="AG895" s="144"/>
      <c r="AH895" s="144"/>
      <c r="AI895" s="144"/>
      <c r="AJ895" s="144"/>
      <c r="AK895" s="144"/>
      <c r="AL895" s="144"/>
      <c r="AM895" s="144"/>
      <c r="AN895" s="144"/>
      <c r="AO895" s="144"/>
      <c r="AP895" s="144"/>
    </row>
    <row r="896" spans="1:42">
      <c r="A896" s="144"/>
      <c r="B896" s="144"/>
      <c r="C896" s="144"/>
      <c r="D896" s="144"/>
      <c r="E896" s="144"/>
      <c r="F896" s="144"/>
      <c r="G896" s="144"/>
      <c r="H896" s="144"/>
      <c r="I896" s="144"/>
      <c r="J896" s="144"/>
      <c r="K896" s="144"/>
      <c r="L896" s="144"/>
      <c r="M896" s="144"/>
      <c r="N896" s="144"/>
      <c r="O896" s="144"/>
      <c r="P896" s="144"/>
      <c r="Q896" s="144"/>
      <c r="R896" s="144"/>
      <c r="S896" s="144"/>
      <c r="T896" s="144"/>
      <c r="U896" s="144"/>
      <c r="V896" s="144"/>
      <c r="W896" s="144"/>
      <c r="X896" s="144"/>
      <c r="Y896" s="144"/>
      <c r="Z896" s="144"/>
      <c r="AA896" s="144"/>
      <c r="AB896" s="144"/>
      <c r="AC896" s="144"/>
      <c r="AD896" s="144"/>
      <c r="AE896" s="144"/>
      <c r="AF896" s="144"/>
      <c r="AG896" s="144"/>
      <c r="AH896" s="144"/>
      <c r="AI896" s="144"/>
      <c r="AJ896" s="144"/>
      <c r="AK896" s="144"/>
      <c r="AL896" s="144"/>
      <c r="AM896" s="144"/>
      <c r="AN896" s="144"/>
      <c r="AO896" s="144"/>
      <c r="AP896" s="144"/>
    </row>
    <row r="897" spans="1:42">
      <c r="A897" s="144"/>
      <c r="B897" s="144"/>
      <c r="C897" s="144"/>
      <c r="D897" s="144"/>
      <c r="E897" s="144"/>
      <c r="F897" s="144"/>
      <c r="G897" s="144"/>
      <c r="H897" s="144"/>
      <c r="I897" s="144"/>
      <c r="J897" s="144"/>
      <c r="K897" s="144"/>
      <c r="L897" s="144"/>
      <c r="M897" s="144"/>
      <c r="N897" s="144"/>
      <c r="O897" s="144"/>
      <c r="P897" s="144"/>
      <c r="Q897" s="144"/>
      <c r="R897" s="144"/>
      <c r="S897" s="144"/>
      <c r="T897" s="144"/>
      <c r="U897" s="144"/>
      <c r="V897" s="144"/>
      <c r="W897" s="144"/>
      <c r="X897" s="144"/>
      <c r="Y897" s="144"/>
      <c r="Z897" s="144"/>
      <c r="AA897" s="144"/>
      <c r="AB897" s="144"/>
      <c r="AC897" s="144"/>
      <c r="AD897" s="144"/>
      <c r="AE897" s="144"/>
      <c r="AF897" s="144"/>
      <c r="AG897" s="144"/>
      <c r="AH897" s="144"/>
      <c r="AI897" s="144"/>
      <c r="AJ897" s="144"/>
      <c r="AK897" s="144"/>
      <c r="AL897" s="144"/>
      <c r="AM897" s="144"/>
      <c r="AN897" s="144"/>
      <c r="AO897" s="144"/>
      <c r="AP897" s="144"/>
    </row>
    <row r="898" spans="1:42">
      <c r="A898" s="144"/>
      <c r="B898" s="144"/>
      <c r="C898" s="144"/>
      <c r="D898" s="144"/>
      <c r="E898" s="144"/>
      <c r="F898" s="144"/>
      <c r="G898" s="144"/>
      <c r="H898" s="144"/>
      <c r="I898" s="144"/>
      <c r="J898" s="144"/>
      <c r="K898" s="144"/>
      <c r="L898" s="144"/>
      <c r="M898" s="144"/>
      <c r="N898" s="144"/>
      <c r="O898" s="144"/>
      <c r="P898" s="144"/>
      <c r="Q898" s="144"/>
      <c r="R898" s="144"/>
      <c r="S898" s="144"/>
      <c r="T898" s="144"/>
      <c r="U898" s="144"/>
      <c r="V898" s="144"/>
      <c r="W898" s="144"/>
      <c r="X898" s="144"/>
      <c r="Y898" s="144"/>
      <c r="Z898" s="144"/>
      <c r="AA898" s="144"/>
      <c r="AB898" s="144"/>
      <c r="AC898" s="144"/>
      <c r="AD898" s="144"/>
      <c r="AE898" s="144"/>
      <c r="AF898" s="144"/>
      <c r="AG898" s="144"/>
      <c r="AH898" s="144"/>
      <c r="AI898" s="144"/>
      <c r="AJ898" s="144"/>
      <c r="AK898" s="144"/>
      <c r="AL898" s="144"/>
      <c r="AM898" s="144"/>
      <c r="AN898" s="144"/>
      <c r="AO898" s="144"/>
      <c r="AP898" s="144"/>
    </row>
    <row r="899" spans="1:42">
      <c r="A899" s="144"/>
      <c r="B899" s="144"/>
      <c r="C899" s="144"/>
      <c r="D899" s="144"/>
      <c r="E899" s="144"/>
      <c r="F899" s="144"/>
      <c r="G899" s="144"/>
      <c r="H899" s="144"/>
      <c r="I899" s="144"/>
      <c r="J899" s="144"/>
      <c r="K899" s="144"/>
      <c r="L899" s="144"/>
      <c r="M899" s="144"/>
      <c r="N899" s="144"/>
      <c r="O899" s="144"/>
      <c r="P899" s="144"/>
      <c r="Q899" s="144"/>
      <c r="R899" s="144"/>
      <c r="S899" s="144"/>
      <c r="T899" s="144"/>
      <c r="U899" s="144"/>
      <c r="V899" s="144"/>
      <c r="W899" s="144"/>
      <c r="X899" s="144"/>
      <c r="Y899" s="144"/>
      <c r="Z899" s="144"/>
      <c r="AA899" s="144"/>
      <c r="AB899" s="144"/>
      <c r="AC899" s="144"/>
      <c r="AD899" s="144"/>
      <c r="AE899" s="144"/>
      <c r="AF899" s="144"/>
      <c r="AG899" s="144"/>
      <c r="AH899" s="144"/>
      <c r="AI899" s="144"/>
      <c r="AJ899" s="144"/>
      <c r="AK899" s="144"/>
      <c r="AL899" s="144"/>
      <c r="AM899" s="144"/>
      <c r="AN899" s="144"/>
      <c r="AO899" s="144"/>
      <c r="AP899" s="144"/>
    </row>
    <row r="900" spans="1:42">
      <c r="A900" s="144"/>
      <c r="B900" s="144"/>
      <c r="C900" s="144"/>
      <c r="D900" s="144"/>
      <c r="E900" s="144"/>
      <c r="F900" s="144"/>
      <c r="G900" s="144"/>
      <c r="H900" s="144"/>
      <c r="I900" s="144"/>
      <c r="J900" s="144"/>
      <c r="K900" s="144"/>
      <c r="L900" s="144"/>
      <c r="M900" s="144"/>
      <c r="N900" s="144"/>
      <c r="O900" s="144"/>
      <c r="P900" s="144"/>
      <c r="Q900" s="144"/>
      <c r="R900" s="144"/>
      <c r="S900" s="144"/>
      <c r="T900" s="144"/>
      <c r="U900" s="144"/>
      <c r="V900" s="144"/>
      <c r="W900" s="144"/>
      <c r="X900" s="144"/>
      <c r="Y900" s="144"/>
      <c r="Z900" s="144"/>
      <c r="AA900" s="144"/>
      <c r="AB900" s="144"/>
      <c r="AC900" s="144"/>
      <c r="AD900" s="144"/>
      <c r="AE900" s="144"/>
      <c r="AF900" s="144"/>
      <c r="AG900" s="144"/>
      <c r="AH900" s="144"/>
      <c r="AI900" s="144"/>
      <c r="AJ900" s="144"/>
      <c r="AK900" s="144"/>
      <c r="AL900" s="144"/>
      <c r="AM900" s="144"/>
      <c r="AN900" s="144"/>
      <c r="AO900" s="144"/>
      <c r="AP900" s="144"/>
    </row>
    <row r="901" spans="1:42">
      <c r="A901" s="144"/>
      <c r="B901" s="144"/>
      <c r="C901" s="144"/>
      <c r="D901" s="144"/>
      <c r="E901" s="144"/>
      <c r="F901" s="144"/>
      <c r="G901" s="144"/>
      <c r="H901" s="144"/>
      <c r="I901" s="144"/>
      <c r="J901" s="144"/>
      <c r="K901" s="144"/>
      <c r="L901" s="144"/>
      <c r="M901" s="144"/>
      <c r="N901" s="144"/>
      <c r="O901" s="144"/>
      <c r="P901" s="144"/>
      <c r="Q901" s="144"/>
      <c r="R901" s="144"/>
      <c r="S901" s="144"/>
      <c r="T901" s="144"/>
      <c r="U901" s="144"/>
      <c r="V901" s="144"/>
      <c r="W901" s="144"/>
      <c r="X901" s="144"/>
      <c r="Y901" s="144"/>
      <c r="Z901" s="144"/>
      <c r="AA901" s="144"/>
      <c r="AB901" s="144"/>
      <c r="AC901" s="144"/>
      <c r="AD901" s="144"/>
      <c r="AE901" s="144"/>
      <c r="AF901" s="144"/>
      <c r="AG901" s="144"/>
      <c r="AH901" s="144"/>
      <c r="AI901" s="144"/>
      <c r="AJ901" s="144"/>
      <c r="AK901" s="144"/>
      <c r="AL901" s="144"/>
      <c r="AM901" s="144"/>
      <c r="AN901" s="144"/>
      <c r="AO901" s="144"/>
      <c r="AP901" s="144"/>
    </row>
    <row r="902" spans="1:42">
      <c r="A902" s="144"/>
      <c r="B902" s="144"/>
      <c r="C902" s="144"/>
      <c r="D902" s="144"/>
      <c r="E902" s="144"/>
      <c r="F902" s="144"/>
      <c r="G902" s="144"/>
      <c r="H902" s="144"/>
      <c r="I902" s="144"/>
      <c r="J902" s="144"/>
      <c r="K902" s="144"/>
      <c r="L902" s="144"/>
      <c r="M902" s="144"/>
      <c r="N902" s="144"/>
      <c r="O902" s="144"/>
      <c r="P902" s="144"/>
      <c r="Q902" s="144"/>
      <c r="R902" s="144"/>
      <c r="S902" s="144"/>
      <c r="T902" s="144"/>
      <c r="U902" s="144"/>
      <c r="V902" s="144"/>
      <c r="W902" s="144"/>
      <c r="X902" s="144"/>
      <c r="Y902" s="144"/>
      <c r="Z902" s="144"/>
      <c r="AA902" s="144"/>
      <c r="AB902" s="144"/>
      <c r="AC902" s="144"/>
      <c r="AD902" s="144"/>
      <c r="AE902" s="144"/>
      <c r="AF902" s="144"/>
      <c r="AG902" s="144"/>
      <c r="AH902" s="144"/>
      <c r="AI902" s="144"/>
      <c r="AJ902" s="144"/>
      <c r="AK902" s="144"/>
      <c r="AL902" s="144"/>
      <c r="AM902" s="144"/>
      <c r="AN902" s="144"/>
      <c r="AO902" s="144"/>
      <c r="AP902" s="144"/>
    </row>
    <row r="903" spans="1:42">
      <c r="A903" s="144"/>
      <c r="B903" s="144"/>
      <c r="C903" s="144"/>
      <c r="D903" s="144"/>
      <c r="E903" s="144"/>
      <c r="F903" s="144"/>
      <c r="G903" s="144"/>
      <c r="H903" s="144"/>
      <c r="I903" s="144"/>
      <c r="J903" s="144"/>
      <c r="K903" s="144"/>
      <c r="L903" s="144"/>
      <c r="M903" s="144"/>
      <c r="N903" s="144"/>
      <c r="O903" s="144"/>
      <c r="P903" s="144"/>
      <c r="Q903" s="144"/>
      <c r="R903" s="144"/>
      <c r="S903" s="144"/>
      <c r="T903" s="144"/>
      <c r="U903" s="144"/>
      <c r="V903" s="144"/>
      <c r="W903" s="144"/>
      <c r="X903" s="144"/>
      <c r="Y903" s="144"/>
      <c r="Z903" s="144"/>
      <c r="AA903" s="144"/>
      <c r="AB903" s="144"/>
      <c r="AC903" s="144"/>
      <c r="AD903" s="144"/>
      <c r="AE903" s="144"/>
      <c r="AF903" s="144"/>
      <c r="AG903" s="144"/>
      <c r="AH903" s="144"/>
      <c r="AI903" s="144"/>
      <c r="AJ903" s="144"/>
      <c r="AK903" s="144"/>
      <c r="AL903" s="144"/>
      <c r="AM903" s="144"/>
      <c r="AN903" s="144"/>
      <c r="AO903" s="144"/>
      <c r="AP903" s="144"/>
    </row>
    <row r="904" spans="1:42">
      <c r="A904" s="144"/>
      <c r="B904" s="144"/>
      <c r="C904" s="144"/>
      <c r="D904" s="144"/>
      <c r="E904" s="144"/>
      <c r="F904" s="144"/>
      <c r="G904" s="144"/>
      <c r="H904" s="144"/>
      <c r="I904" s="144"/>
      <c r="J904" s="144"/>
      <c r="K904" s="144"/>
      <c r="L904" s="144"/>
      <c r="M904" s="144"/>
      <c r="N904" s="144"/>
      <c r="O904" s="144"/>
      <c r="P904" s="144"/>
      <c r="Q904" s="144"/>
      <c r="R904" s="144"/>
      <c r="S904" s="144"/>
      <c r="T904" s="144"/>
      <c r="U904" s="144"/>
      <c r="V904" s="144"/>
      <c r="W904" s="144"/>
      <c r="X904" s="144"/>
      <c r="Y904" s="144"/>
      <c r="Z904" s="144"/>
      <c r="AA904" s="144"/>
      <c r="AB904" s="144"/>
      <c r="AC904" s="144"/>
      <c r="AD904" s="144"/>
      <c r="AE904" s="144"/>
      <c r="AF904" s="144"/>
      <c r="AG904" s="144"/>
      <c r="AH904" s="144"/>
      <c r="AI904" s="144"/>
      <c r="AJ904" s="144"/>
      <c r="AK904" s="144"/>
      <c r="AL904" s="144"/>
      <c r="AM904" s="144"/>
      <c r="AN904" s="144"/>
      <c r="AO904" s="144"/>
      <c r="AP904" s="144"/>
    </row>
    <row r="905" spans="1:42">
      <c r="A905" s="144"/>
      <c r="B905" s="144"/>
      <c r="C905" s="144"/>
      <c r="D905" s="144"/>
      <c r="E905" s="144"/>
      <c r="F905" s="144"/>
      <c r="G905" s="144"/>
      <c r="H905" s="144"/>
      <c r="I905" s="144"/>
      <c r="J905" s="144"/>
      <c r="K905" s="144"/>
      <c r="L905" s="144"/>
      <c r="M905" s="144"/>
      <c r="N905" s="144"/>
      <c r="O905" s="144"/>
      <c r="P905" s="144"/>
      <c r="Q905" s="144"/>
      <c r="R905" s="144"/>
      <c r="S905" s="144"/>
      <c r="T905" s="144"/>
      <c r="U905" s="144"/>
      <c r="V905" s="144"/>
      <c r="W905" s="144"/>
      <c r="X905" s="144"/>
      <c r="Y905" s="144"/>
      <c r="Z905" s="144"/>
      <c r="AA905" s="144"/>
      <c r="AB905" s="144"/>
      <c r="AC905" s="144"/>
      <c r="AD905" s="144"/>
      <c r="AE905" s="144"/>
      <c r="AF905" s="144"/>
      <c r="AG905" s="144"/>
      <c r="AH905" s="144"/>
      <c r="AI905" s="144"/>
      <c r="AJ905" s="144"/>
      <c r="AK905" s="144"/>
      <c r="AL905" s="144"/>
      <c r="AM905" s="144"/>
      <c r="AN905" s="144"/>
      <c r="AO905" s="144"/>
      <c r="AP905" s="144"/>
    </row>
    <row r="906" spans="1:42">
      <c r="A906" s="144"/>
      <c r="B906" s="144"/>
      <c r="C906" s="144"/>
      <c r="D906" s="144"/>
      <c r="E906" s="144"/>
      <c r="F906" s="144"/>
      <c r="G906" s="144"/>
      <c r="H906" s="144"/>
      <c r="I906" s="144"/>
      <c r="J906" s="144"/>
      <c r="K906" s="144"/>
      <c r="L906" s="144"/>
      <c r="M906" s="144"/>
      <c r="N906" s="144"/>
      <c r="O906" s="144"/>
      <c r="P906" s="144"/>
      <c r="Q906" s="144"/>
      <c r="R906" s="144"/>
      <c r="S906" s="144"/>
      <c r="T906" s="144"/>
      <c r="U906" s="144"/>
      <c r="V906" s="144"/>
      <c r="W906" s="144"/>
      <c r="X906" s="144"/>
      <c r="Y906" s="144"/>
      <c r="Z906" s="144"/>
      <c r="AA906" s="144"/>
      <c r="AB906" s="144"/>
      <c r="AC906" s="144"/>
      <c r="AD906" s="144"/>
      <c r="AE906" s="144"/>
      <c r="AF906" s="144"/>
      <c r="AG906" s="144"/>
      <c r="AH906" s="144"/>
      <c r="AI906" s="144"/>
      <c r="AJ906" s="144"/>
      <c r="AK906" s="144"/>
      <c r="AL906" s="144"/>
      <c r="AM906" s="144"/>
      <c r="AN906" s="144"/>
      <c r="AO906" s="144"/>
      <c r="AP906" s="144"/>
    </row>
    <row r="907" spans="1:42">
      <c r="A907" s="144"/>
      <c r="B907" s="144"/>
      <c r="C907" s="144"/>
      <c r="D907" s="144"/>
      <c r="E907" s="144"/>
      <c r="F907" s="144"/>
      <c r="G907" s="144"/>
      <c r="H907" s="144"/>
      <c r="I907" s="144"/>
      <c r="J907" s="144"/>
      <c r="K907" s="144"/>
      <c r="L907" s="144"/>
      <c r="M907" s="144"/>
      <c r="N907" s="144"/>
      <c r="O907" s="144"/>
      <c r="P907" s="144"/>
      <c r="Q907" s="144"/>
      <c r="R907" s="144"/>
      <c r="S907" s="144"/>
      <c r="T907" s="144"/>
      <c r="U907" s="144"/>
      <c r="V907" s="144"/>
      <c r="W907" s="144"/>
      <c r="X907" s="144"/>
      <c r="Y907" s="144"/>
      <c r="Z907" s="144"/>
      <c r="AA907" s="144"/>
      <c r="AB907" s="144"/>
      <c r="AC907" s="144"/>
      <c r="AD907" s="144"/>
      <c r="AE907" s="144"/>
      <c r="AF907" s="144"/>
      <c r="AG907" s="144"/>
      <c r="AH907" s="144"/>
      <c r="AI907" s="144"/>
      <c r="AJ907" s="144"/>
      <c r="AK907" s="144"/>
      <c r="AL907" s="144"/>
      <c r="AM907" s="144"/>
      <c r="AN907" s="144"/>
      <c r="AO907" s="144"/>
      <c r="AP907" s="144"/>
    </row>
    <row r="908" spans="1:42">
      <c r="A908" s="144"/>
      <c r="B908" s="144"/>
      <c r="C908" s="144"/>
      <c r="D908" s="144"/>
      <c r="E908" s="144"/>
      <c r="F908" s="144"/>
      <c r="G908" s="144"/>
      <c r="H908" s="144"/>
      <c r="I908" s="144"/>
      <c r="J908" s="144"/>
      <c r="K908" s="144"/>
      <c r="L908" s="144"/>
      <c r="M908" s="144"/>
      <c r="N908" s="144"/>
      <c r="O908" s="144"/>
      <c r="P908" s="144"/>
      <c r="Q908" s="144"/>
      <c r="R908" s="144"/>
      <c r="S908" s="144"/>
      <c r="T908" s="144"/>
      <c r="U908" s="144"/>
      <c r="V908" s="144"/>
      <c r="W908" s="144"/>
      <c r="X908" s="144"/>
      <c r="Y908" s="144"/>
      <c r="Z908" s="144"/>
      <c r="AA908" s="144"/>
      <c r="AB908" s="144"/>
      <c r="AC908" s="144"/>
      <c r="AD908" s="144"/>
      <c r="AE908" s="144"/>
      <c r="AF908" s="144"/>
      <c r="AG908" s="144"/>
      <c r="AH908" s="144"/>
      <c r="AI908" s="144"/>
      <c r="AJ908" s="144"/>
      <c r="AK908" s="144"/>
      <c r="AL908" s="144"/>
      <c r="AM908" s="144"/>
      <c r="AN908" s="144"/>
      <c r="AO908" s="144"/>
      <c r="AP908" s="144"/>
    </row>
    <row r="909" spans="1:42">
      <c r="A909" s="144"/>
      <c r="B909" s="144"/>
      <c r="C909" s="144"/>
      <c r="D909" s="144"/>
      <c r="E909" s="144"/>
      <c r="F909" s="144"/>
      <c r="G909" s="144"/>
      <c r="H909" s="144"/>
      <c r="I909" s="144"/>
      <c r="J909" s="144"/>
      <c r="K909" s="144"/>
      <c r="L909" s="144"/>
      <c r="M909" s="144"/>
      <c r="N909" s="144"/>
      <c r="O909" s="144"/>
      <c r="P909" s="144"/>
      <c r="Q909" s="144"/>
      <c r="R909" s="144"/>
      <c r="S909" s="144"/>
      <c r="T909" s="144"/>
      <c r="U909" s="144"/>
      <c r="V909" s="144"/>
      <c r="W909" s="144"/>
      <c r="X909" s="144"/>
      <c r="Y909" s="144"/>
      <c r="Z909" s="144"/>
      <c r="AA909" s="144"/>
      <c r="AB909" s="144"/>
      <c r="AC909" s="144"/>
      <c r="AD909" s="144"/>
      <c r="AE909" s="144"/>
      <c r="AF909" s="144"/>
      <c r="AG909" s="144"/>
      <c r="AH909" s="144"/>
      <c r="AI909" s="144"/>
      <c r="AJ909" s="144"/>
      <c r="AK909" s="144"/>
      <c r="AL909" s="144"/>
      <c r="AM909" s="144"/>
      <c r="AN909" s="144"/>
      <c r="AO909" s="144"/>
      <c r="AP909" s="144"/>
    </row>
    <row r="910" spans="1:42">
      <c r="A910" s="144"/>
      <c r="B910" s="144"/>
      <c r="C910" s="144"/>
      <c r="D910" s="144"/>
      <c r="E910" s="144"/>
      <c r="F910" s="144"/>
      <c r="G910" s="144"/>
      <c r="H910" s="144"/>
      <c r="I910" s="144"/>
      <c r="J910" s="144"/>
      <c r="K910" s="144"/>
      <c r="L910" s="144"/>
      <c r="M910" s="144"/>
      <c r="N910" s="144"/>
      <c r="O910" s="144"/>
      <c r="P910" s="144"/>
      <c r="Q910" s="144"/>
      <c r="R910" s="144"/>
      <c r="S910" s="144"/>
      <c r="T910" s="144"/>
      <c r="U910" s="144"/>
      <c r="V910" s="144"/>
      <c r="W910" s="144"/>
      <c r="X910" s="144"/>
      <c r="Y910" s="144"/>
      <c r="Z910" s="144"/>
      <c r="AA910" s="144"/>
      <c r="AB910" s="144"/>
      <c r="AC910" s="144"/>
      <c r="AD910" s="144"/>
      <c r="AE910" s="144"/>
      <c r="AF910" s="144"/>
      <c r="AG910" s="144"/>
      <c r="AH910" s="144"/>
      <c r="AI910" s="144"/>
      <c r="AJ910" s="144"/>
      <c r="AK910" s="144"/>
      <c r="AL910" s="144"/>
      <c r="AM910" s="144"/>
      <c r="AN910" s="144"/>
      <c r="AO910" s="144"/>
      <c r="AP910" s="144"/>
    </row>
    <row r="911" spans="1:42">
      <c r="A911" s="144"/>
      <c r="B911" s="144"/>
      <c r="C911" s="144"/>
      <c r="D911" s="144"/>
      <c r="E911" s="144"/>
      <c r="F911" s="144"/>
      <c r="G911" s="144"/>
      <c r="H911" s="144"/>
      <c r="I911" s="144"/>
      <c r="J911" s="144"/>
      <c r="K911" s="144"/>
      <c r="L911" s="144"/>
      <c r="M911" s="144"/>
      <c r="N911" s="144"/>
      <c r="O911" s="144"/>
      <c r="P911" s="144"/>
      <c r="Q911" s="144"/>
      <c r="R911" s="144"/>
      <c r="S911" s="144"/>
      <c r="T911" s="144"/>
      <c r="U911" s="144"/>
      <c r="V911" s="144"/>
      <c r="W911" s="144"/>
      <c r="X911" s="144"/>
      <c r="Y911" s="144"/>
      <c r="Z911" s="144"/>
      <c r="AA911" s="144"/>
      <c r="AB911" s="144"/>
      <c r="AC911" s="144"/>
      <c r="AD911" s="144"/>
      <c r="AE911" s="144"/>
      <c r="AF911" s="144"/>
      <c r="AG911" s="144"/>
      <c r="AH911" s="144"/>
      <c r="AI911" s="144"/>
      <c r="AJ911" s="144"/>
      <c r="AK911" s="144"/>
      <c r="AL911" s="144"/>
      <c r="AM911" s="144"/>
      <c r="AN911" s="144"/>
      <c r="AO911" s="144"/>
      <c r="AP911" s="144"/>
    </row>
    <row r="912" spans="1:42">
      <c r="A912" s="144"/>
      <c r="B912" s="144"/>
      <c r="C912" s="144"/>
      <c r="D912" s="144"/>
      <c r="E912" s="144"/>
      <c r="F912" s="144"/>
      <c r="G912" s="144"/>
      <c r="H912" s="144"/>
      <c r="I912" s="144"/>
      <c r="J912" s="144"/>
      <c r="K912" s="144"/>
      <c r="L912" s="144"/>
      <c r="M912" s="144"/>
      <c r="N912" s="144"/>
      <c r="O912" s="144"/>
      <c r="P912" s="144"/>
      <c r="Q912" s="144"/>
      <c r="R912" s="144"/>
      <c r="S912" s="144"/>
      <c r="T912" s="144"/>
      <c r="U912" s="144"/>
      <c r="V912" s="144"/>
      <c r="W912" s="144"/>
      <c r="X912" s="144"/>
      <c r="Y912" s="144"/>
      <c r="Z912" s="144"/>
      <c r="AA912" s="144"/>
      <c r="AB912" s="144"/>
      <c r="AC912" s="144"/>
      <c r="AD912" s="144"/>
      <c r="AE912" s="144"/>
      <c r="AF912" s="144"/>
      <c r="AG912" s="144"/>
      <c r="AH912" s="144"/>
      <c r="AI912" s="144"/>
      <c r="AJ912" s="144"/>
      <c r="AK912" s="144"/>
      <c r="AL912" s="144"/>
      <c r="AM912" s="144"/>
      <c r="AN912" s="144"/>
      <c r="AO912" s="144"/>
      <c r="AP912" s="144"/>
    </row>
    <row r="913" spans="1:42">
      <c r="A913" s="144"/>
      <c r="B913" s="144"/>
      <c r="C913" s="144"/>
      <c r="D913" s="144"/>
      <c r="E913" s="144"/>
      <c r="F913" s="144"/>
      <c r="G913" s="144"/>
      <c r="H913" s="144"/>
      <c r="I913" s="144"/>
      <c r="J913" s="144"/>
      <c r="K913" s="144"/>
      <c r="L913" s="144"/>
      <c r="M913" s="144"/>
      <c r="N913" s="144"/>
      <c r="O913" s="144"/>
      <c r="P913" s="144"/>
      <c r="Q913" s="144"/>
      <c r="R913" s="144"/>
      <c r="S913" s="144"/>
      <c r="T913" s="144"/>
      <c r="U913" s="144"/>
      <c r="V913" s="144"/>
      <c r="W913" s="144"/>
      <c r="X913" s="144"/>
      <c r="Y913" s="144"/>
      <c r="Z913" s="144"/>
      <c r="AA913" s="144"/>
      <c r="AB913" s="144"/>
      <c r="AC913" s="144"/>
      <c r="AD913" s="144"/>
      <c r="AE913" s="144"/>
      <c r="AF913" s="144"/>
      <c r="AG913" s="144"/>
      <c r="AH913" s="144"/>
      <c r="AI913" s="144"/>
      <c r="AJ913" s="144"/>
      <c r="AK913" s="144"/>
      <c r="AL913" s="144"/>
      <c r="AM913" s="144"/>
      <c r="AN913" s="144"/>
      <c r="AO913" s="144"/>
      <c r="AP913" s="144"/>
    </row>
    <row r="914" spans="1:42">
      <c r="A914" s="144"/>
      <c r="B914" s="144"/>
      <c r="C914" s="144"/>
      <c r="D914" s="144"/>
      <c r="E914" s="144"/>
      <c r="F914" s="144"/>
      <c r="G914" s="144"/>
      <c r="H914" s="144"/>
      <c r="I914" s="144"/>
      <c r="J914" s="144"/>
      <c r="K914" s="144"/>
      <c r="L914" s="144"/>
      <c r="M914" s="144"/>
      <c r="N914" s="144"/>
      <c r="O914" s="144"/>
      <c r="P914" s="144"/>
      <c r="Q914" s="144"/>
      <c r="R914" s="144"/>
      <c r="S914" s="144"/>
      <c r="T914" s="144"/>
      <c r="U914" s="144"/>
      <c r="V914" s="144"/>
      <c r="W914" s="144"/>
      <c r="X914" s="144"/>
      <c r="Y914" s="144"/>
      <c r="Z914" s="144"/>
      <c r="AA914" s="144"/>
      <c r="AB914" s="144"/>
      <c r="AC914" s="144"/>
      <c r="AD914" s="144"/>
      <c r="AE914" s="144"/>
      <c r="AF914" s="144"/>
      <c r="AG914" s="144"/>
      <c r="AH914" s="144"/>
      <c r="AI914" s="144"/>
      <c r="AJ914" s="144"/>
      <c r="AK914" s="144"/>
      <c r="AL914" s="144"/>
      <c r="AM914" s="144"/>
      <c r="AN914" s="144"/>
      <c r="AO914" s="144"/>
      <c r="AP914" s="144"/>
    </row>
    <row r="915" spans="1:42">
      <c r="A915" s="144"/>
      <c r="B915" s="144"/>
      <c r="C915" s="144"/>
      <c r="D915" s="144"/>
      <c r="E915" s="144"/>
      <c r="F915" s="144"/>
      <c r="G915" s="144"/>
      <c r="H915" s="144"/>
      <c r="I915" s="144"/>
      <c r="J915" s="144"/>
      <c r="K915" s="144"/>
      <c r="L915" s="144"/>
      <c r="M915" s="144"/>
      <c r="N915" s="144"/>
      <c r="O915" s="144"/>
      <c r="P915" s="144"/>
      <c r="Q915" s="144"/>
      <c r="R915" s="144"/>
      <c r="S915" s="144"/>
      <c r="T915" s="144"/>
      <c r="U915" s="144"/>
      <c r="V915" s="144"/>
      <c r="W915" s="144"/>
      <c r="X915" s="144"/>
      <c r="Y915" s="144"/>
      <c r="Z915" s="144"/>
      <c r="AA915" s="144"/>
      <c r="AB915" s="144"/>
      <c r="AC915" s="144"/>
      <c r="AD915" s="144"/>
      <c r="AE915" s="144"/>
      <c r="AF915" s="144"/>
      <c r="AG915" s="144"/>
      <c r="AH915" s="144"/>
      <c r="AI915" s="144"/>
      <c r="AJ915" s="144"/>
      <c r="AK915" s="144"/>
      <c r="AL915" s="144"/>
      <c r="AM915" s="144"/>
      <c r="AN915" s="144"/>
      <c r="AO915" s="144"/>
      <c r="AP915" s="144"/>
    </row>
    <row r="916" spans="1:42">
      <c r="A916" s="144"/>
      <c r="B916" s="144"/>
      <c r="C916" s="144"/>
      <c r="D916" s="144"/>
      <c r="E916" s="144"/>
      <c r="F916" s="144"/>
      <c r="G916" s="144"/>
      <c r="H916" s="144"/>
      <c r="I916" s="144"/>
      <c r="J916" s="144"/>
      <c r="K916" s="144"/>
      <c r="L916" s="144"/>
      <c r="M916" s="144"/>
      <c r="N916" s="144"/>
      <c r="O916" s="144"/>
      <c r="P916" s="144"/>
      <c r="Q916" s="144"/>
      <c r="R916" s="144"/>
      <c r="S916" s="144"/>
      <c r="T916" s="144"/>
      <c r="U916" s="144"/>
      <c r="V916" s="144"/>
      <c r="W916" s="144"/>
      <c r="X916" s="144"/>
      <c r="Y916" s="144"/>
      <c r="Z916" s="144"/>
      <c r="AA916" s="144"/>
      <c r="AB916" s="144"/>
      <c r="AC916" s="144"/>
      <c r="AD916" s="144"/>
      <c r="AE916" s="144"/>
      <c r="AF916" s="144"/>
      <c r="AG916" s="144"/>
      <c r="AH916" s="144"/>
      <c r="AI916" s="144"/>
      <c r="AJ916" s="144"/>
      <c r="AK916" s="144"/>
      <c r="AL916" s="144"/>
      <c r="AM916" s="144"/>
      <c r="AN916" s="144"/>
      <c r="AO916" s="144"/>
      <c r="AP916" s="144"/>
    </row>
    <row r="917" spans="1:42">
      <c r="A917" s="144"/>
      <c r="B917" s="144"/>
      <c r="C917" s="144"/>
      <c r="D917" s="144"/>
      <c r="E917" s="144"/>
      <c r="F917" s="144"/>
      <c r="G917" s="144"/>
      <c r="H917" s="144"/>
      <c r="I917" s="144"/>
      <c r="J917" s="144"/>
      <c r="K917" s="144"/>
      <c r="L917" s="144"/>
      <c r="M917" s="144"/>
      <c r="N917" s="144"/>
      <c r="O917" s="144"/>
      <c r="P917" s="144"/>
      <c r="Q917" s="144"/>
      <c r="R917" s="144"/>
      <c r="S917" s="144"/>
      <c r="T917" s="144"/>
      <c r="U917" s="144"/>
      <c r="V917" s="144"/>
      <c r="W917" s="144"/>
      <c r="X917" s="144"/>
      <c r="Y917" s="144"/>
      <c r="Z917" s="144"/>
      <c r="AA917" s="144"/>
      <c r="AB917" s="144"/>
      <c r="AC917" s="144"/>
      <c r="AD917" s="144"/>
      <c r="AE917" s="144"/>
      <c r="AF917" s="144"/>
      <c r="AG917" s="144"/>
      <c r="AH917" s="144"/>
      <c r="AI917" s="144"/>
      <c r="AJ917" s="144"/>
      <c r="AK917" s="144"/>
      <c r="AL917" s="144"/>
      <c r="AM917" s="144"/>
      <c r="AN917" s="144"/>
      <c r="AO917" s="144"/>
      <c r="AP917" s="144"/>
    </row>
    <row r="918" spans="1:42">
      <c r="A918" s="144"/>
      <c r="B918" s="144"/>
      <c r="C918" s="144"/>
      <c r="D918" s="144"/>
      <c r="E918" s="144"/>
      <c r="F918" s="144"/>
      <c r="G918" s="144"/>
      <c r="H918" s="144"/>
      <c r="I918" s="144"/>
      <c r="J918" s="144"/>
      <c r="K918" s="144"/>
      <c r="L918" s="144"/>
      <c r="M918" s="144"/>
      <c r="N918" s="144"/>
      <c r="O918" s="144"/>
      <c r="P918" s="144"/>
      <c r="Q918" s="144"/>
      <c r="R918" s="144"/>
      <c r="S918" s="144"/>
      <c r="T918" s="144"/>
      <c r="U918" s="144"/>
      <c r="V918" s="144"/>
      <c r="W918" s="144"/>
      <c r="X918" s="144"/>
      <c r="Y918" s="144"/>
      <c r="Z918" s="144"/>
      <c r="AA918" s="144"/>
      <c r="AB918" s="144"/>
      <c r="AC918" s="144"/>
      <c r="AD918" s="144"/>
      <c r="AE918" s="144"/>
      <c r="AF918" s="144"/>
      <c r="AG918" s="144"/>
      <c r="AH918" s="144"/>
      <c r="AI918" s="144"/>
      <c r="AJ918" s="144"/>
      <c r="AK918" s="144"/>
      <c r="AL918" s="144"/>
      <c r="AM918" s="144"/>
      <c r="AN918" s="144"/>
      <c r="AO918" s="144"/>
      <c r="AP918" s="144"/>
    </row>
    <row r="919" spans="1:42">
      <c r="A919" s="144"/>
      <c r="B919" s="144"/>
      <c r="C919" s="144"/>
      <c r="D919" s="144"/>
      <c r="E919" s="144"/>
      <c r="F919" s="144"/>
      <c r="G919" s="144"/>
      <c r="H919" s="144"/>
      <c r="I919" s="144"/>
      <c r="J919" s="144"/>
      <c r="K919" s="144"/>
      <c r="L919" s="144"/>
      <c r="M919" s="144"/>
      <c r="N919" s="144"/>
      <c r="O919" s="144"/>
      <c r="P919" s="144"/>
      <c r="Q919" s="144"/>
      <c r="R919" s="144"/>
      <c r="S919" s="144"/>
      <c r="T919" s="144"/>
      <c r="U919" s="144"/>
      <c r="V919" s="144"/>
      <c r="W919" s="144"/>
      <c r="X919" s="144"/>
      <c r="Y919" s="144"/>
      <c r="Z919" s="144"/>
      <c r="AA919" s="144"/>
      <c r="AB919" s="144"/>
      <c r="AC919" s="144"/>
      <c r="AD919" s="144"/>
      <c r="AE919" s="144"/>
      <c r="AF919" s="144"/>
      <c r="AG919" s="144"/>
      <c r="AH919" s="144"/>
      <c r="AI919" s="144"/>
      <c r="AJ919" s="144"/>
      <c r="AK919" s="144"/>
      <c r="AL919" s="144"/>
      <c r="AM919" s="144"/>
      <c r="AN919" s="144"/>
      <c r="AO919" s="144"/>
      <c r="AP919" s="144"/>
    </row>
    <row r="920" spans="1:42">
      <c r="A920" s="144"/>
      <c r="B920" s="144"/>
      <c r="C920" s="144"/>
      <c r="D920" s="144"/>
      <c r="E920" s="144"/>
      <c r="F920" s="144"/>
      <c r="G920" s="144"/>
      <c r="H920" s="144"/>
      <c r="I920" s="144"/>
      <c r="J920" s="144"/>
      <c r="K920" s="144"/>
      <c r="L920" s="144"/>
      <c r="M920" s="144"/>
      <c r="N920" s="144"/>
      <c r="O920" s="144"/>
      <c r="P920" s="144"/>
      <c r="Q920" s="144"/>
      <c r="R920" s="144"/>
      <c r="S920" s="144"/>
      <c r="T920" s="144"/>
      <c r="U920" s="144"/>
      <c r="V920" s="144"/>
      <c r="W920" s="144"/>
      <c r="X920" s="144"/>
      <c r="Y920" s="144"/>
      <c r="Z920" s="144"/>
      <c r="AA920" s="144"/>
      <c r="AB920" s="144"/>
      <c r="AC920" s="144"/>
      <c r="AD920" s="144"/>
      <c r="AE920" s="144"/>
      <c r="AF920" s="144"/>
      <c r="AG920" s="144"/>
      <c r="AH920" s="144"/>
      <c r="AI920" s="144"/>
      <c r="AJ920" s="144"/>
      <c r="AK920" s="144"/>
      <c r="AL920" s="144"/>
      <c r="AM920" s="144"/>
      <c r="AN920" s="144"/>
      <c r="AO920" s="144"/>
      <c r="AP920" s="144"/>
    </row>
    <row r="921" spans="1:42">
      <c r="A921" s="144"/>
      <c r="B921" s="144"/>
      <c r="C921" s="144"/>
      <c r="D921" s="144"/>
      <c r="E921" s="144"/>
      <c r="F921" s="144"/>
      <c r="G921" s="144"/>
      <c r="H921" s="144"/>
      <c r="I921" s="144"/>
      <c r="J921" s="144"/>
      <c r="K921" s="144"/>
      <c r="L921" s="144"/>
      <c r="M921" s="144"/>
      <c r="N921" s="144"/>
      <c r="O921" s="144"/>
      <c r="P921" s="144"/>
      <c r="Q921" s="144"/>
      <c r="R921" s="144"/>
      <c r="S921" s="144"/>
      <c r="T921" s="144"/>
      <c r="U921" s="144"/>
      <c r="V921" s="144"/>
      <c r="W921" s="144"/>
      <c r="X921" s="144"/>
      <c r="Y921" s="144"/>
      <c r="Z921" s="144"/>
      <c r="AA921" s="144"/>
      <c r="AB921" s="144"/>
      <c r="AC921" s="144"/>
      <c r="AD921" s="144"/>
      <c r="AE921" s="144"/>
      <c r="AF921" s="144"/>
      <c r="AG921" s="144"/>
      <c r="AH921" s="144"/>
      <c r="AI921" s="144"/>
      <c r="AJ921" s="144"/>
      <c r="AK921" s="144"/>
      <c r="AL921" s="144"/>
      <c r="AM921" s="144"/>
      <c r="AN921" s="144"/>
      <c r="AO921" s="144"/>
      <c r="AP921" s="144"/>
    </row>
    <row r="922" spans="1:42">
      <c r="A922" s="144"/>
      <c r="B922" s="144"/>
      <c r="C922" s="144"/>
      <c r="D922" s="144"/>
      <c r="E922" s="144"/>
      <c r="F922" s="144"/>
      <c r="G922" s="144"/>
      <c r="H922" s="144"/>
      <c r="I922" s="144"/>
      <c r="J922" s="144"/>
      <c r="K922" s="144"/>
      <c r="L922" s="144"/>
      <c r="M922" s="144"/>
      <c r="N922" s="144"/>
      <c r="O922" s="144"/>
      <c r="P922" s="144"/>
      <c r="Q922" s="144"/>
      <c r="R922" s="144"/>
      <c r="S922" s="144"/>
      <c r="T922" s="144"/>
      <c r="U922" s="144"/>
      <c r="V922" s="144"/>
      <c r="W922" s="144"/>
      <c r="X922" s="144"/>
      <c r="Y922" s="144"/>
      <c r="Z922" s="144"/>
      <c r="AA922" s="144"/>
      <c r="AB922" s="144"/>
      <c r="AC922" s="144"/>
      <c r="AD922" s="144"/>
      <c r="AE922" s="144"/>
      <c r="AF922" s="144"/>
      <c r="AG922" s="144"/>
      <c r="AH922" s="144"/>
      <c r="AI922" s="144"/>
      <c r="AJ922" s="144"/>
      <c r="AK922" s="144"/>
      <c r="AL922" s="144"/>
      <c r="AM922" s="144"/>
      <c r="AN922" s="144"/>
      <c r="AO922" s="144"/>
      <c r="AP922" s="144"/>
    </row>
    <row r="923" spans="1:42">
      <c r="A923" s="144"/>
      <c r="B923" s="144"/>
      <c r="C923" s="144"/>
      <c r="D923" s="144"/>
      <c r="E923" s="144"/>
      <c r="F923" s="144"/>
      <c r="G923" s="144"/>
      <c r="H923" s="144"/>
      <c r="I923" s="144"/>
      <c r="J923" s="144"/>
      <c r="K923" s="144"/>
      <c r="L923" s="144"/>
      <c r="M923" s="144"/>
      <c r="N923" s="144"/>
      <c r="O923" s="144"/>
      <c r="P923" s="144"/>
      <c r="Q923" s="144"/>
      <c r="R923" s="144"/>
      <c r="S923" s="144"/>
      <c r="T923" s="144"/>
      <c r="U923" s="144"/>
      <c r="V923" s="144"/>
      <c r="W923" s="144"/>
      <c r="X923" s="144"/>
      <c r="Y923" s="144"/>
      <c r="Z923" s="144"/>
      <c r="AA923" s="144"/>
      <c r="AB923" s="144"/>
      <c r="AC923" s="144"/>
      <c r="AD923" s="144"/>
      <c r="AE923" s="144"/>
      <c r="AF923" s="144"/>
      <c r="AG923" s="144"/>
      <c r="AH923" s="144"/>
      <c r="AI923" s="144"/>
      <c r="AJ923" s="144"/>
      <c r="AK923" s="144"/>
      <c r="AL923" s="144"/>
      <c r="AM923" s="144"/>
      <c r="AN923" s="144"/>
      <c r="AO923" s="144"/>
      <c r="AP923" s="144"/>
    </row>
  </sheetData>
  <autoFilter ref="A5:AP94">
    <filterColumn colId="10">
      <filters>
        <filter val="Hallazgo Administrativo con presunta incidencia disciplinaria"/>
        <filter val="HALLAZGO ADMINISTRATIVO"/>
      </filters>
    </filterColumn>
  </autoFilter>
  <customSheetViews>
    <customSheetView guid="{47B5330E-7936-41EE-9D30-EBD97BBDCC37}" filter="1" showAutoFilter="1">
      <pageMargins left="0.7" right="0.7" top="0.75" bottom="0.75" header="0.3" footer="0.3"/>
      <autoFilter ref="A5:AP87"/>
    </customSheetView>
    <customSheetView guid="{D1604C13-DE07-4280-AB0F-B773CBD13A08}" filter="1" showAutoFilter="1">
      <pageMargins left="0.7" right="0.7" top="0.75" bottom="0.75" header="0.3" footer="0.3"/>
      <autoFilter ref="A5:AP78">
        <filterColumn colId="3">
          <filters>
            <filter val="2019 2019"/>
          </filters>
        </filterColumn>
      </autoFilter>
    </customSheetView>
    <customSheetView guid="{882B3509-88B3-4E0D-B671-C82E0D77CF2E}" filter="1" showAutoFilter="1">
      <pageMargins left="0.7" right="0.7" top="0.75" bottom="0.75" header="0.3" footer="0.3"/>
      <autoFilter ref="A5:AP78">
        <filterColumn colId="16">
          <filters>
            <filter val="Oficina TICS- Sub. Corporativa Almacén"/>
            <filter val="Oficina TICS"/>
          </filters>
        </filterColumn>
      </autoFilter>
    </customSheetView>
    <customSheetView guid="{9FC188A1-E99A-4204-8B0C-AE30C9DA4987}" filter="1" showAutoFilter="1">
      <pageMargins left="0.7" right="0.7" top="0.75" bottom="0.75" header="0.3" footer="0.3"/>
      <autoFilter ref="A5:AP78">
        <filterColumn colId="16">
          <filters>
            <filter val="Oficina Asesora de Planeación"/>
            <filter val="Subdirecci de Reducción de Riesgos y Adaptación a Cambio Climático con Oficina Asesora de Planeación"/>
          </filters>
        </filterColumn>
      </autoFilter>
    </customSheetView>
    <customSheetView guid="{C10316D0-8AC2-47D3-BA25-6B58680AE6D4}" filter="1" showAutoFilter="1">
      <pageMargins left="0.7" right="0.7" top="0.75" bottom="0.75" header="0.3" footer="0.3"/>
      <autoFilter ref="A5:AP78"/>
    </customSheetView>
    <customSheetView guid="{A90736C5-87E2-4574-BD3D-D127EE766E8F}" filter="1" showAutoFilter="1">
      <pageMargins left="0.7" right="0.7" top="0.75" bottom="0.75" header="0.3" footer="0.3"/>
      <autoFilter ref="A5:AP78">
        <filterColumn colId="4">
          <filters>
            <filter val="22"/>
          </filters>
        </filterColumn>
      </autoFilter>
    </customSheetView>
    <customSheetView guid="{F9DA35DC-034A-4CC6-A450-4871EF7612C3}" filter="1" showAutoFilter="1">
      <pageMargins left="0.7" right="0.7" top="0.75" bottom="0.75" header="0.3" footer="0.3"/>
      <autoFilter ref="A5:AP94"/>
    </customSheetView>
  </customSheetViews>
  <mergeCells count="11">
    <mergeCell ref="AF1:AG4"/>
    <mergeCell ref="AH1:AP4"/>
    <mergeCell ref="O2:S2"/>
    <mergeCell ref="O3:S3"/>
    <mergeCell ref="B1:S1"/>
    <mergeCell ref="T1:U4"/>
    <mergeCell ref="V1:W4"/>
    <mergeCell ref="X1:Y4"/>
    <mergeCell ref="Z1:AA4"/>
    <mergeCell ref="AB1:AC4"/>
    <mergeCell ref="AD1:AE4"/>
  </mergeCells>
  <dataValidations count="1">
    <dataValidation type="list" allowBlank="1" sqref="AP6:AP94">
      <formula1>"CUMPLIDA,EN EJECUCIÓN,VENCIDA"</formula1>
    </dataValidation>
  </dataValidations>
  <printOptions horizontalCentered="1" gridLines="1"/>
  <pageMargins left="0.7" right="0.7" top="0.75" bottom="0.75" header="0" footer="0"/>
  <pageSetup paperSize="14"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G33"/>
  <sheetViews>
    <sheetView showGridLines="0" workbookViewId="0">
      <selection activeCell="C7" sqref="C7"/>
    </sheetView>
  </sheetViews>
  <sheetFormatPr baseColWidth="10" defaultColWidth="14.42578125" defaultRowHeight="15" customHeight="1"/>
  <cols>
    <col min="1" max="1" width="36.42578125" customWidth="1"/>
    <col min="2" max="2" width="25" customWidth="1"/>
    <col min="3" max="3" width="17.140625" customWidth="1"/>
    <col min="4" max="4" width="32.28515625" customWidth="1"/>
    <col min="5" max="5" width="26.85546875" customWidth="1"/>
    <col min="6" max="6" width="27.28515625" customWidth="1"/>
  </cols>
  <sheetData>
    <row r="2" spans="1:7">
      <c r="A2" s="4" t="s">
        <v>14</v>
      </c>
    </row>
    <row r="4" spans="1:7">
      <c r="A4" s="159" t="s">
        <v>32</v>
      </c>
      <c r="B4" s="160">
        <v>1</v>
      </c>
    </row>
    <row r="5" spans="1:7" ht="63.75" customHeight="1"/>
    <row r="6" spans="1:7">
      <c r="A6" s="145" t="s">
        <v>799</v>
      </c>
      <c r="B6" s="146"/>
      <c r="C6" s="146"/>
      <c r="D6" s="145" t="s">
        <v>35</v>
      </c>
      <c r="E6" s="146"/>
      <c r="F6" s="146"/>
      <c r="G6" s="147"/>
    </row>
    <row r="7" spans="1:7" ht="68.25" customHeight="1">
      <c r="A7" s="168" t="s">
        <v>18</v>
      </c>
      <c r="B7" s="168" t="s">
        <v>30</v>
      </c>
      <c r="C7" s="168" t="s">
        <v>28</v>
      </c>
      <c r="D7" s="164" t="s">
        <v>61</v>
      </c>
      <c r="E7" s="166" t="s">
        <v>21</v>
      </c>
      <c r="F7" s="166" t="s">
        <v>75</v>
      </c>
      <c r="G7" s="167" t="s">
        <v>800</v>
      </c>
    </row>
    <row r="8" spans="1:7">
      <c r="A8" s="148" t="s">
        <v>58</v>
      </c>
      <c r="B8" s="148">
        <v>52</v>
      </c>
      <c r="C8" s="148">
        <v>2018</v>
      </c>
      <c r="D8" s="150">
        <v>5</v>
      </c>
      <c r="E8" s="151">
        <v>1</v>
      </c>
      <c r="F8" s="151">
        <v>6</v>
      </c>
      <c r="G8" s="152">
        <v>12</v>
      </c>
    </row>
    <row r="9" spans="1:7">
      <c r="A9" s="153"/>
      <c r="B9" s="148" t="s">
        <v>791</v>
      </c>
      <c r="C9" s="146"/>
      <c r="D9" s="150">
        <v>5</v>
      </c>
      <c r="E9" s="151">
        <v>1</v>
      </c>
      <c r="F9" s="151">
        <v>6</v>
      </c>
      <c r="G9" s="152">
        <v>12</v>
      </c>
    </row>
    <row r="10" spans="1:7">
      <c r="A10" s="148" t="s">
        <v>792</v>
      </c>
      <c r="B10" s="146"/>
      <c r="C10" s="146"/>
      <c r="D10" s="150">
        <v>5</v>
      </c>
      <c r="E10" s="151">
        <v>1</v>
      </c>
      <c r="F10" s="151">
        <v>6</v>
      </c>
      <c r="G10" s="152">
        <v>12</v>
      </c>
    </row>
    <row r="11" spans="1:7">
      <c r="A11" s="148" t="s">
        <v>213</v>
      </c>
      <c r="B11" s="148">
        <v>58</v>
      </c>
      <c r="C11" s="148">
        <v>2018</v>
      </c>
      <c r="D11" s="150">
        <v>5</v>
      </c>
      <c r="E11" s="151">
        <v>2</v>
      </c>
      <c r="F11" s="151">
        <v>2</v>
      </c>
      <c r="G11" s="152">
        <v>9</v>
      </c>
    </row>
    <row r="12" spans="1:7">
      <c r="A12" s="153"/>
      <c r="B12" s="148" t="s">
        <v>793</v>
      </c>
      <c r="C12" s="146"/>
      <c r="D12" s="150">
        <v>5</v>
      </c>
      <c r="E12" s="151">
        <v>2</v>
      </c>
      <c r="F12" s="151">
        <v>2</v>
      </c>
      <c r="G12" s="152">
        <v>9</v>
      </c>
    </row>
    <row r="13" spans="1:7">
      <c r="A13" s="148" t="s">
        <v>794</v>
      </c>
      <c r="B13" s="146"/>
      <c r="C13" s="146"/>
      <c r="D13" s="150">
        <v>5</v>
      </c>
      <c r="E13" s="151">
        <v>2</v>
      </c>
      <c r="F13" s="151">
        <v>2</v>
      </c>
      <c r="G13" s="152">
        <v>9</v>
      </c>
    </row>
    <row r="14" spans="1:7">
      <c r="A14" s="148" t="s">
        <v>340</v>
      </c>
      <c r="B14" s="148">
        <v>22</v>
      </c>
      <c r="C14" s="148">
        <v>2019</v>
      </c>
      <c r="D14" s="150">
        <v>15</v>
      </c>
      <c r="E14" s="151">
        <v>6</v>
      </c>
      <c r="F14" s="151">
        <v>12</v>
      </c>
      <c r="G14" s="152">
        <v>33</v>
      </c>
    </row>
    <row r="15" spans="1:7">
      <c r="A15" s="153"/>
      <c r="B15" s="148" t="s">
        <v>795</v>
      </c>
      <c r="C15" s="146"/>
      <c r="D15" s="150">
        <v>15</v>
      </c>
      <c r="E15" s="151">
        <v>6</v>
      </c>
      <c r="F15" s="151">
        <v>12</v>
      </c>
      <c r="G15" s="152">
        <v>33</v>
      </c>
    </row>
    <row r="16" spans="1:7">
      <c r="A16" s="148" t="s">
        <v>796</v>
      </c>
      <c r="B16" s="146"/>
      <c r="C16" s="146"/>
      <c r="D16" s="150">
        <v>15</v>
      </c>
      <c r="E16" s="151">
        <v>6</v>
      </c>
      <c r="F16" s="151">
        <v>12</v>
      </c>
      <c r="G16" s="152">
        <v>33</v>
      </c>
    </row>
    <row r="17" spans="1:7">
      <c r="A17" s="148" t="s">
        <v>708</v>
      </c>
      <c r="B17" s="148">
        <v>32</v>
      </c>
      <c r="C17" s="148">
        <v>2019</v>
      </c>
      <c r="D17" s="150">
        <v>3</v>
      </c>
      <c r="E17" s="151">
        <v>4</v>
      </c>
      <c r="F17" s="151">
        <v>4</v>
      </c>
      <c r="G17" s="152">
        <v>11</v>
      </c>
    </row>
    <row r="18" spans="1:7">
      <c r="A18" s="153"/>
      <c r="B18" s="148" t="s">
        <v>797</v>
      </c>
      <c r="C18" s="146"/>
      <c r="D18" s="150">
        <v>3</v>
      </c>
      <c r="E18" s="151">
        <v>4</v>
      </c>
      <c r="F18" s="151">
        <v>4</v>
      </c>
      <c r="G18" s="152">
        <v>11</v>
      </c>
    </row>
    <row r="19" spans="1:7" ht="15" customHeight="1">
      <c r="A19" s="148" t="s">
        <v>798</v>
      </c>
      <c r="B19" s="146"/>
      <c r="C19" s="146"/>
      <c r="D19" s="150">
        <v>3</v>
      </c>
      <c r="E19" s="151">
        <v>4</v>
      </c>
      <c r="F19" s="151">
        <v>4</v>
      </c>
      <c r="G19" s="152">
        <v>11</v>
      </c>
    </row>
    <row r="20" spans="1:7" ht="15" customHeight="1">
      <c r="A20" s="154" t="s">
        <v>800</v>
      </c>
      <c r="B20" s="155"/>
      <c r="C20" s="155"/>
      <c r="D20" s="156">
        <v>28</v>
      </c>
      <c r="E20" s="157">
        <v>13</v>
      </c>
      <c r="F20" s="157">
        <v>24</v>
      </c>
      <c r="G20" s="158">
        <v>65</v>
      </c>
    </row>
    <row r="27" spans="1:7">
      <c r="A27" s="4" t="s">
        <v>46</v>
      </c>
    </row>
    <row r="29" spans="1:7">
      <c r="A29" s="145" t="s">
        <v>54</v>
      </c>
      <c r="B29" s="149" t="s">
        <v>49</v>
      </c>
    </row>
    <row r="30" spans="1:7" ht="19.5" customHeight="1">
      <c r="A30" s="148" t="s">
        <v>72</v>
      </c>
      <c r="B30" s="152">
        <v>57</v>
      </c>
    </row>
    <row r="31" spans="1:7" ht="15" customHeight="1">
      <c r="A31" s="161" t="s">
        <v>382</v>
      </c>
      <c r="B31" s="162">
        <v>31</v>
      </c>
    </row>
    <row r="32" spans="1:7" ht="15" customHeight="1">
      <c r="A32" s="161" t="s">
        <v>620</v>
      </c>
      <c r="B32" s="162">
        <v>1</v>
      </c>
    </row>
    <row r="33" spans="1:2">
      <c r="A33" s="154" t="s">
        <v>800</v>
      </c>
      <c r="B33" s="158">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CONTENIDO</vt:lpstr>
      <vt:lpstr>ESTADISTICA GENERAL</vt:lpstr>
      <vt:lpstr>CONSOLIDADO GENERAL</vt:lpstr>
      <vt:lpstr>TRABAJO CONSOLIDADO TABLAS DINA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 Carolina  Ibarra Romero</dc:creator>
  <cp:lastModifiedBy>Lilia Carolina  Ibarra Romero</cp:lastModifiedBy>
  <dcterms:created xsi:type="dcterms:W3CDTF">2020-03-05T14:33:28Z</dcterms:created>
  <dcterms:modified xsi:type="dcterms:W3CDTF">2020-03-05T15:13:53Z</dcterms:modified>
</cp:coreProperties>
</file>