
<file path=[Content_Types].xml><?xml version="1.0" encoding="utf-8"?>
<Types xmlns="http://schemas.openxmlformats.org/package/2006/content-types">
  <Default ContentType="application/vnd.openxmlformats-officedocument.vmlDrawing" Extension="vml"/>
  <Default ContentType="application/xml" Extension="xml"/>
  <Default ContentType="application/vnd.openxmlformats-package.relationships+xml" Extension="rels"/>
  <Override ContentType="application/vnd.openxmlformats-officedocument.spreadsheetml.worksheet+xml" PartName="/xl/worksheets/sheet4.xml"/>
  <Override ContentType="application/vnd.openxmlformats-officedocument.spreadsheetml.worksheet+xml" PartName="/xl/worksheets/sheet10.xml"/>
  <Override ContentType="application/vnd.openxmlformats-officedocument.spreadsheetml.worksheet+xml" PartName="/xl/worksheets/sheet12.xml"/>
  <Override ContentType="application/vnd.openxmlformats-officedocument.spreadsheetml.worksheet+xml" PartName="/xl/worksheets/sheet2.xml"/>
  <Override ContentType="application/vnd.openxmlformats-officedocument.spreadsheetml.worksheet+xml" PartName="/xl/worksheets/sheet6.xml"/>
  <Override ContentType="application/vnd.openxmlformats-officedocument.spreadsheetml.worksheet+xml" PartName="/xl/worksheets/sheet8.xml"/>
  <Override ContentType="application/vnd.openxmlformats-officedocument.spreadsheetml.worksheet+xml" PartName="/xl/worksheets/sheet5.xml"/>
  <Override ContentType="application/vnd.openxmlformats-officedocument.spreadsheetml.worksheet+xml" PartName="/xl/worksheets/sheet11.xml"/>
  <Override ContentType="application/vnd.openxmlformats-officedocument.spreadsheetml.worksheet+xml" PartName="/xl/worksheets/sheet13.xml"/>
  <Override ContentType="application/vnd.openxmlformats-officedocument.spreadsheetml.worksheet+xml" PartName="/xl/worksheets/sheet1.xml"/>
  <Override ContentType="application/vnd.openxmlformats-officedocument.spreadsheetml.worksheet+xml" PartName="/xl/worksheets/sheet3.xml"/>
  <Override ContentType="application/vnd.openxmlformats-officedocument.spreadsheetml.worksheet+xml" PartName="/xl/worksheets/sheet9.xml"/>
  <Override ContentType="application/vnd.openxmlformats-officedocument.spreadsheetml.worksheet+xml" PartName="/xl/worksheets/sheet7.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10.xml"/>
  <Override ContentType="application/vnd.openxmlformats-officedocument.drawing+xml" PartName="/xl/drawings/drawing9.xml"/>
  <Override ContentType="application/vnd.openxmlformats-officedocument.drawing+xml" PartName="/xl/drawings/drawing13.xml"/>
  <Override ContentType="application/vnd.openxmlformats-officedocument.drawing+xml" PartName="/xl/drawings/drawing6.xml"/>
  <Override ContentType="application/vnd.openxmlformats-officedocument.drawing+xml" PartName="/xl/drawings/drawing1.xml"/>
  <Override ContentType="application/vnd.openxmlformats-officedocument.drawing+xml" PartName="/xl/drawings/drawing12.xml"/>
  <Override ContentType="application/vnd.openxmlformats-officedocument.drawing+xml" PartName="/xl/drawings/drawing8.xml"/>
  <Override ContentType="application/vnd.openxmlformats-officedocument.drawing+xml" PartName="/xl/drawings/drawing3.xml"/>
  <Override ContentType="application/vnd.openxmlformats-officedocument.drawing+xml" PartName="/xl/drawings/drawing5.xml"/>
  <Override ContentType="application/vnd.openxmlformats-officedocument.drawing+xml" PartName="/xl/drawings/drawing7.xml"/>
  <Override ContentType="application/vnd.openxmlformats-officedocument.drawing+xml" PartName="/xl/drawings/drawing2.xml"/>
  <Override ContentType="application/vnd.openxmlformats-officedocument.drawing+xml" PartName="/xl/drawings/drawing11.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spreadsheetml.comments+xml" PartName="/xl/comments3.xml"/>
  <Override ContentType="application/vnd.openxmlformats-officedocument.spreadsheetml.comments+xml" PartName="/xl/comments2.xml"/>
  <Override ContentType="application/vnd.openxmlformats-officedocument.drawingml.chart+xml" PartName="/xl/charts/chart1.xml"/>
  <Override ContentType="application/vnd.openxmlformats-officedocument.drawingml.chart+xml" PartName="/xl/charts/chart3.xml"/>
  <Override ContentType="application/vnd.openxmlformats-officedocument.drawingml.chart+xml" PartName="/xl/charts/chart2.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workbookPr/>
  <sheets>
    <sheet state="visible" name="DICCIONARIO DE DATOS" sheetId="1" r:id="rId3"/>
    <sheet state="visible" name="INSTRUCTIVO" sheetId="2" r:id="rId4"/>
    <sheet state="visible" name="ESTADISTICAS" sheetId="3" r:id="rId5"/>
    <sheet state="visible" name="PLAN DE MEJORAMIENTO - FORMATO" sheetId="4" r:id="rId6"/>
    <sheet state="visible" name="DIRECCIÓN GENERAL" sheetId="5" r:id="rId7"/>
    <sheet state="visible" name="OFICINA ASESORA DE PLANEACIÓN" sheetId="6" r:id="rId8"/>
    <sheet state="visible" name="OFICINA DE CONTROL INTERNO" sheetId="7" r:id="rId9"/>
    <sheet state="visible" name="TIC´S" sheetId="8" r:id="rId10"/>
    <sheet state="visible" name="OFICINA ASESORA JURÍDICA" sheetId="9" r:id="rId11"/>
    <sheet state="visible" name="SUBD.ANÁLISIS" sheetId="10" r:id="rId12"/>
    <sheet state="visible" name="SUBD.REDUCCIÓN" sheetId="11" r:id="rId13"/>
    <sheet state="visible" name="SUBD.MANEJO" sheetId="12" r:id="rId14"/>
    <sheet state="visible" name="SUBD.CORPORATIVA" sheetId="13" r:id="rId15"/>
  </sheets>
  <definedNames>
    <definedName hidden="1" localSheetId="2" name="_xlnm._FilterDatabase">ESTADISTICAS!$B$30:$M$39</definedName>
    <definedName hidden="1" localSheetId="3" name="_xlnm._FilterDatabase">'PLAN DE MEJORAMIENTO - FORMATO'!$A$8:$U$20</definedName>
    <definedName hidden="1" localSheetId="4" name="_xlnm._FilterDatabase">'DIRECCIÓN GENERAL'!$A$9:$U$10</definedName>
    <definedName hidden="1" localSheetId="6" name="_xlnm._FilterDatabase">'OFICINA DE CONTROL INTERNO'!$A$8:$U$8</definedName>
    <definedName hidden="1" localSheetId="5" name="_xlnm._FilterDatabase">'OFICINA ASESORA DE PLANEACIÓN'!$A$9:$U$10</definedName>
    <definedName hidden="1" localSheetId="7" name="_xlnm._FilterDatabase">'TIC´S'!$A$8:$U$50</definedName>
    <definedName hidden="1" localSheetId="8" name="_xlnm._FilterDatabase">'OFICINA ASESORA JURÍDICA'!$A$9:$U$9</definedName>
    <definedName hidden="1" localSheetId="10" name="_xlnm._FilterDatabase">'SUBD.REDUCCIÓN'!$A$9:$U$9</definedName>
    <definedName hidden="1" localSheetId="9" name="_xlnm._FilterDatabase">'SUBD.ANÁLISIS'!$A$8:$U$8</definedName>
    <definedName hidden="1" localSheetId="11" name="_xlnm._FilterDatabase">SUBD.MANEJO!$A$9:$U$9</definedName>
    <definedName hidden="1" localSheetId="12" name="_xlnm._FilterDatabase">SUBD.CORPORATIVA!$A$12:$U$13</definedName>
  </definedNames>
  <calcPr/>
</workbook>
</file>

<file path=xl/comments1.xml><?xml version="1.0" encoding="utf-8"?>
<comments xmlns:r="http://schemas.openxmlformats.org/officeDocument/2006/relationships" xmlns="http://schemas.openxmlformats.org/spreadsheetml/2006/main">
  <authors>
    <author/>
  </authors>
  <commentList>
    <comment authorId="0" ref="F16">
      <text>
        <t xml:space="preserve">Tatiana Marcela Medina Mesa:
La debilidad indica que tambien existen fallas en el control de los tiempo para la emisión de los diagnóticos, las acciones definidas aportan pero no se establece como se van a controlar los tiempos para la emisión. Es importante revisar y determinar los rangos de tiempo para cada una de las etapas que conlleva la elaboración de un diagnostico tecnico.</t>
      </text>
    </comment>
    <comment authorId="0" ref="O28">
      <text>
        <t xml:space="preserve">Miguel Roberto Campos:
Ajustar responsable</t>
      </text>
    </comment>
  </commentList>
</comments>
</file>

<file path=xl/comments2.xml><?xml version="1.0" encoding="utf-8"?>
<comments xmlns:r="http://schemas.openxmlformats.org/officeDocument/2006/relationships" xmlns="http://schemas.openxmlformats.org/spreadsheetml/2006/main">
  <authors>
    <author/>
  </authors>
  <commentList>
    <comment authorId="0" ref="O10">
      <text>
        <t xml:space="preserve">Nasly Salamanca:
Dónde se encuentra la trituradora, a cargo de quién esta?</t>
      </text>
    </comment>
    <comment authorId="0" ref="O13">
      <text>
        <t xml:space="preserve">Miguel Roberto Campos:
Solicitar reprogramación</t>
      </text>
    </comment>
    <comment authorId="0" ref="O14">
      <text>
        <t xml:space="preserve">Nasly Salamanca:
incluir el link donde se encuentra publicado el proceso</t>
      </text>
    </comment>
    <comment authorId="0" ref="O16">
      <text>
        <t xml:space="preserve">Miguel Roberto Campos:
Discutir con el Subdirector si se elimina o si se va a ejecutar</t>
      </text>
    </comment>
    <comment authorId="0" ref="O17">
      <text>
        <t xml:space="preserve">Nasly Salamanca:
Qué falta para que el Plan de Gestión social  este aprobado y se empiece a implementar</t>
      </text>
    </comment>
  </commentList>
</comments>
</file>

<file path=xl/comments3.xml><?xml version="1.0" encoding="utf-8"?>
<comments xmlns:r="http://schemas.openxmlformats.org/officeDocument/2006/relationships" xmlns="http://schemas.openxmlformats.org/spreadsheetml/2006/main">
  <authors>
    <author/>
  </authors>
  <commentList>
    <comment authorId="0" ref="F10">
      <text>
        <t xml:space="preserve">Nasly Salamanca:
Por favor incluir el titulo y número de la debilidad, de acuerdo al informe de auditoria</t>
      </text>
    </comment>
    <comment authorId="0" ref="H10">
      <text>
        <t xml:space="preserve">Nasly Salamanca:
SE sugiere que el verbo e la acción sea organizar el archivo, ahora revisar las vigencias, porque se debe organizar todo el archivo físico que repose en el área así sea de vigencias anteriores a 2015</t>
      </text>
    </comment>
    <comment authorId="0" ref="N10">
      <text>
        <t xml:space="preserve">Nasly Salamanca:
Teniendo en cuenta que se debe organizar todo el archivo se sugiere revisar y si el área lo requiere ampliar la fecha final para los primeros meses de 2018, claro periódicamente deben reportar avances</t>
      </text>
    </comment>
    <comment authorId="0" ref="F18">
      <text>
        <t xml:space="preserve">Nasly Salamanca:
Por favor incluir el titulo y número de la debilidad, de acuerdo al informe de auditoria</t>
      </text>
    </comment>
    <comment authorId="0" ref="G18">
      <text>
        <t xml:space="preserve">Nasly Salamanca:
especificar cuál fue el cambio de lineamiento en la contratación</t>
      </text>
    </comment>
    <comment authorId="0" ref="H20">
      <text>
        <t xml:space="preserve">Tatiana Marcel Medina Mesa:
Res</t>
      </text>
    </comment>
    <comment authorId="0" ref="F21">
      <text>
        <t xml:space="preserve">Nasly Salamanca:
Por favor incluir el titulo y número de la debilidad, de acuerdo al informe de auditoria</t>
      </text>
    </comment>
  </commentList>
</comments>
</file>

<file path=xl/sharedStrings.xml><?xml version="1.0" encoding="utf-8"?>
<sst xmlns="http://schemas.openxmlformats.org/spreadsheetml/2006/main" count="2941" uniqueCount="1081">
  <si>
    <t>DEPENDENCIA</t>
  </si>
  <si>
    <t>PROCESO</t>
  </si>
  <si>
    <t>TIPO DE HALLAZGO</t>
  </si>
  <si>
    <t>TIPO DE ACCIÓN</t>
  </si>
  <si>
    <t>EFICACIA</t>
  </si>
  <si>
    <t>EFICIENCIA</t>
  </si>
  <si>
    <t>ESTADO DE LA ACCIÓN</t>
  </si>
  <si>
    <t>DIRECCIÓN GENERAL</t>
  </si>
  <si>
    <t>DIRECCIONAMIENTO ESTRATÉGICO</t>
  </si>
  <si>
    <t>NO CONFORMIDAD</t>
  </si>
  <si>
    <t>CORRECCIÓN</t>
  </si>
  <si>
    <t>SI</t>
  </si>
  <si>
    <t>ABIERTA EN DESARROLLO</t>
  </si>
  <si>
    <t>OFICINA ASESORA DE PLANEACIÓN</t>
  </si>
  <si>
    <t>ATENCIÓN AL CIUDADANO</t>
  </si>
  <si>
    <t>OPORTUNIDAD DE MEJORA</t>
  </si>
  <si>
    <t>ACCIÓN CORRECTIVA</t>
  </si>
  <si>
    <t>NO</t>
  </si>
  <si>
    <t>ABIERTA VENCIDA</t>
  </si>
  <si>
    <t>OFICINA ASESORA JURÍDICA</t>
  </si>
  <si>
    <t>COMUNICACIÓN</t>
  </si>
  <si>
    <t>GESTIÓN DE RIESGOS</t>
  </si>
  <si>
    <t>CERRADA</t>
  </si>
  <si>
    <t>OFICINA DE CONTROL INTERNO</t>
  </si>
  <si>
    <t>MOTIVACIÓN Y DESARROLLO PERSONAL</t>
  </si>
  <si>
    <t>NO INICIADA</t>
  </si>
  <si>
    <t>OFICINA DE TECNOLOGÍAS DE LA INFORMACIÓN Y LAS COMUNICACIONES</t>
  </si>
  <si>
    <t>TIC'S PARA LA GESTIÓN DEL RIESGO</t>
  </si>
  <si>
    <t>SUBDIRECCIÓN DE ANÁLISIS DE RIESGOS Y EFECTOS DEL CAMBIO CLIMÁTICO</t>
  </si>
  <si>
    <t>CONOCIMIENTO DEL RIESGO Y EFECTOS DEL CAMBIO CLIMÁTICO</t>
  </si>
  <si>
    <t>SUBDIRECCIÓN PARA LA REDUCCIÓN DEL RIESGO Y ADAPTACIÓN AL CAMBIO CLIMÁTICO</t>
  </si>
  <si>
    <t>GESTIÓN DE LA REDUCCIÓN DEL RIESGO Y ADAPTACIÓN AL CAMBIO CLIMÁTICO</t>
  </si>
  <si>
    <t>SUBDIRECCIÓN PARA EL MANEJO DE EMERGENCIAS Y DESASTRES</t>
  </si>
  <si>
    <t>PROMOCIÓN DE LA AUTOGESTIÓN CIUDADANA DEL RIESGO</t>
  </si>
  <si>
    <t>SUBDIRECCIÓN CORPORATIVA Y ASUNTOS DISCIPLINARIOS</t>
  </si>
  <si>
    <t>GESTIÓN DEL MANEJO DE EMERGENCIAS</t>
  </si>
  <si>
    <t/>
  </si>
  <si>
    <t>DESARROLLO DEL SDGR-CC</t>
  </si>
  <si>
    <t>TALENTO HUMANO</t>
  </si>
  <si>
    <t>GESTIÓN CONTRACTUAL</t>
  </si>
  <si>
    <t>GESTIÓN FINANCIERA</t>
  </si>
  <si>
    <t>IDENTIFICADOR</t>
  </si>
  <si>
    <t>GESTIÓN ADMINISTRATIVA</t>
  </si>
  <si>
    <t>GESTIÓN DOCUMENTAL</t>
  </si>
  <si>
    <t>GESTIÓN JURÍDICA</t>
  </si>
  <si>
    <t>SEGUIMIENTO EVALUACIÓN Y CONTROL A LA GESTIÓN DE LA ENTIDAD</t>
  </si>
  <si>
    <t>Carácter que identifica cada una de las acciones</t>
  </si>
  <si>
    <t>I</t>
  </si>
  <si>
    <t>SGI</t>
  </si>
  <si>
    <t>Corresponde al origen del hallazgo I: Auditoria Interna E: Auditoria Externa
R: Riesgos</t>
  </si>
  <si>
    <t>Corresponde a las iniciales del proceso, procedimiento, sistema o proyecto auditado.
 Ejemplo: AT = Asistencia Técnica</t>
  </si>
  <si>
    <t>Corresponde al año de realización de la auditoria.
 2015: 15
 2016: 16
 2017: 17
 2018:18</t>
  </si>
  <si>
    <t>Corresponde al numeral de la acción.</t>
  </si>
  <si>
    <t>AÑO</t>
  </si>
  <si>
    <t>Vigencia en la que se realizó la auditoria</t>
  </si>
  <si>
    <t>ORIGEN</t>
  </si>
  <si>
    <t>Nombre de la auditoria</t>
  </si>
  <si>
    <t>REQUISITO</t>
  </si>
  <si>
    <t>Numeral y descripción de la norma sobre la que se presenta la no conformidad y/o la oportunidad de mejora</t>
  </si>
  <si>
    <t>Dentro del formato del plan de mejoramiento se encuentra dos tipologías de hallazgo:
 * No conformidad
 * Oportunidad de mejora.
 Dentro de los informes de auditoria la clasificación del hallazgo esta plenamente identificado.
 Nota: ver definiciones en el procedimiento SEC-PD-08</t>
  </si>
  <si>
    <t>DESCRIPCIÓN DEL HALLAZGO (NO CONFORMIDAD-OPORTUNIDAD DE MEJORA)</t>
  </si>
  <si>
    <t>Característica principal enunciada en el cuerpo del hallazgo</t>
  </si>
  <si>
    <t>ANÁLISIS DE CAUSAS</t>
  </si>
  <si>
    <t>Síntesis de la investigación sobre la causa raíz que ha originado el hallazgo</t>
  </si>
  <si>
    <t>ACCIÓN A IMPLEMENTAR</t>
  </si>
  <si>
    <t>Actividades propuestas para eliminar la causa raíz del hallazgo. Pueden formularse las acciones que sean necesarias para subsanar el hallazgo.</t>
  </si>
  <si>
    <t>Dentro del formato del plan de mejoramiento se encuentra tres tipologías de acción:
 *Acción correctiva
 *Corrección
 *Gestión de riesgos
 Se debe identificar de acuerdo a las características de las actividades programadas y la causa raíz detectada.
 Nota: ver definiciones en el procedimiento SEC-PD-08</t>
  </si>
  <si>
    <t>Dependencia a la cual corresponde el proceso, procedimiento, sistema o proyecto al que se le identifico el hallazgo, de acuerdo a la estructura definida en el acuerdo 007 de 2016.</t>
  </si>
  <si>
    <t>Proceso en el que se ubica el hallazgo identificado. De acuerdo al mapa de procesos vigente de la entidad</t>
  </si>
  <si>
    <t>NOMBRE Y CARGO RESPONSABLE DE LA EJECUCIÓN DE LA ACCIÓN</t>
  </si>
  <si>
    <t>Persona asignada como líder en la ejecución de la acción</t>
  </si>
  <si>
    <t>FECHA DE INICIO</t>
  </si>
  <si>
    <t>Fecha en la que se dará inicio a la ejecución de la acción</t>
  </si>
  <si>
    <t>PLAN DE MEJORAMIENTO INSTITUCIONAL</t>
  </si>
  <si>
    <t>FECHA DE TERMINACIÓN</t>
  </si>
  <si>
    <t>Fecha en la que se dará por terminada la acción</t>
  </si>
  <si>
    <t>EVIDENCIAS DEL CUMPLIMIENTO POR PARTE DEL RESPONSABLE DE LA ACCIÓN O LIDER DEL PROCESO</t>
  </si>
  <si>
    <t>Descripción realizada por la persona a cargo de la acción, respecto a las actividades desarrolladas durante la ejecución de la misma. Siempre antes de la descripción de las actividades se debe registrar la fecha en la que se desarrolla el seguimiento.</t>
  </si>
  <si>
    <t>% DE AVANCE DE LA ACCIÓN</t>
  </si>
  <si>
    <t>Porcentaje de avance de la acción, el cual se define de acuerdo al desarrollo de las actividades propuestas dentro de la acción.</t>
  </si>
  <si>
    <t>SEGUIMIENTO Y EVALUACIÓN OFICINA DE CONTROL INTERNO</t>
  </si>
  <si>
    <t>Descripción realizada por el profesional de la Oficina de Control Interno, respecto a las actividades sobre las cuales se encontró evidencia de ejecución en aras al cumplimiento de la acción. Siempre antes de la descripción de las actividades se debe registrar la fecha en la que se desarrolla el seguimiento.</t>
  </si>
  <si>
    <t>FECHA DE SEGUIMIENTO</t>
  </si>
  <si>
    <t>Fecha del ultimo seguimiento realizado por el profesional de la Oficina de Control Interno a cargo</t>
  </si>
  <si>
    <t>EFICACIA
 (Se cumplió la acción propuesta)</t>
  </si>
  <si>
    <t>Cumplimiento de la acción formulada:
 *Si
 *No</t>
  </si>
  <si>
    <t>EFICIENCIA
 (Se cumplió la fecha programada - Oportunidad)</t>
  </si>
  <si>
    <t>CÓDIGO</t>
  </si>
  <si>
    <t>Cumplimiento de la fecha establecida para la ejecución de la acción:
 *Si
 *No</t>
  </si>
  <si>
    <t>ESTADO DE LA ACCION</t>
  </si>
  <si>
    <t>Estado de ejecución ene l que se encuentra la acción:
 *ABIERTA EN DESARROLLO
 *ABIERTA VENCIDA
 *CERRADA
 *NO INICIADA</t>
  </si>
  <si>
    <t>SEC-FT-04</t>
  </si>
  <si>
    <t>VERSIÓN</t>
  </si>
  <si>
    <t>FECHA DE REVISIÓN</t>
  </si>
  <si>
    <t>HALLAZGOS TOTALES</t>
  </si>
  <si>
    <t>ACCIONES NO INICIADAS</t>
  </si>
  <si>
    <t xml:space="preserve">ACCIONES CERRADAS
</t>
  </si>
  <si>
    <t>ACCIONES ABIERTAS EN DESARROLLO</t>
  </si>
  <si>
    <t>ACCIONES ABIERTAS VENCIDAS</t>
  </si>
  <si>
    <t xml:space="preserve"> </t>
  </si>
  <si>
    <t>SEGUIMIENTO POR PARTE DEL LIDER DE PROCESO O RESPONSABLE DE LA ACTIVIDAD</t>
  </si>
  <si>
    <t>EVALUACIÓN POR PARTE DE CONTROL INTERNO AL PLAN DE MEJORAMIENTO</t>
  </si>
  <si>
    <t xml:space="preserve">TIPO DE ACCIÓN </t>
  </si>
  <si>
    <t>NOMBRE  Y CARGO RESPONSABLE DE LA EJECUCIÓN DE LA ACCIÓN</t>
  </si>
  <si>
    <t xml:space="preserve">FECHA DE SEGUIMIENTO </t>
  </si>
  <si>
    <t>EFICACIA
(Se cumplio la acción propuesta)</t>
  </si>
  <si>
    <t>EFICIENCIA
(Se cumplio la fecha programada - Oportunidad)</t>
  </si>
  <si>
    <t>ESTADO DE LA ACCION
(Cerrada/Abierta)</t>
  </si>
  <si>
    <t xml:space="preserve">ESTADO DE LA ACCION
</t>
  </si>
  <si>
    <t>ESTADO PLAN DE MEJORAMIENTO</t>
  </si>
  <si>
    <t>HALLAZGOS DE NO CONFORMIDAD</t>
  </si>
  <si>
    <t>HALLAZGOS DE OPORTUNIDAD DE MEJORA</t>
  </si>
  <si>
    <t xml:space="preserve">ACCIONES </t>
  </si>
  <si>
    <t xml:space="preserve">ACCIONES FORMULADAS </t>
  </si>
  <si>
    <t>ACCIONES SIN FORMULAR</t>
  </si>
  <si>
    <t>ESTADO DE LAS ACCIONES</t>
  </si>
  <si>
    <t>ACCIONES CERRADAS</t>
  </si>
  <si>
    <t>TIPOS DE ACCIONES</t>
  </si>
  <si>
    <t>CORRECCIONES</t>
  </si>
  <si>
    <t>ACCIONES CORRECTIVAS</t>
  </si>
  <si>
    <t>CANTIDAD DE ACCIONES FORMULADAS</t>
  </si>
  <si>
    <t>OFICINA ASESORA PLANEACIÓN</t>
  </si>
  <si>
    <t>SUBD.MANEJO</t>
  </si>
  <si>
    <t>SUBD.REDUCCIÓN</t>
  </si>
  <si>
    <t>TICS</t>
  </si>
  <si>
    <t>SUBD.ANÁLISIS</t>
  </si>
  <si>
    <t>SUBD.CORPORATIVA</t>
  </si>
  <si>
    <t>AESGI18-1</t>
  </si>
  <si>
    <t>Auditoría Externa de ICONTEC al Sistema Integrado de Gestión 2018</t>
  </si>
  <si>
    <t>NTC-ISO 9001:2015 numeral 9.3
NTCGP 1000:2009 numeral 5.6</t>
  </si>
  <si>
    <t>En la revisión por la dirección no se tomó como información de entrada la relativa a: Grado de cumplimiento de los objetivos de calidad, cambio en las cuestiones internas y externas, ni conformidad del producto</t>
  </si>
  <si>
    <t xml:space="preserve">Método: No se realiza  revisión por la dirección con todos los dueños de procesos lo cual no permite dar una mirada integral del Sistema Medición y monitoreo: No existe un mecanismo eficaz para el seguimiento a los procesos y objetivos de calidad Medición y monitoreo: No ingresa a la revisión por la dirección el análisis de cuestiones internas y externas </t>
  </si>
  <si>
    <t xml:space="preserve">Realizar planificación de revisión por la dirección  que incorporé todos los actividades, entradas, salidas, recursos   y actores que permita garantizar un análisis eficaz del  SIG. </t>
  </si>
  <si>
    <t>Jefe Oficina Asesora de Planeación</t>
  </si>
  <si>
    <t>Se determina ajustar la fecha de  la revisión por la dirección para el mes de agosto</t>
  </si>
  <si>
    <t>AESGI18-2</t>
  </si>
  <si>
    <t>Incorporar en la revisión por la dirección vigencia 2018 todos los elementos de entrada acorde a las normas ISO 9001:2015  con las respectivas decisiones sobre el sistema.</t>
  </si>
  <si>
    <t>Actividad no iniciada, se realizará previo a la revisión por la dirección</t>
  </si>
  <si>
    <t>AESGI18-19</t>
  </si>
  <si>
    <t>NTC-ISO 14001:2015 numeral 10.2</t>
  </si>
  <si>
    <t>Se evidenció que las acciones tomadas para el manejo de no conformidades generadas por la auditoria interna de diciembre de 2017, no eliminan las causas identificadas.</t>
  </si>
  <si>
    <t xml:space="preserve">¿Por qué  las acciones tomadas para el manejo de no conformidades generadas por la auditoria interna de diciembre de 2017, no eliminan las causas identificadas?
Mano de Obra : Los funcionarios designados para plantear la acción no cuentan con el nivel de formación para atacar la causa raíz de las no conformidades
La generación de acciones correctivas  frente a las  no conformidades,  no cuenta siempre con  participación multidisciplinaria 
Método: 
Los  análisis de causas   no cuentan con la profundidad requerida frente a la no conformidad detectada
Falta retroalimentación frente al análisis de causas desde el liderazgo de los procesos y las áreas intervinientes en el proceso de revisión.
</t>
  </si>
  <si>
    <t>Ajustar el instructivo SEC-IN-01 Técnicas de Investigación para Análisis de No Conformidades incorporando la articulación de los procesos que intervienen en la generación de las acciones correctivas</t>
  </si>
  <si>
    <t>No se reporta avance frente a esta actividad.</t>
  </si>
  <si>
    <t>AESGI18-20</t>
  </si>
  <si>
    <t>Implementar puntos de control en las distintas etapas de formulación de acciones correctivas y sus análisis de causa entre los intervinientes del proceso de revisión de estas</t>
  </si>
  <si>
    <t>IGL16-12</t>
  </si>
  <si>
    <t>Auditoria Interna - Gestión Local</t>
  </si>
  <si>
    <t xml:space="preserve">NTCGP 1000:2009 en su numeral 7.1  y  7.5.1 </t>
  </si>
  <si>
    <t>5. Falencias en la formulación y ejecución de los Planes de Acción 2016 CLGR
Coherencia entre meta, indicador, actividad y seguimiento.</t>
  </si>
  <si>
    <t>Debilidad en el conocimiento de planeación, asociado a elaboración de planes (actividades, indicadores, metas y seguimiento)</t>
  </si>
  <si>
    <t>Capacitar en elaboración de planes, especificamente indicadores, metas y acciones de seguimiento</t>
  </si>
  <si>
    <t>Se remitió comunicación interna 2017IE 2781 al Jefe de la oficina asesora de planeación, está al pendiente la capacitación.</t>
  </si>
  <si>
    <r>
      <rPr>
        <b/>
        <sz val="10.0"/>
      </rPr>
      <t>30/10/2017</t>
    </r>
    <r>
      <rPr>
        <sz val="10.0"/>
      </rPr>
      <t xml:space="preserve">: no se evidencia nignun avance.MAAP.
30/12/2017: No se evidencia ningun avance. MAAP
</t>
    </r>
    <r>
      <rPr>
        <b/>
        <sz val="10.0"/>
      </rPr>
      <t>27 diciembre de 2017:</t>
    </r>
    <r>
      <rPr>
        <sz val="10.0"/>
      </rPr>
      <t xml:space="preserve"> El área de Gestiçon local solicitó mediante  comunicación interna 2017IE2781 del 26/07/2017 la capacitación a la Oficina asesoara de Planeación, falta organizar la agenda y realizar la capacitación. NCSS</t>
    </r>
  </si>
  <si>
    <t>AISGI16-15</t>
  </si>
  <si>
    <t>Auditoria Interna - SGI 2016</t>
  </si>
  <si>
    <t>8.2.3 de las normas ISO 9001:2008 y NTCGP 1000:2009</t>
  </si>
  <si>
    <t>NC 8. La entidad como resultado del seguimiento de la medición y seguimiento de los procesos no lleva a cabo correcciones, acciones preventivas y/o correctivas según sea conveniente. El indicador  del proyecto 110 no alcanza los resultados planificados en los meses de agosto, septiembre, octubre y noviembre de 2016 y no se observa que se hayan iniciado correcciones ni acciones correctivas que estén incluidas en el plan de mejoramiento, Ni demuestra la capacidad del proceso para el manejo de recursos lo cual no cumple con lo establecido en el numeral 8.2.3 de las normas ISO 9001:2008 y NTCGP 1000:2009</t>
  </si>
  <si>
    <t>La entidad no documenta las acciones generadas derivadas de los resultados de los indicadores.</t>
  </si>
  <si>
    <t>ISIG17-1</t>
  </si>
  <si>
    <t>Incorporar  en el  tablero de indicadores una columna  que permita establecer las  acciones a generar derivadas del análisis de los indicadores</t>
  </si>
  <si>
    <t>Se incluyo en el nuevo formato del tablero de inidicadores, un espacio donde se puede registrar las acciones derivadas del analisis de indicadores.</t>
  </si>
  <si>
    <r>
      <rPr>
        <b/>
        <sz val="10.0"/>
      </rPr>
      <t xml:space="preserve">30-10-2017. </t>
    </r>
    <r>
      <rPr>
        <sz val="10.0"/>
      </rPr>
      <t>Se realiza el analisis de las fichas de indicadores de procedimientos, sistemas tramites : 26. que establece las evaluaciones  de los indicadores pero no se encuentran las actividades derivadas de esas mediciones. MAAP
26/12/2017. No se evidencia avance. MAAP</t>
    </r>
  </si>
  <si>
    <t>AISGI16-14</t>
  </si>
  <si>
    <t xml:space="preserve">No se realiza  trimestralmente
el seguimiento de manera oportuna a los indicadores, generando alertas a los
líderes de procesos establecido en el procedimiento  Monitoreo y
Control de la Gestión Institucional
</t>
  </si>
  <si>
    <t xml:space="preserve">Actualizar, difundir  y socializar el procedimiento  Monitoreo y Control de la Gestión Institucional
</t>
  </si>
  <si>
    <t>Se cuenta con la version preliminar y esta para revisión.</t>
  </si>
  <si>
    <r>
      <rPr>
        <b/>
        <sz val="10.0"/>
      </rPr>
      <t>30-10-2017</t>
    </r>
    <r>
      <rPr>
        <sz val="10.0"/>
      </rPr>
      <t>: Se anexa analisis de contexto del procedimiento  MAAP
26/12/2017 No se evidencia avance. MAAP</t>
    </r>
  </si>
  <si>
    <t xml:space="preserve">Auditoria Interna del Sistema Integrado de Gestión </t>
  </si>
  <si>
    <t>numeral 8.2.2 de la NTC GP 1000:09.</t>
  </si>
  <si>
    <t>ISIG17-5</t>
  </si>
  <si>
    <t>En revisión de las listas de verificación SEC-FT-08 requeridas en el mismo instructivo definido como requisito para el Sistema de Gestión de la Entidad, no se evidenció su total diligenciamiento para las muestras tomadas: 1. Ejecución de obras: 17/10/16 - 08/08/1; 2. Administración de la emergencia (sin fecha / fechas diferentes; sin registro del Ciclo PHVA, sin registro de conformidad Si/No, ni resultado de comentarios, observaciones, hallazgos o conclusiones). Lo anterior contraviene lo establecido en el numeral 8.2.2 de la NTC GP 1000:09.</t>
  </si>
  <si>
    <t>La lista de chequeo esta diseñada para el desarrollo de auditorias de calidad o ambiental, lo cual no permite abarcar toda la información que se requiere y maneja dentro de las auditorias de gestión y requisitos del Sistema de Control Interno. De tal modo que se utiliza otro tipo de información documentada como papeles de trabajo adaptados a  la naturaleza de cada proceso y dependencia.</t>
  </si>
  <si>
    <t>Articular el proceso de Seguimiento, Evaluación y Control, con lo establecido en el Decreto  648 de 2017, los lineamientos frente a auditoría interna de la Función Pública  y las actualizaciones de la norma internacional ISO 9001:2015.</t>
  </si>
  <si>
    <t>IEC14-18</t>
  </si>
  <si>
    <t>Auditoria Interna del Sistema Integrado de Gestión</t>
  </si>
  <si>
    <t>Auditoria Interna - Estudios y Conceptos</t>
  </si>
  <si>
    <t>6.3</t>
  </si>
  <si>
    <t>Diana Karina Ruiz
Jefe de Control Interno</t>
  </si>
  <si>
    <r>
      <rPr>
        <rFont val="Arial"/>
        <b/>
        <sz val="10.0"/>
      </rPr>
      <t>NO CONFORMIDAD 3</t>
    </r>
    <r>
      <rPr>
        <rFont val="Arial"/>
        <sz val="10.0"/>
      </rPr>
      <t xml:space="preserve">
Fallas de los sistemas de información
Se identificó tanto en las entrevistas como en las diversas revisiones que el sistema informático SIRE “Sistema Distrital de Gestión de Riesgos y cambio climático” presenta continuas intermitencias en su funcionamiento  aproximadamente de 2 horas por día, lo mismo ocurre con el sistema informático GEOPORTAL, sumado a esto los usuarios miembros del grupo de estudios y conceptos han identificado que presenta inconsistencias en la información reportada, lo que disminuyendo su confiabilidad. Teniendo en cuenta que éstos dos sistemas de información son herramientas fundamentales para la generación de conceptos técnicos las fallas y problemas de confiabilidad retrasan las actividades de elaboración y revisión,  generan reprocesos y desgaste administrativo.</t>
    </r>
  </si>
  <si>
    <t>No se han realizado actualizaciones del geoportal desde 2009, lo que genera inconvenientes en el funcionamiento.</t>
  </si>
  <si>
    <t>Realizar la publicación de los  servicios Web Georefenciados a través de IDECA.</t>
  </si>
  <si>
    <t>Oscar Fajardo Administrador Geoportal (Wilson Páez)</t>
  </si>
  <si>
    <t xml:space="preserve">Acta de compromisos suscrita por Director de IDECA y Jefe OTIC
Responsabilidad trasladada a la subdirección de Análisis
14/06/2018: 
11/07/2017: Se entrega a la oficina de control interno el oficio correspondiente a la entrega de los servicios a IDECA, adicionalmente se deja en la carpeta fisica de evidencias el acceso URL a los servicios.http://mapas.bogota.gov.co/# En el cual se seleccionan  -&gt; datos,  -&gt;sección ambiente y desarrollo sostenible y desplegar la información del IDIGER.
</t>
  </si>
  <si>
    <t>Numeral 6.2.2 de la NTC ISO 9001:15.</t>
  </si>
  <si>
    <t>En revisión de los objetivos de la calidad establecidos por la Entidad, no fue posible evidenciar que actualmente se haya determinado la planificación para lograrlos en cuanto a: a) que se va a hacer, b) que recursos se requerirán, c) quien será responsable, d) cuando finalizaran, e) como se evaluaran los resultados.</t>
  </si>
  <si>
    <t>Si se cuenta con acciones, recursos, responsables en otros instrumentos de planificación , pero no se cuenta con un documento consolidado que despliegue estos objetivos del SIG y muestre estos aspectos para dar cumplimiento a los mismos.
 No se cuenta con matriz o formato que permita consolidar estos aspectos, no se han tenido en cuenta los documentos emitidos por la Secretaría General para el despliegue de la politica y objetivos del SIG (lineamiento No. 2 NTDSIG 001:2011)</t>
  </si>
  <si>
    <t>Consolidar en el instrumento establecido en el lineamiento No.2 para la implementación de la NTDSIG el despliegue de la política y de los objetivos del SIG, el cual contiene: metas, actividades, responsables, cronograma de ejecución y responsables y establecer una periodicidad para el seguimiento</t>
  </si>
  <si>
    <t>Oficina Asesora de Planeación</t>
  </si>
  <si>
    <t>Direccionamiento Estratégico</t>
  </si>
  <si>
    <t>Se realiza matriz de planificación de Objetivos
esta por definir mecanismo de seguimiebnto de objetivos</t>
  </si>
  <si>
    <r>
      <rPr>
        <b/>
      </rPr>
      <t>ABRIL 05 DE 2018:</t>
    </r>
    <r>
      <t xml:space="preserve"> Se actualizó el procedimiento y formato de Plan de Mejoramiento de acuerdo a los lineamientos establecidos en el Decreto 648 de 2015 y la norma internacional ISO9001:2015. Los documentos actualizados se encuentran públicados en la intranet del IDIGER, en el mapa de procesos de seguimiento y evaluación. </t>
    </r>
    <r>
      <rPr>
        <b/>
      </rPr>
      <t xml:space="preserve">TMMM
MAYO 24 DE 2018: </t>
    </r>
    <r>
      <t>Se realizó socialización de la herramienta Plan de Mejoramiento y el procedimiento actualizado, durante la reunión de lideres del Sistema Integrado de Gestión, desarrollada el día 12 de abril de 2018.
Se actualizó el procedimiento de Auditoria de acuerdo a los lineamientos establecidos en el Decreto 648 de 2015 y la norma internacional ISO9001:2015. El procedimiento actualizado se encuentra públicado en la intranet del IDIGER, en el mapa de procesos de seguimiento y evaluación.
Se solicitó a cada una de las dependencias a traves de comunicación interna, la designación de un referente de Plan de Mejoramiento por depencia para generar los accesos y permisos a la herramienta Plan de Mejoramiento.
Se realizo capacitación el día 16 de mayo de 2018 dirigida a los referentes Plan de Mejoramiento, designados por las dependencias, en la capacitación se dió a conocer detalladamente la herramienta Plan de Mejoramiento asi como las principales pautas a tener en cuenta al realizar seguimientos a las acciones Plan de Mejoramiento. Adicionalmente se habilitaron los permisos para acceder al PMI.
Se realizó taller de fortalecimiento  en Analisis de Causas, durante la jormada de lideres del Sistema Integrado de Gestión realizada el 23 de mayo de 2018.</t>
    </r>
    <r>
      <rPr>
        <b/>
      </rPr>
      <t xml:space="preserve">TMMM
JUNIO 26 de 2018: </t>
    </r>
    <r>
      <t xml:space="preserve">Se aprobó Estatuto de Auditoria Interna y Código de Ética del Auditor en Comite de Coordinación de Control Interno del 15 de Junio de 2018, y se adopto bajo resolución 271 de 2018. Se solicita publicación de los documentos en el mapa de procesos dispuesto en la INTRANET,  a través de correo electrónico del 26 de junio de 2018. </t>
    </r>
    <r>
      <rPr>
        <b/>
      </rPr>
      <t xml:space="preserve">TMMM
</t>
    </r>
  </si>
  <si>
    <t>ISIG17-6</t>
  </si>
  <si>
    <t>Numeral 10.1 de la NTC de la ISO 14001:15</t>
  </si>
  <si>
    <t>En revisión de los resultados de seguimiento, medición análisis y evaluación del desempeño ambiental de la entidad, no se evidenció la determinación e implementación de acciones necesarias para lograr los resultados previstos frente al incumplimiento de la meta establecida para el indicador de consumo de agua “Mantener consumos de agua hasta 15 litros/persona día”, cuyo resultado de seguimiento (Plan de acción 242) indica que el avance de la meta anual en el semestre 1° del año 2017 fue de 21,16 lt/persona día.</t>
  </si>
  <si>
    <t>No se han realizado campañas de sensibilización fomentando el uso eficiente del agua.
 No se lleva control y seguimiento periódico (mensual) de los consumos, para tomar las medidas respectivas en el tiempo oportuno</t>
  </si>
  <si>
    <t>Realizar 4 campañas de sensibilización sobre el uso eficiente del agua de manera anual
 Realizar un control y seguimiento mas pormenorizado de los consumos, con el fin de indagar las causas del aumento (si lo hay) del mismo y tomar las medidas correctivas correspondientes</t>
  </si>
  <si>
    <t>Direccionamiento estratégico</t>
  </si>
  <si>
    <r>
      <rPr>
        <b/>
        <sz val="10.0"/>
      </rPr>
      <t>27 de Agosto de 2015</t>
    </r>
    <r>
      <rPr>
        <sz val="10.0"/>
      </rPr>
      <t xml:space="preserve">:  Se debe programar reunión con la profesional de TIC responsable de Giovanni Medina y Armando Fonseca, en septiembre del 2015.
</t>
    </r>
    <r>
      <rPr>
        <b/>
        <sz val="10.0"/>
      </rPr>
      <t xml:space="preserve">2  de Agosto de 2016: </t>
    </r>
    <r>
      <rPr>
        <sz val="10.0"/>
      </rPr>
      <t xml:space="preserve">Se firmo acuerdo de compromiso con IDECA de Catastro Distrital para realizar la  Publicación de los servicios Web Georefenciados a través de IDECA.
</t>
    </r>
    <r>
      <rPr>
        <b/>
        <sz val="10.0"/>
      </rPr>
      <t xml:space="preserve">
30 de enero de 2017:</t>
    </r>
    <r>
      <rPr>
        <sz val="10.0"/>
      </rPr>
      <t xml:space="preserve"> Se recomienda al profesional Carlos Sosa que la Oficina TICS remita de manera oficial la solicitud de cambio de responsable de esta acción.</t>
    </r>
    <r>
      <rPr>
        <b/>
        <sz val="10.0"/>
      </rPr>
      <t xml:space="preserve"> NCSS
17 enero de 2018: </t>
    </r>
    <r>
      <rPr>
        <sz val="10.0"/>
      </rPr>
      <t xml:space="preserve">Se indago con la subdirección de Análisis especificamente conn el grupo de Sistemas de Información Geográfica, identificando que durante 2017 no se realizó la remisión a IDECA, porque se estaba depurando, organizando y ajustando la información, se tiene previsto realizar esta entrega en 2018. </t>
    </r>
    <r>
      <rPr>
        <b/>
        <sz val="10.0"/>
      </rPr>
      <t xml:space="preserve">NCSS
</t>
    </r>
    <r>
      <rPr>
        <b/>
      </rPr>
      <t>17 julio de 2018:</t>
    </r>
    <r>
      <t xml:space="preserve"> Se revisó la comunicación 2017EE4345 del 26 de abril de 2017, donde el IDIGER entregó la información geográfica misional al IDECA con el fin de que se publiquen en dicha plataforma. También se revisó la URL identificando que las capas suministradas por IDIGER ya fueron cargadas, se verificó el caso puntual de la Red de estaciones Hidrometereologicas. Se asigna cumplimiento del 100%. </t>
    </r>
    <r>
      <rPr>
        <b/>
      </rPr>
      <t>NCSS</t>
    </r>
  </si>
  <si>
    <t>Se realizó una campaña de comunicaciones derivada del día mundial del agua , se tiene planificada en la estrategia de comunicaciones realizar otras tres campañas en el segundo semestre 2018</t>
  </si>
  <si>
    <t>ISIG17-7</t>
  </si>
  <si>
    <t>Numerales 6.1.3 y 9.1.2 de la NTC ISO 14001:15.</t>
  </si>
  <si>
    <t>En revisión de la información documentada de los requisitos legales y otros requisitos, no se evidenció que la Entidad haya identificado “otros requisitos aplicables” (no legales) en materia ambiental, por cuanto la matriz de identificación y evaluación de cumplimiento no los relaciona (Matriz legal ambiental: PLE-FT-28, 05/10/17 y Guía para la identificación y control de requisitos legales PLE-GU-05, Versión 3).</t>
  </si>
  <si>
    <t>En la revisión de los requisitos legales solo se tuvieron en cuenta los establecidos por las normas para lograr un efectivo cumplimiento, pero no se han tenido en cuenta otros, debido a que no son obligatorios.</t>
  </si>
  <si>
    <t>Incluir los otros requisitos aplicables a la entidad en materia ambiental y establecer su cumplimiento de manera paulatina</t>
  </si>
  <si>
    <t>IATICS16-8</t>
  </si>
  <si>
    <t>Se realizó el ajuste a la matroiz con los otros requisitos aplicables</t>
  </si>
  <si>
    <t>Auditoria Interna -  TICS</t>
  </si>
  <si>
    <t>clausulas contractuales</t>
  </si>
  <si>
    <t>2.3 Inconsistencias en la ejecución contractual del Contrato de compra venta 481 de 2015 con ARCGIS.</t>
  </si>
  <si>
    <t>El contratista ESRI hizo entrega de la suscripción de licencias el 12 de Enero del 2016 Lo que quiere decir que la garantía del contratista cumplió y esta cumpliendo con los 12 meses de garantía</t>
  </si>
  <si>
    <t>Desarrollar la evaluación en los estudios de mercado de las distintas ofertas para la gestión cartográfica de la entidad</t>
  </si>
  <si>
    <t>Claudia Guerra
Wilson Páez</t>
  </si>
  <si>
    <t>AESGI18-5</t>
  </si>
  <si>
    <t>NTC-ISO 9001:2015 numeral 10.2
NTCGP 1000:2009 numeral 8.2.2</t>
  </si>
  <si>
    <t>Los líderes de  los procesos auditados no realizan las  correcciones ni toman las acciones correctivas apropiadas  para eliminar las causas de las no conformidades.</t>
  </si>
  <si>
    <t xml:space="preserve">¿Por qué los líderes de  los procesos auditados no realizan las  correcciones ni toman las acciones correctivas apropiadas  para eliminar las causas de las no conformidades? 
1. Porque los funcionarios designados para plantear la acción no cuenta con el nivel de decisión para atacar la causa raíz de las no conformidades o Porque el nivel directivo delega estas actividades en funcionarios de nivel operativo ▪ Porque el nivel directivo no se  ha apropiado del rol de Líder en el ciclo de mejoramiento de su proceso </t>
  </si>
  <si>
    <t xml:space="preserve">Realizar el seguimiento y cierre de las acciones vencidas  de Plan de Mejoramiento Institucional de acuerdo al procedimiento actualizado </t>
  </si>
  <si>
    <t>ISIG17-8</t>
  </si>
  <si>
    <t>tarea aun no iniciada
tarea responsabilidad de Subdirección de Análisis
12/07/2017: Se oficializa a control interno mediante comunicación interna N0 2018IE2669 la necesidad de eliminar esta actividad del plan de mejoramiento de la oficina TIC debido al traslado del area de SIG a la subdirección de analisis.</t>
  </si>
  <si>
    <r>
      <rPr>
        <b/>
      </rPr>
      <t>JUNIO 26 DE 2018:</t>
    </r>
    <r>
      <t xml:space="preserve"> La Oficina de Control Interno emitio comunicación interna 2018IE1919 del 22 de mayo de 2018, cuyo asunto corresponde al Seguimiento periodico Plan de Mejoramiento Institucional, en la cual se reitera la responsabilidad de realizar seguimiento continuo por parte de los referentes de Plan de Mejoramiento Institucional, adicionalmente se reiteran las principales pautas a tener en cuenta dentro de la realización de dicho seguimiento. Adicionalmente se envian correos de recordación con fechas 05 de junio y 19 de junio reiterando la importancia de realizar los respectivos seguimientos e informando que apartir del 30 de junio de 2018, la Oficina de Control Interno iniciara validación y revisión de los seguimientos realizados por las diferentes dependencias. </t>
    </r>
    <r>
      <rPr>
        <b/>
      </rPr>
      <t>TMMM</t>
    </r>
  </si>
  <si>
    <r>
      <rPr>
        <b/>
        <sz val="10.0"/>
      </rPr>
      <t xml:space="preserve">13 DE ENERO 2017: </t>
    </r>
    <r>
      <rPr>
        <sz val="10.0"/>
      </rPr>
      <t xml:space="preserve"> la acción no ha iniciado, se va a realizar para tener en cuenta en el próximo proceso contractual. </t>
    </r>
    <r>
      <rPr>
        <b/>
        <sz val="10.0"/>
      </rPr>
      <t xml:space="preserve">NCSS
28 Agosto de 2017: </t>
    </r>
    <r>
      <rPr>
        <sz val="10.0"/>
      </rPr>
      <t xml:space="preserve">No se suministró evidencia de avance. Se recomendó solicitar el cambio de responsable de manera oficial a la Oficina de Control Interno NCSS
</t>
    </r>
    <r>
      <rPr>
        <b/>
        <sz val="10.0"/>
      </rPr>
      <t xml:space="preserve">16 enero de 2018: </t>
    </r>
    <r>
      <rPr>
        <sz val="10.0"/>
      </rPr>
      <t xml:space="preserve">La oficina de Control Interno no ha recibido solicitud de cambio o ajuste para esta acción, no se suministró evidencia de avance. NCSS
</t>
    </r>
    <r>
      <rPr>
        <b/>
      </rPr>
      <t xml:space="preserve">17 julio 2018: </t>
    </r>
    <r>
      <t xml:space="preserve">De acuerdo a la comunicación 2018IE2669 remitida por la Oficina TICS,  la Oficina de Control Interno considera pertinente cambiar la responsabilidad de esta acción a la Subdirección de Análisis de Riesgos y Efectos del Cambio Climático, ya que efectivamente el Grupo SIG ahora forma parte funcional de esta subdirección, se procede a realizar el ajuste en la responsabilidad. </t>
    </r>
    <r>
      <rPr>
        <b/>
      </rPr>
      <t>NCSS</t>
    </r>
  </si>
  <si>
    <t>IATICS16-5</t>
  </si>
  <si>
    <t>No se evidencio que la entidad evalué la necesidad de acciones para eliminar las causas de las no conformidades, con el fin de que no vuelva a ocurrir ni ocurran en otra parte.
 Se evidencio que producto del informe de gestión de riesgos de agosto 25 de 2017 realizado al interior de la entidad se generaron hallazgos de no conformidad, producto de esto se evidencio plan de mejoramiento con código SEC-FT-04, versión 8 el cual no presenta en su desarrollo que la entidad documente acciones para eliminar las causas de las no conformidades anotadas en dicho plan.</t>
  </si>
  <si>
    <t>No se cuenta con una cultura de elaborar acciones correctivas, preventivas y de mejora cada vez que se encuentra una oportunidad de mejoramiento.
 No se ha divulgado de manera periódica el procedimiento, por lo que no se tiene el conocimiento para el levantamiento de estas acciones</t>
  </si>
  <si>
    <t>Realizar una campaña de divulgación sobre la importancia de la formulación de las acciones correctivas, preventivas y de mejora
 Divulgar en todas las dependencias de la entidad el procedimiento y los formatos respectivos para la formulación de estas acciones</t>
  </si>
  <si>
    <t>2.1 Inconsistencias en la ejecución contractual del Contrato 151 de 2015 con T&amp;S TECNOLOGIAS Y SERVICIOS.</t>
  </si>
  <si>
    <t>Se presenta adquisición de elementos de tecnología  - principalmente realizadas por otras áreas de la entidad y no son socializadas con la Oficina TIC- luego de la suscripción del contrato de soporte, lo cual crea necesidades posteriores no contempladas dentro del contrato.</t>
  </si>
  <si>
    <t xml:space="preserve">Establecer el plan anual compras de equipos e insumos tecnológicos para garantizar la efectiva gestión de los mismos. </t>
  </si>
  <si>
    <t>AESGI18-6</t>
  </si>
  <si>
    <t>Carlos Sosa
Juan Camilo Jiménez</t>
  </si>
  <si>
    <t>10/01/2017 Esta acción esta supeditada  a la finalización de la política de adquisición de tecnologías
20/12/2017 política en curso en planeación
11/07/2018 Elaboración y administración del plan anual de compras. Se evidencia copia del plan anual de compras a corte Junio 30 en la carpeta de seguimiento de evidencias.</t>
  </si>
  <si>
    <t xml:space="preserve">Implementar un programa de fomento de cultura de la calidad conjunto entre Planeación y Control Interno  enfocado  a la pertinencia y  cumplimiento de acciones derivadas de los procesos auditados , en los diferentes niveles de la estructura organizacional </t>
  </si>
  <si>
    <t>Se realiza en reunión de lideres sensibilzación sobre la importancia de la formulación. La oficina de Control Interno ofrece sensibilización sobre plan de mejoramiento, correcciones y acciones correctivas con el fin de fortalecer a los lideres del SIG</t>
  </si>
  <si>
    <r>
      <rPr>
        <b/>
        <sz val="10.0"/>
      </rPr>
      <t>Enero 13 de 2017:</t>
    </r>
    <r>
      <rPr>
        <sz val="10.0"/>
      </rPr>
      <t xml:space="preserve"> La actividad no ha iniciado, la actividad se desarrollará luego de aprobar las políticas de adquisición tecnológica. </t>
    </r>
    <r>
      <rPr>
        <b/>
        <sz val="10.0"/>
      </rPr>
      <t>NCSS
Agosto 28 de 2017:</t>
    </r>
    <r>
      <rPr>
        <sz val="10.0"/>
      </rPr>
      <t>No se suministro evidencia al respecto.  Teniendo en cuenta la temporada actual del año, se sugiere que la Oficina TICS como cumplimiento de esta acción suministre el plan de comprar que se apruebe para la vigencia 2018, esto antes de terminar 2017.</t>
    </r>
    <r>
      <rPr>
        <b/>
        <sz val="10.0"/>
      </rPr>
      <t xml:space="preserve"> NCSS
16 enero de 2018: </t>
    </r>
    <r>
      <rPr>
        <sz val="10.0"/>
      </rPr>
      <t>Se suministro la política de adquisición la cual falta aprobación por parte de planeación, falta suministrar un plan de compras 2018.</t>
    </r>
    <r>
      <rPr>
        <b/>
        <sz val="10.0"/>
      </rPr>
      <t xml:space="preserve"> NCSS
</t>
    </r>
    <r>
      <t xml:space="preserve">17 julio de 2018: Se verificó la existencia del plan de compras, es un documento manejado por el Jefe de Oficina y un profesional de apoyo, este plan de compras se implementó a partir de abril 2018, incluye 23 objetos a contratar como mantenimientos, licencias, servicio de impresiones y fotocopias, help desk, entre otros. NCSS </t>
    </r>
  </si>
  <si>
    <r>
      <rPr>
        <b/>
      </rPr>
      <t xml:space="preserve">JUNIO 26 DE 2018: </t>
    </r>
    <r>
      <t>No se presenta avance de esta acción.</t>
    </r>
  </si>
  <si>
    <t>ISIG17-9</t>
  </si>
  <si>
    <t>IATICS16-43</t>
  </si>
  <si>
    <t>ISO 27001 específicamente en el anexo A.11.3.1 Uso de contraseñas</t>
  </si>
  <si>
    <t>AESGI18-17</t>
  </si>
  <si>
    <t>No se evidencio que la entidad considere la integridad del sistema de gestión de la calidad dentro de la planificación de los cambios en su infraestructura.
 Se está ejecutando cambios en la infraestructura en el tercer piso, bodega siete de la entidad (construcción sala de monitoreo), no se evidencio la planificación que dichos cambios pueden generar en la integridad del sistema de gestión de calidad.</t>
  </si>
  <si>
    <t>17. Bajos niveles de seguridad de las contraseñas utilizadas por los equipos del proceso Gestión Financiera y Oficina de Tics:</t>
  </si>
  <si>
    <t>No se tenia conocimiento de los cambios que se iban a realizar en la infraestructura de una de las sedes</t>
  </si>
  <si>
    <t>Incluir la revisión del proceso o procesos que esten relacionados con este cambio de infraestructura, con el objetivo de revisar la necesidad de realizar ajustes o modificaciones.</t>
  </si>
  <si>
    <t>Las contraseñas tienen un parámetro definido desde el área TIC el cual incluye la combinación de números y letras con el fin de garantizar la seguridad en el acceso de los aplicativos. El usuario esta en la posibilidad de configurar su nueva  contraseña a discrecionalidad en el correo electrónico, dominio (equipo ya aplicaciones). El usuario manualmente no puede realizar la modificación de su contraseña en SIRE y los Módulos de Si-Capital</t>
  </si>
  <si>
    <t>Realizar la modificación de las contraseñas de los usuarios que manejen sistemas de misión critica (presupuesto, nomina, pagos, contabilidad) para el cumplimiento de los estándares</t>
  </si>
  <si>
    <t>Reformular acciones de plan de mejoramiento para las no conformidades ISIG 17-3, ISIG 17-4 e ISIG 17-7 de la auditoria interna de diciembre de 2017</t>
  </si>
  <si>
    <t>Daniel Montoya</t>
  </si>
  <si>
    <t>Se socializa  by remite el formulario  de getión de cambios para su apropiación y formulación de acciones a los lideres del Sistema</t>
  </si>
  <si>
    <t>cambio de contraseñas realizado parcialmente
14/08/2017 Los cambios de constraseñas en plenitud, se realizarán a partir de la socialización del los mtips de seguridad de la información y del manual de seguridad de la información y de la ´política de constraseñas 
20/12/2017  SE HAN PUBLICADO TIPS frente a seguridad y privacidad de la información por medio del correo electrónico y se publicará en el link de trasnparencia de la pagina de la entidad
11/07/2018 Se encuentra aplicado en el directorio activo de la entidad la regla de socilicitud de nueva contraseña en todos los equipos de la entidad, esta regla aplica una renovación obligatoria de la contraseña cada 90 dias. Se adjunta pantallazo de la configuración en la carpeta de evidencias</t>
  </si>
  <si>
    <r>
      <rPr>
        <b/>
        <sz val="10.0"/>
      </rPr>
      <t xml:space="preserve">23 de enero de 2017: </t>
    </r>
    <r>
      <rPr>
        <sz val="10.0"/>
      </rPr>
      <t xml:space="preserve">no se suministró evidencia al respecto. </t>
    </r>
    <r>
      <rPr>
        <b/>
        <sz val="10.0"/>
      </rPr>
      <t xml:space="preserve">NCSS
28 de agosto de 2017: </t>
    </r>
    <r>
      <rPr>
        <sz val="10.0"/>
      </rPr>
      <t xml:space="preserve">no se suministró evidencia al respecto. NCSS
</t>
    </r>
    <r>
      <rPr>
        <b/>
        <sz val="10.0"/>
      </rPr>
      <t xml:space="preserve">16 enero de 2018: </t>
    </r>
    <r>
      <rPr>
        <sz val="10.0"/>
      </rPr>
      <t xml:space="preserve">Se verificó que el 8 y 9 de noviembre de 2017 fueron socializados a través de correo electrónico a funcionarios y contratistas dos videos titulados TIPS de seguridad de la Información, en su contenido se incluyó la importancia de manejar contraseñas seguras. NCSS
</t>
    </r>
    <r>
      <rPr>
        <b/>
      </rPr>
      <t xml:space="preserve">17 julio de 2017: </t>
    </r>
    <r>
      <t xml:space="preserve">Desde el mes de abril de 2018 se realizó una configuración de seguridad local donde las contraseñas tienen una vigencia máxima de 90 días, de otro lado con esta configuración el sistema solicita que las contraseñas cumplan con criterios de seguridad para aceptarlas. Esto fue comprobado por los funcionarios de la Oficina de Control Interno en sus respectivos usuarios de acceso al dominio </t>
    </r>
    <r>
      <rPr>
        <b/>
      </rPr>
      <t>NCSS</t>
    </r>
  </si>
  <si>
    <r>
      <rPr>
        <b/>
      </rPr>
      <t xml:space="preserve">JUNIO 26 DE 2018: </t>
    </r>
    <r>
      <t xml:space="preserve">La Oficina de Control Interno solicitó a través de correo electronico la reformulación de las acciones ISIG 17-3, ISIG 17-4 e ISIG 17-7, a las dependencias encargadas: Oficina Asesora de Planeación y Oficina Asesora Jurídica. </t>
    </r>
    <r>
      <rPr>
        <b/>
      </rPr>
      <t>TMMM</t>
    </r>
  </si>
  <si>
    <t>ESGI17-5</t>
  </si>
  <si>
    <t>Auditoria Sistema de Gestión. Norma Iso 14001:2004</t>
  </si>
  <si>
    <t>ISO 14001:2004 Numeral 4.4.6</t>
  </si>
  <si>
    <t>Se evidencian fallas en el control operacional en las instalaciones de IDIGER
 y Centro de Reserva (Bodega Fontibón).</t>
  </si>
  <si>
    <t>IATICS16-42</t>
  </si>
  <si>
    <t>Existe debilidad en la asignación de roles y responsabilidades para los cargos que tienen
 alguna responsabilidad frente a la aplicación de controles operacionales. No existe un nivel de corresponsabilidad por parte de los servidores
 frente a la aplicación del control operacional.
 No existe un documento que defina el modelo de
 verificación de los controles operacionales
 por parte de los servidores de la entidad.</t>
  </si>
  <si>
    <t>Realizar una evaluación que logre evidenciar el grado de responsabilidad de los funcionarios frente a los controles Operacionales.</t>
  </si>
  <si>
    <t>Desarrollar una jornada de sensibilización para el cambio de contraseña de los funcionarios de la entidad con el fin de aumentar la seguridad de los sistemas</t>
  </si>
  <si>
    <t>Se cuenta con Informe de Seguimiento PIGA por parte de la Oficina de Control Interno</t>
  </si>
  <si>
    <t>Diana Sterpin</t>
  </si>
  <si>
    <t>AESGI18-18</t>
  </si>
  <si>
    <t>10/01/2017 Fue realizado en el mes de diciembre de 2016 una capacitación abierta a todos los funcionarios y contratistas de la entidad  en el manejo de l correo electrónico, esta capacitación fue impartida por el proveedor e-forcers
11/07/2018 Reposa en la carpeta de evidencias el contenido impreso de la presentación realizada y las piezas multimedia implementadas posteriormente para reinducir al cambio de contraseñas</t>
  </si>
  <si>
    <t>Capacitar a los referentes de los procesos frente a plan de mejoramiento sobre técnicas de análisis de causa raíz y redacción de acciones correctivas y/o de mejora</t>
  </si>
  <si>
    <t>Se cuenta con el Informe de Seguimiento al Plan Institucional de Gestión ambiental donde se registran las verificaciones a controles operacionales con las respectivas recomendaciones, así mismo se idientifica el informe de seguimiento a estas recomendaciones.</t>
  </si>
  <si>
    <t>ESGI17-13</t>
  </si>
  <si>
    <r>
      <rPr>
        <b/>
        <sz val="10.0"/>
      </rPr>
      <t>23 de enero de 2017:</t>
    </r>
    <r>
      <rPr>
        <sz val="10.0"/>
      </rPr>
      <t xml:space="preserve"> Se realizó en el mes de noviembre de 2016 una capacitación sobre el correo electrónico y todos los servicios ofrecidos por google, se revisó lista de asistencia  la cual realizó E forces, la capacitadora Diana Sterpin afirma que dentro de esta capacitación se menciona el tema y tips de contraseñas seguras, sin embargo al revisar el material utilizado en la capacitación no se evidencia el tema, a esta capacitación asistieron 5 servidores del IDIGER por este motivo se recomienda realizar más sensibilizaciones a través de otros medios con el fin de que se llegué a la totalidad de los servidores. </t>
    </r>
    <r>
      <rPr>
        <b/>
        <sz val="10.0"/>
      </rPr>
      <t xml:space="preserve">NCSS
28 de agosto de 2017: </t>
    </r>
    <r>
      <rPr>
        <sz val="10.0"/>
      </rPr>
      <t xml:space="preserve">Se suministró  una lista de asistencia que no tiene fecha. Se revisó el documento propuesto titulado "Políticas de Contraseñas", este documento es importante pero no refiere el cumplimiento de la acción establecida, se sugiere que para cerrar la acción en el próximo seguimiento el documento de política se encuentre estandarizado en el SIG y se haya hecho una socialización del mismo que sería la capacitación que falta. NCSS
</t>
    </r>
    <r>
      <rPr>
        <b/>
        <sz val="10.0"/>
      </rPr>
      <t>16 enero de 2018:</t>
    </r>
    <r>
      <rPr>
        <sz val="10.0"/>
      </rPr>
      <t xml:space="preserve"> No se suministró evidencia adicional de avance. NCSS
</t>
    </r>
    <r>
      <rPr>
        <b/>
      </rPr>
      <t>17 julio de 2018:</t>
    </r>
    <r>
      <t xml:space="preserve"> el 11 de julio de 2018 el jefe de la Oficina TICS envio mediante correo electrónico a todos los funcionarios un video con una duración de 1.12 minutos titulado Tips de Seguridad Informática.  Se revisó la presentación en power point utilizada en la sensibilizaciones  realizadas  el 14 y 15 de noviembre de 2017. Pendiente recibir listas de asistencia. </t>
    </r>
    <r>
      <rPr>
        <b/>
      </rPr>
      <t>NCSS</t>
    </r>
  </si>
  <si>
    <t>ISO 14001:2004
 Numeral 4.3.1</t>
  </si>
  <si>
    <r>
      <rPr>
        <b/>
      </rPr>
      <t>MAYO 24 DE 2018:</t>
    </r>
    <r>
      <t xml:space="preserve"> Se realizó socialización de la herramienta Plan de Mejoramiento y el procedimiento actualizado, durante la reunión de lideres del Sistema Integrado de Gestión, desarrollada el día 12 de abril de 2018.
Se realizo capacitación el día 16 de mayo de 2018 dirigida a los referentes Plan de Mejoramiento, designados por las dependencias, en la capacitación se dió a conocer detalladamente la herramienta Plan de Mejoramiento asi como las principales pautas a tener en cuenta al realizar seguimientos a las acciones Plan de Mejoramiento. Adicionalmente se habilitaron los permisos para acceder al PMI.
Se realizó taller de fortalecimiento  en Analisis de Causas, durante la jormada de lideres del Sistema Integrado de Gestión realizada el 23 de mayo de 2018.</t>
    </r>
    <r>
      <rPr>
        <b/>
      </rPr>
      <t xml:space="preserve">TMMM
</t>
    </r>
    <r>
      <t xml:space="preserve">
</t>
    </r>
  </si>
  <si>
    <t>La organización no ha identificado los aspectos ambientales de las actividades realizadas en la nueva sede (Bodega
 Fontibón)</t>
  </si>
  <si>
    <t>No se cuenta con un Mecanismo o
 protocolo de Gestión del Cambio que facilite la implementación de medidas que mitiguen los impactos por los cambios importantes que se desarrollan en la Entidad.</t>
  </si>
  <si>
    <t>Documentar lineamiento de gestión del cambio que facilite la adopción de los lineamientos establecidos para los distintos procesos de la entidad tras la implementación de cambios gestados desde el nivel estratégico.</t>
  </si>
  <si>
    <t>IATICS16-4</t>
  </si>
  <si>
    <t xml:space="preserve">Establecer desde la oficina TIC una política de adquisición tecnológica a nivel institucional </t>
  </si>
  <si>
    <t>10/01/2017 Elaboración de la versión 1 de la política de adquisición de tecnología de la entidad con un avance del 60 %
14/08/2017 Se elaboró la pólitica y fue aprobada por el jefe de Oficina TIC
20/12/2017  Se entregó a la oficina de planeación la plolítica y los formatos para ser aprobados.  La socialización se puede realizar posteriror a la formalización de la política
13/07/2018 Se encuentra publicada la politica de adquisición tecnologica en el Sistema Integrado de Gestión de la entidad, una copia de la politica reposa en la carpeta de evidencias</t>
  </si>
  <si>
    <t>Se documentó el lineamiento de gestión del Cambio para facilitar la adopción de los lineamientos establecidos para los distintos procesos de la entidad tras la implementación de cambios gestados desde el nivel estratégico desde la Oficina Asesora de Planeación.</t>
  </si>
  <si>
    <t>ESGI17-14</t>
  </si>
  <si>
    <r>
      <rPr>
        <b/>
        <sz val="10.0"/>
      </rPr>
      <t>Enero 13 de 2017:</t>
    </r>
    <r>
      <rPr>
        <sz val="10.0"/>
      </rPr>
      <t xml:space="preserve"> Se revisó documento que incluye 8 políticas de adquisición tecnológica, este documento no ha sido revisado ni aprobado por el jefe de oficina. </t>
    </r>
    <r>
      <rPr>
        <b/>
        <sz val="10.0"/>
      </rPr>
      <t xml:space="preserve">NCSS
28 Agosto de 2017: </t>
    </r>
    <r>
      <rPr>
        <sz val="10.0"/>
      </rPr>
      <t xml:space="preserve">Se revisó documento titulado "Política de la Adquisición y el Desarrollo Tecnológico" este documento tiene asociado un formato para registrar las iniciativas y un anexo titulado Modelo PMI IDIGER, falta estandarizar el documento y el formtato dentro de los documentos del SIG, se sugiere socializarlo con los funcionarios y contratistas del IDIGER. </t>
    </r>
    <r>
      <rPr>
        <b/>
        <sz val="10.0"/>
      </rPr>
      <t>NCSS
16 de enero de 2018:</t>
    </r>
    <r>
      <rPr>
        <sz val="10.0"/>
      </rPr>
      <t xml:space="preserve"> No se presentó evidencia adicional de avance</t>
    </r>
    <r>
      <rPr>
        <b/>
        <sz val="10.0"/>
      </rPr>
      <t xml:space="preserve">. </t>
    </r>
    <r>
      <rPr>
        <sz val="10.0"/>
      </rPr>
      <t xml:space="preserve">Se sugiere para un próximo reporte evidenciar si se ha aplicado la política en los procesos de adquisición y desarrollo tecnológico implementados hasta el momento. </t>
    </r>
    <r>
      <rPr>
        <b/>
        <sz val="10.0"/>
      </rPr>
      <t xml:space="preserve">NCSS
</t>
    </r>
    <r>
      <rPr>
        <b/>
      </rPr>
      <t>17 julio de 2018:</t>
    </r>
    <r>
      <t xml:space="preserve">El 16 de julio de 2018 La Oficina TICS emitió y publicó dentro del Sistema Integrado de Gestión la política de Adqusición y desarrollo tecnológico, fue aprobada por el Jefe de la Oficina TICS y Revisada por el Jefe de la Oficina de Planeación, acción finalizada. </t>
    </r>
    <r>
      <rPr>
        <b/>
      </rPr>
      <t>NCSS</t>
    </r>
  </si>
  <si>
    <t>Socializar metodología diseñada para su aplicación en los procesos de la entidad.</t>
  </si>
  <si>
    <t>IATICS16-39</t>
  </si>
  <si>
    <t>15. Bajo cumplimiento de la Estrategia de Gobierno en línea:</t>
  </si>
  <si>
    <t>Se ha identificado que esta debilidad hace parte del grupo de "Debilidades Institucionales" ya que la mayor parte de responsabilidades de GEL hacen parte del área de comunicaciones y la subdirección corporativa. De la misma manera se identifica que existe un bajo conocimiento de la política GEL y de las responsabilidades de las diferentes áreas en la entidad</t>
  </si>
  <si>
    <t>4. Construir un plan de acción y cronograma de trabajo de la estrategia GEL</t>
  </si>
  <si>
    <t>La matriz de gestión de cambios fue socializada con los líderes de calidad, adicionalmente en sesión de abril de 2018 nuevamente se reitera su importancia frente a la adopción de cambios sustanciales en la dinámica de la entidad.</t>
  </si>
  <si>
    <t>Giovanni Flórez</t>
  </si>
  <si>
    <t>ESGI17-15</t>
  </si>
  <si>
    <t>10/01/2017 Las líneas de acción definidas pero la finalización de la acción depende de las decisiones del comité GEL 
14/08/2017  se presentó plan de trabajo por medio de la presentación indicada
12/07/2017: Se oficializa a control interno mediante comunicación interna N0 2018IE2669 la necesidad de cerrar esta actividad del plan de mejoramiento de la oficina TIC debido a la subrogacion de la estrategia GEL por la politica de gobierno digital establecida en el decreto 1008 de 2018.</t>
  </si>
  <si>
    <r>
      <t xml:space="preserve">23 de enero de 2017: Dentro de la presentación power point que generó la Oficina TICS se verificó que se incluyó metas, fases y necesidades de implementación del proyecto GEL. Falta la revisión y aprobación del Comité GEL. NCSS
28 agosto de 2017:  En la columna evidencia se estableció una presentación pero no  se suministró evidencia del cronograma. NCSS
16 enero de 2018: No se presentó evidencia adicional de cumplimiento.NCSS
</t>
    </r>
    <r>
      <rPr>
        <b/>
      </rPr>
      <t>17 julio de 2018:</t>
    </r>
    <r>
      <t xml:space="preserve"> Se cierra por solicitud de la Oficina TICS mediante comunicación 2018IE2669, teniendo en cuenta que la normatividad cambio y ahora la directriz es implementar la política de Gobierno Digital  establecida en el Decreto 1008 de 2018. Se acordó incluir una acción referente a la implemetación de Gobierno Digital NCSS</t>
    </r>
  </si>
  <si>
    <t>Realizar implementación de lo
 dispuesto en la metodología de gestión del cambio aplicándolo en un proceso misional que evidencie un cambio sustancial en la entidad.</t>
  </si>
  <si>
    <t>IATICS16-38</t>
  </si>
  <si>
    <t>Se identifican gestión de cambios en los siguientes procesos:
 Promoción de la autogestión ciudadana del Riesgo: Se realizó cambio de Proceso denominado Participación Ciudadana a Promoción de la autogestión ciudadana del Riesgo integrando temas de gestión de emergencias y quedó formalizado en la adopción del nuevo modelo de procesos. Se registra este cambio en matriz gestion de cambios.
 Gestión del manejo de emergencias: Matriz sobre identificación de aspectos ambientales 
 Seguimiento, Evaluación y Control: Adhesión a la normatividad Decreto 648 de 2017 y decreto 1499 de 2017 (Modelo Integrado de Planeación en su versión 2 Soportes: Actas de Reunión de equipo OCI, Matriz gestion cambios)</t>
  </si>
  <si>
    <t>3. Solicitar a las área personas que se hagan responsables de la construcción de a la política GEL y conformen el equipo de trabajo correspondiente</t>
  </si>
  <si>
    <t>ESGI17-16</t>
  </si>
  <si>
    <t>10/01/2017 Esta acción esta supeditada a las conclusiones  y decisiones del comité GEL
14/08/2017 Se convocó al grupo que conforma el Comité Operativo GEL</t>
  </si>
  <si>
    <t>Realizar seguimiento y propuestas de mejora que apliquen al proceso de implementación de metodología de gestión del cambio aplicado para evidenciar el grado de mitigación de los efectos adversos en los cambios.</t>
  </si>
  <si>
    <r>
      <rPr>
        <b/>
        <sz val="10.0"/>
      </rPr>
      <t>23 de enero de 2017:</t>
    </r>
    <r>
      <rPr>
        <sz val="10.0"/>
      </rPr>
      <t xml:space="preserve"> No ha iniciado, depende de que el Comité GEL sesione y tome decisiones. </t>
    </r>
    <r>
      <rPr>
        <b/>
        <sz val="10.0"/>
      </rPr>
      <t xml:space="preserve">NCSS
25 de agosto de 2017: </t>
    </r>
    <r>
      <rPr>
        <sz val="10.0"/>
      </rPr>
      <t xml:space="preserve">Se revisó la resolución 138 del 04 de abril de 2017 por la cual se modifica parcialmente la resolución 360 de 2015, especificamente lo concerniente a Comité antitramites, Gobierno en línea y seguridad de la información, a pesar de que la emisión de esta resolución es importante no demuestra el cumplimiento de la acción, no se suministro evidencias de socialización de la resolucion a los miembros del comité  técnico GEL,  ni de avances en el cumplimiento de Estrategia GEL. </t>
    </r>
    <r>
      <rPr>
        <b/>
        <sz val="10.0"/>
      </rPr>
      <t xml:space="preserve">NCSS
16 enero 2018: </t>
    </r>
    <r>
      <rPr>
        <sz val="10.0"/>
      </rPr>
      <t>Se revisó la comuncación 2017IE2115 la cual fue emitida por la Oficina TICS convocando a reunión Comité Operativo Gobierno en Línea a la diferentes áreas la cual se realizó el 9 de junio de 2017, allí se socualizó la resolución 138 de 2017. Falta evidenciar en qué consiste y como se operativizará la estrategia GEL en la entidad.</t>
    </r>
    <r>
      <rPr>
        <b/>
        <sz val="10.0"/>
      </rPr>
      <t xml:space="preserve"> NCSS
</t>
    </r>
    <r>
      <rPr>
        <b/>
      </rPr>
      <t>17 julio de 2018</t>
    </r>
    <r>
      <t xml:space="preserve">: Acción cumplida. </t>
    </r>
    <r>
      <rPr>
        <b/>
      </rPr>
      <t>NCSS</t>
    </r>
  </si>
  <si>
    <t>Frente a Seguimiento, Evaluación y Control: Adhesión a la normatividad Decreto 648 de 2017 y decreto 1499 de 2017 se esta realizando introducción progresiva con distintos niveles de la entidad de lineamientos de seguimeinto de plan de mejoramiento, donde ya se advierte como primer impacto la descentralzación del seguimiento, la definición de responsable por dependencia y acceso permanente por parte de los designados fortaleciendo la segunda línea de defensa mencionada en el Modelo Integrado de Planeación y Gestión versión 2. Esta acción continúa en proceso. (Evidencias: Acceso descentralizado en google drive, envio de referentes por dependencia)
 En cuanto a Promoción de la autogestión ciudadana del Riesgo: la integración se encuentra en su fase de mejora donde se realizan mesas de discusión en la integración de los siguientes grupos funcionales : Gestion local, iniciativas, SAT Comunitaria, Capacitación y entrenamiento. Este cambio se está gestando en atención a la necesidad de empoderaminto de la comunidad frente a Gestión de Riesgo y Cambio Climático. ( Soportes: Actas y documentos en borrador de caracterización, mapa riesgos) y los impactos se medirán una vez finalizado el modelamiento del proceso.</t>
  </si>
  <si>
    <t>IATICS16-36</t>
  </si>
  <si>
    <t>Decreto 2573 de 2014 “Por el cual se establecen los lineamientos generales de la Estrategia de Gobierno en línea, se reglamenta parcialmente la Ley 1341 de 2009 y se dictan otras disposiciones”, específicamente en su artículo 5. Componentes, 8. Responsable orientar la implementación la Estrategia de línea y 10. Plazos</t>
  </si>
  <si>
    <t>1. Convocar reunión del comité de GEL, para socializar los resultados de los cumplimientos de los componentes y definir la estrategia GEL.</t>
  </si>
  <si>
    <t>10/01/2017 La oficina tic cuenta con el material necesario para realizar la presentación del marco normativo, avances y hoja de ruta respecto a Gobierno en Línea. La oficina se encuentra a la espera de la fecha de realización de comité, fecha provista por la dirección general
14/08/2017  Se Realizó la reunión del comité GEL
20/12/2017  Se reportan actas de reuniones del comité operativo GEL, La estrategia GEL no es un documento, sino un conjunto de acciones y documentos que dan cuenta de la aplicación de esta estrategia.
12/07/2017: Se oficializa a control interno mediante comunicación interna N0 2018IE2669 la necesidad de cerrar esta actividad del plan de mejoramiento de la oficina TIC debido a la subrogacion de la estrategia GEL por la politica de gobierno digital establecida en el decreto 1008 de 2018.</t>
  </si>
  <si>
    <r>
      <rPr>
        <b/>
        <sz val="10.0"/>
      </rPr>
      <t xml:space="preserve">23 de enero de 2017: </t>
    </r>
    <r>
      <rPr>
        <sz val="10.0"/>
      </rPr>
      <t xml:space="preserve">La Oficina TICS generó  una presentación power point con la propuesta para definir estrategia GEL, la cual incluye generalidades sobre GEL con sus metas, necesidades y requerimientos de implementación en la entidad, posibles responsables, actividades y cronograma, este tema fue socializado en enero 2017 internamente en la Oficina TICS, sin embargo debe ser aprobada por el Comité GEL, a la fecha el Comité GEL no se ha reunido. Se recomienda a la Oficina TICS como secretaria Técnica del Comité solicite oficialmente mediante comunicación interna agenda con el director para sesionar. </t>
    </r>
    <r>
      <rPr>
        <b/>
        <sz val="10.0"/>
      </rPr>
      <t xml:space="preserve">NCSS
25 de agosto de 2017: </t>
    </r>
    <r>
      <rPr>
        <sz val="10.0"/>
      </rPr>
      <t>Se revisó la resolución 138 del 04 de abril de 2017 por la cual se modifica parcialmente la resolución 360 de 2015, especificamente lo concerniente a Comité antitramites, Gobierno en línea y seguridad de la información, a pesar de que la emisión de esta resolución es importante no demuestra el cumplimiento de la acción, no se suministro evidencias de la realización de reunión comité GEL falta también el documento de Estrategia GEL.</t>
    </r>
    <r>
      <rPr>
        <b/>
        <sz val="10.0"/>
      </rPr>
      <t xml:space="preserve"> NCSS
16 enero de 2018: </t>
    </r>
    <r>
      <rPr>
        <sz val="10.0"/>
      </rPr>
      <t xml:space="preserve">Se revisaron evidencias sobre dos reuniones donde se trato el tema de estrategia GEL, una en mayo y otra en junio, esta acción se cumplirá cuando la Oficina TICS evidencie de manera puntual en qué consiste la estrategia GEL y como se operativizará en la entidad. </t>
    </r>
    <r>
      <rPr>
        <b/>
        <sz val="10.0"/>
      </rPr>
      <t xml:space="preserve">NCSS
</t>
    </r>
    <r>
      <rPr>
        <b/>
      </rPr>
      <t>17 julio de 2018:</t>
    </r>
    <r>
      <t xml:space="preserve"> Se cierra por solicitud de la Oficina TICS mediante comunicación 2018IE2669, teniendo en cuenta que la normatividad cambio y ahora la directriz es implementar la política de Gobierno Digital  establecida en el Decreto 1008 de 2018, allí no se requiere la existencia de un comité GEL. </t>
    </r>
    <r>
      <rPr>
        <b/>
      </rPr>
      <t>NCSS</t>
    </r>
  </si>
  <si>
    <t>IATICS16-35</t>
  </si>
  <si>
    <t>NTCGP 1000:2009, en su numeral 7.4.1 Proceso de adquisición de bienes y servicios</t>
  </si>
  <si>
    <t>14. No se realizan re evaluaciones a los proveedores de bienes y servicios.</t>
  </si>
  <si>
    <t>No esta establecido en ningún procedimiento de la oficina la  actividad correspondiente a la evaluación de proveedores de bienes y servicios</t>
  </si>
  <si>
    <t>Realizar las actividades correspondientes a la evaluación de proveedores conforme al formato establecido</t>
  </si>
  <si>
    <t>tarea aun no iniciada
14/08/2017 Se realizarán evaluaciónes de poveedores una vez se apruebe el formato de evaluación de proveedores</t>
  </si>
  <si>
    <r>
      <rPr>
        <b/>
        <sz val="10.0"/>
      </rPr>
      <t>23 de enero de 2017:</t>
    </r>
    <r>
      <rPr>
        <sz val="10.0"/>
      </rPr>
      <t xml:space="preserve"> No ha iniciado, depende de que culmine la anterior acción con la aprobación del instrumento de evaluación de proveedores. Se  recordó a la Oficina TICS que es necesario que gestionen lo correspondiente con el área jurídica para que la evaluación de proveedores sea incluida en la etapa precontractual y contractual de manera que los proveedores estén informados de que se van a evaluar. </t>
    </r>
    <r>
      <rPr>
        <b/>
        <sz val="10.0"/>
      </rPr>
      <t xml:space="preserve">NCSS
25 de agosto de 2017: </t>
    </r>
    <r>
      <rPr>
        <sz val="10.0"/>
      </rPr>
      <t>teniendo en cuenta que el formato ya está para aprobación y publicación de planeación esta actividad no se ha podido iniciar</t>
    </r>
    <r>
      <rPr>
        <b/>
        <sz val="10.0"/>
      </rPr>
      <t xml:space="preserve">. NCSS
16 enero de 2018: </t>
    </r>
    <r>
      <rPr>
        <sz val="10.0"/>
      </rPr>
      <t xml:space="preserve">No se presentó evidencia adicional de avance. </t>
    </r>
    <r>
      <rPr>
        <b/>
        <sz val="10.0"/>
      </rPr>
      <t xml:space="preserve">NCSS
</t>
    </r>
    <r>
      <rPr>
        <b/>
      </rPr>
      <t>17 julio de 2018:</t>
    </r>
    <r>
      <t xml:space="preserve"> Teniendo en cuenta que el formato se publicó hasta el 16 de julio de 2018, la Oficina TICS diligenciará lo correspondiente a medida que se vayan finalizando los contratos de la vigencia 2018. </t>
    </r>
    <r>
      <rPr>
        <b/>
      </rPr>
      <t>NCSS</t>
    </r>
  </si>
  <si>
    <t>IATICS16-34</t>
  </si>
  <si>
    <t>Elaborar un formato de evaluación para el soporte de cumplimiento a dicha actividad</t>
  </si>
  <si>
    <t>Juan Camilo Jiménez</t>
  </si>
  <si>
    <t>10/01/2017 Se realizo el diseño del formato de evaluación de proveedores, la oficina de TIC se encuentra a la espera de sostener una fecha en el mes de enero con la oficina asesora de planeación para la aprobación  publicación del formato
14/08/2017 el formato está en proceso de aprobación
13/07/2018 El formato se encuentra aprobado y publicado en el sistema de gestión de la entidad. Una copia del formato se encuentra en la carpeta de evidencias</t>
  </si>
  <si>
    <r>
      <rPr>
        <b/>
        <sz val="10.0"/>
      </rPr>
      <t>23 de enero de 2017</t>
    </r>
    <r>
      <rPr>
        <sz val="10.0"/>
      </rPr>
      <t xml:space="preserve">: Se verificó que la Oficina TICS diseño un formato para realizar la evaluación de proveedores, con criterios cualitativos, el formato no ha sido revisado por el jefe de Oficina TICS ni por planeación. </t>
    </r>
    <r>
      <rPr>
        <b/>
        <sz val="10.0"/>
      </rPr>
      <t xml:space="preserve">NCSS
25 de enero de 2017: </t>
    </r>
    <r>
      <rPr>
        <sz val="10.0"/>
      </rPr>
      <t xml:space="preserve">El área generó el formato titulado "Evaluación de Proveedores de productos y servicios Tecnológicos" y fue remitido mediante oficio 2017IE2664 al área de planeación para aprobación y publicación. NCSS
</t>
    </r>
    <r>
      <rPr>
        <b/>
        <sz val="10.0"/>
      </rPr>
      <t xml:space="preserve">16 enero de 2018: </t>
    </r>
    <r>
      <rPr>
        <sz val="10.0"/>
      </rPr>
      <t xml:space="preserve">No se presentó evidencia adicional de avance, se idnetificó que la Oficina de Planeación respondió la solicitud de aprobación del formato mediante la comunicación 2017IE3104, sin embargo no se suministró el documento para identificar el estado del tramite. se sugiere a la Oficina TICS suministrar como evidencia la comunicación en mención. </t>
    </r>
    <r>
      <rPr>
        <b/>
        <sz val="10.0"/>
      </rPr>
      <t xml:space="preserve">NCSS
</t>
    </r>
    <r>
      <rPr>
        <b/>
      </rPr>
      <t>17 julio de 2018:</t>
    </r>
    <r>
      <t xml:space="preserve"> Se revisó la expedición y publicación el 16/07/2018 dentro del sistema integrado de Gestión del formato titulado Evaluación para proveedoresde productos y servicios tecnológicos asociado al procedimiento Ingeniería de Software, acción cumplida. </t>
    </r>
    <r>
      <rPr>
        <b/>
      </rPr>
      <t>NCSS</t>
    </r>
  </si>
  <si>
    <t>IATICS16-33</t>
  </si>
  <si>
    <t>Realizar una adición de esta actividad a los procesos correspondientes a la Oficina TIC</t>
  </si>
  <si>
    <t>10/01/2017 Los procesos están modificados para contener esta actividad, la oficina de TIC se encuentra a la espera de sostener una fecha en el mes de enero con la oficina asesora de planeación para la aprobación  publicación de las modificaciones
16/07/2018 Se encuentra actualizado el proceso de ingenieria de software con el procedimiento de evalaución de proveedores</t>
  </si>
  <si>
    <r>
      <rPr>
        <b/>
        <sz val="10.0"/>
      </rPr>
      <t>23 de enero de 2017:</t>
    </r>
    <r>
      <rPr>
        <sz val="10.0"/>
      </rPr>
      <t xml:space="preserve"> Se cuenta con propuestas para la actualización de procedimientos. </t>
    </r>
    <r>
      <rPr>
        <b/>
        <sz val="10.0"/>
      </rPr>
      <t xml:space="preserve">NCSS 
25 de agosto de 2017: </t>
    </r>
    <r>
      <rPr>
        <sz val="10.0"/>
      </rPr>
      <t>No se suministró evidencia de avance, falta la aprobación y publicación de procedimientos por parte de la Oficina de Planeación.</t>
    </r>
    <r>
      <rPr>
        <b/>
        <sz val="10.0"/>
      </rPr>
      <t xml:space="preserve"> NCSS
16 de enero de 2018:  </t>
    </r>
    <r>
      <rPr>
        <sz val="10.0"/>
      </rPr>
      <t xml:space="preserve">No se suministró evidencia adicional de avance. NCSS
</t>
    </r>
    <r>
      <rPr>
        <b/>
      </rPr>
      <t>17 julio de 2018:</t>
    </r>
    <r>
      <t xml:space="preserve"> Se actualizó el procedimiento ingenieria de software en su versión 4, se encuentra publicado en el sistema integrado de gestión desde el 16 de julio de 2018, incluyendo  en la actividad 9 el tema de validación de requerimientos, tambien en el numeral 4 titulado Documentos relacionados se incluyó el forrmato de evaluación de proveedores. Acción cumplida. </t>
    </r>
    <r>
      <rPr>
        <b/>
      </rPr>
      <t>NCSS</t>
    </r>
  </si>
  <si>
    <t>IATICS16-29</t>
  </si>
  <si>
    <t>NTCGP 1000:2009 en sus numerales 8.4 Análisis de Datos</t>
  </si>
  <si>
    <t>11. No se realiza análisis de datos frente a los resultados de la Encuesta de Satisfacción del servicio HELP DESK.</t>
  </si>
  <si>
    <t>No se identificó en la encuesta una oportunidad de mejora, y no por lo cuál no se realizaron los análisis respectivos</t>
  </si>
  <si>
    <t>Elaborar como parte del Plan Estratégico de TIC - PETIC un plan de actualización tecnológica que incluya la evaluación y actualización de equipos de computo.</t>
  </si>
  <si>
    <t>Carlos Sosa</t>
  </si>
  <si>
    <t>10/01/2017 Están elaborados los lineamientos generales del plan
16/07/2018 Se encuentra elaborada la politica de adquisicion tecnologica, el documento se encuentra aprobado y publicado en el sistema integrado de gestión</t>
  </si>
  <si>
    <r>
      <rPr>
        <b/>
        <sz val="10.0"/>
      </rPr>
      <t xml:space="preserve">23 de enero de 2017: </t>
    </r>
    <r>
      <rPr>
        <sz val="10.0"/>
      </rPr>
      <t>La acción no ha iniciado en tanto es necesario tener varios lineamientos firmes para proceder a formular el PTIC, entre ellos solucionar la obtención de recursos para la renovación tecnológica para 2017 la Oficina TICS no cuenta con presupuesto. De acuerdo al profesional Carlos SOSA en el PTIC se incluirá una política de renovación tecnológica</t>
    </r>
    <r>
      <rPr>
        <b/>
        <sz val="10.0"/>
      </rPr>
      <t xml:space="preserve">. NCSS
25 de agosto de 2017: </t>
    </r>
    <r>
      <rPr>
        <sz val="10.0"/>
      </rPr>
      <t>No se suministro evidencias que respalden avances, esta acción esta vencida desde diciembre 2016.</t>
    </r>
    <r>
      <rPr>
        <b/>
        <sz val="10.0"/>
      </rPr>
      <t xml:space="preserve"> NCSS
15 de enero de 2018:</t>
    </r>
    <r>
      <rPr>
        <sz val="10.0"/>
      </rPr>
      <t xml:space="preserve"> Se verificó que la Oficina TICS esta eleaborando un documento titulado PETI 2016-2020, del cual ya existe un borrador</t>
    </r>
    <r>
      <rPr>
        <b/>
        <sz val="10.0"/>
      </rPr>
      <t xml:space="preserve"> </t>
    </r>
    <r>
      <rPr>
        <sz val="10.0"/>
      </rPr>
      <t xml:space="preserve"> NCS</t>
    </r>
    <r>
      <rPr>
        <b/>
        <sz val="10.0"/>
      </rPr>
      <t xml:space="preserve">S
17 Julio de 2018: </t>
    </r>
    <r>
      <rPr>
        <sz val="10.0"/>
      </rPr>
      <t xml:space="preserve">No se suministró evidencia de avance adicional. </t>
    </r>
    <r>
      <rPr>
        <b/>
        <sz val="10.0"/>
      </rPr>
      <t xml:space="preserve">NCSS
</t>
    </r>
  </si>
  <si>
    <t>IATICS16-20</t>
  </si>
  <si>
    <t>NTCGP 1000:2009 en su numeral 7.3.1 Planificación del diseño y desarrollo</t>
  </si>
  <si>
    <t>7. Demoras en la implementación de los módulos SI CAPITAL.</t>
  </si>
  <si>
    <t>Dentro de los procedimientos contables y administrativos, no se encuentran las actividades inherentes al uso de la plataforma de SI-CAPITAL, produciendo libres interpretaciones y usos dependiendo de los responsables de las áreas y de los procesos</t>
  </si>
  <si>
    <t>Apoyar la modificación de los procesos administrativos y contables de la entidad, asegurando incluir las actividades inherentes al manejo de la herramienta SI-Capital</t>
  </si>
  <si>
    <t>Sandra Mora</t>
  </si>
  <si>
    <t>reuniones de identificación del lugar de Si - Capital en los procedimientos de la subdirección
11/07/2018  Se oficializa a control interno mediante comunicación interna N0 2018IE2669 la necesidad de eliminar esta actividad del plan de mejoramiento de la oficina TIC debido a que la competencia de modificar procedimientos en el sistema integrado de gestión de la entidad es del responsable del area, como se ha podido evidenciar, los profesionales de SI CAPITAL han participado en reuniones de la subdirección corporativa, en aras de apoyar dichas actividades de actualización, sin embargo, al no estar dentro del plan de mejoramiento institucional o escenario similar, la subdirección no tiene responsabilidad alguna en definir una fecha para la realizacion de las mismas</t>
  </si>
  <si>
    <r>
      <t xml:space="preserve">17 de enero de 2017: </t>
    </r>
    <r>
      <rPr>
        <sz val="10.0"/>
      </rPr>
      <t xml:space="preserve">Para el cumplimiento de la acción la Oficina TICS a través de la profesional encargada de SI CAPITAL Sandra Mora se ha venido reuniendo con el asesor de dirección Dagoberto Mejía Sandoval quien se encuentra formulando procedimientos para el manejo financiero de FONDIGER, contrato 503 de 2016, así mismo se verificó mediante dos correos electrónicos que la oficina TICS ha suministrado la información requerida por el asesor. Teniendo en cuenta que la actualización de procedimientos de las áreas financieras de la entidad no dependen de la Oficina TICS se sugiere que la Oficina TICS solicite formalmente a la Oficina de Control Interno el ajuste de la redacción de la acción con el fin de que refleje lo que puede hacer TICS en este tema. NCSS
24 de agosto de 2017:  No se reportaron de evidencias de avance de cumplimiento, se solicitó informar si los procedimiento de manejo financiero FONDIGER se realizaron y si incluyen el tema de SI CAPITAL.  NCSS
28 de agosto de 2017: En reunión se solicitó al proceso incluir el cronograma de las reuniones sobre nuevo marco normativo contable que acompañaron, sin embargo no se recibio evidencia, se acordó que las evidencias serán acompañamiento al proceso Gestión financiera. NCSS
15 de enero de 2018: Se verificó con el proceso de Gestión financiera que la Oficina TICS durante la vigencia 2017 realizó continuo acompañamiento en cuanto a ajustes, parametrización y actualización de procedimientos, en diciembre fueron actualizados los procedimientos, las actas de reuniones reposan en la Oficina de contabilidad. NCSS
</t>
    </r>
    <r>
      <rPr>
        <b/>
      </rPr>
      <t>17 julio de 2018:</t>
    </r>
    <r>
      <t xml:space="preserve"> Se verificó que la Oficina TICS ha apoyado en reuniones realizadas juntos con el área financiera el seguimiento a SICAPITAL para realizar ajustes y cambios necesarios, de enero a julio 2018 se han realizado un total de 14 reuniones. Se cierra acción ya que se ha identificado el continuo apoyo de la Ofiicna TICS en lo referente a ajustes y puesta en marcha de los diferentes módulos del SI CAPITAL. </t>
    </r>
    <r>
      <rPr>
        <b/>
      </rPr>
      <t>NCSS</t>
    </r>
  </si>
  <si>
    <t>IATICS16-17</t>
  </si>
  <si>
    <t>NTCGP 1000:2009 en su numeral 8.4 Análisis de Datos</t>
  </si>
  <si>
    <t>5. El Sistema Distrital de Alertas Tempranas –SIDISAT- no genera reportes ni alertas tempranas frente a la Red de monitoreo de Fenómenos.</t>
  </si>
  <si>
    <t>El SIDISAT no se diseño para incluir la RAB ni los reportes de ésta ya que para sismos no se pueden establecer alertas tempranas. 
La Subdirección de análisis no ha proporcionado los umbrales para la generación de alertas tempranas, cabe resaltar que el aplicativo tienen la posibilidad de generar umbrales de modo estadístico para identificar alertas, pero está deshabilitado por recomendación de la subdirección de análisis.</t>
  </si>
  <si>
    <t>Solicitar a la Subdirección de Análisis  los umbrales para la generación de alertas tempranas. 
Incorporar los umbrales al SIDISAT</t>
  </si>
  <si>
    <t>Iván Bautista (Oficina TIC)
Andrés Hernández (Oficina TIC)</t>
  </si>
  <si>
    <t>tarea aun no iniciada
Listado de umbrales entregados a la oficina TIC
20/12/2017 se presentan las evidencias CORDIS de la respuesta oficial de la subdirección de Analisis
11/07/2018 Los umbrales se encuentran parametrizados en la base de datos del SAB, adicionalmente se incluyo en el proyecto de Sistema Alerta Bogotá un sistema de notificación via correo electronico en el cual  se reportan las precipitaciones por intervalos de tiempo y un hipervinculo para acceder a la plataforma</t>
  </si>
  <si>
    <r>
      <rPr>
        <b/>
        <sz val="10.0"/>
      </rPr>
      <t xml:space="preserve">17 de enero de 2017: </t>
    </r>
    <r>
      <rPr>
        <sz val="10.0"/>
      </rPr>
      <t xml:space="preserve">Acción no iniciada, la acción se encuentra vencida, se recomendó a los profesionales Juan Camilo Jiménez y Carlos Sosa que se realizara la solicitud formal por medio de comunicación interna a la subdirección de Análisis. </t>
    </r>
    <r>
      <rPr>
        <b/>
        <sz val="10.0"/>
      </rPr>
      <t xml:space="preserve">NCSS
24 de agsoto de 2017: </t>
    </r>
    <r>
      <rPr>
        <sz val="10.0"/>
      </rPr>
      <t xml:space="preserve">la evidencia suministrada no es completamente válida porque no se encuentra identificada en CORDIS y no está firmada, por favor adjuntar el oficio que efectivamente recibió por correpondencia interna la oficina TICS de la subdirección de análisis,  ahora es necesario que la Oficina TICS reporte en la columna evidencia si ya se parametrizaron esos umbrales en el SIDISAT y qué faltaría para generar alertas tempranas, así como incluir las respectivas evidencias. NCSS
</t>
    </r>
    <r>
      <rPr>
        <b/>
        <sz val="10.0"/>
      </rPr>
      <t xml:space="preserve">15 enero de 2018: </t>
    </r>
    <r>
      <rPr>
        <sz val="10.0"/>
      </rPr>
      <t xml:space="preserve">Se verificó que la comunicación fue recibida y registrada en CORDIS mediante el 2017IE648,  falta que la oficina TICS reporte y evidencie que los umbrales ya fueron parametrixados. </t>
    </r>
    <r>
      <rPr>
        <b/>
        <sz val="10.0"/>
      </rPr>
      <t xml:space="preserve">NCSS
</t>
    </r>
    <r>
      <rPr>
        <b/>
      </rPr>
      <t>17 julio de 2018:</t>
    </r>
    <r>
      <t xml:space="preserve"> Desde el mes de marso 2018 se parametrizaron los umbrales suministrados por la subdirección de análiss en el SAB antes SIDISAT, de esta manera se verificó que en los casos en que en alguna estación se superan los umbrales el sistema genera un correo electrónico automático de alerta a los usuarios funcionales del grupo de sistema de alertas temprana. Se revisó el caso de lluvias en USME el 11 de junio de 2018. </t>
    </r>
    <r>
      <rPr>
        <b/>
      </rPr>
      <t xml:space="preserve">NCSS </t>
    </r>
  </si>
  <si>
    <t>IATICS16-14</t>
  </si>
  <si>
    <t>NTCGP 1000:2009 en su numeral 7.3.2 Elementos de entrada para el diseño y desarrollo</t>
  </si>
  <si>
    <t>4.3 Debilidades asociadas al SIRE relacionadas al Sistema Único de Reasentamiento –SURR.</t>
  </si>
  <si>
    <t xml:space="preserve">Falta de definición un procedimiento institucional para reasentamientos.
</t>
  </si>
  <si>
    <t>Solicitar a la Subdirección de Reducción los procedimientos actualizados para reasentamientos en los que se evidencie el rol del SURR, y desarrollar los nuevos módulos del SURR conforme a estos procedimientos</t>
  </si>
  <si>
    <t>2 módulos desarrollados conforme a la solicitud de la subdirección
15/12/2017 Están desarrollados y en pruebas para publicación los módulos acciones judiciales y asignación de proceos (se encuentran en servidores para prueba) 
http://appsurr.sire.gov.co:8180/surr/        Acciones judiciales
http://172.16.24.28:8007/SURR/                   Asignación de Procesos</t>
  </si>
  <si>
    <r>
      <rPr>
        <b/>
        <sz val="10.0"/>
      </rPr>
      <t>17 de enero de 2017:</t>
    </r>
    <r>
      <rPr>
        <sz val="10.0"/>
      </rPr>
      <t xml:space="preserve"> Se revisó el plan de acción para la implementación del SURR, el cual se encuentra debidamente aprobado  y contiene los acuerdos y actividades con responsables y fechas de realización para los intervinientes, Dirección de Reasentamiento de la Caja de Vivienda Popular, Subdirección de Reducción de riesgos y adaptación al cambio climático y Oficina TICS, 
Se esta trabajando en uno de los módulos propuestos en la acción el cual se titula acciones judiciales.
Teniendo en cuenta que la fecha de finalización de esta acción es el 17 de febrero de 2017, pero en el plan de trabajo la fecha final es en el mes de mayo se sugirió solicitar formalmente a la Oficina de Control Interno ajuste de la fecha final de la acción. </t>
    </r>
    <r>
      <rPr>
        <b/>
        <sz val="10.0"/>
      </rPr>
      <t xml:space="preserve">NCSS
28 de agosto de 2017: </t>
    </r>
    <r>
      <rPr>
        <sz val="10.0"/>
      </rPr>
      <t>se realizó reunión donde se acordó que serán dos los desarrollos tenidos en cuenta para ésta acción, módulo de reasentamiento y módulo de procesos judiciales, al momento de revisión no se suministó evidencia del módulo procesos judiciales y frente al de reasentamiento el avance es el levantamiento de requerimientos.</t>
    </r>
    <r>
      <rPr>
        <b/>
        <sz val="10.0"/>
      </rPr>
      <t xml:space="preserve"> NCSS
15 enero de 2018: </t>
    </r>
    <r>
      <rPr>
        <sz val="10.0"/>
      </rPr>
      <t xml:space="preserve">se verificó en línea los links de los módulos en estado de prueba, con  los requerimientyos solicitados por la Subdirección de Reducción. </t>
    </r>
    <r>
      <rPr>
        <b/>
        <sz val="10.0"/>
      </rPr>
      <t xml:space="preserve">NCSS
</t>
    </r>
    <r>
      <rPr>
        <b/>
      </rPr>
      <t>17 julio de 2018:</t>
    </r>
    <r>
      <t xml:space="preserve"> No se suministró evidencia de avance adicional. </t>
    </r>
    <r>
      <rPr>
        <b/>
      </rPr>
      <t>NCSS</t>
    </r>
  </si>
  <si>
    <t>IATICS16-12</t>
  </si>
  <si>
    <t>NTCGP 1000: 2009 en su numeral 7.2.2 Revisión de los requisitos relacionados con el producto y/o servicio</t>
  </si>
  <si>
    <t>4.1 Debilidades asociadas al SIRE relacionadas al Módulo Bodega de Información.</t>
  </si>
  <si>
    <t>La bodega de información se encuentra en una situación de obsolescencia frente a las necesidad actuales, además es necesario un trabajo de carga de metadatos que actualice los años en los cuales no se ha realizado carga de información</t>
  </si>
  <si>
    <t>Realizar la contratación de personal para la actualización de los metadatos de la bodega</t>
  </si>
  <si>
    <t>10/01/2017 La persona encargada de apoyar la actualización  de la información contenida en la bodega de información ha sido contratada.
15/12/2017  El día 27 de diciembre se adjudica el proceso y s eejecuta a partir de enero de 2018 - proceso de contratación 027 de 2017 (secop)</t>
  </si>
  <si>
    <r>
      <rPr>
        <b/>
        <sz val="10.0"/>
      </rPr>
      <t>17 de enero de 2017:</t>
    </r>
    <r>
      <rPr>
        <sz val="10.0"/>
      </rPr>
      <t xml:space="preserve"> No ha iniciado depende del cumplimiento de las dos  anteriores acciones sobre el diagnóstico e identificación de la reingeniería sobre el módulo bodega de información. Teniendo en cuenta que la acción se encuentra vencida se sugirió que la Oficina TICS solicitara oficialmente a la Oficina de Control Interno ajustes de fechas para el cumplimiento de la acción en 2017.  </t>
    </r>
    <r>
      <rPr>
        <b/>
        <sz val="10.0"/>
      </rPr>
      <t xml:space="preserve">NCSS
24 de agosto de 2017: </t>
    </r>
    <r>
      <rPr>
        <sz val="10.0"/>
      </rPr>
      <t>No se suministró evidencia de avance de esta acción, se informó mediante correo electrónico las observacionesal plan de mejoramiento que esta acción se encuentra vencida</t>
    </r>
    <r>
      <rPr>
        <b/>
        <sz val="10.0"/>
      </rPr>
      <t xml:space="preserve">. NCSS
26 diciembre de 2017: </t>
    </r>
    <r>
      <rPr>
        <sz val="10.0"/>
      </rPr>
      <t xml:space="preserve">Se revisó el pliego de condiciones para el proceso 027 de 2017 selección abreviada menor cuantía cuyo objeto es: “ADQUISICIÓN Y PUESTA EN FUNCIONAMIENTO DE UNA HERRAMIENTA DE ADMINISTRACIÓN
DE COLECCIONES DIGITALES PARA LA BODEGA DE INFORMACIÓN”, dicho contrato se ejecutará en 2018.
</t>
    </r>
    <r>
      <rPr>
        <b/>
      </rPr>
      <t>17 julio de 2018:</t>
    </r>
    <r>
      <t xml:space="preserve"> Ya está en ejecución el contrato 505 de 2017, cuando este finalice se tiene programado contratar recurso humano dedicado al cargue de metadatos, por ello se asigna un avance del 40%, cuando se tenga en producción la aplicación de colecciones digitales se cumplirá el 50% y cuando se contrate el recurso humano para el cargue de metadatos y se verifique el cargue de información en la colección se asignará cumplimiento del 100%. </t>
    </r>
    <r>
      <rPr>
        <b/>
      </rPr>
      <t>NCSS</t>
    </r>
  </si>
  <si>
    <t>IATICS16-11</t>
  </si>
  <si>
    <t>Implementar la adquisición o realizar los procesos de reingeniería para cumplir con las necesidades actuales de la bodega</t>
  </si>
  <si>
    <t>Claudia Guerra</t>
  </si>
  <si>
    <r>
      <t xml:space="preserve">tarea aun no iniciada
14/08/2017 Se está revisando la propuesta del software DSPACE para que supla esta necesidad
15/12/2017  El día 27 de diciembre se adjudica el proceso y s eejecuta a partir de enero de 2018 - proceso de contratación 027 de 2017 (secop)
11/07/2018 La nueva bodega de informacón se encuentra implementada en los servidores de la entidad en la siguiente direccion local: http://172.16.24.40/ a la fecha se encuentra en ajusted de diseño para poder ser publicada en el ambiente de producción. La ejecución del proyecto se encuentra en un </t>
    </r>
    <r>
      <rPr>
        <b/>
      </rPr>
      <t>80%</t>
    </r>
  </si>
  <si>
    <r>
      <rPr>
        <b/>
        <sz val="10.0"/>
      </rPr>
      <t xml:space="preserve">17 de enero de 2017: </t>
    </r>
    <r>
      <rPr>
        <sz val="10.0"/>
      </rPr>
      <t xml:space="preserve">No ha iniciado depende del cumplimiento de la anterior acción sobre el diagnóstico sobre el módulo bodega de información. Teniendo en cuenta que la acción se encuentra vencida Se sugirió que la Oficina TICS solicitara oficialmente a la Oficina de Control Interno ajustes de fechas para el cumplimiento de la acción en 2017. </t>
    </r>
    <r>
      <rPr>
        <b/>
        <sz val="10.0"/>
      </rPr>
      <t>NCSS
24 de agosto de 2017:</t>
    </r>
    <r>
      <rPr>
        <sz val="10.0"/>
      </rPr>
      <t xml:space="preserve"> No se suministró evidencia de avance de esta acción, se informó mediante correo electrónico las observacionesal plan de mejoramiento que esta acción se encuentra vencida. NCSS
</t>
    </r>
    <r>
      <rPr>
        <b/>
        <sz val="10.0"/>
      </rPr>
      <t xml:space="preserve">26 diciembre de 2017: </t>
    </r>
    <r>
      <rPr>
        <sz val="10.0"/>
      </rPr>
      <t xml:space="preserve">Se revisó el pliego de condiciones para el proceso 027 de 2017 selección abreviada menor cuantía cuyo objeto es: “ADQUISICIÓN Y PUESTA EN FUNCIONAMIENTO DE UNA HERRAMIENTA DE ADMINISTRACIÓN
DE COLECCIONES DIGITALES PARA LA BODEGA DE INFORMACIÓN”, dicho contrato se ejecutará en 2018.
</t>
    </r>
    <r>
      <rPr>
        <b/>
      </rPr>
      <t>17 julio de 2018:</t>
    </r>
    <r>
      <t xml:space="preserve"> Se contrato a través del contrsto 505 de 2017 la adquisición y puesta en funcionamiento de una herramienta de administración de colecciones digitales para la bodega de información, con esta aplicación se puede cargar información en diferentes formatos y no sólo información cartográfica como en la anterior bodega de información, el aplicativo ya cuenta con el diseño y un ambiente de prueba que falta de aprobación del director, se esta cargando información para ponerlo en producción para el público. </t>
    </r>
    <r>
      <rPr>
        <b/>
      </rPr>
      <t xml:space="preserve">NCSS </t>
    </r>
  </si>
  <si>
    <t>IATICS16-1</t>
  </si>
  <si>
    <t xml:space="preserve">4.2.3 
MECI - 1.2.2 </t>
  </si>
  <si>
    <t>1.1 Desactualización de procedimientos en gestión de telecomunicaciones.</t>
  </si>
  <si>
    <t>Existe un cambio de actividades generados por la transformación de la entidad y por las definiciones de la dirección y de la oficina. Sin embargo dichas actividades no se vieron actualizados en el procedimiento documentado que se encuentra en vigencia</t>
  </si>
  <si>
    <t>Realizar la modificación de los procesos, actividades e indicadores del procedimiento de gestión de telecomunicaciones ajustados a las necesidades de la entidad en su rol de coordinador del sistema</t>
  </si>
  <si>
    <t>Jenny Díaz Muñoz (Oficina TIC)
Profesional del área de planeación</t>
  </si>
  <si>
    <t>Revisión de los procedimientos de gestión de las telecomunicaciones 
Se Desarrollo la versión 3 del procedimiento para acondicionarlos a las situación actual de la entidad
11/12/2017  se entregó a  planeación el proceso de telecomunicaciones para la revisión y aprobación.
11/07/2018 El procedimiento se encuentra aprobado y publicado en el mapa de procesos de la entidad  en la url http://www.idiger.gov.co/web/guest/tic con el código TICS-PD-08 Administración de Telecomunicaciones. de igual forma se guarda una copia en la carpeta fisica de evidencias</t>
  </si>
  <si>
    <r>
      <rPr>
        <b/>
        <sz val="10.0"/>
      </rPr>
      <t xml:space="preserve">Enero 13 de 2017: </t>
    </r>
    <r>
      <rPr>
        <sz val="10.0"/>
      </rPr>
      <t xml:space="preserve">Se revisó el borrador del procedimiento gestión de telecomunicaciones, el cual fue elaborado por los profesionales, este borrador falta ser revisado y aprobado por el jefe de Oficina TICS y posteriormente por la oficina de planeación. </t>
    </r>
    <r>
      <rPr>
        <b/>
        <sz val="10.0"/>
      </rPr>
      <t xml:space="preserve">NCSS
24 agosto de 2017: </t>
    </r>
    <r>
      <rPr>
        <sz val="10.0"/>
      </rPr>
      <t xml:space="preserve">No se presentaron avances adicionales, el borrador no se encuentra en el formato de procedimiento estandarizado en el SIG. NCSS
</t>
    </r>
    <r>
      <rPr>
        <b/>
        <sz val="10.0"/>
      </rPr>
      <t>26 diciembre de 2017</t>
    </r>
    <r>
      <rPr>
        <sz val="10.0"/>
      </rPr>
      <t xml:space="preserve">: Se revisó la comunicación 2017IE 4736 con fecha del 13 de diciembre de 2017 donde la Oficina TICS remite  procedimiento de Administración de telecomunicaciones para revisión y aprobación de la Oficina de PLaneación. Falta la estandarización del procedimiento y publicación de acuerdo a revisión de la oficina de Planeación. NCSS
</t>
    </r>
    <r>
      <rPr>
        <b/>
      </rPr>
      <t>17 julio de 2018:</t>
    </r>
    <r>
      <t xml:space="preserve"> Se encuentra publicado desde el 01/02/2018 en el sistema integrado de gestión el procedimiento TICSPD-08 titulado Administración de telecomunicaciones, aprobado por el jefe de Oficina TICS y revisado por el jefe de Planeación, acción cumplida. </t>
    </r>
    <r>
      <rPr>
        <b/>
      </rPr>
      <t>NCSS</t>
    </r>
    <r>
      <t xml:space="preserve"> </t>
    </r>
  </si>
  <si>
    <t>RTICS18-1</t>
  </si>
  <si>
    <t>Riesgos identificados</t>
  </si>
  <si>
    <t>Gestión de Riesgos</t>
  </si>
  <si>
    <t xml:space="preserve">Con la expedición del Decreto 1008 de 2018 que subroga lo relacionado con la estrategia GEL, se idetificó el riesgo de que no se implementen las nuevas disposiciones ahora denominado Política de Gobierno Digital, siendo de aplicación obligatoria para las entidades públicas </t>
  </si>
  <si>
    <t>La normatividad es nueva y en la entidad no se han decidido los aspectos de implementación de la misma</t>
  </si>
  <si>
    <t>Elaborar el Plan de Acción y Cronograma para la Implementación de la Política de Gobierno Digital</t>
  </si>
  <si>
    <t>Juan Camilo Jimenez</t>
  </si>
  <si>
    <t>AIAMBS18-8</t>
  </si>
  <si>
    <t>Auditoria Interna -Administración y manejo de Bienes y suministros</t>
  </si>
  <si>
    <t>actividades 6 y 9 del procedimiento Administración, Manejo y Control de Bienes.</t>
  </si>
  <si>
    <t>3. No se lleva el debido manejo y control en los espacios de almacenamiento de bienes y elementos que existen en el IDIGER: Se encontró que en el sistema SI CAPITAL no se discrimina la información por bodegas de almacén cuando en la práctica en el IDIGER se identificó la existencia de 2 bodegas de almacenamiento y otros 2 espacios de almacenamiento, donde sólo una recibe tratamiento y administración como bodega, el resto de bienes almacenados en dichas bodegas se encuentran individualizados bajo responsabilidad de un funcionario o servidor</t>
  </si>
  <si>
    <t>El sistema de infromacion SI CAPITAL (SAE - SAI) registra la informacion por tercero (Numero de identificacion) razon por la cual las bodegas de almacen y del CDLYR se encuentran en cabeza de quien las administra.</t>
  </si>
  <si>
    <t>Realizar el desarrollo tecnológico que permita la discriminación de las bodegas que tiene el IDIGER en los modulos SAE - SAI de SICAPITAL</t>
  </si>
  <si>
    <t>NANCY GOMEZ
 Contratista TICS</t>
  </si>
  <si>
    <t>IC14-2</t>
  </si>
  <si>
    <t xml:space="preserve">Auditoria Interna - Contratación </t>
  </si>
  <si>
    <t>7.4</t>
  </si>
  <si>
    <r>
      <t>NO CONFORMIDAD 3.</t>
    </r>
    <r>
      <rPr>
        <rFont val="Arial"/>
        <sz val="10.0"/>
      </rPr>
      <t xml:space="preserve"> 
Estudios Previos Sin Suficiente Sustentación</t>
    </r>
  </si>
  <si>
    <t>Falta de Planeación de los procesos a surtir, por cuanto no se concreta la necesidad a contratar y el cambio de especificaciones, obligaciones e incluso objeto, cuando se esta sobre la marcha en la elaboración de los Estudios Previos
Falta de Comunicación y socialización de las necesidades previstas que va generando la entidad para el adecuado cumplimiento de su misión.</t>
  </si>
  <si>
    <t xml:space="preserve">Capacitación a los responsables de cada una de las áreas  de la elaboración de los estudios previos y de quienes conforman la unidad ejecutora   </t>
  </si>
  <si>
    <t xml:space="preserve">Rosalba Onofre 
Líder de Contratación </t>
  </si>
  <si>
    <t>26/12/2017. No se anexa evidencia . MAAP</t>
  </si>
  <si>
    <t>IAF16-326</t>
  </si>
  <si>
    <t>Auditoría InternaFONDIGER</t>
  </si>
  <si>
    <t>7.4.3
2.1.1</t>
  </si>
  <si>
    <t>Las carpetas de los Convenios donde se registra la operación del Convenio presenta formatos incompletos y/o no realizados y se evidencia baja ejecución</t>
  </si>
  <si>
    <t>Falta de control y seguimiento por parte de los Supervisores designados a cada Convenio.</t>
  </si>
  <si>
    <t>El Supervisor designado por el Ordenador del Gasto del FONDIGER, verificara el contenido de los informes remitidos por las Entidades ejecutoras de los recuros asignados por la Jutna Directiva con el fin de efectuar seguimiento mensual a la ejecución de los mismos.</t>
  </si>
  <si>
    <t xml:space="preserve">Juan Carlos Leon Acosta
Jefe Oficina Asesora Juridica
</t>
  </si>
  <si>
    <t xml:space="preserve">26/12/2017. Borrador de la guia de supervision elaborado. MAAP </t>
  </si>
  <si>
    <t>Proyeccción de Formato denominado  "Informe de Ejecución Convenios Entidades Distritales",  a fin de simplificar y contar con información real que permita concoer los avances del Plan de Acción establecido en cada uno de los convenios celebrados por el Director general del IDIGER como Representante y Ordenador del Gasto del FONDIGER. Formato que debera ser remitido a la Oficina Asesora de Planeación para su revisión y aprobación y su posterior socialización a cada una de las Entiades ejecutoras.</t>
  </si>
  <si>
    <t>19/06/2018: Actualmente se cuenta con un formato denominado "INFORME DE EJECUCIÓN", el cual debe ser diligenciado por los supervisores de los Convenios suscritos.</t>
  </si>
  <si>
    <t>IAS17-325</t>
  </si>
  <si>
    <t>Auditoría Interna  supervision</t>
  </si>
  <si>
    <t>4.1. Requisitos Generales Literal g) de la NTGP 1000:2009</t>
  </si>
  <si>
    <t>En la Matriz de riesgos del IDIGER no se identifican riesgos de la supervisión</t>
  </si>
  <si>
    <t>No inclusión en la Matriz de Identificación y Distribución de Riesgos aprobada, los riesgos que se puedan derivar del ejercicio de la Supervisión.</t>
  </si>
  <si>
    <t xml:space="preserve">Revisión participativa de la Matriz de Identificación y Distribución de Riesgos, para la Identificacion, valoracion y tratamiento  de riesgos en el ejercicio de la Supervisión Contractual </t>
  </si>
  <si>
    <t>OLGA TERESA DE JESUS AVILA ROMERO
JEFE OFICINA ASESORA JURIDICA</t>
  </si>
  <si>
    <t>26/12/2017. Borrador de la guia de supervision elaborado. MAAP</t>
  </si>
  <si>
    <t>IAS17-324</t>
  </si>
  <si>
    <t>4.2.4 Control de los registros de la NTGP 1000:2009</t>
  </si>
  <si>
    <t>Se presentan errores y/o inexactitudes en las careptas contractuales.</t>
  </si>
  <si>
    <t xml:space="preserve">Falta de lineamientos frente al ejercicio de la Supervisión y la solialización de los mismos. </t>
  </si>
  <si>
    <t xml:space="preserve">GUIA PARA LA SUPERVISIÓN
2  SOCIALIZACIÓNES DE LA GUIA
</t>
  </si>
  <si>
    <t xml:space="preserve">19/06/2018: A la fecha se encuentra diagramada la "GUIA DEL SUPERVISOR", la cual esta para aprobar por calidad. </t>
  </si>
  <si>
    <t>IAS17-323</t>
  </si>
  <si>
    <t>8.2.3 Seguimiento y medición de los procesos NTGP 1000:2009</t>
  </si>
  <si>
    <t xml:space="preserve">En el 85% de los contratos revisados los informes de supervisión y ejecución contractual no estan siendo publicados en el SECOP ni en ninguna (SIC) otro sitio web de la entidad. </t>
  </si>
  <si>
    <t>No se han establecido Informes para el seguimiento de los contratos distintos a los de Prestación de Servicios.
Falta de envio por parte de la Supervisión de los documentos contractuales que den cuenta de su ejecución para la respectiva publicación en el SECOP.</t>
  </si>
  <si>
    <t>IAS17-321</t>
  </si>
  <si>
    <t>7.4.3 Verificación de los productos y/o Servicios NTGP 1000:2009</t>
  </si>
  <si>
    <t>En la muestra de contratos no se encuentran informes de supervisión documentados y periodicos que registren el seguimiento técnico, financiero, y juridico de la ejecución contractual excepto los informes de actividades mensuales para pagos elaborados por los contratistas y aprobados por los supervisores o la facturación aportada por el contratista.</t>
  </si>
  <si>
    <t xml:space="preserve">Falta de trazabilidad y evidencia del seguimiento a la ejecución contractual por parte de la Supervisión. </t>
  </si>
  <si>
    <t>IAP16-1</t>
  </si>
  <si>
    <t>Auditoria Interna - Ejecución de Obras</t>
  </si>
  <si>
    <t>7.4.1</t>
  </si>
  <si>
    <t>1. Inconsistencia de la minuta contractual con los pliegos de condiciones: En el contrato 443 de 2014.</t>
  </si>
  <si>
    <t>IAP16-5</t>
  </si>
  <si>
    <t>7.4.2 
7.2.3</t>
  </si>
  <si>
    <t>5. Inconsistencias en el presupuesto estimado para el contrato 412 de 2015 y no atención de solicitudes del contratista.</t>
  </si>
  <si>
    <t>ISIG17-3</t>
  </si>
  <si>
    <t>Numeral 7.2.1 de la NTC GP 1000:09; numeral 8.2.2 de la NTC ISO 9001:15; y numeral 6.1.3 de la NTC ISO 14001:15</t>
  </si>
  <si>
    <t>6. Gestión Jurídica: en revisión del Normograma establecido por la entidad, y publicado en su página, no se evidenciaron los siguientes requisitos relacionados con el producto y/o servicios: Ley 1266 de 2008, Ley 1581 de 2012, Acuerdo 649 de 2016. En revisión de la matriz legal ambiental (PLE-FT-28, 05/10/17, Fecha de actualización 6/10/17) y lo establecido en la Guía para la identificación y control de requisitos legales PLE-GU-05, Versión 3 no se evidenció la identificación de: Decreto 1076 de 2015, Decreto 1079 de 2015 y Decreto 1843 de 1991. Adicionalmente no fue posible evidenciar registros de aprovechamiento y/o recuperación de los residuos generados en Bodega Fontibón con gestores autorizados</t>
  </si>
  <si>
    <t>Las causas que generaron la no conformidad consisteron en la falta de oportunidad en la remisión de la actualización de los requisitos legales por parte de los líderes de los diferentes procesos. De tal forma que no se logró la actualización de la matriz de requisitos legales de manera oportuna, por parte de los líderes SIG por parte de la Oficina Asesora de Planeación y de la Oficina Asesora Jurídica.</t>
  </si>
  <si>
    <t xml:space="preserve">Durante el mes de enero de 2018 se actualizará nuevamente la matriz de requisitos legales, para lo cual los líderes SIG de todos los procesos deberán remitir la información correspondiente a los líderes SIG de la Oficina Asesora de Planeración y la Oficina Asesora Jurídica. 
</t>
  </si>
  <si>
    <t xml:space="preserve">Jorge Angarita - Jefe Oficina Asesora de Planeación 
Olga Teresa Ávila - Jefe Oficina Jurídica </t>
  </si>
  <si>
    <t>ABRIL 23 DE 2018: Se remitió a la Oficina TICS, la matriz de requisitos legales actualizada para su respectiva publicación.Maria Victoria Barrios</t>
  </si>
  <si>
    <r>
      <rPr>
        <b/>
      </rPr>
      <t>ABRIL 23 DE 2018:</t>
    </r>
    <r>
      <t xml:space="preserve"> Se verificó correo electronico en el que se evidencia matriz legal actualizada de la entidad así como la solicitud por parte de la Jefe de la Oficina Asesora Juridica, para su publicación. Se dara cierre a la acción tan pronto se encuentre publicada la matriz. </t>
    </r>
    <r>
      <rPr>
        <b/>
      </rPr>
      <t>TMMM</t>
    </r>
  </si>
  <si>
    <t>ISIG17-4</t>
  </si>
  <si>
    <t>Numeral 7.2.1 de la NTC GP 1000:09; numeral 8.2.2 de la NTC ISO 9001:15; y numeral 6.1.3 de la NTC ISO 14001:16</t>
  </si>
  <si>
    <t xml:space="preserve">Se socializará  con los líderes de los procesos mediante correo electrónico la Guía para Identificación y Control de Requisitos Legales PLE-GU-05 Versión 3, con el fin de dar cumplimiento a la mencionada guía y así actualizar periodicamente la matriz de requisitos legales. </t>
  </si>
  <si>
    <t>ABRIL 23 DE 2018: Se envío correo electronico a los subidrectores  y jefes de oficina la matriz de requisitos legales actualizada para su socilaización y adicional para que se adelante la revisión por parte de cada proceso. Maria Victoria Barrios</t>
  </si>
  <si>
    <r>
      <rPr>
        <b/>
      </rPr>
      <t>ABRIL 23 DE 2018:</t>
    </r>
    <r>
      <t xml:space="preserve"> Se verificó correo electronico en el que se evidencia socialización de la matriz legal actualizada de la entidad a Subdirectores y Jefes de Oficina. </t>
    </r>
    <r>
      <rPr>
        <b/>
      </rPr>
      <t>TMMM</t>
    </r>
  </si>
  <si>
    <t>ISAB17-5</t>
  </si>
  <si>
    <t>Auditoría a los procedimientos de Análisis de Información de las Redes de Monitoreo y Sistema de Alerta Temprana</t>
  </si>
  <si>
    <t xml:space="preserve">Procedimiento Organización, Administración y Activación del Sistema de Alerta Temprana - SAT GAR-PD-03 Versión 2 de 2015.
NTC-GP 1000:2009 7. REALIZACIÓN DEL PRODUCTO O PRESTACIÓN DEL SERVICIO
7.2 PROCESOS RELACIONADOS CON EL CLIENTE
7.2.3 Comunicación con el cliente d) Mecanismos de participación ciudadana, según sea aplicable. 
Ley 1523 de 2012 artículo 3.5 Principio participativo </t>
  </si>
  <si>
    <t>Debilidad 5: No se evidencia la integración del componente comunitario dentro del Sistema de Alerta Temprana de Bogotá.</t>
  </si>
  <si>
    <t>La nueva estructura propuesta para el Sistema de Alerta de Bogotá (SAB), actualmente en operación, define unas responsabilidades diferenciadas para el desarrollo de los diferentes componentes del SAB.</t>
  </si>
  <si>
    <t>Gestionar ante la Subdirección de Manejo de Emergencias y Desastres el desarrollo e integración del componente de Decisiones previas para la respuesta dentro del Sistema de Alerta de Bogotá</t>
  </si>
  <si>
    <t>Mario Leal. Profesional Especializado 222-29
Grupo Monitoreo de Riesgos</t>
  </si>
  <si>
    <r>
      <rPr>
        <b/>
        <sz val="10.0"/>
      </rPr>
      <t xml:space="preserve">Diciembre 26 de 2017: </t>
    </r>
    <r>
      <rPr>
        <sz val="10.0"/>
      </rPr>
      <t xml:space="preserve">Las acciones para la integración de los componentes a cargo de la Subdirección de Análisis de Riesgos y la Subdirección de Manejo de Emergencias y Desastres dentro del SAB se desarrollarán durante el primer semestre de 2018.
</t>
    </r>
    <r>
      <rPr>
        <b/>
      </rPr>
      <t xml:space="preserve">Junio 15 de 2018: </t>
    </r>
    <r>
      <t>Durante el primer semestre de 2018 se han realizado reuniones con la Profesional Constanza Ardila, responsable de la temática SAB por parte de la Subdirección de Manejo, con el fin de coordinar acciones relacionadas con el integración del componente comunitario dentro del Sistema de Alerta Temprana de Bogotá. Se anexan actas de las reuniones realizadas con la Profesional Constanza Ardila.</t>
    </r>
  </si>
  <si>
    <r>
      <rPr>
        <b/>
      </rPr>
      <t>Julio 11 de 2018:</t>
    </r>
    <r>
      <t xml:space="preserve"> Se evidencian actas de reunión entre profesionales de la Subdireción de Manejo de Emergencias y la Subdirección de Análisis, en donde se aborda la manera en que debe incluirse el componente comunitario dentro del Sistema de Alerta de Bogotá, de acuerdo a criterios técnicos (las actas se presentan con fecha 09 de mayo, 21 de mayo y 18 de junio), concluyendo en la </t>
    </r>
    <r>
      <rPr>
        <b/>
      </rPr>
      <t>reunión del 21 de mayo</t>
    </r>
    <r>
      <t xml:space="preserve">: La posibilidad de implementar el componente comunitario del SAB, sobre el río Fucha teniendo en cuenta la posible afectación por avenida torrencial sobre las viviendas que se encuentran ubicadas sobre el cauce del rio y por otra parte que la entidad no cuenta con redes de monitoreo en este cuerpo de agua; en la </t>
    </r>
    <r>
      <rPr>
        <b/>
      </rPr>
      <t>reunión del 18 de junio</t>
    </r>
    <r>
      <t xml:space="preserve">: Se programan actividades de verificación tecnica en puntos susceptibles a remocion en masa por temporada de lluvias afin de proponer puntos para la implementación del componente comunitario. 
A partir de las actividades desarrolldas, se observa un avance en la acción, no obstante la acción aun no es efectiva toda vez que no se ha logrado iniciar la puesta en marcha del componente comunitario dentro del SAB.
Se recomienda la priorización de actividades encaminadas a cumplir con la acción ya que la fecha de vencimiento de la misma esta proxima a cumplirse. </t>
    </r>
    <r>
      <rPr>
        <b/>
      </rPr>
      <t>TMMM</t>
    </r>
  </si>
  <si>
    <t>ISAB17-3</t>
  </si>
  <si>
    <t xml:space="preserve">NTC-GP 1000:2009 8.2. SEGUIMIENTO Y MEDICIÓN 8.2.3. Seguimiento y medición de los procesos. 
MECI 2014 - 1. MÓDULO DE CONTROL DE PLANEACIÓN Y GESTIÓN
1.2 Componente Direccionamiento Estratégico. 1.2.4. Indicadores de Gestión  </t>
  </si>
  <si>
    <t>Debilidad 3: No se han implementado indicadores que permitan medir la eficiencia y la efectividad del Sistema de Alerta de Bogotá</t>
  </si>
  <si>
    <t>La implementación del SAB requiere del desarrollo de cada uno de los componentes, actividad que se viene ejecutando en la actualidad con diferentes niveles de avance en cada uno de ellos para su posterior interrelación.</t>
  </si>
  <si>
    <t>Formular e implementar los indicadores de eficiencia y efectividad del SAB</t>
  </si>
  <si>
    <r>
      <rPr>
        <b/>
        <sz val="10.0"/>
      </rPr>
      <t xml:space="preserve">Diciembre 26 de 2017: </t>
    </r>
    <r>
      <rPr>
        <sz val="10.0"/>
      </rPr>
      <t xml:space="preserve">El proceso se construcción de indicadores de eficiencia y efectividad será desarrollado durante el primer semestre de 2018.
</t>
    </r>
    <r>
      <rPr>
        <b/>
        <sz val="10.0"/>
      </rPr>
      <t xml:space="preserve">Junio 15 de 2018: </t>
    </r>
    <r>
      <rPr>
        <sz val="10.0"/>
      </rPr>
      <t>No se ha implementado aún acciones de generación de indicadores de eficiencia y efectividad del Sistema de Alerta de Bogotá.</t>
    </r>
  </si>
  <si>
    <r>
      <t xml:space="preserve">Julio 11 de 2018: </t>
    </r>
    <r>
      <rPr/>
      <t>La SARECC, no presenta avances respecto a esta acción.</t>
    </r>
    <r>
      <t>TMMM</t>
    </r>
  </si>
  <si>
    <t>ISAB17-4</t>
  </si>
  <si>
    <t>NTC-GP 1000:2009 - 4 SISTEMA DE GESTIÓN DE LA CALIDAD 
4.2. GESTIÓN DOCUMENTAL 
4.2.4. Control de los registros.</t>
  </si>
  <si>
    <t>Debilidad 4: Los registros y documentación del Sistema de Alerta de Bogotá, almacenados en el servidor NAS no tienen una estructura de almacenamiento organizada en el marco de un sistema que asegure su adecuada recuperación.</t>
  </si>
  <si>
    <t>No se cuenta con una estructura definida para el  almacenamiento de los documentos generados por el Grupo de Monitoreo de Riesgos dentro del Sistema de Alerta de Bogotá.</t>
  </si>
  <si>
    <t>Estructurar el almacenamiento de  información  generada por el Grupo de Monitoreo de Riesgos dentro del Sistema de Alerta de Bogotá en el NAS.</t>
  </si>
  <si>
    <r>
      <rPr>
        <b/>
        <sz val="10.0"/>
      </rPr>
      <t xml:space="preserve">Diciembre 26 de 2017: </t>
    </r>
    <r>
      <rPr>
        <sz val="10.0"/>
      </rPr>
      <t xml:space="preserve">La estructura propuesta para el almacenamiento de información del SAB en el NAS será entregada al finalizar el mes de enero de 2018.
</t>
    </r>
    <r>
      <rPr>
        <b/>
        <sz val="10.0"/>
      </rPr>
      <t xml:space="preserve">Junio 15 de 2018: </t>
    </r>
    <r>
      <rPr>
        <sz val="10.0"/>
      </rPr>
      <t xml:space="preserve">Se ajustó en el almacenamiento virtual destinado por el IDIGER una carpeta que contiene la información relacionada con los productos generados por el Sistema de Alerta de Bogotá, que garantice su adecuada recuperación.
\\vnas1\HOME\MONITOREO
Se adjunta pdf que contiene visualización de las carpetas que contienen la información SAB.
</t>
    </r>
    <r>
      <rPr>
        <b/>
      </rPr>
      <t xml:space="preserve">Solicitamos cerrar esta acción dado que ya se cumplió. </t>
    </r>
  </si>
  <si>
    <r>
      <rPr>
        <b/>
      </rPr>
      <t xml:space="preserve">Julio 18 de 2018: </t>
    </r>
    <r>
      <t>Se evidencia carpeta ubicada en el NAS nombrada Monitoreo,la que a su vez contiene las siguientes subcarpetas: 1. Lluvias acumuladas, 2. Sitios deslizamientos, 3. Sismos, 4. Bitacoras Eventos.
Se recomienda realizar los ajustes que se requierean en la medida que se estructura el SAB.
Se da cierre a la acción.</t>
    </r>
    <r>
      <rPr>
        <b/>
      </rPr>
      <t>TMMM</t>
    </r>
  </si>
  <si>
    <t>ISAB17-2</t>
  </si>
  <si>
    <t>NTC-GP 1000:2009 - 4.2 GESTIÒN DOCUMENTAL 4.2.3 Control de documentos</t>
  </si>
  <si>
    <t>Debilidad 2: Procedimientos desactualizados i) GAR-PD-04 Monitoreo de Amenazas Versión 2 de 2010 y ii) GAR-PD-03 Organización, Administración y Activación del Sistema de Alertas Tempranas – SAT Versión 2 de 2015.</t>
  </si>
  <si>
    <t>La nueva estructura propuesta para el Sistema de Alerta de Bogotá (SAB), actualmente en operación, hace necesaria la revisión y actualización de los procedimientos que sobre la materia se encuentran vigentes en la entidad, de acuerdo con las responsabilidades asignadas para el desarrollo de los diferentes componentes del SAB a las Subdirecciones de Análisis de Riesgos y de Manejo de Emergencias y Desastres</t>
  </si>
  <si>
    <t>Revisión y actualización de procedimientos relacionados con el SAB de acuerdo con las responsabilidades establecidas para cada Subdirección.</t>
  </si>
  <si>
    <r>
      <rPr>
        <b/>
        <sz val="10.0"/>
      </rPr>
      <t xml:space="preserve">Diciembre 26 de 2017: </t>
    </r>
    <r>
      <rPr>
        <sz val="10.0"/>
      </rPr>
      <t xml:space="preserve">Por parte de la Subdirección de Análisis de Riesgos se está trabajando en el ajuste del procedimiento relacionado con el Sistema de Alerta de Bogotá para los 3 primeros componentes definidos en la nueva estructura.
</t>
    </r>
    <r>
      <rPr>
        <b/>
        <sz val="10.0"/>
      </rPr>
      <t xml:space="preserve">Junio 15 de 2018: </t>
    </r>
    <r>
      <rPr>
        <sz val="10.0"/>
      </rPr>
      <t xml:space="preserve">La actualización del procedimiento del Sistema de Alerta de Bogotá relacionada con las funciones desarrolladas por parte de la Subdirección de Análisis de Riesgos fue remitido a la Oficina Asesora de Planeación para que fuera incorporado en la documentación vigente que maneja la entidad. Se puede consultar en el siguiente link: http://www.idiger.gov.co/documents/20182/316365/GAR-PD-04+Sistema+de+Alerta+Bogot%C3%A1.pdf/971879e7-bda0-4235-be79-8ae076c0bd10
</t>
    </r>
    <r>
      <rPr>
        <b/>
        <sz val="10.0"/>
      </rPr>
      <t xml:space="preserve">Solicitamos cerrar esta acción dado que ya se cumplió. </t>
    </r>
  </si>
  <si>
    <r>
      <rPr>
        <b/>
      </rPr>
      <t>Julio 18 de 2018:</t>
    </r>
    <r>
      <t xml:space="preserve"> Se evidencia procedimiento publicado en el mapa de procesos de la entidad:"Sistema de Alerta Bogotá GAR-PD-04 Versión 2", en el cual se desarrollan dos de los cinco componentes de la estructura del Sistema de Alerta Temprana de Bogotá SAB. Por lo tanto se determina que la acción se encuentra en desarrollo y se recomienda el trabajo conjunto con la Subdirección de Emergencias estableciendo las salidas que deben retroalimentar el o los  procedimientos correspondientes a los componentes de Decisiones previas para la respuesta y Comunicación y difusión de alertas.
A partir de la estructura del SAB, se establece el siguiente nivel de avance en la acción: "Revisión y actualización de </t>
    </r>
    <r>
      <rPr>
        <b/>
      </rPr>
      <t>procedimientos relacionados con el SAB</t>
    </r>
    <r>
      <t xml:space="preserve"> de acuerdo con las responsabilidades establecidas </t>
    </r>
    <r>
      <rPr>
        <b/>
      </rPr>
      <t xml:space="preserve">para cada Subdirección"
</t>
    </r>
    <r>
      <t>1. Analisis de Riesgos: 0%
2. Redes de Observación y Modelamiento: 20%
3. Captura y procesamiento de datos y emisión de informes: 20%
4. Decisiones previas para la respuesta: 0%
5. Comunicación y difusión de alertas: 0%</t>
    </r>
  </si>
  <si>
    <t>ISAB17-1</t>
  </si>
  <si>
    <t>Procedimiento Organización, Administración y Activación del Sistema de Alerta Temprana - SAT GAR-PD-03 Versión 2 de 2015.
Acuerdo 007 de 2016, Articulo 9, numeral 8. 
Resolución 411 de 2016, funciones cargo de profesional especializado código 222 grado 29, i) Área funcional: Subdirección para el Manejo de Emergencias y Desastres- Sistema de Alerta.
NTC-GP 1000:2009- 5.5 RESPONSABILIDAD, AUTORIDAD Y COMUNICACIÓN 
5.5.1  Responsabilidad y autoridad.
NTC-GP 1000:2009 - 7.5 PRODUCCIÓN Y PRESTACIÓN DE SERVICIO .
7.5.2 Validación de los procesos  de la producción y de la prestación del servicio c) el uso de métodos y procedimientos específicos.
MECI 2014 - 1. MÓDULO DE CONTROL DE PLANEACIÓN Y GESTIÓN
1.2 Componente Direccionamiento Estratégico 
1.2.3 Estructura Organizacional</t>
  </si>
  <si>
    <t>Debilidad 1: Discrepancia de las responsabilidades asignadas y ejecutadas por la Subdirección para el manejo de emergencias y la Subdirección de análisis de riesgos con respecto al Sistema de Alerta de Bogotá, frente a lo establecido en la Resolución 411 de 2016 y el procedimiento GAR-PD-03 Organización, Administración y Activación del Sistema de Alertas Tempranas – SAT Versión 2.</t>
  </si>
  <si>
    <r>
      <rPr>
        <b/>
        <sz val="10.0"/>
      </rPr>
      <t xml:space="preserve">Diciembre 26 de 2017: </t>
    </r>
    <r>
      <rPr>
        <sz val="10.0"/>
      </rPr>
      <t xml:space="preserve">Por parte de la Subdirección de Análisis de Riesgos se está trabajando en el ajuste del procedimiento relacionado con el Sistema de Alerta de Bogotá para los 3 primeros componentes definidos en la nueva estructura.
</t>
    </r>
    <r>
      <rPr>
        <b/>
        <sz val="10.0"/>
      </rPr>
      <t xml:space="preserve">Junio 15 de 2018: </t>
    </r>
    <r>
      <rPr>
        <sz val="10.0"/>
      </rPr>
      <t xml:space="preserve">La actualización del procedimiento del Sistema de Alerta de Bogotá relacionada con las funciones desarrolladas por parte de la Subdirección de Análisis de Riesgos fue remitido a la Oficina Asesora de Planeación para que fuera incorporado en la documentación vigente que maneja la entidad. Se puede consultar en el siguiente link: http://www.idiger.gov.co/documents/20182/316365/GAR-PD-04+Sistema+de+Alerta+Bogot%C3%A1.pdf/971879e7-bda0-4235-be79-8ae076c0bd10
</t>
    </r>
    <r>
      <rPr>
        <b/>
        <sz val="10.0"/>
      </rPr>
      <t xml:space="preserve">Solicitamos cerrar esta acción dado que ya se cumplió. </t>
    </r>
  </si>
  <si>
    <r>
      <rPr>
        <b/>
      </rPr>
      <t>Julio 18 de 2018:</t>
    </r>
    <r>
      <t xml:space="preserve"> Se evidencia procedimiento publicado en el mapa de procesos de la entidad:"Sistema de Alerta Bogotá GAR-PD-04 Versión 2", en el cual se desarrollan dos de los cinco componentes de la estructura del Sistema de Alerta Temprana de Bogotá SAB. Por lo tanto se determina que la acción se encuentra en desarrollo y se recomienda el trabajo conjunto con la Subdirección de Emergencias estableciendo las salidas que deben retroalimentar el o los  procedimientos correspondientes a los componentes de Decisiones previas para la respuesta y Comunicación y difusión de alertas.
A partir de la estructura del SAB, se establece el siguiente nivel de avance en la acción: "Revisión y actualización de </t>
    </r>
    <r>
      <rPr>
        <b/>
      </rPr>
      <t>procedimientos relacionados con el SAB</t>
    </r>
    <r>
      <t xml:space="preserve"> de acuerdo con las responsabilidades establecidas </t>
    </r>
    <r>
      <rPr>
        <b/>
      </rPr>
      <t xml:space="preserve">para cada Subdirección"
</t>
    </r>
    <r>
      <t>1. Analisis de Riesgos: 0%
2. Redes de Observación y Modelamiento: 20%
3. Captura y procesamiento de datos y emisión de informes: 20%
4. Decisiones previas para la respuesta: 0%
5. Comunicación y difusión de alertas: 0%</t>
    </r>
  </si>
  <si>
    <t>IEC14-4</t>
  </si>
  <si>
    <r>
      <rPr>
        <rFont val="Arial"/>
        <b/>
        <sz val="10.0"/>
      </rPr>
      <t>NO CONFORMIDAD 8, 9 10 Y 11</t>
    </r>
    <r>
      <rPr>
        <rFont val="Arial"/>
        <sz val="10.0"/>
      </rPr>
      <t xml:space="preserve">
3.2.2.4. Falta de criterios y estandarización de métodos en las visitas técnicas
3.2.2.5. Deficiencias en los  procedimientos
3.2.2.6. Debilidades en la atención de la ventanilla única del constructor
3.2.2.7. Falta estandarizar criterios y métodos  tanto en la generación de conceptos como en las revisiones de los mismos.</t>
    </r>
  </si>
  <si>
    <t>Ajustar y socializar las metodologías para la elaboración de estudios de amenaza y riesgo  de tal forma que revise el alcance y las condiciones de aplicabilidad</t>
  </si>
  <si>
    <t>Diana Patricia Arévalo Subdirectora de Análisis de Riesgos y Efectos del Cambio Climático</t>
  </si>
  <si>
    <r>
      <t xml:space="preserve">JESUS ROJAS
Se elaboró una propuesta de modificación de la metodología para la elaboración de los estudios de amenaza y riesgo, mediante la actualización de la Resolución 227 de 2006, sin embargo, ésta no fue acogida por la Dirección, en consideración a la expedición del Decreto 1807 de 2014 por parte del Gobierno Nacional, donde se reglamentan los estudios detallados para la incorporación de la gestión del riesgo en la actualización del Plan de Ordenamiento Territorial, proceso que actualmente se encuentra en desarrollo, conforme a los lineamientos y plazos establecidos por la Secretaría Distrital de Planeación. Dentro se éste, se están revisando las metodologías que pueden ser adoptadas para el análisis de movimientos en masa, y se debe definir la que se utilizará en el proyecto de actualización del POT, de manera que con base en ella se retomará el ajuste de la Resolución 227 de 2006 y sus procesos de socialización.
</t>
    </r>
    <r>
      <rPr>
        <b/>
        <sz val="10.0"/>
      </rPr>
      <t xml:space="preserve">
Enero 05 de 2017:</t>
    </r>
    <r>
      <rPr>
        <sz val="10.0"/>
      </rPr>
      <t xml:space="preserve"> Se realizará capacitación de la resolución 227. 
</t>
    </r>
    <r>
      <rPr>
        <b/>
        <sz val="10.0"/>
      </rPr>
      <t>Abril 27 de 2017:</t>
    </r>
    <r>
      <rPr>
        <sz val="10.0"/>
      </rPr>
      <t xml:space="preserve">  Conforme las acciones previas realizadas, se programó la revisión, actualización o modificación de la resolución 227 de 2006 que contiene los términos de referencia para los estudios de amenaza y riesgo para el trámite de licencias de urbanización, actividad que se encuentra incluida en el plan de acción de la Subdirección de Análisis de Riesgos y Efectos del Cambio Climático, la cual está programada para realizarse a partir del 3 de julio de 2017.
</t>
    </r>
    <r>
      <rPr>
        <b/>
        <sz val="10.0"/>
      </rPr>
      <t>Octubre 12 de 2017:</t>
    </r>
    <r>
      <rPr>
        <sz val="10.0"/>
      </rPr>
      <t xml:space="preserve"> A partir de la propuesta de modificación de la metodología para la elaboración de los estudios de amenaza y riesgo, mediante la actualización de la Resolución 227 de 2006, planteada en el 2014, se identificaron las oportunidades de mejora a partir de la normatividad vigente aplicable y la experiencia durante la revisión de los estudios detallados durante los ùltimos tres años, con el fin de complementar la propuesta. 
</t>
    </r>
    <r>
      <rPr>
        <b/>
        <sz val="10.0"/>
      </rPr>
      <t xml:space="preserve">
Diciembre 26 de 2017: </t>
    </r>
    <r>
      <rPr>
        <sz val="10.0"/>
      </rPr>
      <t xml:space="preserve">Conforme a la revisión adelantada se complementa y presenta una nueva propuesta de actualización de la  Resolución 227 de 2006, la cual contempla una separación entre la parte técnica y normativa. Dicha versión se puso en consideración de los profesionales de la Subdirección de Análisis de Riesgos y Efectos del Cambio Climático y se ajustó de acuerdo a los comentarios efectuados. Actualmente se cuenta con la propuesta técnica, una versión preliminar de la propuesta normativa y una presentación que evidencia los cambios principales de esta versión con relación a la resolución 227. 
</t>
    </r>
    <r>
      <rPr>
        <b/>
        <sz val="10.0"/>
      </rPr>
      <t>Junio 25 de 2018:</t>
    </r>
    <r>
      <rPr>
        <sz val="10.0"/>
      </rPr>
      <t xml:space="preserve"> Con relación al componente normativo de la propuesta, se solicitó a la oficina Jurídica del IDIGER el apoyo de uno de sus profesionales para la revisión y ajuste de la misma, ante lo cual dicha oficina designó a la profesional Johanna Carolina Mendoza Brand con quien se coordinó una reunión para el día 5 de julio de 2018 con el fin de iniciar las labores pertinentes.
Con relación al componente técnico, se está analizando la pertinencia de poner en consideración de otros sectores, el documento propuesto, para retroalimentación.
</t>
    </r>
  </si>
  <si>
    <r>
      <rPr>
        <b/>
        <sz val="10.0"/>
      </rPr>
      <t xml:space="preserve">25 DE AGOSTO DE 2016
</t>
    </r>
    <r>
      <rPr>
        <sz val="10.0"/>
      </rPr>
      <t xml:space="preserve">El líder del grupo funcional de Conceptos, explica que los Términos de referencia para la emisión de conceptos y revisión de estudios, corresponden a los establecidos en la resolución 227 de 2006 cuyo objeto es   la adopción de los términos de referencia para la ejecución de estudios detallados de amenaza y riesgo por fenómenos de remoción en masa para proyectos urbanísticos y de construcción de edificaciones en Bogotá D.C. 
De acuerdo a la acción propuesta, se requiere la socialización de los lineamientos actuales con el grupo de trabajo.  </t>
    </r>
    <r>
      <rPr>
        <b/>
        <sz val="10.0"/>
      </rPr>
      <t xml:space="preserve">TMMM
ENERO 05 DE 2017: </t>
    </r>
    <r>
      <rPr>
        <sz val="10.0"/>
      </rPr>
      <t xml:space="preserve">Se encuentra pendiente por realizar socialización. </t>
    </r>
    <r>
      <rPr>
        <b/>
        <sz val="10.0"/>
      </rPr>
      <t xml:space="preserve">TMMM
OCTUBRE 31 DE 2017: </t>
    </r>
    <r>
      <rPr>
        <sz val="10.0"/>
      </rPr>
      <t>No se evidencia avances respecto a la socialización de la metodologia.</t>
    </r>
    <r>
      <rPr>
        <b/>
        <sz val="10.0"/>
      </rPr>
      <t xml:space="preserve"> TMMM
Diciembre 26 de 2017: </t>
    </r>
    <r>
      <rPr>
        <sz val="10.0"/>
      </rPr>
      <t xml:space="preserve">Conforme a la revisión adelantada se complementa y presenta una nueva propuesta de actualización de la  Resolución 227 de 2006, la cual contempla una separación entre la parte técnica y normativa. Dicha versión se puso en consideración de los profesionales de la Subdirección de Análisis de Riesgos y Efectos del Cambio Climático y se ajustó de acuerdo a los comentarios efectuados. Actualmente se cuenta con la propuesta técnica, una versión preliminar de la propuesta normativa y una presentación que evidencia los cambios principales de esta versión con relación a la resolución 227. 
</t>
    </r>
    <r>
      <rPr>
        <b/>
        <sz val="10.0"/>
      </rPr>
      <t>Julio 18 de 2018:</t>
    </r>
    <r>
      <rPr>
        <sz val="10.0"/>
      </rPr>
      <t xml:space="preserve"> A pesar de las gestiones realizadas, aun no se evidencia metodologia ajustada y socializada de acuerdo a la acción propuesta. Se recomienda priorizar esta acción la cual corresponde a una Auditoria realizada durante la vigencia 2014.</t>
    </r>
    <r>
      <rPr>
        <b/>
        <sz val="10.0"/>
      </rPr>
      <t>TMMM</t>
    </r>
    <r>
      <rPr>
        <sz val="10.0"/>
      </rPr>
      <t xml:space="preserve">
</t>
    </r>
  </si>
  <si>
    <t>IAT17-9</t>
  </si>
  <si>
    <t>Auditoria Interna Asistencia Técnica</t>
  </si>
  <si>
    <t>NTC-GP1000: 2009 Requisito 8.2.3. Seguimiento y medición de los procesos 
MECI 2014 - Requisito 1.2.4. Indicadores de gestión revisión de la pertinentecia y utilidad de los indicadores</t>
  </si>
  <si>
    <t>Debilidad 6: Falta de medición de eficiencia y efectividad del proceso</t>
  </si>
  <si>
    <t xml:space="preserve">Falta de medición de eficiencia y efectividad del proceso </t>
  </si>
  <si>
    <t>Formular e implementar los indicadores de eficiencia y efectividad</t>
  </si>
  <si>
    <t>IA14-2</t>
  </si>
  <si>
    <t>Auditoria Interna - Ambiental 2014</t>
  </si>
  <si>
    <t>4.3.1 de la norma NTC-ISO14001:04</t>
  </si>
  <si>
    <t>Jairo William Torres Becerra 
Profesional Especializado 222-29 
Mauricio Díaz 
Enrique Linero</t>
  </si>
  <si>
    <t>NO CONFORMIDAD 5
Dentro de la Matriz Ambiental PLE-FT-13 versión 8 del 27 de Junio de 2014, no se han identificado los aspectos-impactos asociados a las actividades de Ejecución de Obra de mitigación de riesgos, bioingeniería y operación de máquina trituradora, esto representa un incumplimiento al numeral 4.3.1 de la norma NTC-ISO14001:04</t>
  </si>
  <si>
    <r>
      <rPr>
        <b/>
        <sz val="10.0"/>
      </rPr>
      <t>Octubre 12 de 2017:</t>
    </r>
    <r>
      <rPr>
        <sz val="10.0"/>
      </rPr>
      <t xml:space="preserve">  Se cuenta con una propuesta para la formulación de los indicadores de eficiencia y efectividad, para ser revisado con la OAP. 
</t>
    </r>
    <r>
      <rPr>
        <b/>
        <sz val="10.0"/>
      </rPr>
      <t xml:space="preserve">Diciembre 26 de 2017: </t>
    </r>
    <r>
      <rPr>
        <sz val="10.0"/>
      </rPr>
      <t xml:space="preserve">No presenta avance. 
</t>
    </r>
    <r>
      <rPr>
        <b/>
      </rPr>
      <t>Junio 26 de 2018:</t>
    </r>
    <r>
      <t xml:space="preserve"> No presenta avance. </t>
    </r>
  </si>
  <si>
    <t>1. No constamos con un procedimiento en el sistema de gestión de calidad para la recuperación de territorios y operación de la maquina trituradora.</t>
  </si>
  <si>
    <t>1. Generar el procedimiento para la recuperación de territorios y operación de la maquina trituradora.</t>
  </si>
  <si>
    <r>
      <t xml:space="preserve">OCTUBRE 31 DE 2017: </t>
    </r>
    <r>
      <rPr>
        <sz val="10.0"/>
      </rPr>
      <t>La Subdirección de  Análisis de Riesgos y Efectos del Cambio Climático, no presenta evidencias de avance</t>
    </r>
    <r>
      <rPr>
        <sz val="10.0"/>
      </rPr>
      <t xml:space="preserve">. TMMM
Diciembre 26 de 2017: </t>
    </r>
    <r>
      <rPr>
        <sz val="10.0"/>
      </rPr>
      <t xml:space="preserve">No presenta avance. </t>
    </r>
    <r>
      <rPr>
        <sz val="10.0"/>
      </rPr>
      <t xml:space="preserve">
Julio 18 de 2018: </t>
    </r>
    <r>
      <rPr>
        <sz val="10.0"/>
      </rPr>
      <t>La SARECC, no presenta avances respecto a esta acción.</t>
    </r>
    <r>
      <rPr>
        <sz val="10.0"/>
      </rPr>
      <t>TMMM</t>
    </r>
  </si>
  <si>
    <t>Carlos Gómez - Líder Recuperación</t>
  </si>
  <si>
    <t>IAT17-8</t>
  </si>
  <si>
    <t xml:space="preserve">NTC-GP1000: 2009 - 7.5.1. Control de la producción y de la prestación del servicio. 8.2.1. Satisfacción del cliente
MECI 2014 Requisito 1.2.2. Modelo de operación por procesos </t>
  </si>
  <si>
    <t>Ni en el procedimiento actualizado de obras ni en el nuevo procedimiento de adecuación de predios se utiliza maquina trituradora para ninguna labor. Esta fue trasladada al área de emergencias.</t>
  </si>
  <si>
    <t>18 de enero de 2016. no se ha  diseñado el procedimiento
2 de Agosto de 2016: Realizar seguimiento el 7 de Agosto del cumplimiento del Procedimiento de Adecuación, Administración y Acciones de Recuperación de Predios.
AGOSTO 11  DE 2016: El profesional Carlos Andrés Gómez, informa que el procedimiento fue actualizado y enviado mediante comunicación interna al grupo de obras para su retroalimentación y aprobación, una vez aprobado el procedimiento, el grupo de obras  debe remitirlo al profesional Leonardo Millán (Planeación) quien deberá elaborar el flujograma para posterior aprobación del asesor de planeación. TMMM
14 Julio 2017:  Se revisó borrador de procedimiento Adecuación de predios, sin embargo al documento todavía le falta contenido, por ejemplo el glosario. NCSS 
27 diciembre de 2017: Se sugiere que se solicite formalmente el cambio de responsable de la debilidad, porque la maquina triturado continua en poder del IDIGER. NCSS
10 de abril de 2018: Se da cierre de acuerdo a solicitud interna 2018IE1228, una vez aclarada la situación con el profesional Miguel Campos.  Toda vez que la maquina trituradora actualremnte no esta siendo utilizada en ningun procedimiento. TMMM</t>
  </si>
  <si>
    <t>Debilidad 5: Fallas en la estandarización del proceso y en el control de los tiempos para la emisión de diagnósticos</t>
  </si>
  <si>
    <t>Falta de un documento ágil para la elaboración de los informes</t>
  </si>
  <si>
    <t>Implementar un formato de fácil diligenciamiento para la elaboración de los informes, con el fin de optimizar los tiempos de respuestas de los diferentes requerimientos</t>
  </si>
  <si>
    <t>IE15-5</t>
  </si>
  <si>
    <t xml:space="preserve">Auditoria Interna-  Educación para la Gestión Integral del Riesgo </t>
  </si>
  <si>
    <t>NTCGP1000:2009 en su numeral 4.2.3 Control de documentos.</t>
  </si>
  <si>
    <t xml:space="preserve">Jairo William Torres Becerra 
Profesional Especializado 222-29 
Nelson Millán Profesional Universitario 219-12
Ricardo Alvárez </t>
  </si>
  <si>
    <t>DEBILIDAD 2: DOCUMENTACIÓN DEL SISTEMA DE GESTIÓN DE CALIDAD DESACTUALIZADA</t>
  </si>
  <si>
    <t xml:space="preserve">* Faltó aprobación, por parte del equipo de profesionales de educación, de los  procedimientos diseñados. 
* Desactualización de los procedimientos del área conforme a la estrategia por falta de gestión.                                                               </t>
  </si>
  <si>
    <t xml:space="preserve">Actualizar la documentación del Sistema de Gestión  de calidad conforme con los procedimientos y estrategia del área de educación ajustada, para eso se requiere: 1- establecer la estrategia en procedimientos 2- Diseñar los procedimientos 3- ajustar los procedimientos conforme a las orientaciones de planeación 4- Gestionar la aprobación de los procedimientos por parte de la subdirección.  </t>
  </si>
  <si>
    <r>
      <rPr>
        <b/>
        <sz val="10.0"/>
      </rPr>
      <t xml:space="preserve">Octubre 12 de 2017: </t>
    </r>
    <r>
      <rPr>
        <sz val="10.0"/>
      </rPr>
      <t xml:space="preserve"> Se están revisando alternativas de optimización, analizando complejidad, tipos de eventos, tipos de informes que se pueden subdividir para la implementación de plantillas. 
</t>
    </r>
    <r>
      <rPr>
        <b/>
        <sz val="10.0"/>
      </rPr>
      <t xml:space="preserve">
Diciembre 26 de 2017: </t>
    </r>
    <r>
      <rPr>
        <sz val="10.0"/>
      </rPr>
      <t xml:space="preserve">Se cuenta con una propuesta de formato de fácil diligenciamiento, el cual está pendiente de revisión y aprobación.
</t>
    </r>
    <r>
      <rPr>
        <b/>
      </rPr>
      <t>Junio 26 de 2018:</t>
    </r>
    <r>
      <t xml:space="preserve"> Se actualizó el formato GAR- FT - 03 Diagnóstico Técnico y se puede consultar en el siguiente link: http://www.idiger.gov.co/web/guest/conocimiento</t>
    </r>
  </si>
  <si>
    <r>
      <t xml:space="preserve">OCTUBRE 31 DE 2017: </t>
    </r>
    <r>
      <rPr>
        <sz val="10.0"/>
      </rPr>
      <t>La Subdirección de  Análisis de Riesgos y Efectos del Cambio Climático, no presenta evidencias de avance.</t>
    </r>
    <r>
      <rPr>
        <sz val="10.0"/>
      </rPr>
      <t xml:space="preserve"> TMMM
Diciembre 26 de 2017: </t>
    </r>
    <r>
      <rPr>
        <sz val="10.0"/>
      </rPr>
      <t xml:space="preserve">Se cuenta con una propuesta de formato de fácil diligenciamiento, el cual está pendiente de revisión y aprobación.
</t>
    </r>
    <r>
      <t xml:space="preserve">Julio 18 de 2018: </t>
    </r>
    <r>
      <rPr/>
      <t>Se evidencia formato de Informe de  Diagnostico Tecnico actualizado a la fecha 20 de abril de 2018, publicado en el mapa de procecos de la entidad. Se da cierre a la acción.</t>
    </r>
    <r>
      <t>TMMM</t>
    </r>
  </si>
  <si>
    <t>IAT17-7</t>
  </si>
  <si>
    <t>No existen acciones concretas para la atención a las solicitudes</t>
  </si>
  <si>
    <t xml:space="preserve">Clasificar las solicitudes de acuerdo con el nivel de complejidad para la asignación de las mismas y optimizar el manejo de los tiempos de respuesta. </t>
  </si>
  <si>
    <t>Sandra Gonzalez</t>
  </si>
  <si>
    <t xml:space="preserve">Jairo William Torres Becerra 
Profesional Especializado 222-29 
Johanna Fagua Profesional Universitario 219-12 
Diana Chávez Profesional Universitario 219-12 </t>
  </si>
  <si>
    <r>
      <t xml:space="preserve">Los procedimientos "Educación para la Gestión de Riesgos y Cambio Climático" y "Elaboración de material pedagógico para formación" fueron ajustados y aprobados por parte de la Subdirección para la Reducción el mes de diciembre de 2017.
</t>
    </r>
    <r>
      <rPr>
        <b/>
      </rPr>
      <t>23/6/2018:</t>
    </r>
    <r>
      <t xml:space="preserve"> Se hicieron ajustes a los formatos de los procedimientos, por lo cual se establece una nueva versión. En el momento el área de Planeación está realizando el flujograma y control de cambio de los mismos. Con esto, quedan para firma del Subdirector de Reducción, Ing. Danilo Ruíz. 
Se cuenta con un documento de portafolio de capacitaciones del área de Educación. Se está en espera de la firma del Subdirector. .</t>
    </r>
  </si>
  <si>
    <r>
      <rPr>
        <b/>
        <sz val="10.0"/>
      </rPr>
      <t>Octubre 12 de 2017:</t>
    </r>
    <r>
      <rPr>
        <sz val="10.0"/>
      </rPr>
      <t xml:space="preserve">  Establecer los parámetros para medir el grado de complejidad de las solicitudes radicadas. 
</t>
    </r>
    <r>
      <rPr>
        <b/>
        <sz val="10.0"/>
      </rPr>
      <t>Diciembre 26 de 2017:</t>
    </r>
    <r>
      <rPr>
        <sz val="10.0"/>
      </rPr>
      <t xml:space="preserve"> En la nueva actualización del procedimiento de asistencia técnica en la actividad 4. se establece:  "Priorizar las solicitudes asignadas: Las solicitudes se priorizan de acuerdo con los términos legales establecidos para cada tipo de solicitud y el nivel de complejidad del mismo (entes de control, acciones judiciales, derecho de petición y normal). Una vez se realice la verificación de antecedentes de la siguiente manera:
1. Verificación en las bases de datos de la UAECD, de las nomenclaturas del predio (nueva y antigua).
2. Verificación de antecedentes en el SIRE, CDI (Diagnósticos Técnicos, Respuestas Oficiales, Estudios y Diseños, Conceptos Técnicos).
El procedimiento está en ajustes para la aprobación y publicación. 
</t>
    </r>
    <r>
      <rPr>
        <b/>
      </rPr>
      <t>Junio 26 de 2018:</t>
    </r>
    <r>
      <t xml:space="preserve"> Se implementó una ficha de seguimiento que permite llevar la trazabilidad de los radicados del grupo de asistencia técnica diligenciado por cada profesional, la cual permite tener un consolidado tanto de las solicitudes de acuerdo con su complejidad y las que requieren visita técnica. </t>
    </r>
  </si>
  <si>
    <r>
      <rPr>
        <rFont val="Arial"/>
        <b/>
        <sz val="10.0"/>
      </rPr>
      <t>23 de enero de 2017:</t>
    </r>
    <r>
      <rPr>
        <rFont val="Arial"/>
        <sz val="10.0"/>
      </rPr>
      <t xml:space="preserve"> Se revisó la propuesta de procedimiento titulado "Elaboración de material pedagógico para formación y capacitación" y la propuesta de procedimiento "Educación para la Gestión del riesgo y adaptación al cambio climático", teniendo en cuenta que éstos procedimiento no han sido aprobados se recomendó que su aprobación se dé luego de formalizar la Estrategia de Educación para asegurar la pertinencia y coherencia. Se recomendó que la subdirección solicite a control interno formalmente el cambio de responsable, dado que actualmente Claudia Coca no pertenece a la Subdirección de Reducción. </t>
    </r>
    <r>
      <rPr>
        <rFont val="Arial"/>
        <b/>
        <sz val="10.0"/>
      </rPr>
      <t xml:space="preserve">NCSS.
14 de julio de 2017: </t>
    </r>
    <r>
      <rPr>
        <rFont val="Arial"/>
        <sz val="10.0"/>
      </rPr>
      <t>Falta aprobar los procedimientos, documentar la estartegia de educación, los formatos asociados.</t>
    </r>
    <r>
      <rPr>
        <rFont val="Arial"/>
        <b/>
        <sz val="10.0"/>
      </rPr>
      <t xml:space="preserve"> NCSS
28 diciembre de 2017:</t>
    </r>
    <r>
      <rPr>
        <rFont val="Arial"/>
        <sz val="10.0"/>
      </rPr>
      <t xml:space="preserve"> Los procedimientos ya fueron aprobados, falta documentar la estrategia, se sugiere tomar una decicisón frente a la estrategia  para que se cumpla la acción si es necesario solicitar formalmente el ajuste. NCSS</t>
    </r>
    <r>
      <rPr>
        <rFont val="Arial"/>
        <b/>
        <sz val="10.0"/>
      </rPr>
      <t xml:space="preserve">
 </t>
    </r>
  </si>
  <si>
    <r>
      <t xml:space="preserve">OCTUBRE 31 DE 2017: </t>
    </r>
    <r>
      <rPr/>
      <t xml:space="preserve">La Subdirección de  Análisis de Riesgos y Efectos del Cambio Climático, no presenta evidencias de avance. </t>
    </r>
    <r>
      <t xml:space="preserve">TMMM
Diciembre 26 de 2017: </t>
    </r>
    <r>
      <rPr/>
      <t xml:space="preserve">En la nueva actualización del procedimiento de asistencia técnica se establece  en la actividad 4: 
Programación visita: Posterior a la priorización de las solicitudes, se establece comunicación con el peticionario (vía telefónica, correo electrónico), para programar la fecha de la visita técnica. Se realizaran tres (03) intentos de comunicación con el peticionario, para acordar la misma, los cuales se registraran en el CORDIS (los intentos deben realizarse en días diferentes), para dejar la trazabilidad y en el caso de que no se obtenga respuesta, la solicitud será tramitada mediante una Respuesta Oficial, en la cual se indicarán las fechas en las que se intentó la comunicación y solicitando que se realice un nuevo requerimiento, indicando datos completos de la persona con la que se pueda establecer contacto para realizar la visita técnica. Cabe resaltar que dicha Repuesta Oficial debe elaborarse a más tardar el día siguiente al último intento de comunicación. Lo anterior, con el fin de evitar visitas fallidas.
El procedimiento está en ajustes para la aprobación y publicación. 
</t>
    </r>
    <r>
      <t xml:space="preserve">
Julio 19 de 2018:</t>
    </r>
    <r>
      <rPr/>
      <t xml:space="preserve"> Se evidencia formato de seguimiento de los radicados a cargo del profesional Mauricio Diaz, correspondiente al primer semestre de 2018, de acuerdo a la información suministrada por la referente de Plan de Mejoramiento de la SARECC, cada profesional lleva registro de los radicados a cargo. Los registros contienen la trazabilidad de cada solicitud, relacionada con programación de visitas, tiempo de elaboración de diagnsoticos, tiempos de revisiones, correcciones y nivel de complejidad para la priorización de la atención. De acuerdo a la información revisada se da cierre a la acción.</t>
    </r>
    <r>
      <t xml:space="preserve"> TMMM</t>
    </r>
  </si>
  <si>
    <t>IE15-1</t>
  </si>
  <si>
    <t>IAT17-6</t>
  </si>
  <si>
    <t xml:space="preserve">NTCGP1000:2009 en su numeral 7.5.2 Validación de los procesos de la producción y de la prestación del servicio. </t>
  </si>
  <si>
    <t>DEBILIDAD 6: NO SE VALIDA EL PROCESO FORMATIVO QUE RECIBEN LOS PARTICIPANTES DE LAS ESCUELAS ITINERANTES</t>
  </si>
  <si>
    <t xml:space="preserve">*Ausencia, en la entidad, de la encuesta de satisfacción.                                      * Falta revisar y ajustar los instrumentos de seguimiento y retroalimentación que permitan validar los procesos de conocimiento. </t>
  </si>
  <si>
    <t xml:space="preserve">1- Diseñar  y aplicar la encuesta de satisfacción 
2-  Realizar los instrumentos que contemplen la  apropiación de conocimientos de los participantes. Estandarizando los formatos de evaluación de las Escuelas en el Sistema de Gestión de Calidad e implementándolo en lo sectorial, institucional y gremial.  </t>
  </si>
  <si>
    <t>Falta de control del proceso y tiempos para la emisión de diagnósticos</t>
  </si>
  <si>
    <t xml:space="preserve">Detallar en el procedimiento los puntos de control para estandarizar las etapas del ciclo Planear, Hacer, Verificar y Actuar de los documentos emitidos en Asistencia Técnica </t>
  </si>
  <si>
    <t>Claudia Coca</t>
  </si>
  <si>
    <r>
      <t xml:space="preserve">Se cuenta con la encuesta de satisfacción. Está en proceso de aprobación. Se realizó plan de trabajo para garantizar la revisión y aprobación por parte de la subdirección.  
</t>
    </r>
    <r>
      <rPr>
        <b/>
      </rPr>
      <t>23/6/2018:</t>
    </r>
    <r>
      <t xml:space="preserve"> La profesional que orienta el SGI, Claudia Albornoz, solicitó armonizar los formatos de encuesta de satisfacción y evaluación de conocimientos con Talento Humano. Es decir, que sean formatos para los porcesos de intervención educativa internos y externos de la Entidad. Se está en este proceso de armonización. Los otros formatos están para revisión por parte del Área de Planeación.   </t>
    </r>
  </si>
  <si>
    <t xml:space="preserve">Jairo William Torres Becerra 
Profesional Especializado 222-29 
Jesyca Orjuela Profesional universitario 222-12
Fredy Quiroga Profesional Especializado 222-23 </t>
  </si>
  <si>
    <r>
      <rPr>
        <rFont val="Arial"/>
        <b/>
        <sz val="10.0"/>
      </rPr>
      <t xml:space="preserve">23 de enero de 2017: </t>
    </r>
    <r>
      <rPr>
        <rFont val="Arial"/>
        <sz val="10.0"/>
      </rPr>
      <t xml:space="preserve">Se recomendó que la Subdirección de Reducción realice la solicitud de eliminación de la acción formalmente a la Oficina de Control Interno mediante una comunicación interna, con la respectiva justificación más aún cuando dentro de los procedimientos vigentes de Educación incluyen el tema de escuelas itinerantes, así como la estrategia de Educación, si bien en el avance se establece que las escuelas itinerantes se eliminaron de la estrategia, es importante que la Subdirección suministre la nueva estrategia de educación a la Oficina de control Interno, porque hasta el momento no se conoce. </t>
    </r>
    <r>
      <rPr>
        <rFont val="Arial"/>
        <b/>
        <sz val="10.0"/>
      </rPr>
      <t xml:space="preserve">NCSS 
14 julio de 2017: </t>
    </r>
    <r>
      <rPr>
        <rFont val="Arial"/>
        <sz val="10.0"/>
      </rPr>
      <t xml:space="preserve">El área de Educación generó un formato de evaluación de satisfacción para aplicar en las capacitaciones que realiza, falta arpobarlo y estandarizarlo en el SIG. </t>
    </r>
    <r>
      <rPr>
        <rFont val="Arial"/>
        <b/>
        <sz val="10.0"/>
      </rPr>
      <t xml:space="preserve">NCSS
28 diciembre de 2017: </t>
    </r>
    <r>
      <rPr>
        <rFont val="Arial"/>
        <sz val="10.0"/>
      </rPr>
      <t>Para cerrar la acción es necesario que el área de educación evidencia la palicación y análisis de las encuestas de satisfacción de las capacitaciones desarrolladas.</t>
    </r>
    <r>
      <rPr>
        <rFont val="Arial"/>
        <b/>
        <sz val="10.0"/>
      </rPr>
      <t xml:space="preserve"> NCSS</t>
    </r>
  </si>
  <si>
    <r>
      <rPr>
        <b/>
        <sz val="10.0"/>
      </rPr>
      <t>Octubre 12 de 2017:</t>
    </r>
    <r>
      <rPr>
        <sz val="10.0"/>
      </rPr>
      <t xml:space="preserve"> Una vez  actualizado el procedimiento se contará con los puntos de control para estandarizar las etapas del ciclo Planear, Hacer, Verificar y Actuar de los documentos emitidos en Asistencia Técnica. 
</t>
    </r>
    <r>
      <rPr>
        <b/>
        <sz val="10.0"/>
      </rPr>
      <t xml:space="preserve">
Diciembre 26 de 2017:   </t>
    </r>
    <r>
      <rPr>
        <sz val="10.0"/>
      </rPr>
      <t xml:space="preserve">Se realizó la actualización del procedimiento, aun esta pendiente los ajustes solicitados por la Subdirección. 
</t>
    </r>
    <r>
      <rPr>
        <b/>
      </rPr>
      <t>Junio 26 de 2018:</t>
    </r>
    <r>
      <t xml:space="preserve"> La actualización del procedimiento de asistencia técnica ya fue publicado en la intranet, se puede consultar en el siguiente link: http://www.idiger.gov.co/documents/20182/301118/GAR-PD-01+Realizacion+de+Asistencia+Tecnica.pdf/d0f3ca27-1aba-44d9-a08c-d05e7d54078c
</t>
    </r>
    <r>
      <rPr>
        <b/>
      </rPr>
      <t xml:space="preserve">Solicitamos cerrar esta acción dado que ya se cumplió. </t>
    </r>
  </si>
  <si>
    <t>IAP16-26</t>
  </si>
  <si>
    <t>Auditoría Interna - Adquisición Predial</t>
  </si>
  <si>
    <t>MECI 2014 1.2.2 y NTGP 1000: 2009 Numeral 4.2.3</t>
  </si>
  <si>
    <r>
      <t xml:space="preserve">OCTUBRE 31 DE 2017: </t>
    </r>
    <r>
      <rPr>
        <sz val="10.0"/>
      </rPr>
      <t>La Subdirección de  Análisis de Riesgos y Efectos del Cambio Climático, no presenta evidencias de avance.</t>
    </r>
    <r>
      <rPr>
        <sz val="10.0"/>
      </rPr>
      <t xml:space="preserve"> TMMM
Diciembre 26 de 2017:   </t>
    </r>
    <r>
      <rPr>
        <sz val="10.0"/>
      </rPr>
      <t>Se realizó la actualización del procedimiento, aun esta pendiente los ajustes solicitados por la Subdirección.</t>
    </r>
    <r>
      <rPr>
        <sz val="10.0"/>
      </rPr>
      <t xml:space="preserve"> 
</t>
    </r>
    <r>
      <t xml:space="preserve">Julio 18 de 2018: </t>
    </r>
    <r>
      <rPr/>
      <t xml:space="preserve">Se verificó mapa de procesos evidenciando procedimiento de Asistencia Tecnica actualizado con fecha 20/04/2018. Se da cierre a la acción. </t>
    </r>
    <r>
      <t>TMMM</t>
    </r>
  </si>
  <si>
    <t>El procedimiento: Adquisición predial de áreas ubicadas en zonas declaradas de alto riesgo GMR-PD-09 Versión 1 publicado en la intranet no es consistente con las actividades reales que se realizan</t>
  </si>
  <si>
    <t>Cuando se estableció el procedimiento vigente aun no se había terminado el primer proceso de Adquisición predial en la entidad y por esto fue determinado con base en el conocimiento de los profesionales y normativa sobre adquisición predial sin tener en cuenta la realidad del proceso.</t>
  </si>
  <si>
    <t>Actualizar el procedimiento y adoptarlo mediante la oficina asesora de planeación.</t>
  </si>
  <si>
    <t>IAT17-5</t>
  </si>
  <si>
    <t>NTCGP 1000:2009 - 7.1 Planificación de la realización del producto o prestación del servicio</t>
  </si>
  <si>
    <t>Debilidad 4. Debilidades en la planeación operativa del proceso</t>
  </si>
  <si>
    <t xml:space="preserve">Planear las visitas técnicas concertando previamente fecha y hora de la visita con el solicitante </t>
  </si>
  <si>
    <t>Ligia Cañon</t>
  </si>
  <si>
    <t>Jairo William Torres Becerra 
Profesional Especializado 222-29 
Iván Camilo Ibagos Profesional Especializado 222-23</t>
  </si>
  <si>
    <r>
      <t xml:space="preserve">El proceso se encuentra en un estado de avance superior al 80% pero aun no se ha terminado y se encuentra aplazada su terminación por cambio de prioridades de procedimientos. El cambio de prioridades fue causado por el proceso de elaboración y aprobación del Decreto Único de Reasentamiento, que de ser aprobado, podría modificar elementos del procedimiento propuesto. Se solicita reprogramación para el 30/6/2018 hasta nuevo aviso.
</t>
    </r>
    <r>
      <rPr>
        <b/>
      </rPr>
      <t>19/6/2018:</t>
    </r>
    <r>
      <t xml:space="preserve"> El procedimiento se encuentra aprobado y cargado en la intranet de la entidad.</t>
    </r>
  </si>
  <si>
    <r>
      <rPr>
        <b/>
        <sz val="10.0"/>
      </rPr>
      <t xml:space="preserve">14 julio de 2017: </t>
    </r>
    <r>
      <rPr>
        <sz val="10.0"/>
      </rPr>
      <t xml:space="preserve">De acuerdo a las afirmaciones de la subdirección d Reducción los avances en el procedimiento se detuvieron porque el distrito expedira cambios normativos sobre como se manejará el tema de Reasentamiento en la ciudad. NCSS
</t>
    </r>
    <r>
      <rPr>
        <b/>
        <sz val="10.0"/>
      </rPr>
      <t xml:space="preserve">28 diciembre de 2017: </t>
    </r>
    <r>
      <rPr>
        <sz val="10.0"/>
      </rPr>
      <t xml:space="preserve">No hay avances adicionales
</t>
    </r>
    <r>
      <rPr>
        <b/>
      </rPr>
      <t xml:space="preserve">10 de abril de 2018: </t>
    </r>
  </si>
  <si>
    <t>IGL16-9</t>
  </si>
  <si>
    <t>NTCGP 1000:2009 en su numeral 7.1</t>
  </si>
  <si>
    <r>
      <rPr>
        <b/>
        <sz val="10.0"/>
      </rPr>
      <t xml:space="preserve">Octubre 12 de 2017: </t>
    </r>
    <r>
      <rPr>
        <sz val="10.0"/>
      </rPr>
      <t xml:space="preserve">La SARECC formalizó los formatos: GAR-FT-01 Versión 9 Solicitud de visita técnica Nº A;  Formato GAR-FT-04 Versión 2  Solicitud de visita técnica Nº B,  los cuales ya se encuentran publicados en la intranet.
 http://intranet.idiger.gov.co/documents/11628/16977/GAR-FT-01Visita+Tecnica.xls/d1319964-cc4b-4b3e-bd1c-1300d5ff9828 
El seguimiento de las visitas fallidas se realizará por parte del líder de Asistencia Técnica y un profesional del grupo de asistencia técnica. 
</t>
    </r>
    <r>
      <rPr>
        <b/>
        <sz val="10.0"/>
      </rPr>
      <t xml:space="preserve">Diciembre 26 de 2017: </t>
    </r>
    <r>
      <rPr>
        <sz val="10.0"/>
      </rPr>
      <t xml:space="preserve">En la nueva actualización del procedimiento de asistencia técnica se establece  en la actividad 5: 
</t>
    </r>
    <r>
      <rPr>
        <b/>
        <sz val="10.0"/>
      </rPr>
      <t xml:space="preserve">
Programación visita: </t>
    </r>
    <r>
      <rPr>
        <sz val="10.0"/>
      </rPr>
      <t xml:space="preserve">Posterior a la priorización de las solicitudes, se establece comunicación con el peticionario (vía telefónica, correo electrónico), para programar la fecha de la visita técnica. Se realizarán tres (03) intentos de comunicación con el peticionario, para acordar la misma, los cuales se registrarán en el CORDIS (los intentos deben realizarse en días diferentes), para dejar la trazabilidad y en el caso de que no se obtenga respuesta, la solicitud será tramitada mediante una Respuesta Oficial, en la cual se indicarán las fechas en las que se intentó la comunicación y solicitando que se realice un nuevo requerimiento, indicando datos completos de la persona con la que se pueda establecer contacto para realizar la visita técnica. Cabe resaltar que dicha Repuesta Oficial debe elaborarse a más tardar el día siguiente al último intento de comunicación. Lo anterior, con el fin de evitar visitas fallidas.
El procedimiento está en ajustes para la aprobación y publicación. 
</t>
    </r>
    <r>
      <rPr>
        <b/>
      </rPr>
      <t xml:space="preserve">Junio 26 de 2018: </t>
    </r>
    <r>
      <t xml:space="preserve">De acuerdo con la estrategia planteada por la Subdirección Corporativa se estableció utilizar para ampliación del plazo de  contestación, emitir respuesta preliminar en la cual se informa al peticionario la programación de la visita técnica. 
Adicionalmente, se implementó una ficha de seguimiento que permite llevar la trazabilidad de los radicados del grupo de asistencia técnica diligenciado por cada profesional, la cual permite tener un consolidado de las solicitudes de acuerdo con su complejidad y las que requieren visita técnica para su respectiva programación. </t>
    </r>
  </si>
  <si>
    <t xml:space="preserve">3. Desactualizacion del procedimiento PSC-PD-01  "Participación y Organización Social, Comunitaria y Sectorial en Gestión de Riesgos" “Realizar seguimiento y control a las agendas comunitarias y al plan de acción. Realizar el seguimiento y control de las actividades planteadas en el plan de acción y a la agenda comunitaria, revisando que se cumplan oportunamente las tareas asignadas, de acuerdo a los tiempos estimados y con la calidad que cada una amerita”. </t>
  </si>
  <si>
    <t xml:space="preserve"> Tiempo que ha tomado la institución en definir del enfoque en planes programas y proyectos que repercuten en la desactualización de los procedimientos 
</t>
  </si>
  <si>
    <t>Revisión y actualización del procedimiento</t>
  </si>
  <si>
    <t>Danilo Ruiz Plazas- Subdirector para la Reducción
Claudia Elizabeth Rodriguez 
Angela Pedraza
Ana Maria Alba</t>
  </si>
  <si>
    <r>
      <t xml:space="preserve">OCTUBRE 31 DE 2017: </t>
    </r>
    <r>
      <rPr>
        <sz val="10.0"/>
      </rPr>
      <t>Se evidencia formato para la realización de visitas técnicas, no obstante la acción hace referncia a la planeación de las visitas técnicas a desarrollarse; no se evidencia soporte de dicha planeación.</t>
    </r>
    <r>
      <rPr>
        <sz val="10.0"/>
      </rPr>
      <t xml:space="preserve"> TMMM
Diciembre 26 de 2017: </t>
    </r>
    <r>
      <rPr>
        <sz val="10.0"/>
      </rPr>
      <t xml:space="preserve">En la nueva actualización del procedimiento de asistencia técnica se establece  en la actividad 5: 
Programación visita: Posterior a la priorización de las solicitudes, se establece comunicación con el peticionario (vía telefónica, correo electrónico), para programar la fecha de la visita técnica. Se realizaran tres (03) intentos de comunicación con el peticionario, para acordar la misma, los cuales se registraran en el CORDIS (los intentos deben realizarse en días diferentes), para dejar la trazabilidad y en el caso de que no se obtenga respuesta, la solicitud será tramitada mediante una Respuesta Oficial, en la cual se indicarán las fechas en las que se intentó la comunicación y solicitando que se realice un nuevo requerimiento, indicando datos completos de la persona con la que se pueda establecer contacto para realizar la visita técnica. Cabe resaltar que dicha Repuesta Oficial debe elaborarse a más tardar el día siguiente al último intento de comunicación. Lo anterior, con el fin de evitar visitas fallidas.
El procedimiento está en ajustes para la aprobación y publicación. 
</t>
    </r>
    <r>
      <rPr>
        <sz val="10.0"/>
      </rPr>
      <t>Julio 19 de 2018:</t>
    </r>
    <r>
      <rPr>
        <sz val="10.0"/>
      </rPr>
      <t xml:space="preserve"> Se evidencia formato de seguimiento de los radicados a cargo del profesional Mauricio Diaz, correspondiente al primer semestre de 2018, de acuerdo a la información suministrada por la referente de Plan de Mejoramiento de la SARECC, cada profesional lleva registro de los radicados a cargo. Los registros contienen la trazabilidad de cada solicitud, relacionada con programación de visitas, tiempo de elaboración de diagnsoticos, tiempos de revisiones, correcciones y nivel de complejidad para la priorización de la atención. De acuerdo a la información revisada se da cierre a la acción. </t>
    </r>
    <r>
      <rPr>
        <sz val="10.0"/>
      </rPr>
      <t>TMMM</t>
    </r>
  </si>
  <si>
    <r>
      <t xml:space="preserve">Se cuenta con un nuevo proceso misional "PROMOCIÓN DE LA AUTOGESTIÓN CIUDADANA DEL RIESGO GMR-PR-01". A partir de esto se realizará la actualización del procedimiento según las directrices de la alta dirección. Dsiponible en http://newintranet.idiger.gov.co/group/guest/promocion.
</t>
    </r>
    <r>
      <rPr>
        <b/>
      </rPr>
      <t>22 Junio de 2018</t>
    </r>
    <r>
      <t>. El proceso se encuentra en revisión por parte de Planeación de la Entidad.</t>
    </r>
  </si>
  <si>
    <t>IAT17-4</t>
  </si>
  <si>
    <r>
      <rPr>
        <rFont val="Arial"/>
        <b/>
        <sz val="10.0"/>
      </rPr>
      <t xml:space="preserve">julio 14 de 2017: </t>
    </r>
    <r>
      <rPr>
        <rFont val="Arial"/>
        <sz val="10.0"/>
      </rPr>
      <t xml:space="preserve">Se revisó que se realizó una reunión con las áreas de la subdirección de Reducción (Educación, Iniciativas comunitarias y Gestión local) donde se revisó el procedimiento de Participación con miras a su ajuste y actualización. NCSS
</t>
    </r>
    <r>
      <rPr>
        <rFont val="Arial"/>
        <b/>
        <sz val="10.0"/>
      </rPr>
      <t>27 diciembre de 2017:</t>
    </r>
    <r>
      <rPr>
        <rFont val="Arial"/>
        <sz val="10.0"/>
      </rPr>
      <t xml:space="preserve"> con el nuevo proceso titulado  "PROMOCIÓN DE LA AUTOGESTIÓN CIUDADANA DEL RIESGO GMR-PR-01" se generará yu ajustará el procedimiento. </t>
    </r>
    <r>
      <rPr>
        <rFont val="Arial"/>
        <b/>
        <sz val="10.0"/>
      </rPr>
      <t>NCSS</t>
    </r>
  </si>
  <si>
    <t>IGL16-6</t>
  </si>
  <si>
    <t>procedimiento "Participación y Organización Social, Comunitaria y Sectorial en Gestión de Riesgos" actividades 1.2 a la 1.13</t>
  </si>
  <si>
    <t xml:space="preserve">2. Se incumple  el procedimiento "Participación y Organización Social, Comunitaria y Sectorial en Gestión de Riesgos" y el procedimiento “Coordinación de los Consejos locales de Gestión de Riesgos y Cambio Climático del SDGR-CC”: Frente al procedimiento "Participación y Organización Social, Comunitaria y Sectorial en Gestión de Riesgos" se incumple las actividades 1.1 y 1.2 no se ha aprobado la Estrategia de participación de la entidad, la cual es el instrumento para poder ejecutar el procedimiento, se verificó que existe un documento titulado “Participación y organización en la Gestión de Riesgos. Documento en elaboración”, el cual contiene lineamientos sobre participación pero no está aprobado y no es una estrategia. </t>
  </si>
  <si>
    <t xml:space="preserve">Modificación del Plan Distrital de Gestión de Riesgo y Cambio Climático
 </t>
  </si>
  <si>
    <t xml:space="preserve">Socializar el documento final del PDGR-CC  en los CLGR CC de cada una de las localidades
</t>
  </si>
  <si>
    <t xml:space="preserve">Planeación IDIGER
Equipo de Gestión Local </t>
  </si>
  <si>
    <r>
      <rPr>
        <b/>
        <sz val="10.0"/>
      </rPr>
      <t xml:space="preserve">Octubre 12 de 2017: </t>
    </r>
    <r>
      <rPr>
        <sz val="10.0"/>
      </rPr>
      <t xml:space="preserve"> Establecer los parámetros para medir el grado de complejidad de las solicitudes radicadas. 
</t>
    </r>
    <r>
      <rPr>
        <b/>
        <sz val="10.0"/>
      </rPr>
      <t>Diciembre 26 de 2017:</t>
    </r>
    <r>
      <rPr>
        <sz val="10.0"/>
      </rPr>
      <t xml:space="preserve"> En la nueva actualización del procedimiento de asistencia técnica en la actividad 4. se establece:  "</t>
    </r>
    <r>
      <rPr>
        <b/>
        <sz val="10.0"/>
      </rPr>
      <t>Priorizar las solicitudes asignadas:</t>
    </r>
    <r>
      <rPr>
        <sz val="10.0"/>
      </rPr>
      <t xml:space="preserve"> Las solicitudes se priorizan de acuerdo con los términos legales establecidos para cada tipo de solicitud y el nivel de complejidad del mismo (entes de control, acciones judiciales, derecho de petición y normal). Una vez se realice la verificación de antecedentes de la siguiente manera:
1. Verificación en las bases de datos de la UAECD, de las nomenclaturas del predio (nueva y antigua).
2. Verificación de antecedentes en el SIRE, CDI (Diagnósticos Técnicos, Respuestas Oficiales, Estudios y Diseños, Conceptos Técnicos).
El procedimiento está en ajustes para la aprobación y publicación. 
</t>
    </r>
    <r>
      <rPr>
        <b/>
        <sz val="10.0"/>
      </rPr>
      <t>Junio 26 de 2018:</t>
    </r>
    <r>
      <rPr>
        <sz val="10.0"/>
      </rPr>
      <t xml:space="preserve"> Se implementó una ficha de seguimiento que permite llevar la trazabilidad de los radicados del grupo de asistencia técnica diligenciado por cada profesional, la cual permite tener un consolidado tanto de las solicitudes de acuerdo con su complejidad y las que requieren visita técnica. </t>
    </r>
  </si>
  <si>
    <r>
      <t xml:space="preserve">Se socializó con los CLGR-CC en reunión distrital por parte de la oficina asesora de Planeación del IDIGER el estado de ajuste del PDGR-CC el 28 de noviembre  de 2017.  NAS GESTIÓN LOCAL/2017 PLAN DE MEJORAMIENTO GL/IGL16-6. Presentación, acta y listado de asistencia.
El documento final de IDIGER del PDGRCC está en la Secretaría Distrital de Ambiente para revisión jurírida como cabeza de sector, para las modificaciones normativas a las que haya lugar. 
</t>
    </r>
    <r>
      <rPr>
        <b/>
      </rPr>
      <t>22 Junio de 2018:</t>
    </r>
    <r>
      <t xml:space="preserve"> A la fecha se esta pendiente que se emita la ultima revisión, del PDGR. </t>
    </r>
  </si>
  <si>
    <r>
      <rPr>
        <rFont val="Arial"/>
        <b/>
        <sz val="10.0"/>
      </rPr>
      <t xml:space="preserve">julio 14 de 2017: </t>
    </r>
    <r>
      <rPr>
        <rFont val="Arial"/>
        <sz val="10.0"/>
      </rPr>
      <t xml:space="preserve">Se revisó el acta y lista de asistencia con fecha 28 de marzo de 2017 sobre la socialización dirigida por la Oficina de Planeación y un profesional de la Subdirección de Reducción. Falata otra socialización con el documento ya aprobado. NCSS
</t>
    </r>
    <r>
      <rPr>
        <rFont val="Arial"/>
        <b/>
        <sz val="10.0"/>
      </rPr>
      <t>27 diciembre de 2017:</t>
    </r>
    <r>
      <rPr>
        <rFont val="Arial"/>
        <sz val="10.0"/>
      </rPr>
      <t xml:space="preserve"> Se revisó la presentación utilizada para socializare los ajustes al PDGR, falta una nueva socialización a los CLGR después de aaprobado el ajuste al PDGR. </t>
    </r>
    <r>
      <rPr>
        <rFont val="Arial"/>
        <b/>
        <sz val="10.0"/>
      </rPr>
      <t>NCSS</t>
    </r>
  </si>
  <si>
    <r>
      <t xml:space="preserve">OCTUBRE 31 DE 2017: </t>
    </r>
    <r>
      <rPr>
        <sz val="10.0"/>
      </rPr>
      <t xml:space="preserve">La Subdirección de  Análisis de Riesgos y Efectos del Cambio Climático, no presenta evidencias de avance. </t>
    </r>
    <r>
      <rPr>
        <sz val="10.0"/>
      </rPr>
      <t xml:space="preserve">TMMM
Diciembre 26 de 2017: </t>
    </r>
    <r>
      <rPr>
        <sz val="10.0"/>
      </rPr>
      <t xml:space="preserve">En la nueva actualización del procedimiento de asistencia técnica en la actividad 4. se establece:  "Priorizar las solicitudes asignadas: Las solicitudes se priorizan de acuerdo con los términos legales establecidos para cada tipo de solicitud y el nivel de complejidad del mismo (entes de control, acciones judiciales, derecho de petición y normal). Una vez se realice la verificación de antecedentes de la siguiente manera:
1. Verificación en las bases de datos de la UAECD, de las nomenclaturas del predio (nueva y antigua).
2. Verificación de antecedentes en el SIRE, CDI (Diagnósticos Técnicos, Respuestas Oficiales, Estudios y Diseños, Conceptos Técnicos).
El procedimiento está en ajustes para la aprobación y publicación. 
</t>
    </r>
    <r>
      <rPr>
        <sz val="10.0"/>
      </rPr>
      <t>Julio 19 de 2018:</t>
    </r>
    <r>
      <rPr>
        <sz val="10.0"/>
      </rPr>
      <t xml:space="preserve"> Se evidencia formato de seguimiento de los radicados a cargo del profesional Mauricio Diaz, correspondiente al primer semestre de 2018, de acuerdo a la información suministrada por la referente de Plan de Mejoramiento de la SARECC, cada profesional lleva registro de los radicados a cargo. Los registros contienen la trazabilidad de cada solicitud, relacionada con programación de visitas, tiempo de elaboración de diagnsoticos, tiempos de revisiones, correcciones y nivel de complejidad para la priorización de la atención. De acuerdo a la información revisada se da cierre a la acción. </t>
    </r>
    <r>
      <rPr>
        <sz val="10.0"/>
      </rPr>
      <t>TMMM</t>
    </r>
  </si>
  <si>
    <t>IGL16-5</t>
  </si>
  <si>
    <t>IAT17-3</t>
  </si>
  <si>
    <t>NTCGP 1000:2009 - Requisito 7.5.3 Identificación y trazabilidad 
Requisito 8.2.4 Seguimiento y medición del producto y/o servicio</t>
  </si>
  <si>
    <t>*La alta dirección de la entidad, no ha definido el enfoque, objetivo y alcance de la estrategia institucional de participación</t>
  </si>
  <si>
    <t>A partir de los lineamientos dados por la Dirección y la Subdirección para la Reducción de Riesgos y Adaptación al Cambio Climático, ajustar y gestionar la aprobación de la Estrategia de Participación</t>
  </si>
  <si>
    <t>Debilidad 3. No existe un mecanismo formal para realizar trazabilidad a los diagnósticos técnicos generados por eventos de emergencia</t>
  </si>
  <si>
    <t>Falta de conocimiento y utilización del código del evento SIRE definido por el sistema para la atención de los eventos como mecanismo formal para la trazabilidad de los documentos generados</t>
  </si>
  <si>
    <t>Desarrollar e implementar un mecanismo para la trazabilidad de los documentos generados de la atención a eventos de emergencia</t>
  </si>
  <si>
    <t xml:space="preserve">Danilo Ruiz Plazas( Subdirector para la reducción de riesgos y adaptación al Cambio Climático)
Claudia Elizabeth Rodriguez - Profesional especializado 222-29
</t>
  </si>
  <si>
    <t xml:space="preserve">Jairo William Torres Becerra 
Profesional Especializado 222-29 </t>
  </si>
  <si>
    <r>
      <t xml:space="preserve">No se ha recibido directriz al respecto por parte de la alta dirección.
</t>
    </r>
    <r>
      <rPr>
        <b/>
      </rPr>
      <t>22 Junio de 2018</t>
    </r>
    <r>
      <t>. A la fecha no se han las directrices correspondientes.</t>
    </r>
  </si>
  <si>
    <r>
      <rPr>
        <rFont val="Arial"/>
        <b/>
        <sz val="10.0"/>
      </rPr>
      <t xml:space="preserve">Julio 14 de 2017: </t>
    </r>
    <r>
      <rPr>
        <rFont val="Arial"/>
        <sz val="10.0"/>
      </rPr>
      <t xml:space="preserve">No hay avance en la acción. NCSS
</t>
    </r>
    <r>
      <rPr>
        <rFont val="Arial"/>
        <b/>
        <sz val="10.0"/>
      </rPr>
      <t>27 diciembre de 2017:</t>
    </r>
    <r>
      <rPr>
        <rFont val="Arial"/>
        <sz val="10.0"/>
      </rPr>
      <t xml:space="preserve"> Se da alerta en tanto la subdirección debe tomar una decisión frnete a esta acción que no ha iniciado, se sugiere que formalmente la subdirección solicite ajustar la acción o eliminarla con una debida justificación, esta accón esta vencida.</t>
    </r>
    <r>
      <rPr>
        <rFont val="Arial"/>
        <b/>
        <sz val="10.0"/>
      </rPr>
      <t xml:space="preserve"> NCSS</t>
    </r>
  </si>
  <si>
    <r>
      <rPr>
        <b/>
        <sz val="10.0"/>
      </rPr>
      <t xml:space="preserve">Octubre 12 de 2017: </t>
    </r>
    <r>
      <rPr>
        <sz val="10.0"/>
      </rPr>
      <t xml:space="preserve"> El inicio de la trazabilidad estará determinado por el número del evento SIRE generado para la atención por parte del personal de asistencia técnica. 
</t>
    </r>
    <r>
      <rPr>
        <b/>
        <sz val="10.0"/>
      </rPr>
      <t xml:space="preserve">Diciembre 26 de 2017: </t>
    </r>
    <r>
      <rPr>
        <sz val="10.0"/>
      </rPr>
      <t xml:space="preserve"> Se realizó una reunión el 31 de octubre de 2017 con la Oficina TIC para revisar el tema de la trazabilidad eventos de emergencias, donde se acordó que se harian los análisis para establecer los requerimientos técnicos para la implementación  del la trazabilidad. 
</t>
    </r>
    <r>
      <rPr>
        <b/>
      </rPr>
      <t xml:space="preserve">Junio 26 de 2018: </t>
    </r>
    <r>
      <t xml:space="preserve">El seguimiento a los eventos de emergencia se está realizando de la misma manera que los radicados a través de la ficha de seguimiento que permite llevar la trazabilidad de los eventos del grupo de asistencia técnica diligenciado por cada profesional. Como fecha de entrada queda la fecha de atención al evento por parte de los profesionales. </t>
    </r>
  </si>
  <si>
    <t>IAP16-24</t>
  </si>
  <si>
    <t>MECI 2014 Numeral 1.2 Componente Direccionamiento Estratégico 1.2. Planes, programas y Proyectos y la NTGP 1000:2009. Numeral 7,1 Planificación de la realización del producto o prestación del servicio.</t>
  </si>
  <si>
    <t xml:space="preserve">3.2.3. El formato GMR-FT-36 versión 2 denominado plan de gestión social de las familias recomendadas al programa de reasentamiento en la modalidad adquisición predial, es una ficha de caracterización por familia </t>
  </si>
  <si>
    <t>Realizar reuniones para la validación y aprobación del PGS actual.</t>
  </si>
  <si>
    <t>Luz Ángela Losada Campos
Profesional Universitario 219-08</t>
  </si>
  <si>
    <t>5/5/2017.
Es una acción que requiere la finalización de la acción anterior, revisión del PGS actual , por lo cual se solicita la modificación de la fecha de terminación dela acción a 31/8/2017.
7/6/2017. Actas de reunión
31/05/2017. Revisión y avance de la propuesta de modificación al PGS existente. (Ver anexo 31052017)
20/06/2017. Presentación nueva estructura PGS. (Ver anexo20062017) 
06/12/2017. Actas de reunión
18/07/2017. Programa de Asesoría en Gestión Inmobiliaria. PGS.  (Ver anexo 31052017)
01/08/2017. Identificación de Impactos. (Ver anexo 01082017)
17/08/2017. Revisión concepto de Impacto, (Ver anexo 17082017)
19/6/2018: El Plan de Gestión Social se encuentra actualizado y aprobado por el Subdirector.</t>
  </si>
  <si>
    <r>
      <t xml:space="preserve">OCTUBRE 31 DE 2017: </t>
    </r>
    <r>
      <rPr>
        <sz val="10.0"/>
      </rPr>
      <t>La Subdirección de  Análisis de Riesgos y Efectos del Cambio Climático, no presenta evidencias de avance.</t>
    </r>
    <r>
      <rPr>
        <sz val="10.0"/>
      </rPr>
      <t xml:space="preserve"> TMMM
DICIEMBRE 26 DE 2017: </t>
    </r>
    <r>
      <rPr>
        <sz val="10.0"/>
      </rPr>
      <t xml:space="preserve">Aun no se evidencia resultados de esta acción, se requiere ejecutar esta acción de manera prioritaria ya que se encuentra vencida. </t>
    </r>
    <r>
      <rPr>
        <sz val="10.0"/>
      </rPr>
      <t xml:space="preserve">TMMM
Julio 19 de 2018: </t>
    </r>
    <r>
      <rPr>
        <sz val="10.0"/>
      </rPr>
      <t>Se evidencia formato de seguimiento de los radicados a cargo del profesional Mauricio Diaz, correspondiente al primer semestre de 2018, de acuerdo a la información suministrada por la referente de Plan de Mejoramiento de la SARECC, cada profesional lleva registro de los radicados a cargo. Los registros contienen la trazabilidad de cada solicitud, relacionada con programación de visitas, tiempo de elaboración de diagnsoticos, tiempos de revisiones, correcciones y nivel de complejidad para la priorización de la atención. De acuerdo a la información revisada se da cierre a la acción.</t>
    </r>
    <r>
      <rPr>
        <sz val="10.0"/>
      </rPr>
      <t xml:space="preserve"> TMMM</t>
    </r>
  </si>
  <si>
    <t>IAT17-12</t>
  </si>
  <si>
    <t xml:space="preserve">NTTCGP 1000:2009 - 4.2.4.. Control de los registros </t>
  </si>
  <si>
    <t>Debilidad 7: Inadecuado almacenamiento y custodia de archivo</t>
  </si>
  <si>
    <t>Falta de un espacio con las condiciones adecuadas para el almacenamiento y custodia de archivo de gestión</t>
  </si>
  <si>
    <t>Programar jornadas de revisión documental para el archivo de gestión a cargo de la Subdirección de Análisis de Riesgos y Efectos del Cambio Climático</t>
  </si>
  <si>
    <r>
      <rPr>
        <rFont val="Arial"/>
        <b/>
        <sz val="10.0"/>
      </rPr>
      <t xml:space="preserve">14 julio de 2017: </t>
    </r>
    <r>
      <rPr>
        <rFont val="Arial"/>
        <sz val="10.0"/>
      </rPr>
      <t>Teniendo en cuenta que no ha finalizado la acción anterior, no se presenta avance en el cumplimiento de esta acción.</t>
    </r>
    <r>
      <rPr>
        <rFont val="Arial"/>
        <b/>
        <sz val="10.0"/>
      </rPr>
      <t>NCSS</t>
    </r>
    <r>
      <rPr>
        <rFont val="Arial"/>
        <sz val="10.0"/>
      </rPr>
      <t xml:space="preserve">
</t>
    </r>
    <r>
      <rPr>
        <rFont val="Arial"/>
        <b/>
        <sz val="10.0"/>
      </rPr>
      <t xml:space="preserve">27 diciembre de 2017: </t>
    </r>
    <r>
      <rPr>
        <rFont val="Arial"/>
        <sz val="10.0"/>
      </rPr>
      <t>Se han realizado reunones se revisaron 3 actas de reunión correspondientes al 18/07/2017, 01/08/2017 y 17/08/2017, en las cuales se avanza el documento y se revisa la normatividad aplicable, asiste el grupo de reasentamientos, falta consolidar el documento final, revisiones y aprobaciones.</t>
    </r>
    <r>
      <rPr>
        <rFont val="Arial"/>
        <b/>
        <sz val="10.0"/>
      </rPr>
      <t xml:space="preserve"> NCSS</t>
    </r>
  </si>
  <si>
    <t>I97015-1</t>
  </si>
  <si>
    <t>Auditoria Interna - Proyecto 970</t>
  </si>
  <si>
    <t>EL PROCEDIMIENTO GMR-PD-01 GESTION PARA LA EJECUCION DE OBRAS PUBLICADO EN INTRANET SE ENCUENTRA DESACTUALIZADO, INCUMPLIENDO EL NUMERAL 4.2.3 LITERAL A Y D DE LA NTCGP1000:2009 Y NUMERAL 2.1.2 DE MECI1000:2005.</t>
  </si>
  <si>
    <t>El proyecto 970 por su filosofía está enmarcado hacia la recuperación de predios en zonas habitadas y afectadas por amenaza de deslizamiento, avalancha o inundación, por ello la actividad es proactiva desde el IDIGER hacia las comunidades y no  a la espera de solicitudes o reportes, aunque no deja de ser un instrumento válido y viable.
El procedimiento GMR-PD-01 GESTIÓN PARA LA EJECUCIÓN DE OBRAS PARA LA REDUCCIÓN DEL RIESGO, última versión 2011, publicada en la intranet de la entidad,  parte de las solicitudes de la comunidad para que el IDIGER intervenga.  Y los responsables son grupos que ya no existen en la estructura de la entidad como el grupo rural  y ladera
El anterior proceso se ha modificado por el siguiente que  no se encuentra publicado.  
PROCESO: “Recuperación integral de áreas de protección por riesgos” 
Procedimientos “Acciones de recuperación y adecuación de predios afectados por riesgos”- “Gestión predial de suelos afectados por riesgo para su intervención.
CÓDIGO SEC-FT-13
VERSIÓN 4
FECHA DE REVISIÓN 07/03/2013
FUENTE: OFICINA DE PLANEACION. MAPA DE RIESGOS
Esta situación incumple el numeral 4.2.3 literales a) y d) de la NTCGP1000-2009 y Subsistema Control de Gestión - Componente Información, Elemento - Información primaria del MECI 1000:2005.</t>
  </si>
  <si>
    <r>
      <rPr>
        <rFont val="Arial"/>
        <b/>
        <sz val="10.0"/>
      </rPr>
      <t>No se ha oficializado y por lo tanto no se fue publicada</t>
    </r>
    <r>
      <rPr>
        <rFont val="Arial"/>
        <sz val="10.0"/>
      </rPr>
      <t xml:space="preserve"> la versión actualizada del procedimiento "Gestión para la ejecución de obras para la reducción del riesgo GMR-PD-01" . 
La dinámica de las actividades de la recuperación integral de áreas de protección por riesgos y de gestión de suelos afectados por riesgos ha variado sustancialmente  modificando las actividades documentadas.
</t>
    </r>
    <r>
      <rPr>
        <rFont val="Arial"/>
        <b/>
        <sz val="10.0"/>
      </rPr>
      <t>No se realizó una revisión del procedimiento documentado para validar los cambios en las actividades</t>
    </r>
    <r>
      <rPr>
        <rFont val="Arial"/>
        <sz val="10.0"/>
      </rPr>
      <t>.
( •Bajo nivel de…. •Alto nivel de…. •Presencia de… •Carencia de …. •Inexistencia de… •Deficiente nivel  de…. •Ausencia de……. )</t>
    </r>
  </si>
  <si>
    <t xml:space="preserve">Revisar y actualizar procedimiento referente a la recuperación integral de áreas de protección por riesgos.
Revisar y actualizar procedimiento referente a la gestión predial de suelos afectados por riesgos para su intervención. </t>
  </si>
  <si>
    <r>
      <rPr>
        <b/>
        <sz val="10.0"/>
      </rPr>
      <t xml:space="preserve">Octubre 12 de 2017: </t>
    </r>
    <r>
      <rPr>
        <sz val="10.0"/>
      </rPr>
      <t xml:space="preserve">Talento humano convocó a una capacitación de expedientes documentales para el dia 30 de octubre de 2017. 
</t>
    </r>
    <r>
      <rPr>
        <b/>
        <sz val="10.0"/>
      </rPr>
      <t xml:space="preserve">
Diciembre 26 de 2017: </t>
    </r>
    <r>
      <rPr>
        <sz val="10.0"/>
      </rPr>
      <t xml:space="preserve">Se solicitó a Gestión Documental apoyo para la organización de los documentos de la SARECC. 
 </t>
    </r>
    <r>
      <rPr>
        <b/>
        <sz val="10.0"/>
      </rPr>
      <t xml:space="preserve">
* </t>
    </r>
    <r>
      <rPr>
        <sz val="10.0"/>
      </rPr>
      <t xml:space="preserve">Se realizó reunión el día 10 de noviembre  para definir el tratamiento y organización documental realizada con los lideres de cada proceso.
</t>
    </r>
    <r>
      <rPr>
        <b/>
        <sz val="10.0"/>
      </rPr>
      <t xml:space="preserve">
</t>
    </r>
    <r>
      <rPr>
        <b/>
      </rPr>
      <t xml:space="preserve">Junio 26 de 2018: </t>
    </r>
    <r>
      <t xml:space="preserve">Se realizaron mesas de trabajo con el grupo de Gestión Documental y la SARECC, los días 20, 21 de febrero y 23 de marzo de 2018, con el fin de establecer los lineamientos para la organización de archivo de gestión CAD, clasificación y organización documental de los archivos de gestión; estado de la conformación de expedientes por trámite en la Subdirección de Análisis de Riesgos y Efectos del Cambio Climático SARECC; Observaciones y problemas durante la conformación de expedientes. 
</t>
    </r>
    <r>
      <rPr>
        <b/>
      </rPr>
      <t xml:space="preserve">Solicitamos cerrar esta acción dado que ya se cumplió. </t>
    </r>
  </si>
  <si>
    <t>Suyapa Barón - Profesional Universitario 219-12</t>
  </si>
  <si>
    <r>
      <t xml:space="preserve">OCTUBRE 31 DE 2017: </t>
    </r>
    <r>
      <rPr>
        <sz val="10.0"/>
      </rPr>
      <t xml:space="preserve">La Subdirección de  Análisis de Riesgos y Efectos del Cambio Climático, manifiesta que se programó capacitación de expedientes documentales el día 30 de octubre de 2017. </t>
    </r>
    <r>
      <rPr>
        <sz val="10.0"/>
      </rPr>
      <t xml:space="preserve">TMMM
</t>
    </r>
    <r>
      <t xml:space="preserve">Julio 16 de 2018: </t>
    </r>
    <r>
      <rPr/>
      <t xml:space="preserve">Se evidencian actas de reunión (fechas 20 de febrero, 21 de febrero, 23 de marzo y 18 de junio de 2018) entre delegados del Grupo de Gestión Documental y de la Subdireción de Análisis (asistentes administrativas principalmente), en las que se establecen criterios respecto a la organización, almacenamiento, capacitación, transferencia de información entre otros, con relación al manejo del archivo generado por parte de la Subdirección de Análisis. Adicionalmente la referente de Plan de Mejoramiento informa que la Subdirección hizó entrega del archivo acumulado al grupo de Gestión Documental. Se da cierre a la acción. </t>
    </r>
    <r>
      <t xml:space="preserve">TMMM
</t>
    </r>
  </si>
  <si>
    <t>* 12 de enero de 2018: El profesional de la Subdirección de Reducción de Riesgos y Adaptación al Cambio Climático - Miguel Campos, remitió por correo electrónico la versión final del procedimiento para revisión por parte de la profesional Nancy Peña (Subdirección de Reducción de Riesgos y Adaptación al Cambio Climático). Queda pendiente la validación y aprobación por parte del Subdirector de Reducción de Riesgos y Adaptación al Cambio Climático - Danilo Ruiz.
* 28 de marzo de 2018: Por solicitud de la profesional Suyapa Barón (Subdirección de Reducción de Riesgos y Adaptación al Cambio Climático), la profesional del área de Adecuación de Predios - Leidy Reyes, realiza la revisión y observaciones respectivas a la versión final del procedimiento.
* 4 de mayo de 2018: Por solicitud -vía correo electrónico- de la profesional  Suyapa Barón (Subdirección de Reducción de Riesgos y Adaptación al Cambio Climático), se informa que el día 3 de mayo / 2018 el  Subdirector de Reducción de Riesgos y Adaptación al Cambio Climático - Danilo Ruiz, propuso hacer un ajuste del procedimiento organizado en tres etapas:
DEMOLICION-RECOLECCION- RETIRO DE ESCOMBROS
SEÑALIZACION
CERRAMIENTO
* 4 de mayo de 2018: La profesional del área de Adecuación de Predios - Leidy Reyes, agenda la reunión respectiva (el día 7 de mayo / 2018) con los profesionales de la Subdirección de Reducción de Riesgos y Adaptación al Cambio Climático - Miguel Campos y Suyapa Barón, para hacer las modificaciones respectivas del procedimiento. 
* 7 de mayo / 2018: Se lleva a cabo la reunión denominada 'ajustes al procedimiento de Adecuación de Predios' entre los profesionales Miguel Campos  (Subdirección de Reducción de Riesgos y Adaptación al Cambio Climático) y Leidy Reyes (área de Adecuación de Predios), en la cual se establecen todas las variables que implica la modificación del procedimiento, en cuanto al 'deber ser' del procedimiento y la realidad de lo que sucede durante las intervenciones de los predios (dentro del marco normativo Decreto 190 de 2004), donde se encuentran diferencias importantes. Por lo anterior, se acuerda entre las partes que el profesional Miguel Campos (Subdirección de Reducción de Riesgos y Adaptación al Cambio Climático) programará una reunión con el  Subdirector de Reducción de Riesgos y Adaptación al Cambio Climático - Danilo Ruiz, para explicar lo anteriormente señalado y tener una directriz mas clara de las modificaciones al procedimiento.
* 16 de mayo / 2018: En reunión sostenida entre los integrantes del área de Adecuación de Predios y el Subdirector de Reducción de Riesgos y Adaptación al Cambio Climático - Danilo Plazas, éste último decide que él mismo asumiría la totalidad de la reformulación del procedimiento de Adecuación de Predios y las actividades administrativas que aquello implica.
* 21 de Mayo /2018:     En reunión sostenida entre  Miguel Campos y Suyapa Barón, el Subdirector de Reducción de Riesgos y Adaptación al Cambio Climático - Danilo Plazas, se determina entre otros el ajuste de la propuesta actual del procedimiento del área de adecuaciòn predial, el cual será ajustado por Miguel Campos y revisado por el Ing. Danilo Plazas y Suyapa Barón Lòpez. 
*23 de Mayo / 2018 Se envía por parte de Miguel Campos la propuesta mencionada , la cual se encuentra en revisión.
*5 de Junio / 2018 Se envía por parte de Suyapa Barón el procedimiento a la Oficina Asesora de Planeación para su revisión y posterior aprobación.</t>
  </si>
  <si>
    <t>IAT17-10</t>
  </si>
  <si>
    <t xml:space="preserve">NTTCGP 1000:2009 - 4.2.4. Control de los registros </t>
  </si>
  <si>
    <t>Transferir del archivo de gestión  2014 y 2015, de acuerdo con las tablas de retención documental vigentes</t>
  </si>
  <si>
    <r>
      <rPr>
        <rFont val="Arial"/>
        <b/>
        <sz val="10.0"/>
      </rPr>
      <t xml:space="preserve">06 de Octubre de 2015:  </t>
    </r>
    <r>
      <rPr>
        <rFont val="Arial"/>
        <sz val="10.0"/>
      </rPr>
      <t xml:space="preserve">Se verifica en la intranet y aún se encuentra la versión del procedimiento del 10 de Octubre del 2011.
El profesional de la Subdirección de Análisis - Carlos Gómez, informa que el procedimiento fue actualizado con relación a la recuperación de predios afectados por Riesgos procedimiento que actualmente desarrollar el Profesional Especializado Jaime Quintero adscrito a la Subdirección de Resiliencia.
</t>
    </r>
    <r>
      <rPr>
        <rFont val="Arial"/>
        <b/>
        <sz val="10.0"/>
      </rPr>
      <t>AGOSTO 11 DE 2016:</t>
    </r>
    <r>
      <rPr>
        <rFont val="Arial"/>
        <sz val="10.0"/>
      </rPr>
      <t xml:space="preserve">El profesional Carlos Andrés Gómez, informa que el procedimiento fue actualizado y enviado mediante comunicación interna la grupo de obras para su retroalimentación y aprobación, una vez aprobado el procedimiento, el grupo de obras  debe remitirlo al profesional Leonardo Millán (Planeación) quien deberá elaborar el flujograma para posterior aprobación del asesor de planeación. </t>
    </r>
    <r>
      <rPr>
        <rFont val="Arial"/>
        <b/>
        <sz val="10.0"/>
      </rPr>
      <t>TMMM
AGOSTO 29 DE 2016:</t>
    </r>
    <r>
      <rPr>
        <rFont val="Arial"/>
        <sz val="10.0"/>
      </rPr>
      <t xml:space="preserve"> El procedimiento aun no ha sido remitido a Planeación para  validación.
</t>
    </r>
    <r>
      <rPr>
        <rFont val="Arial"/>
        <b/>
        <sz val="10.0"/>
      </rPr>
      <t xml:space="preserve">ENERO 25 DE 2017: </t>
    </r>
    <r>
      <rPr>
        <rFont val="Arial"/>
        <sz val="10.0"/>
      </rPr>
      <t>De acuerdo a la explicación dada por el profesional Carlos Gómez, a través de la reestructuración de la entidad en el mes de julio de 2016, las actividades relacionadas con este procedimiento las ejecuta la Subdirección de Reducción, inmerso en un nuevo procedimiento. Por  lo tanto la SARECC, realizara la gestión para determinar si se traslada dicha acción.</t>
    </r>
    <r>
      <rPr>
        <rFont val="Arial"/>
        <b/>
        <sz val="10.0"/>
      </rPr>
      <t xml:space="preserve"> TMMM
14 julio 2017: </t>
    </r>
    <r>
      <rPr>
        <rFont val="Arial"/>
        <sz val="10.0"/>
      </rPr>
      <t xml:space="preserve">Se revisó borrador de procedimiento Adecuación de predios, sin embargo al documento todavía le falta contenido, por ejemplo el glosario. NCSS 
</t>
    </r>
    <r>
      <rPr>
        <rFont val="Arial"/>
        <b/>
        <sz val="10.0"/>
      </rPr>
      <t xml:space="preserve">27 diciembre de 2017: </t>
    </r>
    <r>
      <rPr>
        <rFont val="Arial"/>
        <sz val="10.0"/>
      </rPr>
      <t xml:space="preserve">Se revisó el proocedimiento propuesto evidenciando que ya se encuentra totalmente formulado, faltan las revisiones y aprobación. </t>
    </r>
    <r>
      <rPr>
        <rFont val="Arial"/>
        <b/>
        <sz val="10.0"/>
      </rPr>
      <t>NCSS</t>
    </r>
  </si>
  <si>
    <t>IAP16-25</t>
  </si>
  <si>
    <t>Elaborar documento final del nuevo PGS y trámite de aprobación por la OAP.</t>
  </si>
  <si>
    <r>
      <rPr>
        <b/>
      </rPr>
      <t xml:space="preserve">Octubre 12 de 2017: </t>
    </r>
    <r>
      <rPr>
        <sz val="10.0"/>
      </rPr>
      <t xml:space="preserve">Se  solicitó apoyo a Gestión Documental para revisar los metros de archivos que están pendientes de organizar y así programar las jornadas de archivo. 
</t>
    </r>
    <r>
      <rPr>
        <b/>
        <sz val="10.0"/>
      </rPr>
      <t xml:space="preserve">
Diciembre 26 de 2017:</t>
    </r>
    <r>
      <rPr>
        <sz val="10.0"/>
      </rPr>
      <t xml:space="preserve"> Se gestionó con la Subdirección Corporativa la seguridad del mueble para el almacenamiento del archivo de gestión de la SARECC.  
Se está organizando el archivo de acuerdo con los lineamientos establecidos por Gestión Documental. 
</t>
    </r>
    <r>
      <rPr>
        <b/>
      </rPr>
      <t>Junio 26 de 2018</t>
    </r>
    <r>
      <t xml:space="preserve">: En el marco del proyecto centralización de los archivos de gestión, el día 9 de abril de 2018, el grupo de gestión documental, culminó con el traslado de los contratos y convenios hasta la vigencia 2017 al depósito del Archivo Central.  La Subdirección de Análisis de Riesgos y Efectos del Cambio Climático, designó a una auxiliar administrativa para apoyar en el proceso de  clasificación, depuración, ordenación de los documentos de la SARECC, de las vigencias 2014, 2015, 2016 y 2017, tarea que ya se finalizó por parte de la SARECC.
</t>
    </r>
    <r>
      <rPr>
        <b/>
      </rPr>
      <t xml:space="preserve">Solicitamos cerrar esta acción dado que ya se cumplió. </t>
    </r>
  </si>
  <si>
    <r>
      <t xml:space="preserve">Se solicita aplazar la fecha de terminación de la acción al 31/01/2018, para presentar el documento propuesta, elaborado por el equipo debido al cambio de Subdirector.
</t>
    </r>
    <r>
      <rPr>
        <b/>
      </rPr>
      <t>19/6/2018</t>
    </r>
    <r>
      <t xml:space="preserve">: El Plan de Gestión Social se encuentra actualizado y aprobado por el Subdirector. </t>
    </r>
  </si>
  <si>
    <r>
      <t xml:space="preserve">OCTUBRE 31 DE 2017: </t>
    </r>
    <r>
      <rPr>
        <sz val="10.0"/>
      </rPr>
      <t xml:space="preserve">La Subdirección de  Análisis de Riesgos y Efectos del Cambio Climático, no presenta evidencias de avance. </t>
    </r>
    <r>
      <rPr>
        <sz val="10.0"/>
      </rPr>
      <t>TMMM
DICIEMBRE 26 DE 2017:</t>
    </r>
    <r>
      <rPr>
        <sz val="10.0"/>
      </rPr>
      <t xml:space="preserve"> La SARECC, manifiesta acciones de gestión respecto al manejo del archivo, no obstante no se ha dado manejo al archivo represado de las vigencias 2014 y 2015, se debe priorizar esta acción ya que se encuentra vencida y por otra parte se presenta un riego de perdida de la información.</t>
    </r>
    <r>
      <rPr>
        <sz val="10.0"/>
      </rPr>
      <t xml:space="preserve">TMMM
Julio 16 de 2018: </t>
    </r>
    <r>
      <rPr>
        <sz val="10.0"/>
      </rPr>
      <t xml:space="preserve">Se evidencian actas de reunión (fechas 20 de febrero, 21 de febrero, 23 de marzo y 18 de junio de 2018) entre delegados del Grupo de Gestión Documental y de la Subdireción de Análisis (asistentes administrativas principalmente), en las que se establecen criterios respecto a la organización, almacenamiento, capacitación, transferencia de información entre otros, con relación al manejo del archivo generado por parte de la Subdirección de Análisis. Adicionalmente la referente de Plan de Mejoramiento informa que la Subdirección hizó entrega del archivo acumulado al grupo de Gestión Documental. Se da cierre a la acción. </t>
    </r>
    <r>
      <rPr>
        <sz val="10.0"/>
      </rPr>
      <t>TMMM</t>
    </r>
  </si>
  <si>
    <t>ESGI16-28</t>
  </si>
  <si>
    <t>Auditoria Externa - SGI 2016</t>
  </si>
  <si>
    <t>ISO 9001:2008
NTCGP 1000:2009
7.3.6</t>
  </si>
  <si>
    <r>
      <rPr>
        <rFont val="Arial"/>
        <b/>
        <sz val="10.0"/>
      </rPr>
      <t xml:space="preserve">14 julio de 2017: </t>
    </r>
    <r>
      <rPr>
        <rFont val="Arial"/>
        <sz val="10.0"/>
      </rPr>
      <t xml:space="preserve">Teniendo en cuenta que no ha finalizado la acción anterior, no se presenta avance en el cumplimiento de esta acción.NCSS
</t>
    </r>
    <r>
      <rPr>
        <rFont val="Arial"/>
        <b/>
        <sz val="10.0"/>
      </rPr>
      <t xml:space="preserve">27 diciembre de 2017: </t>
    </r>
    <r>
      <rPr>
        <rFont val="Arial"/>
        <sz val="10.0"/>
      </rPr>
      <t xml:space="preserve">No se suministraron evidencias de cumplimiento. Se sugiere que soliciten formalmente la ampliación de la fecha de terminación. </t>
    </r>
    <r>
      <rPr>
        <rFont val="Arial"/>
        <b/>
        <sz val="10.0"/>
      </rPr>
      <t xml:space="preserve">NCSS </t>
    </r>
  </si>
  <si>
    <t>La Entidad no evidencia la validación del diseño y desarrollo de acuerdo con lo planificado.
(No se evidencia que la Entidad haya definido y aplicado una metodología clara para la validación de los diseños de política con respecto al Plan Distrital de Gestión de Riesgos.
Para el proyecto de obras de mitigación de riesgos en el sector del Codito Mirador cancha, no se evidencia que se haya realizado la validación de este diseño.)</t>
  </si>
  <si>
    <t>El procedimiento de diseños y obras vigente no reconoce la estructura funcional actual de la entidad, según la cual los diseños están a cargo de la Subdirección de Análisis de Riesgo y Efectos del Cambio Climático y la ejecución de las obras están a cargo de la Subdirección para la Reducción del Riesgo y Adaptación al Cambio Climático</t>
  </si>
  <si>
    <t xml:space="preserve">Realizar seguimiento y verificación del cumplimiento de las actividades y controles operacionales del procedimiento  Estudios y Diseños 
Responsable: Subdirección de Análisis de Riesgo y Efectos del Cambio Climático (Estudios y diseños). </t>
  </si>
  <si>
    <t>ICS15-8</t>
  </si>
  <si>
    <t>Auditoria Interna - Comunicación Institucional</t>
  </si>
  <si>
    <t xml:space="preserve">Ley  1712 de 2014 </t>
  </si>
  <si>
    <t>Consuelo Sánchez 
Profesional Grupo Estudios y Diseños
Subdirección de Análisis de Riesgos y Efectos del Cambio Climático/ Estudios y Diseños</t>
  </si>
  <si>
    <t xml:space="preserve">1. Debilidades en la aplicación de la ley de transparencia y acceso a la información: No se le está dando total aplicación a la Ley  1712 de 2014  ley de transparencia y acceso a la información específicamente al Artículo  8 Criterio diferencial de accesibilidad el cual establece que la entidad debe facilitar que las poblaciones específicas  accedan a la información que particularmente las afecte, los sujetos obligados, a solicitud de 
las autoridades de las comunidades, divulgarán la información pública en diversos idiomas y 
lenguas y elaborarán formatos alternativos comprensibles para dichos grupos. Deberá 
asegurarse el acceso a esa información a los distintos grupos étnicos y culturales del país y 
en especial se adecuarán los medios de comunicación para que faciliten el acceso a las 
personas que se encuentran en situación de discapacidad... </t>
  </si>
  <si>
    <t xml:space="preserve">Falta de gestión con las entidades especializadas para la incorporación de lenguajes diferenciales para personas con habilidades especiales.
</t>
  </si>
  <si>
    <t>Gestionar con entidades existentes sobre los alcances y posibilidades de traducir la información en lenguajes diferenciales.</t>
  </si>
  <si>
    <t xml:space="preserve">Juan Carlos Velásquez. Contratista 
Diana Guevara. Profesional Universitario 
</t>
  </si>
  <si>
    <r>
      <t xml:space="preserve">El Área de Atención al Ciudadano asistió a unos cursos sobre lenguaje incluyente con la Dirección Distrital de Servicio al Ciudadano. 
Así mismo, se ha iniciado contacto y orientación en el tema con Ia Oficina de Comunicaciones de la Secretaría Distrital de Integración Social. 
Se sugiere dar traslado a la Ofiicna Aseora de TIC´s dependecia encargada de administrar la página web de la entidad y de dar cumplimiento a los lineamientos establecidos por el Ministerio de las Tecnologías de la Información y las Comunicaciones, así como de la Alta Consejería de las TIC en materia de accesibilidad a la población en condición de discapacidad.
</t>
    </r>
    <r>
      <rPr>
        <b/>
      </rPr>
      <t xml:space="preserve">06 de junio de 2018: </t>
    </r>
    <r>
      <t>"La Oficina Asesora de Planeación, tiene un video institucional para ajustes antes de enviarlo a traducción de lenguaje de señas por parte de la Oficina Asesora de Comunicaciones"</t>
    </r>
  </si>
  <si>
    <r>
      <t xml:space="preserve">CONSUELO SANCHEZ 
El seguimiento del procedimiento de diseños de obras se realizará a partir de la aprobación de la versión definitiva. 
</t>
    </r>
    <r>
      <rPr>
        <b/>
        <sz val="10.0"/>
      </rPr>
      <t xml:space="preserve">Enero 05 de 2017: </t>
    </r>
    <r>
      <rPr>
        <sz val="10.0"/>
      </rPr>
      <t xml:space="preserve">Se tiene una propuesta del procedimiento "Estudios y Diseños para Reducción de Riesgos y Adaptación al Cambio Climático". 
Se realizará reunión con la Oficina Asesora de Planeación y la Subdirección de Reducción el día 12 de enero de  2017, con el fin de iniciar el proceso de validación con las áreas mencionadas. 
</t>
    </r>
    <r>
      <rPr>
        <b/>
        <sz val="10.0"/>
      </rPr>
      <t xml:space="preserve">Abril 06 de 2017: </t>
    </r>
    <r>
      <rPr>
        <sz val="10.0"/>
      </rPr>
      <t xml:space="preserve">Se está trabajando en el ajuste final del procedimiento "Estudios y Diseños para Reducción de Riesgos y Adaptación al Cambio Climático". 
</t>
    </r>
    <r>
      <rPr>
        <b/>
        <sz val="10.0"/>
      </rPr>
      <t xml:space="preserve">Abril 27 de 2017: </t>
    </r>
    <r>
      <rPr>
        <sz val="10.0"/>
      </rPr>
      <t xml:space="preserve"> Revisión del procedimiento "Estudios y Diseños para Reducción de Riesgos y Adaptación al Cambio Climático" con la OAP, solicitaron ajustes los cuales se revisarán el día 9 de mayo de 2017
</t>
    </r>
    <r>
      <rPr>
        <b/>
        <sz val="10.0"/>
      </rPr>
      <t xml:space="preserve">Octubre 12 de 2017: </t>
    </r>
    <r>
      <rPr>
        <sz val="10.0"/>
      </rPr>
      <t xml:space="preserve">Se cuenta con la versión revisada y ajustada del procedimiento por la OAP, de acuerdo con la nueva normatividad ISO 9001-2015, para el numeral diseño y desarrollo, se debe actualizar. Adicionalmente se han realizado reuniones para articular el procedimiento con el grupo SIG y Ejecución de Obras.
</t>
    </r>
    <r>
      <rPr>
        <b/>
        <sz val="10.0"/>
      </rPr>
      <t xml:space="preserve">Diciembre 26 de 2017: </t>
    </r>
    <r>
      <rPr>
        <sz val="10.0"/>
      </rPr>
      <t xml:space="preserve"> El procedimiento se remitió a la OAP, la publicación se realizará en el transcurso de esta semana. 
</t>
    </r>
    <r>
      <rPr>
        <b/>
      </rPr>
      <t xml:space="preserve">Junio 26 de 2018: </t>
    </r>
    <r>
      <t xml:space="preserve">El procedimiento fue publicado el día 19 de abril de 2018 en la intranet de la entidad, a partir de esta fecha se inició su implementación para los estudios y diseños para el sector El Mirador, el cual se encuentra actualmente publicado en la página de SECOP II. </t>
    </r>
  </si>
  <si>
    <r>
      <rPr>
        <b/>
        <sz val="10.0"/>
      </rPr>
      <t>01 de junio de 2017:</t>
    </r>
    <r>
      <rPr>
        <sz val="10.0"/>
      </rPr>
      <t xml:space="preserve"> Frente a  la solicitud de traslado de la acción "Gestionar con entidades existentes sobre los alcances y posibilidades de traducir la información en lenguajes diferenciales" no es procedente, teniendo en cuenta que la acción propuesta es de gestión e implica cambios de fondo en la información que se dispone para el usuario, en la pagina web de la entidad; no obstante si debe articularse la Oficina de TICS  para llegar a un resultado efectivo.  
</t>
    </r>
    <r>
      <rPr>
        <b/>
        <sz val="10.0"/>
      </rPr>
      <t xml:space="preserve">13-SEP de 2017
</t>
    </r>
    <r>
      <rPr>
        <sz val="10.0"/>
      </rPr>
      <t xml:space="preserve">Se habilito la opción de google traducción de la página web a diferentes idiomas. Se encuentra en gestión la sonido u otros mecanismo de lenguaje diferencial "Sordos, Ciegos" DCRA
</t>
    </r>
    <r>
      <rPr>
        <b/>
      </rPr>
      <t xml:space="preserve">11 julio de 2018
</t>
    </r>
    <r>
      <t xml:space="preserve">Se verificó el video de información institucional elaborado por la oficina de comunicaciones, dicho video se encuentra en estado borrador tiene una duración total de 5,49 minutos, falta que la oficina de planeación lo revise y de recomendaciones de ajuste para lograr un video de aproximadamente 3 minutos, después de contar con las recomendaciones el área comunicaciones ralizará la edición, subtitulación y locución final, para publicarlo en página web, se asigna un avance del 85%, </t>
    </r>
    <r>
      <rPr>
        <b/>
      </rPr>
      <t>NS</t>
    </r>
  </si>
  <si>
    <r>
      <t xml:space="preserve">AGOSTO 18 DE2016: </t>
    </r>
    <r>
      <rPr>
        <sz val="10.0"/>
      </rPr>
      <t xml:space="preserve">Aun no se ha validado e implementado procedimiento y requisitos ambientales en contratación de obras para seguimiento. </t>
    </r>
    <r>
      <rPr>
        <sz val="10.0"/>
      </rPr>
      <t xml:space="preserve">TMMM
ENERO 5 DE 2017: </t>
    </r>
    <r>
      <rPr>
        <sz val="10.0"/>
      </rPr>
      <t xml:space="preserve">Se evidencia un borrador del procedimiento de Procedimiento: Estudios y Diseños para Reducción de Riesgos y Adaptación al Cambio Climático.
</t>
    </r>
    <r>
      <rPr>
        <sz val="10.0"/>
      </rPr>
      <t xml:space="preserve">
OCTUBRE 31 DE 2017: </t>
    </r>
    <r>
      <rPr>
        <sz val="10.0"/>
      </rPr>
      <t>No se evidencia seguimiento al procedimeitno dado que el mismo no ha sido aprobado y oficializado dentro del Sistema Integrado de Gestión.</t>
    </r>
    <r>
      <rPr>
        <sz val="10.0"/>
      </rPr>
      <t xml:space="preserve">TMMM
DICIEMBRE 26 DE 2017: </t>
    </r>
    <r>
      <rPr>
        <sz val="10.0"/>
      </rPr>
      <t xml:space="preserve">Se evidencia documento preliminar del procedimiento, la SARECC informa que el documento sera publicado durante la proxima semana a cargo de la OAP. Se dara cierre tan pronto se encuentre publicado. </t>
    </r>
    <r>
      <rPr>
        <sz val="10.0"/>
      </rPr>
      <t xml:space="preserve">TMMM
</t>
    </r>
    <r>
      <t xml:space="preserve">Julio 18 de 2018: </t>
    </r>
    <r>
      <rPr/>
      <t xml:space="preserve">Se verifico mapa de procesos evidenciandose Procedimiento: Estudios y diseños CODIGO GAR-PD-07 Versión 1 (19/04/2018). Se da cierre a la acción. </t>
    </r>
    <r>
      <t>TMMM</t>
    </r>
  </si>
  <si>
    <t>ISIG17-2</t>
  </si>
  <si>
    <t>numeral 6.1.1 de la NTC ISO 9001:15.</t>
  </si>
  <si>
    <t>IAT17-2</t>
  </si>
  <si>
    <t xml:space="preserve">En verificación de la matriz de riesgos “Obra Monserrate - Fase 3”, Matriz de riesgos operacionales 2017 (SEC- FT- 13, Versión 4 del 25/01/17); y registro de Salidas no conformes, no fue posible evidenciar la identificación de riesgos que es necesario abordar frente a inestabilidad de obras para prevenir o reducir los
efectos no deseados. Lo anterior incumple lo establecido en el numeral 6.1.1 de la NTC
ISO 9001:15.
</t>
  </si>
  <si>
    <t xml:space="preserve">NTCGP 1000:2009 - Requisito 4.2.3.3 - literal b) revisar y actualizar los documentos cuando sea necesario y aprobarlos nuevamente </t>
  </si>
  <si>
    <t xml:space="preserve">A pesar de que se están realizando las actividades para el control de este riesgo, y se cuentan con las evidencias, se deberá realizar la identificación e incorporación en las matrices de riesgos y en el registro de salidas no conformes </t>
  </si>
  <si>
    <t xml:space="preserve">Identificación e incorporación del riesgos denominado como " Inestabilidad- despues de la ejecución de la obra se presenten problemas de inestabilidad, fallas o daños" en las matrices de riesgos y en el registro de salidas no conformes </t>
  </si>
  <si>
    <t>Debilidad 2. Procedimiento de asistencia técnica GAR-PD--04 2013 versión 3 desactualizado</t>
  </si>
  <si>
    <t xml:space="preserve">Procedimiento desactualizado </t>
  </si>
  <si>
    <t xml:space="preserve">Actualizar el procedimiento de asistencia técnica GAR-PD--04 2013  con los respectivos formatos  </t>
  </si>
  <si>
    <t>JORGE ROJAS - PROFESIONAL ESPECIALIZADO 222 - 29</t>
  </si>
  <si>
    <r>
      <rPr>
        <b/>
      </rPr>
      <t>24/5/2018:</t>
    </r>
    <r>
      <t xml:space="preserve"> Se realizó la incororacion de 2 riesgos asociados a la estabilidad de obra para el MAPA DE RIESGOS PARA EJECUCION DE OBRAS DE MITIGACION, el formato tipo de Matriz de riesgos para los procesos de obra y se actualizó el registro de salidas no conformes</t>
    </r>
  </si>
  <si>
    <r>
      <rPr>
        <b/>
        <sz val="10.0"/>
      </rPr>
      <t xml:space="preserve">Octubre 12 de 2017: </t>
    </r>
    <r>
      <rPr>
        <sz val="10.0"/>
      </rPr>
      <t xml:space="preserve">Se revisó con el grupo funcional de asistencia técnica y se asignaron dos profesionales de planta con experiencia en la prestación del servicio para documentar la propuesta, la cual se va a validar con el grupo y la Subdirección. 
</t>
    </r>
    <r>
      <rPr>
        <b/>
        <sz val="10.0"/>
      </rPr>
      <t xml:space="preserve">Diciembre 26 de 2017:  </t>
    </r>
    <r>
      <rPr>
        <sz val="10.0"/>
      </rPr>
      <t xml:space="preserve">Se realizó la actualización del procedimiento, están pendientes los ajustes solicitados por la Subdirección, para remitirlo a la OAP para la publicación. 
</t>
    </r>
    <r>
      <rPr>
        <b/>
        <sz val="10.0"/>
      </rPr>
      <t xml:space="preserve">Junio 26 de 2018: </t>
    </r>
    <r>
      <rPr>
        <sz val="10.0"/>
      </rPr>
      <t xml:space="preserve">La actualización del procedimiento de asistencia técnica ya fue publicado en la intranet, se puede consultar en el siguiente link: http://www.idiger.gov.co/documents/20182/301118/GAR-PD-01+Realizacion+de+Asistencia+Tecnica.pdf/d0f3ca27-1aba-44d9-a08c-d05e7d54078c
</t>
    </r>
    <r>
      <rPr>
        <b/>
        <sz val="10.0"/>
      </rPr>
      <t xml:space="preserve">Solicitamos cerrar esta acción dado que ya se cumplió. </t>
    </r>
  </si>
  <si>
    <r>
      <t xml:space="preserve">OCTUBRE 31 DE 2017: </t>
    </r>
    <r>
      <rPr>
        <sz val="10.0"/>
      </rPr>
      <t>Se evidencia documento borrador del procedimiento.</t>
    </r>
    <r>
      <rPr>
        <sz val="10.0"/>
      </rPr>
      <t xml:space="preserve"> TMMM
DICIEMBRE 26 DE 2017: </t>
    </r>
    <r>
      <rPr>
        <sz val="10.0"/>
      </rPr>
      <t xml:space="preserve">Aun no se ha formalizado el procedimiento, se requiere dar cumplimiento a esta acción de manera prioritaria. </t>
    </r>
    <r>
      <rPr>
        <sz val="10.0"/>
      </rPr>
      <t xml:space="preserve">TMMM
Julio 18 de 2018: </t>
    </r>
    <r>
      <rPr>
        <sz val="10.0"/>
      </rPr>
      <t xml:space="preserve">Se verificó mapa de procesos evidenciando procedimiento de Asistencia Tecnica actualizado con fecha 20/04/2018. Se da cierre a la acción. </t>
    </r>
    <r>
      <rPr>
        <sz val="10.0"/>
      </rPr>
      <t>TMMM</t>
    </r>
  </si>
  <si>
    <t>ISGI16-11</t>
  </si>
  <si>
    <t>Auditoría Interna - SGI 2015</t>
  </si>
  <si>
    <t>8.3</t>
  </si>
  <si>
    <t>Cuando se detecta inconvenientes de veracidad en los informes técnicos (ej.: dirección errónea del sitio), se hace la corrección sin dejar evidencia de la misma, incumpliendo el Numeral 8,3 de la NTCGP 1000:2009 e ISO 9001:2008 que determina que la entidad debe tratar los productos y/o servicios no conformes identificados.</t>
  </si>
  <si>
    <t>En algunos casos, la información suministrada por el peticionario o quien realiza la solitud de visita es errónea.</t>
  </si>
  <si>
    <t>En el Diagnóstico Técnico, en la parte de ACLARACIONES, se procede a realizar la respectiva modificación, así mismo se incorpora en el documento la dirección de la solicitud y la dirección oficial de catastro.</t>
  </si>
  <si>
    <t xml:space="preserve">Subdirección de Análisis de Riesgos y Efectos del Cambio Climático / Grupo Asistencia Ténica </t>
  </si>
  <si>
    <r>
      <rPr>
        <b/>
        <sz val="10.0"/>
      </rPr>
      <t>JAIRO TORRES</t>
    </r>
    <r>
      <rPr>
        <sz val="10.0"/>
      </rPr>
      <t xml:space="preserve">
En el formato GAR-FT-03 Versión 03 Diagnóstico Técnico, en el segundo punto se realizan las aclaraciones cuando se presentan las inconsistencias en las direcciones de los radicados y las direcciones de los predios evaluados.
</t>
    </r>
    <r>
      <rPr>
        <b/>
        <sz val="10.0"/>
      </rPr>
      <t xml:space="preserve">Enero 05 de 2017: </t>
    </r>
    <r>
      <rPr>
        <sz val="10.0"/>
      </rPr>
      <t xml:space="preserve">Se continuará con el registro de los productos no conformes. 
</t>
    </r>
    <r>
      <rPr>
        <b/>
        <sz val="10.0"/>
      </rPr>
      <t>Abril 27 de 2017:</t>
    </r>
    <r>
      <rPr>
        <sz val="10.0"/>
      </rPr>
      <t xml:space="preserve">  Con el apoyo de la OAP se realizó taller de producto y servicio no conforme el día 25 de abril de 2017;  de acuerdo con los lineamientos establecidos en el taller, la Subdirección está trabajando en el soporte del tratamiento del producto y servicio no conforme. Se realizará seguimiento y tratamiento con un formato que evidencie las acciones adelantadas, las cuales se presentarán a la OAP el día 2 de mayo de 2017.  
</t>
    </r>
    <r>
      <rPr>
        <b/>
        <sz val="10.0"/>
      </rPr>
      <t>Octubre 12 de 2017:</t>
    </r>
    <r>
      <rPr>
        <sz val="10.0"/>
      </rPr>
      <t xml:space="preserve"> Se está llevando el seguimiento en una matriz de las salidas no conformes. 
</t>
    </r>
    <r>
      <rPr>
        <b/>
        <sz val="10.0"/>
      </rPr>
      <t xml:space="preserve">Diciembre 26 de 2017: </t>
    </r>
    <r>
      <rPr>
        <sz val="10.0"/>
      </rPr>
      <t xml:space="preserve">Se está realizando el seguimiento de acuerdo con la correspondencia devuelta. 
</t>
    </r>
    <r>
      <rPr>
        <b/>
      </rPr>
      <t>Junio 26 de 2018:</t>
    </r>
    <r>
      <t xml:space="preserve"> Se ha venido realizando el control de las salidas no conforme teniendo en cuenta la correspondencia devuelta, y de acuerdo con los errores generados por el grupo de asistencia técnica se han realizado los correctivos pertinentes. </t>
    </r>
  </si>
  <si>
    <r>
      <rPr>
        <b/>
        <sz val="10.0"/>
      </rPr>
      <t xml:space="preserve">AGOSTO 16 DE 2016: </t>
    </r>
    <r>
      <rPr>
        <sz val="10.0"/>
      </rPr>
      <t xml:space="preserve">Se evidenció que los Diagnósticos Técnicos,  en su formato poseen un apartado de aclaraciones en donde se registra la modificación realizada cuando la dirección suministrada por el usuario no corresponde al lugar objeto de estudio. Por otra parte el Ingeniero Jairo Torres, líder del área de asistencia técnica, explica que  este caso no se debe tratar como producto no conforme, dado que la dirección se modifica posterior a la revisión y visita en campo, de tal forma que los profesionales desarrollan el diagnostico  para la vivienda que lo requiere, por tal motivo no podría considerarse "Producto No conforme". 
Respecto a los casos en que el Diagnostico Técnico presenta dirección equivocada  por error del profesional, se aclara que si debe tratarse como producto no conforme, en concordancia con el numeral 8.3 de la norma NTCGP:1000-2009. Por consiguiente debe existir una relación de estos casos, para su seguimiento. El área se compromete a llevar dicho control a partir de la fecha. (Es de aclarar que el área llevara un formato provisional a la espera del formato oficial de no conformidades, el cual debe ser suministrado por la Oficina Asesora de Planeación). </t>
    </r>
    <r>
      <rPr>
        <b/>
        <sz val="10.0"/>
      </rPr>
      <t xml:space="preserve">TMMM
OCTUBRE 31 DE 2017: </t>
    </r>
    <r>
      <rPr>
        <sz val="10.0"/>
      </rPr>
      <t>Pendiente archivo de seguimiento al producto no conforme.</t>
    </r>
    <r>
      <rPr>
        <b/>
        <sz val="10.0"/>
      </rPr>
      <t xml:space="preserve"> TMMM
</t>
    </r>
    <r>
      <rPr>
        <b/>
      </rPr>
      <t xml:space="preserve">MARZO 30 DE 2018: </t>
    </r>
    <r>
      <t xml:space="preserve">De acuerdo con el numeral 8.7.1 de la NTC ISO 9001:2015, la entidad, en este caso, realiza la corrección de las direcciones mediante nota aclaratoria, acción tomada de acuerdo a la revisión por el profesional que emite el concepto y con revisión del líder del grupo. </t>
    </r>
    <r>
      <rPr>
        <b/>
      </rPr>
      <t>MAAP</t>
    </r>
  </si>
  <si>
    <t>ESGI16-11</t>
  </si>
  <si>
    <t>Definir el procedimiento de Estudios y Diseños  con los respectivos formatos que soporten las etapas de revisión, verificación y validación.</t>
  </si>
  <si>
    <t>Consuelo Sánchez 
Profesional Grupo Estudios y Diseños
Oficina Asesora de Planeación - Subdirección de Análisis de Riesgos y Efectos del Cambio Climático/ Estudios y Diseños</t>
  </si>
  <si>
    <r>
      <t>CLAUDIO HOZMAN 
A partir de mayo de 2016, se viene trabajando mediante una metodología participativa en los análisis de causas de los hallazgos identificados para el grupo de diseños. En tal sentido se han realizado 3 sesiones con la participación  de personal de Control Interno y el área de Diseños de la SARECC, y como resultado de estas, se tiene: identificación de las causas raíz y se ha avanzado en aproximadamente 20% de la elaboración del procedimiento de diseños.  
La versión preliminar del procedimiento de diseños de obra se tendrá para el  19 de agosto de 2016.</t>
    </r>
    <r>
      <rPr>
        <b/>
        <sz val="10.0"/>
      </rPr>
      <t xml:space="preserve">
Oficina asesora de planeación</t>
    </r>
    <r>
      <rPr>
        <sz val="10.0"/>
      </rPr>
      <t xml:space="preserve">
A la fecha se cuenta con una versión preliminar del procedimiento de diseños participativos de obra que contempla las etapas de revisión verificación y validación, la cual esta discusión del grupo para posterior aprobación.
</t>
    </r>
    <r>
      <rPr>
        <b/>
        <sz val="10.0"/>
      </rPr>
      <t xml:space="preserve">CONSUELO SÁNCHEZ
Abril 27 de 2017:  </t>
    </r>
    <r>
      <rPr>
        <sz val="10.0"/>
      </rPr>
      <t xml:space="preserve">Revisión del procedimiento "Estudios y Diseños para Reducción de Riesgos y Adaptación al Cambio Climático" con la OAP, solicitaron ajustes los cuales se revisarán el día 9 de mayo de 2017.
</t>
    </r>
    <r>
      <rPr>
        <b/>
        <sz val="10.0"/>
      </rPr>
      <t xml:space="preserve">Octubre 12 de 2017: </t>
    </r>
    <r>
      <rPr>
        <sz val="10.0"/>
      </rPr>
      <t>Se cuenta con la versión revisada y ajustada del procedimiento por la OAP, de acuerdo con la nueva normatividad ISO 9001-2015</t>
    </r>
    <r>
      <rPr>
        <b/>
        <sz val="10.0"/>
      </rPr>
      <t xml:space="preserve">, </t>
    </r>
    <r>
      <rPr>
        <sz val="10.0"/>
      </rPr>
      <t xml:space="preserve">para el numeral diseño y desarrollo, se debe actualizar. Adicionalmente se han realizado reuniones para articular el procedimiento con el grupo SIG y Ejecución de Obras.
</t>
    </r>
    <r>
      <t xml:space="preserve">
</t>
    </r>
    <r>
      <rPr>
        <b/>
      </rPr>
      <t xml:space="preserve">Solicitamos cerrar esta acción dado que ya se cumplió. </t>
    </r>
  </si>
  <si>
    <r>
      <t xml:space="preserve">AGOSTO 18 DE2016: </t>
    </r>
    <r>
      <rPr>
        <sz val="10.0"/>
      </rPr>
      <t xml:space="preserve">El PDGRCC, no especifica procedimientos específicos para el proceso de planeación de diseños y obras . En cumplimiento a la acción propuesta, el grupo funcional de escenario de riesgos se encuentra en el proceso de implementación de una metodología en la que se analizan los factores relacionados identificados a partir de las experiencias anteriores (adquisición predial, población, condición de riesgo entre otras), de tal modo que la realización de estudios y diseños sea pertinente y pueda generar productos efectivos que mitiguen los riesgos en la ciudad, como siguiente paso se esta trabajando un procedimiento en el que se contemplan diferentes fases para dar continuidad al proceso relacionado con los estudios, diseños y obras. Al momento de la reunión, no se cuenta con el procedimiento  en borrador y/o validado. El Ing. Claudio Hozman y la Ing. Rocío Díaz, se comprometen a entregar procedimiento para seguimiento el día 09 de septiembre de 2016.  TMMM
28/01/2017. nO SE EVIDENCIA AVANCES. maap
30-01-2017: No evidencia avances. </t>
    </r>
    <r>
      <rPr>
        <sz val="10.0"/>
      </rPr>
      <t xml:space="preserve">MAAP
ENERO 5 DE 2017: </t>
    </r>
    <r>
      <rPr>
        <sz val="10.0"/>
      </rPr>
      <t>Se realiza una aclaración: La metodología se verá reflejado en un procedimiento "Procedimiento: Estudios y Diseños para Reducción de Riesgos y Adaptación al Cambio Climático" que actualmente se encuentra en proceso de revisión y validación.</t>
    </r>
    <r>
      <rPr>
        <sz val="10.0"/>
      </rPr>
      <t xml:space="preserve"> DCRA.
OCTUBRE 31 DE 2017: </t>
    </r>
    <r>
      <rPr>
        <sz val="10.0"/>
      </rPr>
      <t>Se evidencia procedimiento de estudios y diseños, cuyo objetivo es:  Realizar los estudios y/o diseños para sitios priorizados técnicamente mediante instrumentos que maneja la entidad, tales como Conceptos Técnicos, Monitoreo.; dicho documento no se encuentra oficializado dentro del Sistema Integrado de Gestión. Se dara cierre a la acción cuando el docuemnto se oficialice.</t>
    </r>
    <r>
      <rPr>
        <sz val="10.0"/>
      </rPr>
      <t xml:space="preserve"> TMMM
28/12/2017. </t>
    </r>
    <r>
      <rPr>
        <sz val="10.0"/>
      </rPr>
      <t>No se evidencia avances</t>
    </r>
    <r>
      <rPr>
        <sz val="10.0"/>
      </rPr>
      <t xml:space="preserve">. MAAP
</t>
    </r>
    <r>
      <t xml:space="preserve">ABRIL 24 DE 2018: </t>
    </r>
    <r>
      <rPr/>
      <t xml:space="preserve">Se evidencia procedimeitno de Estudios y Diseños, actualizaido y publicado en la intranet. </t>
    </r>
    <r>
      <t>TMMM</t>
    </r>
  </si>
  <si>
    <t>IAP16-2</t>
  </si>
  <si>
    <t xml:space="preserve">7.3.6 </t>
  </si>
  <si>
    <t>2. Los diseños con que se contratan las obras no son validados para garantizar su uso.</t>
  </si>
  <si>
    <t>Las evidencias de cumplimiento de este hallazgo deben ser reportadas por la Subdirección de Análisis de Riesgos y Efectos del Cambio Climático. (Acuerdo de 007 de 2016). Por favor ajustar responsable.
Solictar al área de diseño los documentos correspondientes a la verificación y aprobación de los diseños</t>
  </si>
  <si>
    <r>
      <rPr>
        <rFont val="Arial"/>
        <b/>
        <sz val="10.0"/>
      </rPr>
      <t>26 diciembre de 2017:</t>
    </r>
    <r>
      <rPr>
        <rFont val="Arial"/>
        <sz val="10.0"/>
      </rPr>
      <t xml:space="preserve"> La Subdirección para la Reducción de riesgos afirma que solicitará oficialmente el cambio de responsable para esta debilidade. </t>
    </r>
    <r>
      <rPr>
        <rFont val="Arial"/>
        <b/>
        <sz val="10.0"/>
      </rPr>
      <t>NCSS</t>
    </r>
  </si>
  <si>
    <r>
      <rPr>
        <b/>
        <sz val="10.0"/>
      </rPr>
      <t xml:space="preserve">13 DE ENERO 2017: </t>
    </r>
    <r>
      <rPr>
        <sz val="10.0"/>
      </rPr>
      <t xml:space="preserve"> la acción no ha iniciado, se va a realizar para tener en cuenta en el próximo proceso contractual. </t>
    </r>
    <r>
      <rPr>
        <b/>
        <sz val="10.0"/>
      </rPr>
      <t xml:space="preserve">NCSS
28 Agosto de 2017: </t>
    </r>
    <r>
      <rPr>
        <sz val="10.0"/>
      </rPr>
      <t xml:space="preserve">No se suministró evidencia de avance. Se recomendó solicitar el cambio de responsable de manera oficial a la Oficina de Control Interno NCSS
</t>
    </r>
    <r>
      <rPr>
        <b/>
        <sz val="10.0"/>
      </rPr>
      <t xml:space="preserve">16 enero de 2018: </t>
    </r>
    <r>
      <rPr>
        <sz val="10.0"/>
      </rPr>
      <t xml:space="preserve">La oficina de Control Interno no ha recibido solicitud de cambio o ajuste para esta acción, no se suministró evidencia de avance. NCSS
</t>
    </r>
    <r>
      <rPr>
        <b/>
      </rPr>
      <t xml:space="preserve">17 julio 2018: </t>
    </r>
    <r>
      <t xml:space="preserve">De acuerdo a la comunicación 2018IE2669 remitida por la Oficina TICS,  la Oficina de Control Interno considera pertinente cambiar la responsabilidad de esta acción a la Subdirección de Análisis de Riesgos y Efectos del Cambio Climático, ya que efectivamente el Grupo SIG ahora forma parte funcional de esta subdirección, se procede a realizar el ajuste en la responsabilidad. </t>
    </r>
    <r>
      <rPr>
        <b/>
      </rPr>
      <t>NCSS</t>
    </r>
  </si>
  <si>
    <t>ITV17-3</t>
  </si>
  <si>
    <t>Auditoria interna-Sistemas de transporte vertical</t>
  </si>
  <si>
    <t xml:space="preserve">
NTCGP 1000:2009 Requisito  4.2.4 Control de los registros
</t>
  </si>
  <si>
    <t>3.2.2. Debilidades propias del proceso:
3. Archivo no organizado de acuerdo a las directrices institucionales:  Se encontró que el archivo del área está organizado por verificador, en otra carpeta las comunicaciones de citación a visita, en otra carpeta eventos SIRE, cada carpeta de verificador organizada de manera diferente, pero de acuerdo a las directrices institucionales la organización del archivo debe ser por tema y cronológicamente. Ahora el archivo del verificador Carlos Martínez no se encontraba en su totalidad en el área Transporte vertical, una caja en el área y otra en aglomeraciones. Esta situación afecta la identificación y ubicación de la documentación. Se identificó que en las carpetas de las visitas en algunos casos se adjuntó acta y en otros no, se debe estandarizar si las actas se generan y archivan o no</t>
  </si>
  <si>
    <t>Desconocimiento de los lineamientos relacionados con la organización del archivo documental del área de transporte vertical.</t>
  </si>
  <si>
    <t>Organizar y solicitar la revisión del archivo documental  del área de Transporte vertical del año 2015 al 2016 conforme a los lineamientos de la entidad.</t>
  </si>
  <si>
    <t xml:space="preserve">Yuli Andrea Sánchez Alonso- Coordinadora del Área de Transporte Vertical.
Luisa Fernanda García- Auxiliar administrativa área de Transporte Vertical.
</t>
  </si>
  <si>
    <t>31/04/2018</t>
  </si>
  <si>
    <t>15-12-2017: El archivo del área de transporte vertical año 2017, esta siendo organizado mensualmente, con el fin de que desde el apoyo del área se unifique de acuerdo a los lineamientos de la entidad. Entre 18  y el 29 de diciembre se realiza una jornada de contingencia consolidando el archivo de las vigencias 2015-2016, así  mismo se esta escaneando la documentación con el fin de tener todos los soportes digitales los cuales se almacenen en \\vnas1\Transportevertical\archivodigital.
08-06-2018:  El archivo documental del área de transporte vertical se envió para trámite respectivo de acuerdo al último lineamiento, se solicitó al área de Gestión Documental el respectivo inventario en correo del día 7 de junio de 2017, se adjunta respectiva solicitud vía correo electronico, área desde la cual informan que el inventario del archivo esta en consolidación. Muy comedidamente, se solicita cerrar la acción, teniendo en cuenta que se da cumplimiento con el indicador y meta establecida, el archivo documental fue entregado conforme al lineamiento.</t>
  </si>
  <si>
    <r>
      <t xml:space="preserve">26 DE DICIEMBRE: El grupo de Transporte Vertical, se encuentra en el proceso de oerganización de archivo, se espera dar cierre a la acción durante el primer seguimiento de 2018. </t>
    </r>
    <r>
      <rPr>
        <b/>
      </rPr>
      <t>TMMM</t>
    </r>
  </si>
  <si>
    <t>ISAE16-10</t>
  </si>
  <si>
    <t>Auditoria Interna - Servicio de Administración de la Emergencia.</t>
  </si>
  <si>
    <t>NTCGP 1000:2009 - Requisito 7.5.3 Identificación y trazabilidad
NTCGP 1000:2009 - Requisito 8.2.4 Seguimiento y medición del producto y/o servicio</t>
  </si>
  <si>
    <t>FALTA DE SEGUIMIENTO AL REGISTRO DE LA INFORMACIÓN DE EMERGENCIAS EN LA BITACORA DEL APLICATIVO SIRE</t>
  </si>
  <si>
    <t xml:space="preserve">No todos los eventos y/o incidentes que ingresan a la bitácora del SIRE, requieren del despliegue de todos los servicios y funciones de respuesta por las características particulares del mismo;  así mismo es necesario validar las tipificaciones de los eventos con el NUSE. </t>
  </si>
  <si>
    <t xml:space="preserve">Redefinir y validar nueva tipificación de eventos con el NUSE 
Socializar y capacitar a las entidades que conforman el SDGR la nueva tipificación 
Ajustar el SIRE a partir de la nueva tipificación  </t>
  </si>
  <si>
    <t>Mateo Cabrera
Tulio Villamil</t>
  </si>
  <si>
    <t>16-06-2017: Se han realizado reuniones con NUSE, de acuerdo al nuevo código de policía se realizó la retipificación de varios incidentes, sin embargo eso no altera la tipificación del los eventos del SIRE. 
Se realizará reunión con el área de TIC´s  y las áreas que requieran modificaciones en la tipificación en el SIRE en las cuales se evaluarán las modificaciones  y se retipificarán los eventos de ser necesario.
15-12-2017: Se realizaron reuniones con el personal del NUSE, UAECOB y el área de Servicios de Respuesta, en las cuales e verificó la tipificación de los eventos de Incendios forestales, quemas forestales, quemas y conatos, se realizará reunión con Claudia Guerra de la oficina Tic´s para realizar las respectivas modificaciones en el SIRE. Lo anterior con el objetivo de revisar la tipificación de los eventos más comunes y terminar con los menos específicos. Se solicita ampliar la fecha de terminación de la acción.
13-06-2018: 13-06-18: El día 1 de Junio de 2018 se adelantó reunión con Rubert Diaz, Coordinador del NUSE, en la cual se revisaron las 29 tipificaciones que por ser competencia del IDIGER migran a la BITACORA del SIRE. Se realizó una comparcación de las 155 tipificaciones que maneja IDIGER con las del NUSE, a la fecha se realiza una propuesta para revisión con el Subdirector de Manejo de Emerencias y Desastres y la oficina de TIC´S.</t>
  </si>
  <si>
    <r>
      <rPr>
        <b/>
      </rPr>
      <t>22 DE SEPTIEMBRE DE 2017:</t>
    </r>
    <r>
      <rPr/>
      <t xml:space="preserve"> De acuerdo a las observaciones de cumplimiento realizadas por la SMED, se registra un avance del 20%. </t>
    </r>
    <r>
      <rPr>
        <b/>
      </rPr>
      <t xml:space="preserve">TMMM
26 DE DICIEMBRE DE 2017: </t>
    </r>
    <r>
      <rPr/>
      <t xml:space="preserve">La Subdirección de Emergencias ha desarrollado reuniones para concertar la tipificación con las entidades que conforman el sistema, no obstante la acción ya se encuentra vencida y no se ha concretado el resultado final. Por lo tanto, la Oficina de Control Interno solicita la priorización de esta acción con el fin de finalizarla durante el primer seguimiento de 2018. </t>
    </r>
    <r>
      <rPr>
        <b/>
      </rPr>
      <t>TMMM</t>
    </r>
    <r>
      <rPr/>
      <t xml:space="preserve"> </t>
    </r>
  </si>
  <si>
    <t>ISAE16-5</t>
  </si>
  <si>
    <t xml:space="preserve">*NTCGP 1000:2009 – Requisito 7.5.1 Control de la producción y de la prestación del servicio, literales a) la disponibilidad de información que describa las características del producto y/o servicio, b) la disponibilidad de instrucciones de trabajo, cuando sea necesario.
*MECI 2014 – 1.2.1 Planes, Programas y Proyectos.
*Acuerdo 002 de 2015 – Título IV. Estrategia Distrital de Respuesta.
* Resolución 603 de 2015 – Estrategia Institucional de Respuesta IDIGER.
</t>
  </si>
  <si>
    <t>DEBILIDAD 3. NO SE ENCUENTRA IMPLEMENTADA LA ESTRATEGIA INSTITUCIONAL DE RESPUESTA DEL IDIGER.
Para la implementación de la Estrategia Institucional de Respuesta del IDIGER debe encontrarse aprobado y socializado el Marco de Actuación del Distrito, dado que éste proporciona las directrices para la prestación de los servicios de respuesta y las funciones que le competen a cada Entidad del Sistema Distrital de Gestión de Riesgos y Cambio Climático – SDGR-CC, las cuales deberán verse reflejadas en las EIR. La falta de implementación de la EIR del IDIGER incumple lo definido en los manuales de funciones y los requisitos mencionados.</t>
  </si>
  <si>
    <t xml:space="preserve">La falta del Marco de Actuación aprobado retrasó la nueva conceptualización de la EIR.
</t>
  </si>
  <si>
    <t xml:space="preserve">2. Actualizar la EIR del IDIGER de acuerdo a la nueva conceptualización. </t>
  </si>
  <si>
    <t>Jorge Suarez, Profesional Especializado
Faride Solano, Profesional Especializado</t>
  </si>
  <si>
    <t>05-06-2017: La EIR se encuentra avanzada en un 23% conforme al plan de acción planteado para el desarrollo de esta, se anexa documentos soporte. Se solicita de manera comedida ampliar la fecha de terminación al 31-12-2017 para ejecutar todas las actividades del plan de acción formulado para implementar la EIR.
15-12-2017: La Guía para la Elaboración de la Estrategia Institucional de Respuesta – EIR, se encuentra en revisión por parte de la Dirección de la entidad, requisito previo para iniciar el proceso de socialización a las entidades que hacen parte del SDGR-CC. Es necesario mencionar que el punto de partida para la formulación, revisión y aprobación de la Guía, es el Marco de Actuación, el cual fue validado por el CDGR-CC, el pasado 25 de octubre. Anexo: Guia_EIR(v1.13)20171117.  Se solicita ampliar la fecha de terminación de al 31 de Marzo de 2018
15-06-2018: De acuerdo al lineamiento de Dirección, se elaboró la EIR de la Subdirección Distrital de Integración Social, la cual será un documento tipo para la elaboración de las EIR de las entidades responsables señaladas en el Marco de Actuación, se prevee para finales de junio del presente año contar con dicho documento aprobado, sobre el cual se basará la EIR del IDIGER. Se adjunta versión preliminar EIR-SDIS</t>
  </si>
  <si>
    <r>
      <t>22 DE SEPTIEMBRE DE 2017: Se verifica evidencia de acuerdo a lo reportado por la SMED, se observa documento correspondiente a la EIR, iniciado. Se amplia plazo de acuerdo a la solicitud realizada por la SMED.
26 DE DICIEMBRE DE 2017: La OCI, envió comunicación solictando el cumplimiento del Plan de Acción propuesto. (Ver comunicación de seguimiento a la EIR 2018 2017IE4514)....</t>
    </r>
    <r>
      <rPr>
        <i/>
      </rPr>
      <t>"la oficina de Control Interno se permite realizar las  siguientes recomendaciones para que se ejecuten  de manera prioritaria:
• Culminar el Plan de Acción (Gantt) definido para la Estrategia  Institucional del Respuesta que actualmente tiene un avance del 24% según lo reportado por la Subdirección, pero se evidencia un atraso aproximado del 25%, lo que significa que para el mes de noviembre de 2017 debería tener una ejecución del 56%.
• Generar y socializar la Metodología EIR, con las entidades que conforman el SDGR, de manera prioritaria.
• Formular la EIR del IDIGER y posterior socializar y/o capacitar a los servidores con relación a dicha estrategia, así como la respectiva articulación con el Plan de Emergencias y Contingencias en los puntos que se requiera, de manera prioritaria."</t>
    </r>
    <r>
      <rPr/>
      <t>TMMM
Se amplia el plazo de ejecución de acuerdo a lo establecido en el Plan de acción propuesto.</t>
    </r>
  </si>
  <si>
    <t>ISAE16-2</t>
  </si>
  <si>
    <t>NTCGP 1000:2009 - Requisito 7.5.1 Control de la producción y de la prestación del servicio. Literal g) los riesgos de mayor probabilidad e impacto.</t>
  </si>
  <si>
    <t xml:space="preserve">NO EXISTE UN PLAN DE CONTINUIDAD DEL NEGOCIO DOCUMENTADO.
La entidad no ha implementado medidas para afrontar situaciones de emergencia, calamidad y/o desastres que afecten al personal estratégico para la coordinación de la respuesta y a la infraestructura misma de la entidad.
Respecto a lo anterior es importante considerar las siguientes situaciones: i) Ausencia de personal del grupo funcional de respuesta principalmente, ii) Afectaciones o destrucción de infraestructura clave para la atención de emergencias (Central de Información y Telecomunicaciones CITEL, CER) iii) Caída de las plataformas tecnológicas necesarias para coordinación y seguimiento de los eventos de emergencia. La no existencia de un plan de continuidad para coordinar la respuesta a la emergencia, por parte del IDIGER, puede generar efectos adversos sobre la ciudad de Bogotá, dificultando el proceso de recuperación.
</t>
  </si>
  <si>
    <t xml:space="preserve"> Se cuenta con la Estrategia Institucional de Respuesta para darle continuidad al personal que atiende las emergencias y el que debe continuar con las actividades normales pero no se ha documentado su actualización y por tanto no hay un lineamiento específico sobre la necesidad de contar con un plan de continuidad del negocio para el IDIGER. </t>
  </si>
  <si>
    <t xml:space="preserve">1. Actualizar y documentar la Estrategia Institucional de Respuesta del IDIGER de acuerdo con los lineamientos actuales y en la misma vía del Marco de Actuación, definiendo un plan de continuidad del negocio frente a los servicios que presta la Subdirección para el Manejo de Emergencias y Desastres.
</t>
  </si>
  <si>
    <t>05-06-2017: Se formuló el plan de acción para actualizar y documentar la EIR, al momento se ha ejecutado el 60% del total de las actividades, conforme al documento (anexo 1).  La Guía EIR (anexo 2) plantea la manera como está organizada la entidad para velar por la prestación continua de servicios y funciones de respuesta.  Se solicita ampliar la fecha de terminación de al 31 de Marzo de 2018
20-06-2018: Se remitió comunicación interna IE2389 en la cual se solicita a la Oficina de control interno se reasigne el responsable principal del hallazgo puesto que se considera que la formulación del plan de continuidad del negocio debe ser adelantado pro otras área y asi mismo es una debilida institucional y no exclusiva de la Subdirección para el manejo de emergencias y desastres.</t>
  </si>
  <si>
    <r>
      <t>22 DE SEPTIEMBRE DE 2017: De acuerdo al plan de acción formulado y la solicitud de la SMED, se amplia fecha para la culminación de la acción, y se registra un avance del 20%.
26 DE DICIEMBRE DE 2017: La OCI, envió comunicación solictando el cumplimiento del Plan de Acción propuesto. (Ver comunicación de seguimiento a la EIR 2018 2017IE4514)....</t>
    </r>
    <r>
      <rPr>
        <i/>
      </rPr>
      <t>"la oficina de Control Interno se permite realizar las  siguientes recomendaciones para que se ejecuten  de manera prioritaria:
• Culminar el Plan de Acción (Gantt) definido para la Estrategia  Institucional del Respuesta que actualmente tiene un avance del 24% según lo reportado por la Subdirección, pero se evidencia un atraso aproximado del 25%, lo que significa que para el mes de noviembre de 2017 debería tener una ejecución del 56%.
• Generar y socializar la Metodología EIR, con las entidades que conforman el SDGR, de manera prioritaria.
• Formular la EIR del IDIGER y posterior socializar y/o capacitar a los servidores con relación a dicha estrategia, así como la respectiva articulación con el Plan de Emergencias y Contingencias en los puntos que se requiera, de manera prioritaria."</t>
    </r>
    <r>
      <rPr>
        <b/>
      </rPr>
      <t xml:space="preserve">TMMM
</t>
    </r>
    <r>
      <rPr/>
      <t>Se amplia el plazo de ejecución de acuerdo a lo establecido en el Plan de acción propuesto.</t>
    </r>
    <r>
      <rPr>
        <b/>
      </rPr>
      <t xml:space="preserve">
</t>
    </r>
  </si>
  <si>
    <t>ISAE16-8</t>
  </si>
  <si>
    <t>NTCGP 1000:2009 - Requisito 4.2.3 Control de Documentos, literales c) asegurarse de que se identifican los cambios y el estado de versión vigente de los documentos, d) asegurarse de que las versiones vigentes y pertinentes de los documentos aplicables se encuentran disponibles en los puntos de uso, g) prevenir el uso no intencionado de documentos obsoletos, y aplicarles una identificación.</t>
  </si>
  <si>
    <t>FORMATOS Y PROCEDIMIENTOS DESACTUALIZADOS.</t>
  </si>
  <si>
    <t>Se evidencio que los formatos que hacen parte del procedimiento de Servicios de respuesta, se encuentran desactualizados.</t>
  </si>
  <si>
    <t>Actualización de los formatos que hacen parte del procedimiento de Servicios de Respuesta</t>
  </si>
  <si>
    <t>Tulio Villamil</t>
  </si>
  <si>
    <t>11.04.2017. En el Proyecto 1178 correspondiente a la Meta: Atender al 100% de la población afectada por emergencias y desastres con respuesta integral y coordinada del SDGR-CC, se contratará un profesional que realice la actualización del procedimiento de respuesta a emergencias.
22-06-2017: Se contrató al profesional para realizar la actualización del procedimiento de respuesta a emergencias, contrato 246 de 2017, cuyo objeto es: "Prestar servicios profesionales para realizar la estandarización e implementación de la documentación procedimental necesaria para el registro y análisis de la información relacionada con coordinación de la respuesta a emergencias a cargo de la SMEyD del IDIGER". La contratista a la fecha se encuentra levantando la  información necesaria con el área de respuesta a emergencias. Se anexa contrato 246 de 2017.
15-12-2017:  Los formatos se actualizaran conforme a lo dispuesto en el procedimiento aprobado y el Marco de Actuación.  Se solicita ampliar la fecha terminación de la acción.
13-06-2018:  Se programa reunión el día 3 de julio del presente año, en la cual se realizará revisión de los formatos establecidos en el marco de actuación y la propuesta del nuevo procedimiento del área servicios de Respuesta, acorde a la estructura organizacional.</t>
  </si>
  <si>
    <r>
      <rPr>
        <b/>
      </rPr>
      <t xml:space="preserve">22 DE SEPTIEMBRE DE 2017: </t>
    </r>
    <r>
      <rPr/>
      <t xml:space="preserve">Se encuentra contratada profesional para actualización del procedimiento.  </t>
    </r>
    <r>
      <rPr>
        <b/>
      </rPr>
      <t xml:space="preserve">TMMM
26 DE DICIEMBRE DE 2017: </t>
    </r>
    <r>
      <rPr/>
      <t xml:space="preserve">No se presentan evidencias de cumplimiento. La OCI, solicta priorizar esta acción, toda vez que se encuentra vencida. </t>
    </r>
    <r>
      <rPr>
        <b/>
      </rPr>
      <t>.TMMM</t>
    </r>
  </si>
  <si>
    <t>ISAE16-7</t>
  </si>
  <si>
    <t>MECI 2014 - Requisito 1.2.3 Estructura Organizacional
NTCGP 1000:2009 - Requisito 4.2.3 Control de Documentos, literales c) asegurarse de que se identifican los cambios y el estado de versión vigente de los documentos, d) asegurarse de que las versiones vigentes y pertinentes de los documentos aplicables se encuentran disponibles en los puntos de uso, g) prevenir el uso no intencionado de documentos obsoletos, y aplicarles una identificación.</t>
  </si>
  <si>
    <t>ESTRUCTURA ORGANIZACIONAL DE RESPUESTA A EMERGENCIAS NO FORMALIZADA EN EL SGI.</t>
  </si>
  <si>
    <t>El grupo de respuesta tiene una estructura organizacional funcional, en la que se identifican niveles de responsabilidad y autoridad, y a partir de la cual se generan procesos de interrelación con otros grupos funcionales con el fin de atender de manera integral los incidentes, emergencias y desastres, la cual no se encuentra documentada en un procedimiento.</t>
  </si>
  <si>
    <t xml:space="preserve">Actualización del Procedimiento de Servicios de Respuesta acorde a la estructura funcional de Respuesta a Emergencias establecida </t>
  </si>
  <si>
    <r>
      <t xml:space="preserve">11.04.2017. En el Proyecto 1178 correspondiente a la Meta: Atender al 100% de la población afectada por emergencias y desastres con respuesta integral y coordinada del SDGR-CC, se contratará un profesional que realice la actualización del procedimiento de respuesta a emergencias. Se solicita reprogramar la finalización para el 31 de Diciembre de 2017.
22-06-2017: Se contrató al profesional para realizar la actualización del procedimiento de respuesta a emergencias, contrato 246 de 2017, cuyo objeto es: "Prestar servicios profesionales para realizar la estandarización e implementación de la documentación procedimental necesaria para el registro y análisis de la información relacionada con coordinación de la respuesta a emergencias a cargo de la SMEyD del IDIGER". La contratista a la fecha se encuentra levantando la  información necesaria con el área de respuesta a emergencias. Se anexa contrato 246 de 2017
05-12-2017: Se elaboró una propuesta del procedimiento </t>
    </r>
    <r>
      <rPr>
        <i/>
      </rPr>
      <t>"Coordinación de Servicios de Respuesta Emergencias y Desastres</t>
    </r>
    <r>
      <t>", por parte del coordinador del área Tulio Villamil, el cual fue enviado para la validación a el subdirector para el manejo de emergencias y desastres el día 6 de Diciembre. Anexo correo electrónico y propuesta de procedimiento. Se solicita ampliar la fecha terminación de la acción.
13-06-2018:  Se programa reunión el día 3 de julio del presente año, en la cual se realizará presentación, revisión y ajuste al procedimiento del área Servicios de Respuesta, acorde a la estructura organizacional.</t>
    </r>
  </si>
  <si>
    <r>
      <rPr>
        <b/>
      </rPr>
      <t xml:space="preserve">22 DE SEPTIEMBRE DE 2017: </t>
    </r>
    <r>
      <rPr/>
      <t xml:space="preserve">Se encuentra contratada profesional para actualización del procedimiento.  </t>
    </r>
    <r>
      <rPr>
        <b/>
      </rPr>
      <t xml:space="preserve">TMMM
26 DE DICIEMBRE DE 2017: </t>
    </r>
    <r>
      <rPr/>
      <t xml:space="preserve">Se evidencia procedimiento preliminar sin aprobación. La OCI, solicta priorizar esta acción, toda vez que se encuentra vencida. </t>
    </r>
    <r>
      <rPr>
        <b/>
      </rPr>
      <t>TMMM</t>
    </r>
  </si>
  <si>
    <t>ISAE16-3</t>
  </si>
  <si>
    <t>NO EXISTE UN PLAN DE CONTINUIDAD DEL NEGOCIO DOCUMENTADO.
La entidad no ha implementado medidas para afrontar situaciones de emergencia, calamidad y/o desastres que afecten al personal estratégico para la coordinación de la respuesta y a la infraestructura misma de la entidad.
Respecto a lo anterior es importante considerar las siguientes situaciones: i) Ausencia de personal del grupo funcional de respuesta principalmente, ii) Afectaciones o destrucción de infraestructura clave para la atención de emergencias (Central de Información y Telecomunicaciones CITEL, CER) iii) Caída de las plataformas tecnológicas necesarias para coordinación y seguimiento de los eventos de emergencia. La no existencia de un plan de continuidad para coordinar la respuesta a la emergencia, por parte del IDIGER, puede generar efectos adversos sobre la ciudad de Bogotá, dificultando el proceso de recuperación.</t>
  </si>
  <si>
    <t>Gestiones no documentadas para infraestructuras que pudieran ser alternativas de espacios clave.</t>
  </si>
  <si>
    <t>2. Hacer gestiones que permitan tener preestablecidos espacios físicos estratégicos donde funcionar en caso de perder los actuales.</t>
  </si>
  <si>
    <t>05-06-2017: La SMEyD ha planteado como estrategia establecer convenios y comodatos con entidades operativas con el objetivo de descentralizar las actividades que se desarrollan en el Centro Distrital Logístico y de Reserva. Es así como el 29 de Marzo se firmó el convenio 199-2017 Defensa Civil Colombiana (carpeta disponible en la Oficina Jurídica), convenio que contempla el préstamo de equipos para la atención de emergencias.
Para los próximos meses se plantean arreglos similares con Ejército y UAECOB. 
Se establecerán acuerdos con otras áreas de la entidad para disponer de espacios administrativos alternos.
15-12-2017: Se establecido acuerdos para la entrega de elementos y equipos del Centro Distrital Logístico y de Reserva a diferentes entidades  (Defensa Civil Colombiana, Cruz Roja Colombiana, Unidad Administrativa Especial Cuerpo Oficial de Bomberos, Ejercito Nacional, Cuerpo de Bomberos Voluntarios de Bogotá) con el fin de mantener recursos distribuidos en locaciones alternas en diversas partes de la ciudad.
Actas de entrega de elementos disponibles en las carpetas de los siguientes: Convenio 579 de 2016 , Convenio 199 de 2017, Comodato 012 de 2014, comodato 292 de 2017,  comodato 302 de 2017, comodato y convenio 330 de 2017.
20-06-2018: Se remitió comunicación interna IE2389 en la cual se solicita a la Oficina de control interno se reasigne el responsable principal del hallazgo puesto que se considera que la formulación del plan de continuidad del negocio debe ser adelantado pro otras área y asi mismo es una debilida institucional y no exclusiva de la Subdirección para el manejo de emergencias y desastres.</t>
  </si>
  <si>
    <r>
      <rPr>
        <b/>
      </rPr>
      <t>22 DE SEPTIEMBRE DE 2017:</t>
    </r>
    <r>
      <rPr/>
      <t xml:space="preserve"> De acuerdo a lo reportado por la SMED,  actualmente se estan llevando a cabo procesos de gestión a traves de convenios con otras entidades. </t>
    </r>
    <r>
      <rPr>
        <b/>
      </rPr>
      <t xml:space="preserve">TMMM
26 DE DICIEMBRE DE 2017: </t>
    </r>
    <r>
      <rPr/>
      <t>Se evidencian acuerdos para la distribución de elementos y equipos a entidades que conforman el SDGRCC. No obstante la acción se encuentra vencidad y aun no se evidencian espacios fisico preestablecidos.</t>
    </r>
    <r>
      <rPr>
        <b/>
      </rPr>
      <t xml:space="preserve"> </t>
    </r>
    <r>
      <rPr/>
      <t>La Oficina de Control Interno solicita la priorización de esta acción con el fin de finalizarla durante el primer seguimiento de 2018.</t>
    </r>
    <r>
      <rPr>
        <b/>
      </rPr>
      <t xml:space="preserve">  TMMM
</t>
    </r>
  </si>
  <si>
    <t>ISAE16-11</t>
  </si>
  <si>
    <t>NTCGP 1000:2009 - Requisito 6.3. Infraestructura, literales b) equipos para los procesos (tanto hardware como software y c) servicios de apoyo (sistemas de información).
NTCGP 1000:2009 - Requisito 7.2.3 Comunicación con el Cliente.
MECI 2014 - Requisito 3. Eje transversal información y comunicación, información y comunicación Interna (Los datos se constituyen como insumos primarios de los Sistemas de Información; para ello se deben identificar las fuentes para su obtención, los objetivos de difusión, los medios de captura y resulta de gran importancia su validación antes, durante y después de la captura y/o divulgación, para cumplir con los requisitos mínimos de calidad, cantidad, oportunidad y forma de presentación).
Ley 1712 de 2014 - Principio de la calidad de la información.</t>
  </si>
  <si>
    <t>INFORMACIÓN INCONSISTENTE EN LOS MODULOS DE EMERGENCIA.</t>
  </si>
  <si>
    <t>Al verificar y contrastar la información disponible en los módulos de emergencia del aplicativo SIRE, se evidencio desarticulación e inconsistencia entre la información que se consulta internamente y la que se encuentra disponible para consulta externa.</t>
  </si>
  <si>
    <t>Realizar una reunión con personal de TIC's, para verificar los módulos del SIRE, cliente externo y cliente Interno.</t>
  </si>
  <si>
    <t>Claudia Guerra
Tulio Villamil</t>
  </si>
  <si>
    <t>20.06.2017: Se realiza reunión con la oficina Tecnologías de la Información y las Comunicaciones  el día 4 de Julio, se solicita información sobre las inconsistencias encontradas en el hallazgo, mediante correo electrónico anexo el área manifiesta a la subdirección que como acción se esta desarrollando un módulo de consulta de emergencias (consultas externas) mediante el cual se pretende no se presenten las inconsistencias señaladas en el hallazgo. De acuerdo con lo anterior se considera las acciones y evidencias de cumplimiento de este hallazgo deber ser reportados por la  Oficina de Tecnologías de la Información y las Comunicaciones, se solicita ajustar el responsable.
15-12-2017: Se realizó reunión en el mes de Noviembre con el área de Tic´s, con el profesional Juan Camilo Jiménez y otros de los desarrolladores de la entidad, donde se verifico la información del modulo Cliente Externo, se verificaron los ajustes realizados por el área de TIC´s en el link Parámetros de Consulta: http://www.sire.gov.co/web/guest/emergencias. A la espera de los demás ajustes que se requieran, lo cuales deben ser realizados por el equipo de desarrolladores de la oficina Tic´s.
13-06-2018: Se programo reunión el 18 de junio de 2018 con la oficina de TICS, para revisar los ajustes realizados al módulo y su aplicabilidad.</t>
  </si>
  <si>
    <r>
      <rPr>
        <b/>
      </rPr>
      <t>22 DE SEPTIEMBRE DE 2017:</t>
    </r>
    <r>
      <rPr/>
      <t xml:space="preserve"> La acción continua a cargo de las SMED y TICS, toda vez que es un tema misional con apoyo de TICS. Se registra un avance del 20% con relación a las reuniones de gestión. </t>
    </r>
    <r>
      <rPr>
        <b/>
      </rPr>
      <t xml:space="preserve">TMMM
26 DE DICIEMBRE DE 2017: </t>
    </r>
    <r>
      <rPr/>
      <t xml:space="preserve">Aunque se presentan avances la acción ya se encuentra vencida y no se ha concretado el resultado final. Por lo tanto, la Oficina de Control Interno solicita la priorización de esta acción con el fin de finalizarla durante el primer seguimiento de 2018. </t>
    </r>
    <r>
      <rPr>
        <b/>
      </rPr>
      <t xml:space="preserve">TMMM </t>
    </r>
  </si>
  <si>
    <t>ITV17-1</t>
  </si>
  <si>
    <t xml:space="preserve">
NTCGP 1000:2009 Requisito 7.4.1 Proceso de adquisición de bienes y servicios
</t>
  </si>
  <si>
    <t xml:space="preserve">3.2.2. Debilidades propias del proceso:
1. Deficiencias en la definición del perfil en los estudios previos del contrato 176 de 2017 - JOHN JAIRO GARCIA AGUIRRE: Se encontró que en los estudios previos del contrato 176 de 2014 en el numeral 1. DESCRIPCION DE LA NECESIDAD QUE SE PRETENDE SATISFACER CON LA CONTRATACIÓN, específicamente en el recuadro Perfil Requerido se establece “Técnico Administración de negocios”, lo cual difiere del perfil establecido en los otros contratos para personal técnico que desarrollan las mismas obligaciones contractuales, es así que en los contratos  529 de 2016 y 167 de 2016 en los estudios previos se estableció como perfil requerido “técnico o tecnólogo en administración pública, de empresas, obras civiles, mecánico, salud ocupacional, seguridad e higiene industrial”, en este sentido se evidencia que para la definición de perfiles no se está utilizando los Núcleos básicos del conocimiento  definidos en el artículo 5  Disciplinas Académicas del Decreto 2484 de 2014, además se vulnera lo establecido en la NTCGP 1000:2009 en su numeral  7.4.1 </t>
  </si>
  <si>
    <t>Cambios en los lineamientos de contratación en la entidad capacitación insuficiente, la responsabilidad de la elaboración de los estudios previos, de sector y demás fue asignada a cada área de la subdirección, en las cuales había desconocimiento parcial sobre como realizarlos  .</t>
  </si>
  <si>
    <t>Solicitar apoyo a la oficina Asesora Jurídica para capacitar el personal del área de transporte vertical que interviene en la elaboración de la documentación previa a la contratación.</t>
  </si>
  <si>
    <t>Yuli Andrea Sánchez Alonso- Coordinadora del Área de Transporte Vertical.
Luisa Fernanda García- Auxiliar administrativa área de Transporte Vertical.</t>
  </si>
  <si>
    <t>15-12-2017: Se solicitó capacitación sobre temas relacionados con la elaboración de estudios previos para la contratación, a la Oficina asesora jurídica-OAJ, el día 19 de Octubre de 2017, se anexa evidencia correo electrónico. A la fecha no se ha agendado capacitación por parte de la OAJ.
13-06-2018: Se solicitó nuevamente a la OAJ capacitación sobre temas realacionados con la contratación vía correo electrónico y con comunicación oficial a la espera de la respectiva programación. Se anexan las respectivas evidencias.</t>
  </si>
  <si>
    <r>
      <t xml:space="preserve">26 DE DICIEMBRE DE 2017: La SMED, realizó gestión, pero la acción no se ha desarrollado, se debe priorizar ya que la misma se encuentra vencida. </t>
    </r>
    <r>
      <rPr>
        <b/>
      </rPr>
      <t>TMMM</t>
    </r>
  </si>
  <si>
    <t>IAP15-7</t>
  </si>
  <si>
    <t>Auditoria Interna -  Aglomeraciones de Público</t>
  </si>
  <si>
    <t>4.2.4</t>
  </si>
  <si>
    <t>4. Fallas en la identificación, clasificación, protección  y salvaguarda de los documentos generados y los que son propiedad del cliente.
De acuerdo con las tablas de retención documental el archivo de la vigencia debe reposar en la dependencia por ser archivo de gestión; sin embargo teniendo en cuenta las grandes cantidades de PEC recibidos, se identificó que el espacio destinado al grupo de aglomeraciones es insuficiente e inadecuado para almacenar el archivo de gestión, adicionalmente se encontró que los profesionales del grupo, guardan su archivo en cajones pequeños  no acondicionados dentro o sobre los escritorios y  en cajas bajo sus puestos de trabajo. De otro lado se encontró 27 cajas de archivo ubicadas en una esquina de la sala de juntas de la bodega de la Subdirección de Resiliencia y Coordinación de Emergencias, las cuales argumenta la Coordinadora corresponden al archivo del anterior grupo de trabajo, así mismo comenta que este archivo nunca fue le entregado formalmente. En el mes de diciembre la profesional Diana Torres que perteneció al grupo de aglomeraciones, realizó entrega de su archivo en 17 cajas, las cuales se ubicaron en la misma sala de juntas. Dentro de las 27 cajas ubicadas en la sala de juntas hay archivo de vigencias anteriores, el cual no ha sido remitido a archivo y por lo tanto no ha sido organizado de acuerdo a las directrices institucionales. CONTINUA VER EL INFORME 
En lo corrido de 2014 el espacio del grupo de aglomeraciones ha sufrido 3 inundaciones a causa de filtraciones de agua desde el techo, lo cual ha afectado la integridad de documentos y carpetas, además de esto, al no disponer de un espacio adecuado y al no realizar correctamente las labores de archivo se puede materializar un riesgo de Pérdida, daño o hurto de documentación, porque tanto la sala de juntas como la oficina de aglomeraciones son espacios donde transitan diversidad de personas tanto de servidores del IDIGER como visitantes y la institución debe garantizar la custodia de los documentos y  más cuando son propiedad del cliente como es el caso de los PEC.</t>
  </si>
  <si>
    <t>Archivo documental no organizado de acuerdo a  los lineamientos de la entidad y no entregado a Gestión Documental.</t>
  </si>
  <si>
    <t>Remitir para transferencia documental los inventarios correspondientes a la vigencia 2016</t>
  </si>
  <si>
    <t>Consuelo Calderón -  Área de Gestión de Aglomeraciones de Público</t>
  </si>
  <si>
    <t xml:space="preserve">
05-06-2017: Los días 21-04-2017 y 06-05-2017 la Oficina de Gestión documental realizó reunión en la cual informó la nueva directriz para transferencia documental, la SMEyD manifestó dudas frente a la organización del archivo de anteriores vigencias, se solicito claridad frente al ello en la reunión y mediante correo electrónico adjunto.
19-12-2017: Se solicitó claridad sobre el lineamiento para la organización del archivo documental, en correo adjunto del 19 de Diciembre de 2017, previamente se ha solicitado información a la oficina de Gestión documental sin obtener respuesta. 
13-06-2018: De acuerdo al nuevo lineamiento de la entidad para la gestión del archivo, el área de aglomeraciones entrego inventario documental a la oficina de Gestión Documental desde el mes de Marzo del presente año, y se solicito soporte del inventario mediante comunicción electronica. Se anexan evidencias. Muy comedidamente, se solicita cerrar la acción, teniendo en cuenta que se da cumplimiento con el indicador y meta establecida, el archivo documental fue entregado conforme al lineamiento.</t>
  </si>
  <si>
    <r>
      <rPr>
        <b/>
      </rPr>
      <t xml:space="preserve">25 DE AGOSTO DE 2016
</t>
    </r>
    <r>
      <rPr/>
      <t xml:space="preserve">Se realizo reunión con la Coordinadora y la Asistente del grupo de aglomeraciones de la Subdirección de Resiliencia y Coordinación, para evaluar el estado del archivo del grupo. Se encuentra en revisión 27 formatos de inventarios y las respectivos archivos por parte del Grupo de Gestión Documental. DCRA
</t>
    </r>
    <r>
      <rPr>
        <b/>
      </rPr>
      <t>22-nov-2016</t>
    </r>
    <r>
      <rPr/>
      <t xml:space="preserve">
Se anexan los soportes de las capacitaciones y reuniones con el grupo de aglomeraciones del manejo.
</t>
    </r>
    <r>
      <rPr>
        <b/>
      </rPr>
      <t xml:space="preserve">22 - Dic- 2016
</t>
    </r>
    <r>
      <rPr/>
      <t xml:space="preserve">La responsable de gestión documental informa que se remitieron unos ajustes al archivo remitido que debe subsanar el grupo de aglomeraciones. Como compromiso se remitirá un correo a la responsable para que informe sobre el estado. DCRA 
</t>
    </r>
    <r>
      <rPr>
        <b/>
      </rPr>
      <t xml:space="preserve">
22 DE SEPTIEMBRE DE 2017:
</t>
    </r>
    <r>
      <rPr/>
      <t xml:space="preserve">No se evidencia acta de entrega de inventario documental por parte del grupo funcional de aglomeraciones. </t>
    </r>
    <r>
      <rPr>
        <b/>
      </rPr>
      <t xml:space="preserve">TMMM
26 DE DICIEMBRE DE 2017:
</t>
    </r>
    <r>
      <rPr/>
      <t>A la fecha no se presenta evidencia de transferencia de archivo, la acción ya se encuentra vencida. Por otra parte es importante resaltar que la no conformidad hace referencia a cajas de archivo con antiguedades mayores a la vigencia 2016, por lo tanto se requiere priorizar la acción para evitar perdidas de información.</t>
    </r>
    <r>
      <rPr>
        <b/>
      </rPr>
      <t xml:space="preserve">TMMM 
</t>
    </r>
    <r>
      <rPr/>
      <t xml:space="preserve">                                                                                                                                 </t>
    </r>
    <r>
      <rPr>
        <b/>
      </rPr>
      <t xml:space="preserve">                      </t>
    </r>
  </si>
  <si>
    <t>ISGI16-24</t>
  </si>
  <si>
    <t>7.5.1</t>
  </si>
  <si>
    <t>La Organización debe planificar y llevar a cabo la prestación del servicio bajo condiciones controladas, incluyendo el uso del equipo apropiado, la disponibilidad y uso de equipos de seguimiento y medición.
Se aprecian documentos tales como la solicitud de bienes y servicios (GTC-FT-22) donde se han requerido desde el área de centro de reserva (fecha abril 2015) enviada a la Unidad ejecutora, la necesidad de mantenimiento de equipos donde se incluyen al menos 75 equipos críticos (por temas eléctricos, generadores, motobombas, electrobombas, equipos hidráulicos, neumáticos, electrónicos) que precisan mantenimiento especializado, los cuales no han sido atendidos. Otra solicitud de septiembre del 2015 es observada sin atención a dicho requerimiento, lo cual incide al no contar con equipos operativos identificados por la carencia de mantenimiento correctivo.</t>
  </si>
  <si>
    <t>El Centro Distrital Logístico y de Reserva cuenta con equipos altamente especializados y de diversas características, lo que dificulta la consecución de empresas que puedan brindar el mantenimiento requerido.</t>
  </si>
  <si>
    <t xml:space="preserve">Clasificar por grupos los equipos  del Centro Distrital Logístico y de Reserva,  estableciendo los mantenimientos requeridos para cada grupo.  
Realizar por parte del Área de Servicios de Logística, la etapa precontractual para la adquisición del servicio de mantenimiento de los equipos del Centro Distrital Logístico y de Reserva. </t>
  </si>
  <si>
    <t>Olga Lucía Tibaduiza  - Servicios de Logística</t>
  </si>
  <si>
    <t>03.04.2017.   Se inició el proceso de formulación de los estudios previos para la contratación del servicio de mantenimiento de los equipos. Se encuentra en la etapa de elaboración de los estudios de mercado, con cuatro (4) empresas identificadas  en el sector.  Se anexa la clasificación por grupos de equipos del CDLyR. Se solicita reprogramar la fecha de finalización  para el  30 de Noviembre de 2017. 
05-06-2017: La SMEyD recibió dos cotizaciones para elaborar el estudio de mercado del proceso para la contratación del mantenimiento de los equipos (Anexo).
12-09-2017: Se adelanto el proceso de contratación para el mantenimiento de los equipos del CLDyR, se elaboró estudios previos, de mercado y de sector el proceso se encuentra publicado en el SECOP N° IDIGER-SA-MC-016-2017, se anexa estudios previos y aviso de convocatoria. 
15-12-2017: El 20 de Octubre de 2017 se suscribieron los contratos N°428 y  429 de 2017, los cuales tienen como objeto la prestación del servicio diagnostico y mantenimiento de equipos del CLDyR, a los siguientes equipos debidamente clasificados:
Grupo 1-Equipos electromecánicos
Grupo 2-Motobombas y electrobombas
Grupo 4-Neumaticos.
Los procesos de contratación para el servicio de mantenimiento de los equipos hidráulicos y electrónicos, se declararon desiertos, por lo cual se están proyectando nuevamente los estudios previos, de sector y de mercado respectivamente.
07-06-2018: Se ajusto la clasificación del los equipos del CDLyR, de la siguiente forma:  Grupo 1-Equipos Electrónicos, Grupo 2- Equipos electromecánicos, Grupo 3- Equipos Hidráulicos, Grupo 4- Equipos Neumaticos, Grupos 5- Equipos para rescate vertical, Grupo 6- Motobombas.
Se inicio la elaboración de estudios previos, de mercado y sector para la contratación del servicio de mantenimiento de los equipos hidraulicos y electronicos. Se anexa evidencia.</t>
  </si>
  <si>
    <r>
      <rPr>
        <b/>
      </rPr>
      <t xml:space="preserve">18 DE NOVIEMBRE DE 2016: </t>
    </r>
    <r>
      <rPr/>
      <t xml:space="preserve">No se presenta seguimiento - la acción no ha sido formulada.
</t>
    </r>
    <r>
      <rPr>
        <b/>
      </rPr>
      <t xml:space="preserve">
22 DE SEPTIEMBRE DE 2017: </t>
    </r>
    <r>
      <rPr/>
      <t xml:space="preserve">De acuerdo a la información suministrada por la SEMD, se encuentra abierta convocatoria para contratación, como mecanismo para dar cumplimiento a la acción.  </t>
    </r>
    <r>
      <rPr>
        <b/>
      </rPr>
      <t>TMMM</t>
    </r>
    <r>
      <rPr/>
      <t xml:space="preserve">                                                                                                                                           
</t>
    </r>
    <r>
      <rPr>
        <b/>
      </rPr>
      <t xml:space="preserve">26 DE DICIEMBRE DE 2017: </t>
    </r>
    <r>
      <rPr/>
      <t xml:space="preserve">Se presentan avances en la contratación, aun se encuentra pendiente contrato de manteniemiento de equipos hidraulicos. Se solicita priorizar esta acción durante el primer trimestre de 2018, toda vez que la acción se encuentra vencida. </t>
    </r>
    <r>
      <rPr>
        <b/>
      </rPr>
      <t>TMMM</t>
    </r>
  </si>
  <si>
    <t>ITV17-6</t>
  </si>
  <si>
    <t>NTCGP 1000:2009 Requisito  7.5.1 Control de la producción y de la prestación del servicio</t>
  </si>
  <si>
    <t>3.2.2. Debilidades propias del proceso:
6. En el Mapa de Riesgos Institucional publicado en la página web y en la  intranet no se tienen identificados riesgos asociados al procedimiento: El mapa de riesgos vigente del proceso “MANEJO DE EMERGENCIAS, CALAMIDADES Y/O DESASTRES” no contempla ningún riesgo asociado al procedimiento "Realización de visitas de verificación general anual a los sistemas de transporte vertical en edificaciones y puertas eléctricas en el Distrito Capital”, dicha situación incumple lo establecido en la NTCGP 1000:2009 en su numeral 7.5.1 Control de la producción y de la prestación del servicio, el cual establece que la entidad debe planificar y llevar a cabo la producción y la prestación del servicio bajo condiciones controladas. Las condiciones controladas deben incluir, cuando sea aplicable, específicamente el literal  g) los riesgos de mayor probabilidad e impacto.</t>
  </si>
  <si>
    <t>Antes del año 2016 el área de transporte vertical de Subdirección para el manejo de emergencias y desastres, era parte del área de aglomeraciones, por lo cual no se habían identificado los riesgos del área independientemente.</t>
  </si>
  <si>
    <t xml:space="preserve">Elaborar y socializar el mapa de riesgos del área de Transporte vertical. </t>
  </si>
  <si>
    <t>Yuli Andrea Sánchez Alonso- Coordinadora del Area de Transporte Vertical.</t>
  </si>
  <si>
    <t>15-12-2017: El mapa de riesgos del área fuea actualizado y socializado en el equipo de trabajo, se remitió a la Oficina asesora de Planeación para la respectiva publicación, aún no ha sido publicado puesto que se encuentra a la espera de las actualizaciones de otras áreas. Se adjunta evidencia mapa de riesgos. Muy comedidamente, se solicita cerrar la acción, teniendo en cuenta que se da cumplimiento con el indicador y meta establecida.   
07-06-2018: Se actualiza la matriz de riesgos del área de transporte vertical conforme a lo establecido en el hallazgo, la cual es enviada a la Oficina Asesora de Planeación-OAP para la respectiva revisión y publicación. Se anexa matriz actualizada y correo de envío de la misma a la OAP. Muy comedidamente, se solicita cerrar la acción, teniendo en cuenta que se da cumplimiento con el indicador y meta establecida, el mapa de riesgos fue actualizado y enviado a la OAP.</t>
  </si>
  <si>
    <r>
      <t xml:space="preserve">26 DE DICIEMBRE: El grupo de Transporte Vertical presenta actualización de sus actividades en el mapa de riesgos institucional, no obstante el mapa actualizado no ha sido publicado. Se dara cierre tan pronto se publiquen las actualizaciones. </t>
    </r>
    <r>
      <rPr>
        <b/>
      </rPr>
      <t>TMMM</t>
    </r>
  </si>
  <si>
    <t>ISIG17-10</t>
  </si>
  <si>
    <t>ISO 9001:2015, NTCGP 1000:2009</t>
  </si>
  <si>
    <t xml:space="preserve">Revisar que se actualice el análisis de causas (SAC - COP SALA) alineado con la descripción de la acción (Inexactitud: selección subjetiva de acciones a adelantar), según mapa de riesgo SEC-FT-13, versión 6 (01/08/17),  así como revisar la descripción de la acción frente a la acción (Error en reportes a CITEL) que finalizaría el 31 /10/17, para verificar eficacia. </t>
  </si>
  <si>
    <t>La estructura y el esquema del área de servicios de respuesta fue modificada en el mes de Diciembre por parte de la alta dirección por lo cual no se había alineado el sistema de gestión a estos cambios.</t>
  </si>
  <si>
    <t>Actualizar el mapa de riesgos acorde a la nueva organización y esquema del área del servicio de respuesta.</t>
  </si>
  <si>
    <t>Tulio Villamil
Claudia Albornoz</t>
  </si>
  <si>
    <t>20-04-2018: Se solicita ampliar la fecha de terminación de la acción teniendo en cuenta que el servicio de respuesta aún se encuentra en reorganización, entre tanto no es posible identificar los riesgos asociados a sus actividades.
07-06-2018: Se actualiza la matriz de riesgos del área de respuesta conforme a lo establecido en la oportunidad de mejora, la cual es enviada a la Oficina Asesora de Planeación-OAP para la respectiva revisión y publicación. Se anexa matriz actualizada y correo de envío de la misma a la OAP. Muy comedidamente, se solicita cerrar la acción, teniendo en cuenta que se da cumplimiento con el indicador y meta establecida, el mapa de riesgos fue actualizado y enviado a la OAP.</t>
  </si>
  <si>
    <t>De acuerdo a solicitud de la dependencia y las actuales condiciones del proceos se amplia fecha hasta ell primer semestre de 2018</t>
  </si>
  <si>
    <t>ISIG17-11</t>
  </si>
  <si>
    <r>
      <t xml:space="preserve">Revisar el último reporte de seguimiento a los proyectos de inversión, sistemas de gestión desempeño de los procesos y la gestión de las dependencias SEC-FT-20, versión, en cuanto a </t>
    </r>
    <r>
      <rPr>
        <i/>
      </rPr>
      <t>“Desarrollar el 30% de la estrategia Distrital de Respuesta a emergencias”</t>
    </r>
    <r>
      <rPr/>
      <t xml:space="preserve"> para el seguimiento frente a no cumplimiento del indicador en los últimos 3 meses, toma de acción correctiva por tendencia negativa y revisión del análisis de tendencias directamente del proceso. </t>
    </r>
  </si>
  <si>
    <t>La información de indicador COD- se encuentra desactualizada o es insuficiente en el campo "2.2 Análisis de indicador" por lo cual no se han iniciado acciones correctivas propias al comportamiento del indicador</t>
  </si>
  <si>
    <t>Complementar información en el campo "2.2 Análisis de indicador" y "2.3 Soluciones"</t>
  </si>
  <si>
    <t>Jorge Suarez-Coordinador área de Organización para la respuesta</t>
  </si>
  <si>
    <t>20-04-2018: Desde mes de enero se diligencian los campos análisis y soluciones, de acuerdo al comportamiento mensual del indicador "Implementación de la Estrategia Distrital de Respuesta a Emergencias", se adjunta el reporte mensual. Se elaboró un proyecto de indicador en el mes de abril, en el cual se realiza una análisis más detallado de la tendencia del mismo, teniendo datos de más de un periodo por analizar.</t>
  </si>
  <si>
    <t>Se verifican soportes, en donde se logra evidenciar dioligenciamiento del indicador con respecto a los puntos de analisis y soluciones</t>
  </si>
  <si>
    <t>ISIG17-12</t>
  </si>
  <si>
    <t xml:space="preserve"> ISO14001:2023</t>
  </si>
  <si>
    <r>
      <rPr/>
      <t xml:space="preserve"> </t>
    </r>
    <r>
      <rPr/>
      <t xml:space="preserve">Se evidencian necesidades en bodega de logística para garantizar controles operacionales ambientales frente a prevención y control de derrames: bandejas de contención, piso por impermeabilizar en zona de almacenamiento de combustibles, bidones de aceite (identificación y sistema de contención), así como la implementación de las fichas técnicas de RESPEL según corresponda. </t>
    </r>
  </si>
  <si>
    <t xml:space="preserve">No se cuenta con los elementos para el control de derrames porque no se ha autorizado el proceso de compra
La bodega es arrendada y por eso no se realizan grandes inversiones por ejemplo la impermeabilización de piso.
Se desconocía  que desde  el área logística se debían tener  las fichas técnicas de REPSEL, ya que quien almacena los residuos peligrosos es el área de almacén  </t>
  </si>
  <si>
    <t>Enviar nuevamente la solicitud para que se adelante el proceso de adquisición de los elementos para control de derrames
Gestionar la impermeabilización del piso de la bodega.
Elaborar las fichas técnicas para el manejo de Residuos o Desechos Peligrosos</t>
  </si>
  <si>
    <t>OLGA LUCÍA TIBADUIZA-Coordinadora de servicios de Logística
RAFAEL JOJOA- Profesional de servicios de Logística</t>
  </si>
  <si>
    <t>20-04-2018: Se elaboró el estudio de mercado y estudios previos para la adquisición de los elementos necesarios para la contención de derrames en el Centro Distrital Logístico y de Reserva-CDLyR.
 Se está tramitando con la Inmobiliaria que arrendó la bodega la impermeabilización del piso de la bodega.
 Se realiza marcación de las canecas dispuestas para los residuos peligrosos que se generan en el CDLyR antes de su entrega a Almacén.</t>
  </si>
  <si>
    <t>Se evidencian estudios previos y de mercado para la adquisición de elementos para la contención de derrames .
Se evidencia acta con compromsiso para mantenimientos de la bodega con la participación de representante de la inmobiliaria
La dependencia informa sobre la realización de marcación de canecas, se requiere la elaboración de las fichas técnicas</t>
  </si>
  <si>
    <t>ESGI17-1</t>
  </si>
  <si>
    <t>Gestionar compra de medida de prevención contra derrames para Centro de reserva.</t>
  </si>
  <si>
    <t>OLGA LUCÍA TIBADUIZA-Coordinadora de servicios de Logística
 RAFAEL JOJOA- Profesional de servicios de Logística</t>
  </si>
  <si>
    <t>Se elaboró el estudio de mercado y estudios previos para la adquisición de los elementos necesarios para la contención de derrames en el Centro Distrital Logístico y de Reserva-CDLyR. Evidencias: Estudios previos, estudio de mercado y soporte solicitud CDP</t>
  </si>
  <si>
    <t>Se evidencian estudios previos y de mercado para la adquisición de elementos para la contención de derrames .</t>
  </si>
  <si>
    <t>ESGI17-2</t>
  </si>
  <si>
    <t>Gestionar compra de contenedores para la el acopio de los residuos reaprovechables en la bodega de Fontibón.</t>
  </si>
  <si>
    <t>Se adquirió el contenedor para acopio de residuos solidos generados en el Centro Distrital Logístico y de reserva del IDIGER, se anexa registro fotográfico del contenedor como evidencia.</t>
  </si>
  <si>
    <t>Se identifica en registro fotográfico el contenedor para acopio de residuos solidos generados en el Centro Distrital Logístico y de reserva del IDIGER.</t>
  </si>
  <si>
    <t>ESGI17-3</t>
  </si>
  <si>
    <t>Proyectar y Documentar metodología para realizar verificaciones a los controles operacionales.</t>
  </si>
  <si>
    <t>Metodología para la verificación a los controles operacionales</t>
  </si>
  <si>
    <t>Se identifica metodología para la verificación a los controles operacionales que esta incluida en matriz de aspectos ambientales que se encuentra en la Oficina de Planeación.</t>
  </si>
  <si>
    <t>ESGI17-4</t>
  </si>
  <si>
    <t>Realizar dos jornadas de socialización de controles operacionales aplicables a los impactos ambientales para los funcionarios.</t>
  </si>
  <si>
    <t>El día 3 de Abril de 2018 en las instalaciones las instalaciones del IDIGER en Fontibón se socializo la matriz de impactos y aspectos ambientales, con los lideres de procedimientos previo a la identificación de aspectos e impactos registrados en respectiva matriz.</t>
  </si>
  <si>
    <t>Se evidencia listado de asistencia de la socialización realizada por la Profesional Edith Romero con fecha 3 de abril, por otra parte la La Profesional Olga Tibaduiza de la Subdirección de Manejo de Emergecias y Desastres, informa haber realizado capacitación relacionada.</t>
  </si>
  <si>
    <t>ESGI17-6</t>
  </si>
  <si>
    <t>Socialización de resultados de las evaluaciones desarrolladas y fortalecimiento mediante campañas de los temas que evidencien debilidades.</t>
  </si>
  <si>
    <t>Se remite a la Oficina de Planeación a través de comunicación interna IE 3019 y comunicación IE 4902</t>
  </si>
  <si>
    <t>ESGI17-12</t>
  </si>
  <si>
    <t>Realizar la inclusión de los aspectos e impactos ambientales que se identifican para los procesos que se desarrollan en la bodega de Fontibón.</t>
  </si>
  <si>
    <t>Se actualizo matriz de impactos y aspectos ambientales, se definieron actividades, controles operaciones y responsables conforme al lineamiento dado por la Oficina Asesora de Planeación. Se adjunta Matriz de aspectos e impactos ambientales actualizada</t>
  </si>
  <si>
    <t>Se identifican procesos con sus respectivos aspectos ambientales (Oficina de Planeación).</t>
  </si>
  <si>
    <t>AESGI18-3</t>
  </si>
  <si>
    <t>NTC-ISO 9001:2015 numeral 8.2.1 c
NTCGP 1000:2009 7.2.3 numeral c</t>
  </si>
  <si>
    <t xml:space="preserve">Las disposiciones establecidas por la Entidad para recibir la retroalimentación del cliente no se aplican eficazmente. </t>
  </si>
  <si>
    <t xml:space="preserve">¿Por qué no se aplican eficazmente  Las disposiciones establecidas por la Entidad para recibir la retroalimentación del cliente? 
1. Porque existe sobrecarga laboral  en las dependencias misionales 1.1 Porque existen periodos de alta demanda de PQRS  relacionada con la naturaleza de la entidad y sus procesos misionales (Riesgos de Desastre, Fenómenos Climáticos entre otros) 2. Porque no hay cultura de  autocontrol  en el cumplimiento de términos para respuesta de pqrs 2.1 Porque habían malas prácticas en los procesos que  no generaba consecuencias frente a incumplimientos 2.2 Porque no existen estrategias de autocontrol permanentes sobre seguimiento pqrs </t>
  </si>
  <si>
    <t>Dar respuesta inmediata a PQRS vencidos continuando con  los respectivos seguimientos y controles desde la plataforma y de la entidad.</t>
  </si>
  <si>
    <t>AESGI18-4</t>
  </si>
  <si>
    <t xml:space="preserve">Implementar una estrategia de sensibilización conjunta entre la Oficina Asesora de Planeación y  la Subdirección Corporativa y de Asuntos Disciplinarios   sobre la importancia  del cumplimiento y autocontrol a las disposiciones establecidas </t>
  </si>
  <si>
    <t>AESGI18-7</t>
  </si>
  <si>
    <t>NTC-ISO 9001:2015 numeral 7.2
NTCGP 1000:2009 numeral 6.2.2</t>
  </si>
  <si>
    <t xml:space="preserve">No se ha realizado inducción para el cargo de Subdirector Técnico de la Subdirección de la Reducción del Riesgo, con ingreso a la Entidad el 10 de noviembre de 2017, según lo establecido en las actividades de selección de la Organización. </t>
  </si>
  <si>
    <t xml:space="preserve">Mano de obra: Falta de cultura y compromiso organizacional de los funcionarios  Medición y monitoreo: Falta de seguimiento periódico en plataforma de Inducción y Reinducción Método: No se realiza validación de todos los conocimientos básicos o esenciales  de los cargos </t>
  </si>
  <si>
    <t>Solicitar  la realización del curso de inducción mediante comunicación a los funcionarios que se encuentran pendientes.</t>
  </si>
  <si>
    <t>AESGI18-8</t>
  </si>
  <si>
    <t xml:space="preserve">Diseñar un instrumento para validar conocimientos básicos o esenciales  de los cargos  </t>
  </si>
  <si>
    <t>AESGI18-9</t>
  </si>
  <si>
    <t>Rediseñar la detección de necesidades de capacitación en el marco de Plan Institucional de Capacitación PI</t>
  </si>
  <si>
    <t>AESGI18-10</t>
  </si>
  <si>
    <t xml:space="preserve">Llevar un registro control del personal que ingresa y sus fechas de inducción </t>
  </si>
  <si>
    <t>Permanente</t>
  </si>
  <si>
    <t>AESGI18-11</t>
  </si>
  <si>
    <t>NTC-ISO 14001:2015 numeral 7.2</t>
  </si>
  <si>
    <t>No se han determinado las necesidades de formación de funcionarios claves en el desempeño ambiental de la Entidad, para la vigencia 2018, asociadas con los aspectos ambientales.</t>
  </si>
  <si>
    <t xml:space="preserve">Mano de obra: Falta de cultura y compromiso organizacional de los funcionarios a la hora de realizar la  inducción en el aplicativo establecido para tal fin.
Medición y monitoreo:  No se realiza seguimiento periódico en plataforma de Inducción y Reinducción 
Método: No se incluye en el procedimiento y formato  utilizados por la entidad para la detección de necesidades de capacitación,  lo relacionado  a las capacitaciones relacionadas con los aspectos ambientales y el SGA de los funcionarios claves en la gestión ambiental. 
</t>
  </si>
  <si>
    <t>Solicitar la realización del curso de inducción mediante comunicación a los funcionarios que se encuentran pendientes.</t>
  </si>
  <si>
    <t>AESGI18-12</t>
  </si>
  <si>
    <t>Generar una estrategia de comunicación para fomentar la cultura, el compromiso institucional respecto a las actividades derivadas del proceso de inducción.</t>
  </si>
  <si>
    <t>AESGI18-13</t>
  </si>
  <si>
    <t>Ajustar el procedimiento ADM-PD-08 de  Vinculación, Permanencia y Retiro, incorporando las actividades de inducción  y reinducción,  así como los  respectivos controles, métodos de seguimiento, periodicidad y las fuentes de identificación.</t>
  </si>
  <si>
    <t>AESGI18-14</t>
  </si>
  <si>
    <t>Realizar seguimientos periódicos según lo incorporado en el procedimiento ADM-PD-08 de  Vinculación, Permanencia y Retiro</t>
  </si>
  <si>
    <t>AESGI18-15</t>
  </si>
  <si>
    <t xml:space="preserve">Incluir en el procedimiento GTH-PD-01 Capacitación y Desarrollo Institucional lo relacionado a la detección  necesidades de capacitación relacionadas con los aspectos ambientales y el SGA de los funcionarios claves en la gestión ambiental. </t>
  </si>
  <si>
    <t>AESGI18-16</t>
  </si>
  <si>
    <t>Ajustar el formato para la detección de necesidades de capacitación en el marco de Plan Institucional de Capacitación PIC</t>
  </si>
  <si>
    <t>AIAMBS18-1</t>
  </si>
  <si>
    <t>ISO 9001:2015, numeral 7.1.3 Infraestructura</t>
  </si>
  <si>
    <t>Institucional 1. Inadecuado espacio de almacenamiento de bienes y elementos, y de funcionamiento del Almacén</t>
  </si>
  <si>
    <t>La Entidad no ha realizado una planificación de espacio para el almacenamiento de los bienes, por lo tanto no cuenta con espacios adecuados que cumpla con las especificaciones técnicas requeridas.</t>
  </si>
  <si>
    <t>Revisar el diseño de espacios para el almacen de la Entidad cumpliendo las especificaciones técnicas</t>
  </si>
  <si>
    <t>LUIS FERNANDO PINZÓN
 Contratista</t>
  </si>
  <si>
    <t>AIAMBS18-2</t>
  </si>
  <si>
    <t>Realizar un cerramiento provisional para tener un espacio adecuado del almacenamiento de los bienes y elementos de bodega y almacén con la debida seguridad y restricción de acceso, que se va a instalar al interior de la bodega 7.</t>
  </si>
  <si>
    <t>JOHANNA PARRA SANCHEZ - Profesional Especializada Coordinacion de actividades administrativas</t>
  </si>
  <si>
    <t>AIAMBS18-3</t>
  </si>
  <si>
    <t>No se dio instrucción de registro de bitácora de vigilancia del ingreso de las personas que estaban adelantando obras civiles en la bodega 7</t>
  </si>
  <si>
    <t>Dar instrucción a la empresa de vigilancia para que implemente un protocolo sobre el ingreso, registro, y verificación de bolsos, cajas, etc. de las personas que ingresan a la bodega 7 para que estén incorporadas en la bitácora de vigilancia con las correspondientes novedades</t>
  </si>
  <si>
    <t>AIAMBS18-4</t>
  </si>
  <si>
    <t>La bodega rentada no tiene la restricción de acceso al centro de reserva desde la oficina, no contempla el sistema de detección de incendios ni líneas de vida para el trabajo seguro en alturas</t>
  </si>
  <si>
    <t>Adecuar en la bodega rentada el sistema de detección de incendios, los puntos de anclaje para el trabajo serguro en alturas y definir la restricción de acceso al centro de reserva desde la oficina</t>
  </si>
  <si>
    <t>CARLOS TORRES .
 Subdirector de Emergencias</t>
  </si>
  <si>
    <t>AIAMBS18-5</t>
  </si>
  <si>
    <t>política de operación del Procedimiento: Administración, Manejo y Control de Bienes ADM-PD-06 V-2</t>
  </si>
  <si>
    <t>1. Demora y falencias en el ingreso a almacén de bienes devolutivos y de consumo: Según la anterior tabla el 18% de las entradas revisadas se encontraba conforme, en el 64% de los casos se identificó que la legalización de la entrada a almacén se realizó con mora, en promedio 11 días después de que el bien y/o elemento ingresó materialmente a la entidad; en el 14% de los casos en los soportes de la entrada a almacén no se incluyeron evidencias del ingreso material en el IDIGER de los bienes y/o elementos, por lo cual no fue posible determinar la fecha de ingreso, ahora se encontraron 4 casos adicionales representando cada uno el 5% de la muestra revisada.</t>
  </si>
  <si>
    <t>No hay una persona asignada en forma permanente por parte del almacen para que realice todos los movimientos requeridos para la legalización de bienes que están en el centro de reserva</t>
  </si>
  <si>
    <t>Revisar la estructura operativa del procedimiento de ingreso a almacén de bienes devolutivos y de consumo de los ingresos o movimientos en tiempo real y contar con una persona de Almacén en el Centro de Reserva</t>
  </si>
  <si>
    <t>CAMPO ELIAS FERNANDEZ A. Almacenista</t>
  </si>
  <si>
    <t>AIAMBS18-6</t>
  </si>
  <si>
    <t>Los supervisores no cumplen con el procedimiento de Administracion y Control de inventarios para el recibo de bienes exigiendo a los proveedores la "Remision Valorizada" para hacer el ingreso de bienes el dia del recibo de los mismos.</t>
  </si>
  <si>
    <t>Hacer una (1) reunión, una (1) comunicación y una (1) pieza de comunicación para socializar el procedimiento de Administracion y Control de inventarios con los Supervisores de Contrato de adquisicion de bienes, convenios y comodatos.</t>
  </si>
  <si>
    <t>AIAMBS18-7</t>
  </si>
  <si>
    <t>ISO 9001:2015, numeral 8.4.2 Tipo y alcance del control, literal a)</t>
  </si>
  <si>
    <t>2. Demora e Inconsistencias en la salida y entrega de Bienes y elementos bajo la figura de convenios y comodatos</t>
  </si>
  <si>
    <t>Los supervisores de los convenios y/o comodatos no cumplen con las funciones designadas ni informan oportunamente al almacen sobre la firma de esta clase de contratos y la entrega y/o devolucion de bienes.</t>
  </si>
  <si>
    <t>Hacer una (1) reunión, una (1) comunicación y una (1) pieza de comunicación para socilizar el procedimiento de Administracion y Control de inventarios con los Supervisores de Contrato de adquisicion de bienes, convenios y comodatos (con la misma acción relacionada en la observción IGA 18-04 se cumplirá con esta acción)</t>
  </si>
  <si>
    <t>AIAMBS18-9</t>
  </si>
  <si>
    <t>ISO 9001:2015 en su numeral 8.5.1 Control de la producción y de la provisión del servicio, literales c) y h)</t>
  </si>
  <si>
    <t>4. Inconsistencia en la documentación y fechas de entradas de almacén de las chaquetas institucionales adquiridas bajo el contrato de 221 de 2016</t>
  </si>
  <si>
    <t>Las chaquetas fueron recibidas por el supervisor del contrato en diferentes fechas y el proveedor no proporciono las remisiones valorizadas de cada entrega al almacen generando inconsistencia en la entrada a almacén</t>
  </si>
  <si>
    <t>Hacer una (1) reunión, una (1) comunicación y una (1) pieza de comunicación para socializar el procedimiento de Administracion y Control de inventarios con los Supervisores de Contrato de adquisicion de bienes, convenios y comodatos (con la misma acción relacionada en la observción IGA 18-04 se cumplirá con esta acción)</t>
  </si>
  <si>
    <t>AIAMBS18-10</t>
  </si>
  <si>
    <t>RESOLUCIÓN 001 DE 2001 Manual de Procedimientos Administrativos y Contables para el Manejo y Control de los Bienes en los Entes Públicos del Distrito Capital, numeral 3.2.19. INGRESO DE BIENES ENTREGADOS EN EL LUGAR DE UTILIZACIÓN , 
 ISO 9001:2015 numeral 7.5.3.2</t>
  </si>
  <si>
    <t>5. Fallas en el manejo, control y entrega de las chaquetas institucionales</t>
  </si>
  <si>
    <t>Por desconocimiento del procedimiento la supervisora del contrato no realizó la entrega al almacen para la disposición y control de las chaquetas institucionales</t>
  </si>
  <si>
    <t>AIAMBS18-11</t>
  </si>
  <si>
    <t>ISO 9001:2015 numeral 8.5.1 Control de la producción y de la provisión del servicio, literal c)
 RESOLUCIÓN 001 DE 2001 Manual de Procedimientos Administrativos y Contables para el Manejo y Control de los Bienes en los Entes Públicos del Distrito Capital, numeral 4. “PERMANENCIA DE LOS BIENES EN LA ENTIDAD</t>
  </si>
  <si>
    <t>6. Faltantes y sobrantes en la muestra de bienes verificados en el almacén</t>
  </si>
  <si>
    <t>Falta de cultura organizacional frente al diligenciamiento del formato de solicitud de bienes por parte de las dependencias que solicitan elementos.</t>
  </si>
  <si>
    <t>Divulgación mediante una comunicación para fortalecer la cultura organizacional sobre la entrega del formato de solicitud de bienes debidamente diligenciado para la entrega de los elementos</t>
  </si>
  <si>
    <t>AIAMBS18-12</t>
  </si>
  <si>
    <t>No se registran en el sistema de información los elementos entregados y detallados en el libro de entregas parciales a las diferentes áreas de la entidad.</t>
  </si>
  <si>
    <t>Realizar el registro en el sistema de información en tiempo real</t>
  </si>
  <si>
    <t>AIAMBS18-13</t>
  </si>
  <si>
    <t>ISO 9001:2015 en su numeral 6.1.1, literal c)</t>
  </si>
  <si>
    <t>7. No se ha dado disposición final –destrucción- de chaquetas institucionales con imagen institucional diferente a la vigente</t>
  </si>
  <si>
    <t>No se tiene contratado esta clase de servicio por parte de la entidad.</t>
  </si>
  <si>
    <t>Incluír dentro del contrato de disposicion de residuos de la vigencia 2018, para hacer la disposición final- destrucción de las chaquetas institucionales</t>
  </si>
  <si>
    <t>31/09/2018</t>
  </si>
  <si>
    <t>AIAMBS18-14</t>
  </si>
  <si>
    <t>Recomendaciones de la Auditoria</t>
  </si>
  <si>
    <t>INSTITUCIONALES. 1. Evaluacion de proveedores</t>
  </si>
  <si>
    <t>Señala C.I. evaluacion proveedores que han presentado dificultades para no tenerlos en cuenta</t>
  </si>
  <si>
    <t>Enviar recomendación al área jurídica para los tramites que considere pertinentes</t>
  </si>
  <si>
    <t>AIAMBS18-15</t>
  </si>
  <si>
    <t>GENERALES. 1. Elementos de consumo que por sus caracteristicas ya no se utilizan y ocupan espacio.</t>
  </si>
  <si>
    <t>Existen elementos de consumo (papeleria) adquiridos hace años y que ya no se utilizan en la Entidad y aun se encuentran en la bodega de almacen.</t>
  </si>
  <si>
    <t>Se incluiran en el comite de Inventarios para autorizar su baja y disposicion final.</t>
  </si>
  <si>
    <t>AIAMBS18-16</t>
  </si>
  <si>
    <t>GENERALES: 2. Uso eficiente del papel. No imprimir comprobantes en elaboracion.</t>
  </si>
  <si>
    <t>Se imprime para revision los comprobantes de almacen en papel reciclado.</t>
  </si>
  <si>
    <t>Efectuar la revision y aprobacion de los comprobantes de almacen que orgina SAE-SAI por parte del Almacenista por medio del aplicativo o impresión en pantalla PDF.</t>
  </si>
  <si>
    <t>AIAMBS18-17</t>
  </si>
  <si>
    <t>GENERALES. 3. Revision comprobantes sin aprobacion.</t>
  </si>
  <si>
    <t>Se dejan comprobantes en el aplicaivo SAE-SAI en estado de elaboracion sin aprobarlos ni anularlos.</t>
  </si>
  <si>
    <t>Se hará la revision de los comprobantes a mas tardar el dia siguiente de su elaboracion y se procedera a aprobar o anular según su caso.</t>
  </si>
  <si>
    <t>AIAMBS18-18</t>
  </si>
  <si>
    <t>PROCEDIMIENTO. 1.Se sugiere ajustar procedimiento estableciendo maximo 2 cargos por responsabilidad.</t>
  </si>
  <si>
    <t>El procedimiento en la columna RESPONSABLE se establecen tres (3) cargos y no es identificable la distribucion de funciones.</t>
  </si>
  <si>
    <t>REVISION, MODIFICACION Y APROBACION procedimiento</t>
  </si>
  <si>
    <t>AIAMBS18-19</t>
  </si>
  <si>
    <t>PROCEDIMIENTO. 2. Se sugiere para entrega masiva de bienes y/o elementos se utilice registro de funcionarios y contratistas.</t>
  </si>
  <si>
    <t>Se realiza salida individual en entrega masiva de bienes y/o elementos.</t>
  </si>
  <si>
    <t>AIAMBS18-20</t>
  </si>
  <si>
    <t>PROCEDIMIENTO. 3. Disponer de recurso humano de almacen permanente en la Bodega de Fontibon para recibo de bienes y/o elementos.</t>
  </si>
  <si>
    <t>En acompañamiento por parte de Control Interno en recibo de 200 Kit de cocina se identifico que no hizo presencia algun integrante de almacen, por no recibir la informacion por parte del supervisor del recibo de estos bienes.</t>
  </si>
  <si>
    <t>Solicitar mediante comunicación escrita a supervisores cumplimiento del procedimiento de Administracion y Control de Inventarios con el fin de que se informe con antelacion el recibo de bienes para que se cuente con la presencia de un integrante de almacen.</t>
  </si>
  <si>
    <t>AIAMBS18-21</t>
  </si>
  <si>
    <t>SI CAPITAL SAE - SAI. 1. Creacion de perfiles con jerarquia para realizar ajustes por parte del Almacenista.</t>
  </si>
  <si>
    <t>El aplicativo solo permite elaboracion y aprobacion documentos, despues de aprobados no permite modificacion alguna si no es por el asesor de TIC- SAE-SAI.</t>
  </si>
  <si>
    <t>Anulacion de comprobantes realizados que generen ajustes y realizarlos nuevamente.</t>
  </si>
  <si>
    <t>AIAMBS18-22</t>
  </si>
  <si>
    <t>TOMA FISICA DE INVENTARIOS. 2. Se sugiere implementacion protocolo de la toma fisica de inventarios.</t>
  </si>
  <si>
    <t>Servidor de almacen que realiza la toma fisica ubica bienes y hace traslados lo que dilata la toma fisica.</t>
  </si>
  <si>
    <t>Se hara el cronograma de toma fisica de inventarios y se indicara de manera puntual las actividades a desarrollar y las obligaciones de los responsables de inventarios.</t>
  </si>
  <si>
    <t>ISC15-1</t>
  </si>
  <si>
    <t>Auditoria Interna - Evaluación Sistema de Control Interno Contable</t>
  </si>
  <si>
    <t xml:space="preserve">1.1.3 REGISTRO Y AJUSTES  
1.28 </t>
  </si>
  <si>
    <r>
      <rPr>
        <rFont val="Arial"/>
        <b/>
        <sz val="10.0"/>
      </rPr>
      <t>RECOMENDACIÓN</t>
    </r>
    <r>
      <rPr>
        <rFont val="Arial"/>
        <sz val="10.0"/>
      </rPr>
      <t xml:space="preserve">: Implementar medidas para la pronta implementación del SI CAPITAL en sus diferentes módulos y éstos a su vez sean integrados, ya que la desintegración de los mismos genera duplicidad de actividades, demoras y puede ocasionar errores en el registro de información. En este orden de ideas priorizar la modernización del sistema de información en que se maneja el tema de inventarios, el utilizado es obsoleto. </t>
    </r>
    <r>
      <rPr>
        <rFont val="Arial"/>
        <b/>
        <sz val="10.0"/>
      </rPr>
      <t xml:space="preserve">RECOMENDACION: </t>
    </r>
    <r>
      <rPr>
        <rFont val="Arial"/>
        <sz val="10.0"/>
      </rPr>
      <t>Mejorar los tiempos de generación de los estados financieros y sus notas, con el fin de cumplir con los términos establecidos por la contaduría y demás entidades a las cuales se reporta información.</t>
    </r>
  </si>
  <si>
    <t>Se requiere implementar una nueva fase de SI CAPITAL una vez se actualice el software y se registre en tiempo real.</t>
  </si>
  <si>
    <t>Implementar un plan de trabajo para la integración del SI CAPITAL</t>
  </si>
  <si>
    <t>Yenny Rocío Acevedo Franco- Responsable de Gestión Contable.</t>
  </si>
  <si>
    <t>Un plan elaborado y en ejecución.</t>
  </si>
  <si>
    <r>
      <rPr>
        <rFont val="Arial"/>
        <b/>
        <sz val="10.0"/>
      </rPr>
      <t>18 de Septiembre del 2015:</t>
    </r>
    <r>
      <rPr>
        <rFont val="Arial"/>
        <sz val="10.0"/>
      </rPr>
      <t xml:space="preserve"> Del plan de trabajo definido del modulo de OPGET se han implementado de 8 se han implementado 4 al 100%, con un avance del 50%, del modulo de PERNO de 2 actividades se ha desarrollada al 100% 1, con un avance del 50% y del modulo SAI/SAE de dos actividades se tiene un avance del 80% de la primera actividad.
</t>
    </r>
    <r>
      <rPr>
        <rFont val="Arial"/>
        <b/>
        <sz val="10.0"/>
      </rPr>
      <t xml:space="preserve">31 AGOSTO DE 2016
</t>
    </r>
    <r>
      <rPr>
        <rFont val="Arial"/>
        <sz val="10.0"/>
      </rPr>
      <t xml:space="preserve">Se informa por parte de la responsable de LIMAY de SICAPITAL, no se continua con el proceso de integración debido a que se tiene previsto comprar un software contable que cumpla los requerimientos para el nuevo marco normativo contable para entidades de gobierno y FONDIGER
</t>
    </r>
    <r>
      <rPr>
        <rFont val="Arial"/>
        <b/>
        <sz val="10.0"/>
      </rPr>
      <t xml:space="preserve">28-Noviembre de 2017
</t>
    </r>
    <r>
      <rPr>
        <rFont val="Arial"/>
        <sz val="10.0"/>
      </rPr>
      <t xml:space="preserve">Se tiene definido el Plan de Acción de SICAPITAL, se encuentra integrado.
</t>
    </r>
    <r>
      <rPr>
        <rFont val="Arial"/>
        <b/>
        <sz val="10.0"/>
      </rPr>
      <t>26 DICIEMBRE DE 2017</t>
    </r>
    <r>
      <rPr>
        <rFont val="Arial"/>
        <sz val="10.0"/>
      </rPr>
      <t xml:space="preserve">
Se realizó la implementación de SICAPITAL, todos los módulos se encuentran funcionando en línea, excepto LIMAY, en el cual se cargó la información hasta mayo, pero debido a un problema con la base de datos no se pudo terminar . Sin embargo actualmente se está trabajando en implementación de SICAPITAL bajo la norma NIIF (se anexa acta). </t>
    </r>
    <r>
      <rPr>
        <rFont val="Arial"/>
        <b/>
        <sz val="10.0"/>
      </rPr>
      <t xml:space="preserve">DCRA
Compromiso: </t>
    </r>
    <r>
      <rPr>
        <rFont val="Arial"/>
        <sz val="10.0"/>
      </rPr>
      <t>Se remitira el nuevo plan de trabajo definido para culminar la integración de SICAPITAL bajo normas NIIF, por lo anterior se requiere la actualización de la fecha de terminación de esta acción a 31 de Enero del 2018.</t>
    </r>
  </si>
  <si>
    <t>ISC15-4</t>
  </si>
  <si>
    <r>
      <rPr>
        <rFont val="Arial"/>
        <b/>
        <sz val="10.0"/>
      </rPr>
      <t>RECOMENDACIÓN</t>
    </r>
    <r>
      <rPr>
        <rFont val="Arial"/>
        <sz val="10.0"/>
      </rPr>
      <t xml:space="preserve">: Implementar medidas para la pronta implementación del SI CAPITAL en sus diferentes módulos y éstos a su vez sean integrados, ya que la desintegración de los mismos genera duplicidad de actividades, demoras y puede ocasionar errores en el registro de información. En este orden de ideas priorizar la modernización del sistema de información en que se maneja el tema de inventarios, el utilizado es obsoleto. </t>
    </r>
    <r>
      <rPr>
        <rFont val="Arial"/>
        <b/>
        <sz val="10.0"/>
      </rPr>
      <t xml:space="preserve">RECOMENDACION: </t>
    </r>
    <r>
      <rPr>
        <rFont val="Arial"/>
        <sz val="10.0"/>
      </rPr>
      <t>Mejorar los tiempos de generación de los estados financieros y sus notas, con el fin de cumplir con los términos establecidos por la contaduría y demás entidades a las cuales se reporta información.</t>
    </r>
  </si>
  <si>
    <t>Se requiere mayor tiempo de los asesores de sistemas, para que se colabore en el desastres de la información, pues toca armar archivos planos de acuerdo al lenguaje que maneja el sistema.</t>
  </si>
  <si>
    <t>Realizar un trabajo conjunto con los asesores SI CAPITAL, con el fin de incorporar la información contable pendiente.</t>
  </si>
  <si>
    <t>Pendiente por ajuste cierre del aplicativo.</t>
  </si>
  <si>
    <r>
      <rPr>
        <rFont val="Arial"/>
        <b/>
        <sz val="10.0"/>
      </rPr>
      <t>18 de Septiembre del 2015:</t>
    </r>
    <r>
      <rPr>
        <rFont val="Arial"/>
        <sz val="10.0"/>
      </rPr>
      <t xml:space="preserve"> Se han realizado reuniones con los asesores de SICAPITAL con el fin parametrizar y lograr el cargue correcto de la información. 
</t>
    </r>
    <r>
      <rPr>
        <rFont val="Arial"/>
        <b/>
        <sz val="10.0"/>
      </rPr>
      <t xml:space="preserve">
08 de marzo de 2016: </t>
    </r>
    <r>
      <rPr>
        <rFont val="Arial"/>
        <sz val="10.0"/>
      </rPr>
      <t xml:space="preserve">Se revisaron actas de reuniones del 20 de mayo 2015, 01 y 02 de julio 2015, 24 de agosto de 2015, 28 de septiembre 2015, 02 , 15 y 20 de octubre de 2015oficio dirigido a la oficina de TIC del 22 de septiembre de 2015 para revisión del aplicativo . El seguimiento  demuestra los avances del módulo. Se cerrará cuando en abril el área de contabilidad remita copia de seguridad del módulo y reportes de ejemplo de funcionamiento del Módulo Lymai
</t>
    </r>
    <r>
      <rPr>
        <rFont val="Arial"/>
        <b/>
        <sz val="10.0"/>
      </rPr>
      <t>31 AGOSTO DE 2017</t>
    </r>
    <r>
      <rPr>
        <rFont val="Arial"/>
        <sz val="10.0"/>
      </rPr>
      <t xml:space="preserve">
Se realizo el cargue de toda la información financiera en el LIMAY de las vigencias 2014, 2015 hasta el año 2017 que se va implementar el nuevo marco normativo contable.
</t>
    </r>
    <r>
      <rPr>
        <rFont val="Arial"/>
        <b/>
        <sz val="10.0"/>
      </rPr>
      <t xml:space="preserve">26 DICIEMBRE DE 2017
</t>
    </r>
    <r>
      <rPr>
        <rFont val="Arial"/>
        <sz val="10.0"/>
      </rPr>
      <t>Se encuentra cargada la información hasta Junio del 2017, se estima que a finales de Enero del 2018 se culmina el cargue de la información para el cierre contable de 2017.</t>
    </r>
  </si>
  <si>
    <t>IPQRS14-5</t>
  </si>
  <si>
    <t>Auditoría Interna - Gestión de Peticiones, quejas, reclamos y solicitudes.</t>
  </si>
  <si>
    <r>
      <t xml:space="preserve">NO CONFORMIDAD No. 5
</t>
    </r>
    <r>
      <rPr>
        <rFont val="Arial"/>
        <sz val="10.0"/>
      </rPr>
      <t>Se tomó una muestra de 25 PQRS en estado vencido, sin asignar y temporal, de dicha revisión de trazabilidad y contenido a continuación se presenta un cuadro que discrimina lo que se encontró para cada una de las PQRS elegidas:</t>
    </r>
  </si>
  <si>
    <t>Se generan temporales con mucha anterioridad a la salida de los mismos</t>
  </si>
  <si>
    <t>Generar los temporales cuando los oficios estén listos con firma y para radicar</t>
  </si>
  <si>
    <r>
      <rPr>
        <b/>
        <sz val="10.0"/>
      </rPr>
      <t xml:space="preserve">15 de diciembre de 2015 </t>
    </r>
    <r>
      <rPr>
        <sz val="10.0"/>
      </rPr>
      <t xml:space="preserve">
Según reunión de cierre de auditoria efectuado el día 4 de julio de 2014, se registro la posibilidad de plasmar en el informe un ítem titulado debilidades institucionales con el fin de incluir allí no conformidades y recomendaciones del resorte institucional y una de ellas  es esta no conformidad
</t>
    </r>
    <r>
      <rPr>
        <b/>
        <sz val="10.0"/>
      </rPr>
      <t>"29 de Mayo de 2018:</t>
    </r>
    <r>
      <rPr>
        <sz val="10.0"/>
      </rPr>
      <t xml:space="preserve">
Se realizó la consolidación de la base de datos de ET de las vigencias 2015, 2016 y 2017 y se enviaron comunicaciones internas (2018IE822, 2018IE801) a las diferentes dependencias solicitando la eliminación o cierre de los mismos, con base en las respuestas de las diferentes dependencias se realizó la consolidación de la información y se entregó a TICS, quien realizó las respectivas acciones. Evidencias: comunicaciones enviadas y recibidas, correo enviado a TIC"</t>
    </r>
  </si>
  <si>
    <r>
      <rPr>
        <rFont val="Arial"/>
        <b/>
        <sz val="10.0"/>
      </rPr>
      <t>25 DE AGOSTO 2016</t>
    </r>
    <r>
      <rPr>
        <rFont val="Arial"/>
        <sz val="10.0"/>
      </rPr>
      <t xml:space="preserve">
PENDIENTE ENVIO DE FORMATOS DE ELMINACIÓN DE TEMPORALES E INFORME DEL ESTADO DE LOS TEMPORALES 2016
</t>
    </r>
    <r>
      <rPr>
        <rFont val="Arial"/>
        <b/>
        <sz val="10.0"/>
      </rPr>
      <t>22 de Noviembre del 2016</t>
    </r>
    <r>
      <rPr>
        <rFont val="Arial"/>
        <sz val="10.0"/>
      </rPr>
      <t xml:space="preserve">
Se recibe informe del estado de la correspondencia, incluido los temporales, que a la fecha se han disminuido. Se espera el informe de noviembre del 2016.
</t>
    </r>
    <r>
      <rPr>
        <rFont val="Arial"/>
        <b/>
        <sz val="10.0"/>
      </rPr>
      <t>17-Abril-2017</t>
    </r>
    <r>
      <rPr>
        <rFont val="Arial"/>
        <sz val="10.0"/>
      </rPr>
      <t xml:space="preserve">
Se remitira comunicación interna con la relación de los temporales para su eliminación o uso. DCRA 
</t>
    </r>
    <r>
      <rPr>
        <rFont val="Arial"/>
        <b/>
        <sz val="10.0"/>
      </rPr>
      <t>5-Mayo-2017</t>
    </r>
    <r>
      <rPr>
        <rFont val="Arial"/>
        <sz val="10.0"/>
      </rPr>
      <t xml:space="preserve">
Se realiza la actualización de la fecha de acuerdo a la solicitud realizada por la responsable "Solicitamos modificar la fecha de terminación de esta acción a 31 de Agosto de 2017."DCRA</t>
    </r>
  </si>
  <si>
    <t>IPQRS14-10</t>
  </si>
  <si>
    <r>
      <t xml:space="preserve">NO CONFORMIDAD No. 5
</t>
    </r>
    <r>
      <rPr>
        <rFont val="Arial"/>
        <sz val="10.0"/>
      </rPr>
      <t>Se tomó una muestra de 25 PQRS en estado vencido, sin asignar y temporal, de dicha revisión de trazabilidad y contenido a continuación se presenta un cuadro que discrimina lo que se encontró para cada una de las PQRS elegidas:</t>
    </r>
  </si>
  <si>
    <t>Se generan dos temporales para el  mismo oficio por equivocación</t>
  </si>
  <si>
    <t>Utilizar los temporales generados para otros oficios</t>
  </si>
  <si>
    <r>
      <rPr>
        <b/>
        <sz val="10.0"/>
      </rPr>
      <t xml:space="preserve">15 de diciembre de 2015 </t>
    </r>
    <r>
      <rPr>
        <sz val="10.0"/>
      </rPr>
      <t xml:space="preserve">
Según reunión de cierre de auditoria efectuado el día 4 de julio de 2014, se registro la posibilidad de plasmar en el informe un ítem titulado debilidades institucionales con el fin de incluir allí no conformidades y recomendaciones del resorte institucional y una de ellas  es esta no conformidad
"</t>
    </r>
    <r>
      <rPr>
        <b/>
        <sz val="10.0"/>
      </rPr>
      <t>29 de Mayo de 2018</t>
    </r>
    <r>
      <rPr>
        <sz val="10.0"/>
      </rPr>
      <t>:
Se realizó la consolidación de la base de datos de ET de las vigencias 2015, 2016 y 2017 y se enviaron comunicaciones internas (2018IE822, 2018IE801) a las diferentes dependencias solicitando la eliminación o cierre de los mismos, con base en las respuestas de las diferentes dependencias se realizó la consolidación de la información y se entregó a TICS, quien realizó las respectivas acciones. Evidencias: comunicaciones enviadas y recibidas, correo enviado a TIC"</t>
    </r>
  </si>
  <si>
    <r>
      <rPr>
        <rFont val="Arial"/>
        <b/>
        <sz val="10.0"/>
      </rPr>
      <t>25 DE AGOSTO 2016</t>
    </r>
    <r>
      <rPr>
        <rFont val="Arial"/>
        <sz val="10.0"/>
      </rPr>
      <t xml:space="preserve">
PENDIENTE ENVIO DE FORMATOS DE ELMINACIÓN DE TEMPORALES E INFORME DEL ESTADO DE LOS TEMPORALES 2016
</t>
    </r>
    <r>
      <rPr>
        <rFont val="Arial"/>
        <b/>
        <sz val="10.0"/>
      </rPr>
      <t>22 de Noviembre del 2016</t>
    </r>
    <r>
      <rPr>
        <rFont val="Arial"/>
        <sz val="10.0"/>
      </rPr>
      <t xml:space="preserve">
Se recibe informe del estado de la correspondencia, incluido los temporales, que a la fecha se han disminuido. Se espera el informe de noviembre del 2016.</t>
    </r>
    <r>
      <rPr>
        <rFont val="Arial"/>
        <b/>
        <sz val="10.0"/>
      </rPr>
      <t xml:space="preserve">
17-Abril-2017
</t>
    </r>
    <r>
      <rPr>
        <rFont val="Arial"/>
        <sz val="10.0"/>
      </rPr>
      <t xml:space="preserve">Se remitira comunicación interna con la relación de los temporales para su eliminación o uso. DCRA 
</t>
    </r>
    <r>
      <rPr>
        <rFont val="Arial"/>
        <b/>
        <sz val="10.0"/>
      </rPr>
      <t>5-Mayo-2017</t>
    </r>
    <r>
      <rPr>
        <rFont val="Arial"/>
        <sz val="10.0"/>
      </rPr>
      <t xml:space="preserve">
Se realiza la actualización de la fecha de acuerdo a la solicitud realizada por la responsable "Solicitamos modificar la fecha de terminación de esta acción a 31 de Agosto de 2017."DCRA
26 - Diciembre de 2017
Se remitió comunicación interna para eliminar los temporales.</t>
    </r>
  </si>
  <si>
    <t>EAD15-9</t>
  </si>
  <si>
    <t>Auditoria Externa - Visita de Seguimiento a la Administración Documental</t>
  </si>
  <si>
    <t xml:space="preserve">Acuerdo 006 de 2014,  artículos 46, 47 y 48 del titulo XI </t>
  </si>
  <si>
    <t>La entidad debe diseñar e implementar el Sistema Integrado de Conservación de acuerdo con las directrices aportadas en el Acuerdo 006 del 15 de octubre de 2014, "Por el cual se desarrollan los artículos 46, 47 y 48 del titulo XI "Conservación de documentos" de la ley 594 de 2000", con el propósito de definir los lineamientos para la preservación de los documentos producidos por la entidad. Estas acciones deben orientarse a los archivos de gestión y al archivo central.</t>
  </si>
  <si>
    <t>* Cambios organizacionales al interior de la entidad, cambio de denominación de la entidad y proceso de definición de procedimientos, así como la actualización de la normatividad vigente a nivel archivístico</t>
  </si>
  <si>
    <t xml:space="preserve">Aprobar el Sistema Integrado de Conservación </t>
  </si>
  <si>
    <t>Integrantes comité Resolución 210 de 2014</t>
  </si>
  <si>
    <t>EAD15-7</t>
  </si>
  <si>
    <t>Aprobar el  Plan Institucional de Archivos - PINAR</t>
  </si>
  <si>
    <r>
      <rPr>
        <b/>
      </rPr>
      <t>29 de Mayo de 2018</t>
    </r>
    <r>
      <t xml:space="preserve">
El PINAR se encuentra aprobado mediante el Acta No. 2 del Comité Interno de Archivo del 20/11/2017 y publicado en la página web de la entidad. Evidencia acta No. 2 y documento de PINAR</t>
    </r>
  </si>
  <si>
    <t>EAD15-8</t>
  </si>
  <si>
    <t>Decreto 2609 de 2012 Artículo 8</t>
  </si>
  <si>
    <t>Elaborar el programa de Gestión Documental - PGD - en cumplimiento de lo definido en el decreto 2609 de 2012 y normas complementarias y reglamentarias, el plan Institucional de Archivos - PINAR - y el sistema integrado de conservación - SIC-.</t>
  </si>
  <si>
    <t>Aprobar el Programa de Gestión Documental</t>
  </si>
  <si>
    <r>
      <rPr>
        <b/>
      </rPr>
      <t>29 de Mayo de 2018</t>
    </r>
    <r>
      <t xml:space="preserve">
El PGD se encuentra aprobado mediante el Acta No. 1 del Comité Interno de Archivo del 17/02/2017 y publicado en la página web de la entidad. Acta No. 1 y documento PGD</t>
    </r>
  </si>
  <si>
    <t>IGD17-1</t>
  </si>
  <si>
    <t>Auditoría Interna - Proceso Gestión Documental</t>
  </si>
  <si>
    <t>NTCGP 1000:2009</t>
  </si>
  <si>
    <t>Insuficiente espacio y mobiliario destinado al almacenamiento del archivo central y de los  archivos de gestión</t>
  </si>
  <si>
    <t xml:space="preserve">No hay espacio  para el almacenamiento de archivo de gestión en las oficinas 
</t>
  </si>
  <si>
    <t>Ejecutar el proyecto de centralización de los archivos de gestión</t>
  </si>
  <si>
    <t>Luz Adriana Piragauta -  Profesional. 
Cristian Camilo Cabra -  Técnico</t>
  </si>
  <si>
    <r>
      <rPr>
        <b/>
      </rPr>
      <t>29 de Mayo de 2018</t>
    </r>
    <r>
      <t xml:space="preserve">
Se realizó la ejecución del proyecto de centralización de los archivos de gestión.  A la fecha se realizó el traslado del 100% de los archivos de gestión de las diferentes dependencias al Archivo Central de las vigencias 2014, 2015,2016 y 2017. Adicionalmente, se elaboraron los inventarios documentales en estado natural. Como evidencias se anexan la estructura detallada de trabajo del poryecto de centralización de archivos de gestión , formato de inventarios documentales firmados por las dependencias</t>
    </r>
  </si>
  <si>
    <t>IGD17-2</t>
  </si>
  <si>
    <t>NTCGP 1000:2010</t>
  </si>
  <si>
    <t>El espacio para el almacenimiento de los documentos en el área de archivo central es insuficiente</t>
  </si>
  <si>
    <t>Trasladar los documentos del archivo central a las bodegas del proveedor de custodia de conformidad con el objeto y obligaciones del contrato.</t>
  </si>
  <si>
    <r>
      <rPr>
        <b/>
      </rPr>
      <t xml:space="preserve">29 de Mayo de 2018
</t>
    </r>
    <r>
      <t>Se realizó el traslado de los 335 metros lineales que se encontraban en el depósito de archivo - bodega 11 al proveedor de custodia  (Almarchivos) para el respectivo almacenamiento. Evidencias el contrato, informe de entrega de la documentación a Almarchivo por parte de la Supervisora), Actas de salida</t>
    </r>
  </si>
  <si>
    <t>IGD17-3</t>
  </si>
  <si>
    <t>Informe de Auditoría - Debilidades</t>
  </si>
  <si>
    <t>2. Deficiencias en el 26% de las carpetas revisadas en el archivo central.</t>
  </si>
  <si>
    <t>La información registrada en los inventarios documentales no coincide con la documentación almacenada en las carpetas físicas</t>
  </si>
  <si>
    <t>Revisar, actualizar y unificar el inventario documental del archivo central frente a cada una de las carpetas y realizar control de calidad con las carpetas físicas</t>
  </si>
  <si>
    <t>Luz Adriana Piragauta -  Profesional. 
Contratista</t>
  </si>
  <si>
    <t>IGD17-4</t>
  </si>
  <si>
    <t>Desconocimiento del procedimientos e instructivos</t>
  </si>
  <si>
    <t>Realizar la socialización del procedimiento de transferencias primarias y eliminación documental y los instructivos para la organización de archivos de gestión y administración del archivo central previa revisión y actualización de los mismos.</t>
  </si>
  <si>
    <r>
      <rPr>
        <b/>
      </rPr>
      <t xml:space="preserve">29 de Mayo de 2018
</t>
    </r>
    <r>
      <t>No de podrá desarrollar la actividad de socialización del procedimiento de transferencias primarias y eliminación, teniendo en cuenta que el proyecto de centralización de los archivos de gestión eliminan las transferencias primarias en el IDIGER.</t>
    </r>
  </si>
  <si>
    <t>IGD17-5</t>
  </si>
  <si>
    <t>3. Deficiencias en el 36% de los documentos revisados en el archivo del CDI</t>
  </si>
  <si>
    <t xml:space="preserve">Falta de mobiliario  planotecas y CD-tecas
</t>
  </si>
  <si>
    <t>Adquirir el mobiliario para almacenar los planos y los CDs</t>
  </si>
  <si>
    <t>Luz Adriana Piragauta- Profesional</t>
  </si>
  <si>
    <r>
      <rPr>
        <b/>
      </rPr>
      <t>29 de Mayo 2018</t>
    </r>
    <r>
      <t xml:space="preserve">
Se solicita modificación de fecha a  30 diciembre de 2019 teniendo en cuenta que se esta definiendo el proyecto de cambio o adecuación de sede.</t>
    </r>
  </si>
  <si>
    <t>IGD17-6</t>
  </si>
  <si>
    <t xml:space="preserve">
Documentos sin intervenir
</t>
  </si>
  <si>
    <t xml:space="preserve">
Realizar la identificación de expedientes documentales del CDI a intervenir, dando prioridad a los documentos más recientes, como prueba piloto para la intervención total.</t>
  </si>
  <si>
    <t>Luz Adriana Piragauta -  Profesional
Cristian Cabra - Técnico</t>
  </si>
  <si>
    <t>31/06/2018</t>
  </si>
  <si>
    <t>IGD17-7</t>
  </si>
  <si>
    <t>4. Baja efectividad en la formación para lograr la competencia necesaria en los servidores que apoyan las labores de archivo de gestión:</t>
  </si>
  <si>
    <t xml:space="preserve">
Falta de plan de capacitaciones con evaluaciones de efectividad incluyendo aplicación práctica, normatividad y procedimientos vigentes.</t>
  </si>
  <si>
    <t>Realizar un plan de capacitaciones de gestión documental enmarcado en el plan de capacitacion de la entidad, realizando evaluaciones previas y post capacitación para evaluar su efectividad</t>
  </si>
  <si>
    <r>
      <rPr>
        <b/>
      </rPr>
      <t>29 de Mayo 2018</t>
    </r>
    <r>
      <t xml:space="preserve">
Se realizaron dos (2) jornadas de capacitación en temas de gestion documental a los funcionarios y contratistas de la Entidad, aplicando la evaluación previa y posterior a la capacitación. Las capacitaciones se realizaron en 4 y el 11 de mayo de 2018. Como evidencias se anexan los listados de asistencias, las evaluaciones y el informe de la capacitación</t>
    </r>
  </si>
  <si>
    <t>IGD17-8</t>
  </si>
  <si>
    <t>5. Excesiva presencia de material particulado en la estantería, cajas, carpetas y documentos almacenados.</t>
  </si>
  <si>
    <t>No se realizan jornadas de limpieza permanente para los depósitos de archivo.</t>
  </si>
  <si>
    <t>Realizar las jornadas de limpieza para los depósitos de archivo de conformidad con el cronograma establecido</t>
  </si>
  <si>
    <t>Luz Adriana Piragauta - Profesional GD
Profesional del Archivo de Bogotá</t>
  </si>
  <si>
    <r>
      <t xml:space="preserve">
</t>
    </r>
    <r>
      <rPr>
        <b/>
      </rPr>
      <t xml:space="preserve">29 de Mayo 2018
</t>
    </r>
    <r>
      <t xml:space="preserve">Se realizó una (1) jornada de saneamiento (20 Noviembre 2017) por parte del Archivo de Bogotá. Las evidencias corresponden a correos
</t>
    </r>
  </si>
  <si>
    <t>IGD17-9</t>
  </si>
  <si>
    <t>6. Atraso en la ejecución del cronograma de transferencias secundarias de 2017 que tiene un avance del 17%</t>
  </si>
  <si>
    <t xml:space="preserve">
Falta de seguimiento por parte de Gestión Documental  </t>
  </si>
  <si>
    <t xml:space="preserve">Realizar seguimiento a las transferencias programadas y establecer nuevas fechas para la entrega de documentos. </t>
  </si>
  <si>
    <t>Luz Adriana Piragauta -  Profesional. 
Oscar Guerrero -  Técnico</t>
  </si>
  <si>
    <r>
      <rPr>
        <b/>
      </rPr>
      <t>29 de Mayo 2018</t>
    </r>
    <r>
      <t xml:space="preserve">
El contratista Almarchivos se encuentra realizando el inventario documental dentro del cual se identificarán las series y subseries documentales que deberán ser producto de transferencias secundarias</t>
    </r>
  </si>
  <si>
    <t>IGD17-10</t>
  </si>
  <si>
    <t>Errores en el diligenciamiento del FUID y en la organización de los archivos</t>
  </si>
  <si>
    <t>Realizar capacitaciones para el correcto diligenciamiento del formato de inventario documental.</t>
  </si>
  <si>
    <t>IGD17-11</t>
  </si>
  <si>
    <t>7. No se ha realizado eliminación documental respondiendo a lo establecido en los instrumentos archivísticos.</t>
  </si>
  <si>
    <t xml:space="preserve">
Falta de aplicación de instrumentos archivísticos de acuerdo a los procedimientos establecidos.</t>
  </si>
  <si>
    <t>Realizar cronograma de trabajo para la aplicación de instrumentos archivísticos a los fondos documentales de la entidad.</t>
  </si>
  <si>
    <t>Gestión Documental
Profesional del Archivo de Bogotá.</t>
  </si>
  <si>
    <r>
      <rPr>
        <b/>
      </rPr>
      <t xml:space="preserve">29 de Mayo de 2018
</t>
    </r>
    <r>
      <t>Se realizó cronograma de trabajo para la aplicación de instrumentos archivísticos a los fondos documentales de la entidad. Se anexa cronograma de trabajo y avance del mismo.</t>
    </r>
  </si>
  <si>
    <t>IGD17-12</t>
  </si>
  <si>
    <t>8. Ineficiencias identificadas en el procedimiento de radicación en Cordis de la correspondencia externa.</t>
  </si>
  <si>
    <t>Falta de depuración de ET en el sistema Cordis.</t>
  </si>
  <si>
    <t>Realizar depuración de ET de Cordis de todas las depedencias.</t>
  </si>
  <si>
    <r>
      <t>"</t>
    </r>
    <r>
      <rPr>
        <b/>
      </rPr>
      <t>29 de Mayo de 2018:</t>
    </r>
    <r>
      <t xml:space="preserve"> 
Se realizó la consolidación de la base de datos de ET de las vigencias 2015, 2016 y 2017 y se enviaron comunicaciones internas (2018IE822, 2018IE801) a las diferentes dependencias solicitando la eliminación o cierre de los mismos, con base en las respuestas de las diferentes dependencias se realizó la consolidación de la información y se entregó a TICS, quien realizó las respectivas acciones. Evidencias: comunicaciones enviadas y recibidas, correo enviado a TIC"</t>
    </r>
  </si>
  <si>
    <t>ISGSST17-1</t>
  </si>
  <si>
    <t>Auditoria Interna al SGSST</t>
  </si>
  <si>
    <t>* NTC-ISO 9001: 2008 Norma Técnica Colombiana Sistemas de Gestión de la Calidad - Requisito 4.2.3. - literal b) revisar y actualizar los documentos cuando sea necesario y aprobarlos nuevamente.
 * Decreto 1072 de 2015, Artículo 2.2.4.6.16: Evaluación inicial del sistema de gestión de la seguridad y salud en el trabajo SG-SST.
 * Resolución 1111 de 2017, Artículo 10: Fases de adecuación, transición y aplicación del Sistema de Gestión de Seguridad y Salud en el Trabajo con estándares mínimos, de junio del año 2017 a diciembre del año 2019, numeral 1: Evaluación inicial (de junio a agosto de 2017).</t>
  </si>
  <si>
    <t>DOCUMENTOS DESACTUALIZADOS PARA EL DESARROLLO DE LA EVALUACIÓN INICIAL DEL SISTEMA DE GESTIÓN DE SEGURIDAD Y SALUD EN EL TRABAJO (SGSST).
 De acuerdo al Decreto 1072 de 2015 (art. 2.2.4.6.16.), la evaluación inicial del SGSST“…deberá realizarse con el fin de identificar las prioridades en seguridad y salud en el trabajo para establecer el plan de trabajo anual o para la actualización del existente…”, “…permitiendo mantener vigentes las prioridades en seguridad y salud en el trabajo acorde con los cambios en las condiciones y procesos de trabajo de la empresa y su entorno, y acorde con las modificaciones en la normatividad del Sistema General de Riesgos Laborales en Colombia…” Para tal efecto establece ocho (8) aspectos básicos, a desarrollar durante la evaluación inicial, los cuales debían ejecutarse dentro del periodo comprendido entre junio y agosto de 2017, de acuerdo a la Resolución 1111 de 2017 (art. 10.):</t>
  </si>
  <si>
    <t>No se habia realizado una evaluación tan detallada como lo correspondiente a la Resolución 1111 de 2017 que permitiera conocer la realidad frente al tema de documentación del SGSST
 2. No se habia visualizado la importancia de documentar el SGSST.
 3. No se habia visto la importancia de actualizar los documentos existentes del SGSST, porque no se consultaban.</t>
  </si>
  <si>
    <t>Actualizar y documentar en caso de requerirse los instrumentos que conforman el sistema de gestión de la seguridad y salud en el trabajo de acuerro con lo establecido en el Decreto 1072 de 2015</t>
  </si>
  <si>
    <t>Sandra Caycedo M
 Profesional Universitario Código 219 grado 12</t>
  </si>
  <si>
    <t>1. Video manejo y almacenamiento de pólvora</t>
  </si>
  <si>
    <t>ISGSST17-2</t>
  </si>
  <si>
    <t>* Decreto 1072 de 2015 "Por medio del cual se expide el Decreto Único Reglamentario del Sector Trabajo", Capitulo 6 "Sistema de Gestión de la Seguridad y Salud en el Trabajo"- ARTÍCULO 2.2.4.6.8. Obligaciones de los empleadores - 9. Participación de los Trabajadores, ARTÍCULO 2.2.4.6.10. Responsabilidades de los trabajadores - 4. Informar oportunamente al empleador o contratante acerca de los peligros y riesgos latentes en su sitio de trabajo; 5. Participar en las actividades de capacitación en seguridad y salud en el trabajo definido en el plan de capacitación del SG-SST; y 6. Participar y contribuir al cumplimiento de los objetivos del Sistema de Gestión de la Seguridad y Salud en el Trabajo SG-SST.</t>
  </si>
  <si>
    <t>DEBILIDAD 2. FALTA APROPIACIÓN DEL SISTEMA DE GESTIÓN DE SEGURIDAD Y SALUD EN EL TRABAJO
 De acuerdo al sondeo de percepción realizado a funcionarios y contratistas se logró evidenciar que existe desconocimiento y falta de interés sobre aspectos y actividades del SGSST, como se observa a continuación:</t>
  </si>
  <si>
    <t>1. Es un tema relativamente nuevo en la entidad al cual no se le ha dado la importancia que se merece
 2. No se habian desarrollado temas con respecto a la seguridad y salud en el trabajo
 3. No se habian tenido en cuenta los requisitos legales frente a la seguridad y salud en el trabajo
 4. No se habia involucrado a los servidores, contratistas ni visitantes en temas relacionados con la seguridad y salud en el trabajo.
 5. no se habia tenido en cuenta a Talento Humano cuando se realizan los cambios administrativos o locativos</t>
  </si>
  <si>
    <t>1. Realizar jornadas de inducción y reinducción a servidores, contratistas de prestación de servicios 
 2. Elaborar el plan de trabajo de seguridad y salud en el trabajo correspondiente al año 2018 y realizar seguimiento.</t>
  </si>
  <si>
    <t>1. Formato ADM-FT-61 realizar jornada de inducción y reinducción del SGSST, identificación de peligros.
 2. Emisión de Circular 001 de 2018
 3. Importancia de encontrarse afiliado a la ARL-Positiva (Enviar correo recordatorio desde Talento Humano mensualmente)
 4. Documentar el plan anual de SGSST
 5. Realizar seguimiento al plan anual del sgsst
 6. Identificación de peligros - Resolución 144 de 2017, para contatistas de prestación de servicios.
 7. Realización de mediciones ambientales
 8.Días de P&amp;P</t>
  </si>
  <si>
    <t>ESGI17-7</t>
  </si>
  <si>
    <t>ISO 14001:2004 Numeral 4.4.7</t>
  </si>
  <si>
    <t>No se evidencia que la organización revise periódicamente el plan de preparación y respuesta a emergencias ambientales.</t>
  </si>
  <si>
    <t>Durante la vigencia 2016 se desarrollaron
 simulacros más enfocados al Sistema de Gestión de Seguridad y Salud en el Trabajo. El PEC del IDIGER no contempla protocolos integrados (SGA – SGSST). No existe una programación de simulacros para cada vigencia.</t>
  </si>
  <si>
    <t>Desarrollar simulacro que integre la temática ambiental.</t>
  </si>
  <si>
    <t>Sandra Caycedo
 Lider SGSST</t>
  </si>
  <si>
    <t>Informe y video de Simulacro Ambiental</t>
  </si>
  <si>
    <t>Se indago con el personal de aseo respecto a la realización de simulacros ambientales, frente a lo cual el personal manifesto haber desarrollado un simulacro durante el primer trimestre de la vigencia 2018, cuya tematica correspondió a un evento de derrame de sustancias quimicas, durante el simulacro se señalizó y se utilziaron los Elementos de Protección Personal Pertinentes.</t>
  </si>
  <si>
    <t>ESGI17-8</t>
  </si>
  <si>
    <t>Incluir dentro del PEC protocolos que integren criterios relacionados con elementos de Seguridad y salud en el trabajo y sus impactos ambientales, adicionalmente contemplar la programación de los simulacros por cada vigencia.</t>
  </si>
  <si>
    <t>Se identifica la inclusión de elementos relacionados Seguridad y Salud en el Trabajo y sus impactos ambientales, en el PEC publicado en la intranet, a traves de auditoria interna realizada durante el segundo semestre de 2017 al SGSST, se verifico el uso y pertinecia de los elementos de protección personal; por otra parte se contempla la programación de dos simulacros por año con respecto a la tematica ambiental.</t>
  </si>
  <si>
    <t>ESGI17-9</t>
  </si>
  <si>
    <t>Programar la ejecución de simulacro integrado informando a las áreas el alcance y los criterios del simulacro adelantado, de acuerdo a modificaciones del PEC.</t>
  </si>
  <si>
    <t>Se programó simulacro de evacuación para el mes de octubre de 2017, el cual se difundio a traves de piezas comunicactivas y medios audiovisuales. Se realizó preparación de las brigadas para la atención en condiciones de emergencias con presencia de heridos. Esta información se validó a traves de auditoria al SGSST.
 Así mismo se realizó simulacro ambiental (Derrame de sustancias químicas)</t>
  </si>
  <si>
    <t>ESGI17-10</t>
  </si>
  <si>
    <t>Desarrollar Simulacro integrado evaluando el cumplimiento de los criterios incluidos dentro del PEC.</t>
  </si>
  <si>
    <t>Durante el mes de octubre de 2017 se desarrollo Simulacro con la Tematica Sismica, en el que se incluyeron incidentes con heridos, con la asistencia de la brigada. Durante el mes de marzo de 2017, se desarrolló simulacro sin aviso con la tematica de evacuación. Se realizó simulacro ambiental (Derrame de sustancias químicas)</t>
  </si>
  <si>
    <t>ESGI17-11</t>
  </si>
  <si>
    <t>Identificar aportes del ejercicio para mejorar el instrumento del PEC diseñado e Incluir ajustes aplicables.</t>
  </si>
  <si>
    <t>En los informes de los simulacros realizados (Subdirección Corporativa) se registran los resultados de las jornadas con las respectivas recomendaciones de mejora que se encuentran en curso de inclusión al PEC. (Se realizó simulacro, se identificó y se documentó, en curso adecuación de documento) Dentro de la auditoria al SGSST realizada entre septiembre y diciembre de 2017, se recomendo la actualización del documento PEC con todos sus anexos.</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</si>
</sst>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d/MM/yyyy"/>
    <numFmt numFmtId="165" formatCode="dd/mm/yyyy"/>
  </numFmts>
  <fonts count="10">
    <font>
      <sz val="11.0"/>
      <color rgb="FF000000"/>
      <name val="Calibri"/>
    </font>
    <font>
      <b/>
      <sz val="10.0"/>
      <name val="Arial"/>
    </font>
    <font>
      <sz val="10.0"/>
      <name val="Arial"/>
    </font>
    <font/>
    <font>
      <sz val="10.0"/>
      <color rgb="FF000000"/>
      <name val="Arial"/>
    </font>
    <font>
      <sz val="8.0"/>
      <color rgb="FF000000"/>
      <name val="Calibri"/>
    </font>
    <font>
      <sz val="60.0"/>
      <color rgb="FF000000"/>
      <name val="Calibri"/>
    </font>
    <font>
      <sz val="12.0"/>
      <color rgb="FF000000"/>
      <name val="Calibri"/>
    </font>
    <font>
      <name val="Arial"/>
    </font>
    <font>
      <sz val="10.0"/>
      <color rgb="FFFF0000"/>
      <name val="Arial"/>
    </font>
  </fonts>
  <fills count="15">
    <fill>
      <patternFill patternType="none"/>
    </fill>
    <fill>
      <patternFill patternType="lightGray"/>
    </fill>
    <fill>
      <patternFill patternType="solid">
        <fgColor rgb="FFD8D8D8"/>
        <bgColor rgb="FFD8D8D8"/>
      </patternFill>
    </fill>
    <fill>
      <patternFill patternType="solid">
        <fgColor rgb="FFE2EFDA"/>
        <bgColor rgb="FFE2EFDA"/>
      </patternFill>
    </fill>
    <fill>
      <patternFill patternType="solid">
        <fgColor rgb="FF00CC66"/>
        <bgColor rgb="FF00CC66"/>
      </patternFill>
    </fill>
    <fill>
      <patternFill patternType="solid">
        <fgColor rgb="FFFFC000"/>
        <bgColor rgb="FFFFC000"/>
      </patternFill>
    </fill>
    <fill>
      <patternFill patternType="solid">
        <fgColor rgb="FFFF6600"/>
        <bgColor rgb="FFFF6600"/>
      </patternFill>
    </fill>
    <fill>
      <patternFill patternType="solid">
        <fgColor rgb="FFD9EAD3"/>
        <bgColor rgb="FFD9EAD3"/>
      </patternFill>
    </fill>
    <fill>
      <patternFill patternType="solid">
        <fgColor rgb="FF00FF00"/>
        <bgColor rgb="FF00FF00"/>
      </patternFill>
    </fill>
    <fill>
      <patternFill patternType="solid">
        <fgColor rgb="FFFFFFFF"/>
        <bgColor rgb="FFFFFFFF"/>
      </patternFill>
    </fill>
    <fill>
      <patternFill patternType="solid">
        <fgColor rgb="FFA4C2F4"/>
        <bgColor rgb="FFA4C2F4"/>
      </patternFill>
    </fill>
    <fill>
      <patternFill patternType="solid">
        <fgColor rgb="FFB4A7D6"/>
        <bgColor rgb="FFB4A7D6"/>
      </patternFill>
    </fill>
    <fill>
      <patternFill patternType="solid">
        <fgColor rgb="FF00FFFF"/>
        <bgColor rgb="FF00FFFF"/>
      </patternFill>
    </fill>
    <fill>
      <patternFill patternType="solid">
        <fgColor rgb="FFFF0000"/>
        <bgColor rgb="FFFF0000"/>
      </patternFill>
    </fill>
    <fill>
      <patternFill patternType="solid">
        <fgColor rgb="FFB6D7A8"/>
        <bgColor rgb="FFB6D7A8"/>
      </patternFill>
    </fill>
  </fills>
  <borders count="34">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rder>
    <border>
      <left style="thin">
        <color rgb="FF000000"/>
      </left>
      <right style="thin">
        <color rgb="FF000000"/>
      </right>
      <bottom style="thin">
        <color rgb="FF000000"/>
      </bottom>
    </border>
    <border>
      <left style="thin">
        <color rgb="FF000000"/>
      </left>
      <top style="thin">
        <color rgb="FF000000"/>
      </top>
    </border>
    <border>
      <top style="thin">
        <color rgb="FF000000"/>
      </top>
    </border>
    <border>
      <left style="thin">
        <color rgb="FF000000"/>
      </left>
    </border>
    <border>
      <left style="thin">
        <color rgb="FF000000"/>
      </left>
      <bottom style="thin">
        <color rgb="FF000000"/>
      </bottom>
    </border>
    <border>
      <bottom style="thin">
        <color rgb="FF000000"/>
      </bottom>
    </border>
    <border>
      <right style="thin">
        <color rgb="FF000000"/>
      </right>
      <top style="thin">
        <color rgb="FF000000"/>
      </top>
    </border>
    <border>
      <left style="medium">
        <color rgb="FF000000"/>
      </left>
      <right style="thin">
        <color rgb="FF000000"/>
      </right>
      <top style="medium">
        <color rgb="FF000000"/>
      </top>
      <bottom style="thin">
        <color rgb="FF000000"/>
      </bottom>
    </border>
    <border>
      <left style="thin">
        <color rgb="FF000000"/>
      </left>
      <right style="thin">
        <color rgb="FF000000"/>
      </right>
      <top style="medium">
        <color rgb="FF000000"/>
      </top>
      <bottom style="thin">
        <color rgb="FF000000"/>
      </bottom>
    </border>
    <border>
      <left style="thin">
        <color rgb="FF000000"/>
      </left>
      <right style="medium">
        <color rgb="FF000000"/>
      </right>
      <top style="medium">
        <color rgb="FF000000"/>
      </top>
      <bottom style="thin">
        <color rgb="FF000000"/>
      </bottom>
    </border>
    <border>
      <left style="medium">
        <color rgb="FF000000"/>
      </left>
      <right style="thin">
        <color rgb="FF000000"/>
      </right>
      <top style="thin">
        <color rgb="FF000000"/>
      </top>
      <bottom style="medium">
        <color rgb="FF000000"/>
      </bottom>
    </border>
    <border>
      <left style="thin">
        <color rgb="FF000000"/>
      </left>
      <right style="thin">
        <color rgb="FF000000"/>
      </right>
      <top style="thin">
        <color rgb="FF000000"/>
      </top>
      <bottom style="medium">
        <color rgb="FF000000"/>
      </bottom>
    </border>
    <border>
      <left style="medium">
        <color rgb="FF000000"/>
      </left>
      <right style="thin">
        <color rgb="FF000000"/>
      </right>
      <top style="thin">
        <color rgb="FF000000"/>
      </top>
      <bottom style="thin">
        <color rgb="FF000000"/>
      </bottom>
    </border>
    <border>
      <left style="thin">
        <color rgb="FF000000"/>
      </left>
      <right style="medium">
        <color rgb="FF000000"/>
      </right>
      <top style="thin">
        <color rgb="FF000000"/>
      </top>
      <bottom style="medium">
        <color rgb="FF000000"/>
      </bottom>
    </border>
    <border>
      <left style="thin">
        <color rgb="FF000000"/>
      </left>
      <right style="medium">
        <color rgb="FF000000"/>
      </right>
      <top style="thin">
        <color rgb="FF000000"/>
      </top>
      <bottom style="thin">
        <color rgb="FF000000"/>
      </bottom>
    </border>
    <border>
      <left style="thin">
        <color rgb="FF000000"/>
      </left>
      <right style="medium">
        <color rgb="FF000000"/>
      </right>
      <bottom style="thin">
        <color rgb="FF000000"/>
      </bottom>
    </border>
    <border>
      <left style="medium">
        <color rgb="FF000000"/>
      </left>
      <top style="medium">
        <color rgb="FF000000"/>
      </top>
      <bottom style="thin">
        <color rgb="FFFFFFFF"/>
      </bottom>
    </border>
    <border>
      <right style="medium">
        <color rgb="FF000000"/>
      </right>
      <top style="medium">
        <color rgb="FF000000"/>
      </top>
      <bottom style="thin">
        <color rgb="FFFFFFFF"/>
      </bottom>
    </border>
    <border>
      <left style="medium">
        <color rgb="FF000000"/>
      </left>
      <top style="thin">
        <color rgb="FFFFFFFF"/>
      </top>
      <bottom style="medium">
        <color rgb="FF000000"/>
      </bottom>
    </border>
    <border>
      <right style="medium">
        <color rgb="FF000000"/>
      </right>
      <top style="thin">
        <color rgb="FFFFFFFF"/>
      </top>
      <bottom style="medium">
        <color rgb="FF000000"/>
      </bottom>
    </border>
    <border>
      <left style="medium">
        <color rgb="FF000000"/>
      </left>
      <right style="thin">
        <color rgb="FF000000"/>
      </right>
      <bottom style="medium">
        <color rgb="FF000000"/>
      </bottom>
    </border>
    <border>
      <left style="thin">
        <color rgb="FF000000"/>
      </left>
      <right style="medium">
        <color rgb="FF000000"/>
      </right>
      <bottom style="medium">
        <color rgb="FF000000"/>
      </bottom>
    </border>
    <border>
      <left style="medium">
        <color rgb="FF000000"/>
      </left>
      <top style="medium">
        <color rgb="FF000000"/>
      </top>
      <bottom style="medium">
        <color rgb="FF000000"/>
      </bottom>
    </border>
    <border>
      <right style="medium">
        <color rgb="FF000000"/>
      </right>
      <top style="medium">
        <color rgb="FF000000"/>
      </top>
      <bottom style="medium">
        <color rgb="FF000000"/>
      </bottom>
    </border>
    <border>
      <left style="medium">
        <color rgb="FF000000"/>
      </left>
      <right style="thin">
        <color rgb="FF000000"/>
      </right>
      <bottom style="thin">
        <color rgb="FF000000"/>
      </bottom>
    </border>
    <border>
      <right style="thin">
        <color rgb="FF000000"/>
      </right>
    </border>
    <border>
      <right style="thin">
        <color rgb="FF000000"/>
      </right>
      <bottom style="thin">
        <color rgb="FF000000"/>
      </bottom>
    </border>
  </borders>
  <cellStyleXfs count="1">
    <xf borderId="0" fillId="0" fontId="0" numFmtId="0" applyAlignment="1" applyFont="1"/>
  </cellStyleXfs>
  <cellXfs count="183">
    <xf borderId="0" fillId="0" fontId="0" numFmtId="0" xfId="0" applyAlignment="1" applyFont="1">
      <alignment readingOrder="0" shrinkToFit="0" vertical="bottom" wrapText="0"/>
    </xf>
    <xf borderId="1" fillId="2" fontId="1" numFmtId="0" xfId="0" applyAlignment="1" applyBorder="1" applyFill="1" applyFont="1">
      <alignment horizontal="center" vertical="center"/>
    </xf>
    <xf borderId="1" fillId="2" fontId="1" numFmtId="0" xfId="0" applyAlignment="1" applyBorder="1" applyFont="1">
      <alignment horizontal="center" shrinkToFit="0" vertical="center" wrapText="1"/>
    </xf>
    <xf borderId="1" fillId="0" fontId="2" numFmtId="0" xfId="0" applyAlignment="1" applyBorder="1" applyFont="1">
      <alignment horizontal="center" vertical="center"/>
    </xf>
    <xf borderId="1" fillId="0" fontId="2" numFmtId="9" xfId="0" applyAlignment="1" applyBorder="1" applyFont="1" applyNumberFormat="1">
      <alignment horizontal="center" vertical="center"/>
    </xf>
    <xf borderId="1" fillId="0" fontId="2" numFmtId="9" xfId="0" applyAlignment="1" applyBorder="1" applyFont="1" applyNumberFormat="1">
      <alignment horizontal="center" shrinkToFit="0" vertical="center" wrapText="1"/>
    </xf>
    <xf borderId="2" fillId="3" fontId="0" numFmtId="0" xfId="0" applyAlignment="1" applyBorder="1" applyFill="1" applyFont="1">
      <alignment horizontal="center" readingOrder="0" shrinkToFit="0" vertical="center" wrapText="1"/>
    </xf>
    <xf borderId="3" fillId="0" fontId="3" numFmtId="0" xfId="0" applyBorder="1" applyFont="1"/>
    <xf borderId="4" fillId="0" fontId="3" numFmtId="0" xfId="0" applyBorder="1" applyFont="1"/>
    <xf borderId="5" fillId="0" fontId="0" numFmtId="0" xfId="0" applyAlignment="1" applyBorder="1" applyFont="1">
      <alignment horizontal="center" readingOrder="0" shrinkToFit="0" vertical="center" wrapText="1"/>
    </xf>
    <xf borderId="1" fillId="0" fontId="0" numFmtId="0" xfId="0" applyAlignment="1" applyBorder="1" applyFont="1">
      <alignment horizontal="center" readingOrder="0" shrinkToFit="0" vertical="center" wrapText="1"/>
    </xf>
    <xf borderId="6" fillId="0" fontId="3" numFmtId="0" xfId="0" applyBorder="1" applyFont="1"/>
    <xf borderId="7" fillId="0" fontId="3" numFmtId="0" xfId="0" applyBorder="1" applyFont="1"/>
    <xf borderId="8" fillId="0" fontId="1" numFmtId="0" xfId="0" applyAlignment="1" applyBorder="1" applyFont="1">
      <alignment horizontal="center" shrinkToFit="0" vertical="center" wrapText="1"/>
    </xf>
    <xf borderId="9" fillId="0" fontId="3" numFmtId="0" xfId="0" applyBorder="1" applyFont="1"/>
    <xf borderId="3" fillId="0" fontId="1" numFmtId="0" xfId="0" applyAlignment="1" applyBorder="1" applyFont="1">
      <alignment horizontal="center" shrinkToFit="0" vertical="center" wrapText="1"/>
    </xf>
    <xf borderId="4" fillId="0" fontId="1" numFmtId="0" xfId="0" applyAlignment="1" applyBorder="1" applyFont="1">
      <alignment horizontal="center" shrinkToFit="0" vertical="center" wrapText="1"/>
    </xf>
    <xf borderId="1" fillId="0" fontId="1" numFmtId="0" xfId="0" applyAlignment="1" applyBorder="1" applyFont="1">
      <alignment horizontal="center" shrinkToFit="0" vertical="center" wrapText="1"/>
    </xf>
    <xf borderId="10" fillId="0" fontId="3" numFmtId="0" xfId="0" applyBorder="1" applyFont="1"/>
    <xf borderId="11" fillId="0" fontId="3" numFmtId="0" xfId="0" applyBorder="1" applyFont="1"/>
    <xf borderId="12" fillId="0" fontId="3" numFmtId="0" xfId="0" applyBorder="1" applyFont="1"/>
    <xf borderId="9" fillId="0" fontId="1" numFmtId="0" xfId="0" applyAlignment="1" applyBorder="1" applyFont="1">
      <alignment horizontal="center" shrinkToFit="0" vertical="center" wrapText="1"/>
    </xf>
    <xf borderId="13" fillId="0" fontId="1" numFmtId="0" xfId="0" applyAlignment="1" applyBorder="1" applyFont="1">
      <alignment horizontal="center" shrinkToFit="0" vertical="center" wrapText="1"/>
    </xf>
    <xf borderId="5" fillId="0" fontId="1" numFmtId="14" xfId="0" applyAlignment="1" applyBorder="1" applyFont="1" applyNumberFormat="1">
      <alignment horizontal="center" shrinkToFit="0" vertical="center" wrapText="1"/>
    </xf>
    <xf borderId="14" fillId="0" fontId="1" numFmtId="0" xfId="0" applyAlignment="1" applyBorder="1" applyFont="1">
      <alignment horizontal="center" shrinkToFit="0" vertical="center" wrapText="1"/>
    </xf>
    <xf borderId="15" fillId="0" fontId="1" numFmtId="0" xfId="0" applyAlignment="1" applyBorder="1" applyFont="1">
      <alignment horizontal="center" shrinkToFit="0" vertical="center" wrapText="1"/>
    </xf>
    <xf borderId="16" fillId="4" fontId="1" numFmtId="0" xfId="0" applyAlignment="1" applyBorder="1" applyFill="1" applyFont="1">
      <alignment horizontal="center" shrinkToFit="0" vertical="center" wrapText="1"/>
    </xf>
    <xf borderId="15" fillId="5" fontId="1" numFmtId="0" xfId="0" applyAlignment="1" applyBorder="1" applyFill="1" applyFont="1">
      <alignment horizontal="center" shrinkToFit="0" vertical="center" wrapText="1"/>
    </xf>
    <xf borderId="15" fillId="6" fontId="1" numFmtId="0" xfId="0" applyAlignment="1" applyBorder="1" applyFill="1" applyFont="1">
      <alignment horizontal="center" shrinkToFit="0" vertical="center" wrapText="1"/>
    </xf>
    <xf borderId="12" fillId="0" fontId="1" numFmtId="0" xfId="0" applyAlignment="1" applyBorder="1" applyFont="1">
      <alignment horizontal="center" shrinkToFit="0" vertical="center" wrapText="1"/>
    </xf>
    <xf borderId="13" fillId="0" fontId="1" numFmtId="14" xfId="0" applyAlignment="1" applyBorder="1" applyFont="1" applyNumberFormat="1">
      <alignment horizontal="center" shrinkToFit="0" vertical="center" wrapText="1"/>
    </xf>
    <xf borderId="17" fillId="0" fontId="1" numFmtId="0" xfId="0" applyAlignment="1" applyBorder="1" applyFont="1">
      <alignment horizontal="center" shrinkToFit="0" vertical="center" wrapText="1"/>
    </xf>
    <xf borderId="15" fillId="4" fontId="1" numFmtId="0" xfId="0" applyAlignment="1" applyBorder="1" applyFont="1">
      <alignment horizontal="center" shrinkToFit="0" vertical="center" wrapText="1"/>
    </xf>
    <xf borderId="16" fillId="6" fontId="1" numFmtId="0" xfId="0" applyAlignment="1" applyBorder="1" applyFont="1">
      <alignment horizontal="center" shrinkToFit="0" vertical="center" wrapText="1"/>
    </xf>
    <xf borderId="18" fillId="0" fontId="1" numFmtId="0" xfId="0" applyAlignment="1" applyBorder="1" applyFont="1">
      <alignment horizontal="center" shrinkToFit="0" vertical="center" wrapText="1"/>
    </xf>
    <xf borderId="12" fillId="0" fontId="1" numFmtId="164" xfId="0" applyAlignment="1" applyBorder="1" applyFont="1" applyNumberFormat="1">
      <alignment horizontal="center" shrinkToFit="0" vertical="center" wrapText="1"/>
    </xf>
    <xf borderId="19" fillId="0" fontId="1" numFmtId="0" xfId="0" applyAlignment="1" applyBorder="1" applyFont="1">
      <alignment horizontal="center" shrinkToFit="0" vertical="center" wrapText="1"/>
    </xf>
    <xf borderId="20" fillId="0" fontId="1" numFmtId="0" xfId="0" applyAlignment="1" applyBorder="1" applyFont="1">
      <alignment horizontal="center" shrinkToFit="0" vertical="center" wrapText="1"/>
    </xf>
    <xf borderId="21" fillId="0" fontId="1" numFmtId="0" xfId="0" applyAlignment="1" applyBorder="1" applyFont="1">
      <alignment horizontal="center" shrinkToFit="0" vertical="center" wrapText="1"/>
    </xf>
    <xf borderId="2" fillId="7" fontId="1" numFmtId="0" xfId="0" applyAlignment="1" applyBorder="1" applyFill="1" applyFont="1">
      <alignment horizontal="center" shrinkToFit="0" vertical="center" wrapText="1"/>
    </xf>
    <xf borderId="2" fillId="0" fontId="1" numFmtId="0" xfId="0" applyAlignment="1" applyBorder="1" applyFont="1">
      <alignment horizontal="center" shrinkToFit="0" vertical="center" wrapText="1"/>
    </xf>
    <xf borderId="1" fillId="0" fontId="1" numFmtId="14" xfId="0" applyAlignment="1" applyBorder="1" applyFont="1" applyNumberFormat="1">
      <alignment horizontal="center" shrinkToFit="0" vertical="center" wrapText="1"/>
    </xf>
    <xf borderId="7" fillId="7" fontId="1" numFmtId="0" xfId="0" applyAlignment="1" applyBorder="1" applyFont="1">
      <alignment horizontal="center" shrinkToFit="0" vertical="center" wrapText="1"/>
    </xf>
    <xf borderId="7" fillId="0" fontId="1" numFmtId="9" xfId="0" applyAlignment="1" applyBorder="1" applyFont="1" applyNumberFormat="1">
      <alignment horizontal="center" shrinkToFit="0" vertical="center" wrapText="1"/>
    </xf>
    <xf borderId="7" fillId="0" fontId="1" numFmtId="0" xfId="0" applyAlignment="1" applyBorder="1" applyFont="1">
      <alignment horizontal="center" shrinkToFit="0" vertical="center" wrapText="1"/>
    </xf>
    <xf borderId="1" fillId="0" fontId="1" numFmtId="164" xfId="0" applyAlignment="1" applyBorder="1" applyFont="1" applyNumberFormat="1">
      <alignment horizontal="center" shrinkToFit="0" vertical="center" wrapText="1"/>
    </xf>
    <xf borderId="7" fillId="0" fontId="1" numFmtId="14" xfId="0" applyAlignment="1" applyBorder="1" applyFont="1" applyNumberFormat="1">
      <alignment horizontal="center" shrinkToFit="0" vertical="center" wrapText="1"/>
    </xf>
    <xf borderId="22" fillId="0" fontId="1" numFmtId="0" xfId="0" applyAlignment="1" applyBorder="1" applyFont="1">
      <alignment horizontal="center" shrinkToFit="0" vertical="center" wrapText="1"/>
    </xf>
    <xf borderId="1" fillId="0" fontId="4" numFmtId="0" xfId="0" applyAlignment="1" applyBorder="1" applyFont="1">
      <alignment horizontal="center" vertical="center"/>
    </xf>
    <xf borderId="1" fillId="0" fontId="4" numFmtId="0" xfId="0" applyAlignment="1" applyBorder="1" applyFont="1">
      <alignment horizontal="center" readingOrder="0" vertical="center"/>
    </xf>
    <xf borderId="1" fillId="0" fontId="4" numFmtId="164" xfId="0" applyAlignment="1" applyBorder="1" applyFont="1" applyNumberFormat="1">
      <alignment horizontal="center" vertical="center"/>
    </xf>
    <xf borderId="1" fillId="0" fontId="4" numFmtId="14" xfId="0" applyAlignment="1" applyBorder="1" applyFont="1" applyNumberFormat="1">
      <alignment horizontal="center" vertical="center"/>
    </xf>
    <xf borderId="1" fillId="7" fontId="4" numFmtId="0" xfId="0" applyAlignment="1" applyBorder="1" applyFont="1">
      <alignment horizontal="center" vertical="center"/>
    </xf>
    <xf borderId="1" fillId="0" fontId="4" numFmtId="9" xfId="0" applyAlignment="1" applyBorder="1" applyFont="1" applyNumberFormat="1">
      <alignment horizontal="center" vertical="center"/>
    </xf>
    <xf borderId="0" fillId="0" fontId="4" numFmtId="0" xfId="0" applyAlignment="1" applyFont="1">
      <alignment horizontal="center" vertical="center"/>
    </xf>
    <xf borderId="0" fillId="0" fontId="4" numFmtId="164" xfId="0" applyAlignment="1" applyFont="1" applyNumberFormat="1">
      <alignment horizontal="center" vertical="center"/>
    </xf>
    <xf borderId="0" fillId="0" fontId="4" numFmtId="14" xfId="0" applyAlignment="1" applyFont="1" applyNumberFormat="1">
      <alignment horizontal="center" vertical="center"/>
    </xf>
    <xf borderId="0" fillId="0" fontId="4" numFmtId="9" xfId="0" applyAlignment="1" applyFont="1" applyNumberFormat="1">
      <alignment horizontal="center" vertical="center"/>
    </xf>
    <xf borderId="0" fillId="0" fontId="5" numFmtId="0" xfId="0" applyFont="1"/>
    <xf borderId="0" fillId="0" fontId="6" numFmtId="0" xfId="0" applyAlignment="1" applyFont="1">
      <alignment horizontal="center" readingOrder="0" shrinkToFit="0" vertical="center" wrapText="1"/>
    </xf>
    <xf borderId="23" fillId="0" fontId="5" numFmtId="0" xfId="0" applyAlignment="1" applyBorder="1" applyFont="1">
      <alignment horizontal="center" vertical="center"/>
    </xf>
    <xf borderId="24" fillId="0" fontId="3" numFmtId="0" xfId="0" applyBorder="1" applyFont="1"/>
    <xf borderId="25" fillId="0" fontId="5" numFmtId="0" xfId="0" applyAlignment="1" applyBorder="1" applyFont="1">
      <alignment horizontal="center" vertical="center"/>
    </xf>
    <xf borderId="26" fillId="0" fontId="3" numFmtId="0" xfId="0" applyBorder="1" applyFont="1"/>
    <xf borderId="0" fillId="0" fontId="5" numFmtId="0" xfId="0" applyAlignment="1" applyFont="1">
      <alignment shrinkToFit="0" vertical="center" wrapText="1"/>
    </xf>
    <xf borderId="14" fillId="0" fontId="5" numFmtId="0" xfId="0" applyAlignment="1" applyBorder="1" applyFont="1">
      <alignment horizontal="center" shrinkToFit="0" vertical="center" wrapText="1"/>
    </xf>
    <xf borderId="16" fillId="0" fontId="5" numFmtId="0" xfId="0" applyAlignment="1" applyBorder="1" applyFont="1">
      <alignment horizontal="center" shrinkToFit="0" vertical="center" wrapText="1"/>
    </xf>
    <xf borderId="17" fillId="0" fontId="5" numFmtId="0" xfId="0" applyAlignment="1" applyBorder="1" applyFont="1">
      <alignment horizontal="center" shrinkToFit="0" vertical="center" wrapText="1"/>
    </xf>
    <xf borderId="20" fillId="0" fontId="5" numFmtId="0" xfId="0" applyAlignment="1" applyBorder="1" applyFont="1">
      <alignment horizontal="center" shrinkToFit="0" vertical="center" wrapText="1"/>
    </xf>
    <xf borderId="14" fillId="0" fontId="5" numFmtId="0" xfId="0" applyBorder="1" applyFont="1"/>
    <xf borderId="16" fillId="0" fontId="5" numFmtId="0" xfId="0" applyBorder="1" applyFont="1"/>
    <xf borderId="27" fillId="0" fontId="5" numFmtId="0" xfId="0" applyBorder="1" applyFont="1"/>
    <xf borderId="28" fillId="0" fontId="5" numFmtId="0" xfId="0" applyBorder="1" applyFont="1"/>
    <xf borderId="29" fillId="0" fontId="5" numFmtId="0" xfId="0" applyAlignment="1" applyBorder="1" applyFont="1">
      <alignment horizontal="center"/>
    </xf>
    <xf borderId="30" fillId="0" fontId="3" numFmtId="0" xfId="0" applyBorder="1" applyFont="1"/>
    <xf borderId="19" fillId="0" fontId="5" numFmtId="0" xfId="0" applyBorder="1" applyFont="1"/>
    <xf borderId="21" fillId="0" fontId="5" numFmtId="0" xfId="0" applyBorder="1" applyFont="1"/>
    <xf borderId="17" fillId="0" fontId="5" numFmtId="0" xfId="0" applyBorder="1" applyFont="1"/>
    <xf borderId="20" fillId="0" fontId="5" numFmtId="0" xfId="0" applyBorder="1" applyFont="1"/>
    <xf borderId="31" fillId="0" fontId="5" numFmtId="0" xfId="0" applyBorder="1" applyFont="1"/>
    <xf borderId="22" fillId="0" fontId="5" numFmtId="0" xfId="0" applyBorder="1" applyFont="1"/>
    <xf borderId="0" fillId="0" fontId="5" numFmtId="0" xfId="0" applyAlignment="1" applyFont="1">
      <alignment horizontal="center" shrinkToFit="0" vertical="center" wrapText="1"/>
    </xf>
    <xf borderId="15" fillId="0" fontId="5" numFmtId="0" xfId="0" applyAlignment="1" applyBorder="1" applyFont="1">
      <alignment horizontal="center" shrinkToFit="0" vertical="center" wrapText="1"/>
    </xf>
    <xf borderId="1" fillId="0" fontId="5" numFmtId="0" xfId="0" applyBorder="1" applyFont="1"/>
    <xf borderId="0" fillId="0" fontId="7" numFmtId="0" xfId="0" applyFont="1"/>
    <xf borderId="18" fillId="0" fontId="5" numFmtId="0" xfId="0" applyBorder="1" applyFont="1"/>
    <xf borderId="8" fillId="0" fontId="1" numFmtId="0" xfId="0" applyAlignment="1" applyBorder="1" applyFont="1">
      <alignment horizontal="center" readingOrder="0" shrinkToFit="0" vertical="center" wrapText="1"/>
    </xf>
    <xf borderId="1" fillId="4" fontId="1" numFmtId="0" xfId="0" applyAlignment="1" applyBorder="1" applyFont="1">
      <alignment horizontal="center" shrinkToFit="0" vertical="center" wrapText="1"/>
    </xf>
    <xf borderId="1" fillId="5" fontId="1" numFmtId="0" xfId="0" applyAlignment="1" applyBorder="1" applyFont="1">
      <alignment horizontal="center" shrinkToFit="0" vertical="center" wrapText="1"/>
    </xf>
    <xf borderId="1" fillId="6" fontId="1" numFmtId="0" xfId="0" applyAlignment="1" applyBorder="1" applyFont="1">
      <alignment horizontal="center" shrinkToFit="0" vertical="center" wrapText="1"/>
    </xf>
    <xf borderId="1" fillId="7" fontId="1" numFmtId="0" xfId="0" applyAlignment="1" applyBorder="1" applyFont="1">
      <alignment horizontal="center" shrinkToFit="0" vertical="center" wrapText="1"/>
    </xf>
    <xf borderId="1" fillId="0" fontId="1" numFmtId="9" xfId="0" applyAlignment="1" applyBorder="1" applyFont="1" applyNumberFormat="1">
      <alignment horizontal="center" shrinkToFit="0" vertical="center" wrapText="1"/>
    </xf>
    <xf borderId="1" fillId="8" fontId="1" numFmtId="0" xfId="0" applyAlignment="1" applyBorder="1" applyFill="1" applyFont="1">
      <alignment horizontal="center" readingOrder="0" shrinkToFit="0" vertical="center" wrapText="1"/>
    </xf>
    <xf borderId="1" fillId="0" fontId="2" numFmtId="0" xfId="0" applyAlignment="1" applyBorder="1" applyFont="1">
      <alignment horizontal="center" readingOrder="0" shrinkToFit="0" vertical="center" wrapText="1"/>
    </xf>
    <xf borderId="1" fillId="0" fontId="4" numFmtId="0" xfId="0" applyAlignment="1" applyBorder="1" applyFont="1">
      <alignment horizontal="center" readingOrder="0" shrinkToFit="0" vertical="center" wrapText="1"/>
    </xf>
    <xf borderId="1" fillId="0" fontId="2" numFmtId="49" xfId="0" applyAlignment="1" applyBorder="1" applyFont="1" applyNumberFormat="1">
      <alignment horizontal="center" readingOrder="0" shrinkToFit="0" vertical="center" wrapText="1"/>
    </xf>
    <xf borderId="1" fillId="0" fontId="4" numFmtId="0" xfId="0" applyAlignment="1" applyBorder="1" applyFont="1">
      <alignment horizontal="left" readingOrder="0" shrinkToFit="0" vertical="center" wrapText="1"/>
    </xf>
    <xf borderId="1" fillId="0" fontId="2" numFmtId="14" xfId="0" applyAlignment="1" applyBorder="1" applyFont="1" applyNumberFormat="1">
      <alignment horizontal="center" shrinkToFit="0" vertical="center" wrapText="1"/>
    </xf>
    <xf borderId="1" fillId="0" fontId="2" numFmtId="164" xfId="0" applyAlignment="1" applyBorder="1" applyFont="1" applyNumberFormat="1">
      <alignment horizontal="center" readingOrder="0" shrinkToFit="0" vertical="center" wrapText="1"/>
    </xf>
    <xf borderId="1" fillId="7" fontId="8" numFmtId="0" xfId="0" applyAlignment="1" applyBorder="1" applyFont="1">
      <alignment horizontal="left" readingOrder="0" shrinkToFit="0" vertical="center" wrapText="1"/>
    </xf>
    <xf borderId="1" fillId="0" fontId="2" numFmtId="0" xfId="0" applyAlignment="1" applyBorder="1" applyFont="1">
      <alignment horizontal="center" readingOrder="0" shrinkToFit="0" vertical="center" wrapText="1"/>
    </xf>
    <xf borderId="1" fillId="0" fontId="3" numFmtId="0" xfId="0" applyAlignment="1" applyBorder="1" applyFont="1">
      <alignment horizontal="center" readingOrder="0" shrinkToFit="0" vertical="center" wrapText="1"/>
    </xf>
    <xf borderId="1" fillId="0" fontId="2" numFmtId="164" xfId="0" applyAlignment="1" applyBorder="1" applyFont="1" applyNumberFormat="1">
      <alignment horizontal="center" vertical="center"/>
    </xf>
    <xf borderId="1" fillId="0" fontId="2" numFmtId="164" xfId="0" applyAlignment="1" applyBorder="1" applyFont="1" applyNumberFormat="1">
      <alignment horizontal="center" readingOrder="0" vertical="center"/>
    </xf>
    <xf borderId="1" fillId="7" fontId="8" numFmtId="0" xfId="0" applyAlignment="1" applyBorder="1" applyFont="1">
      <alignment readingOrder="0" shrinkToFit="0" vertical="center" wrapText="1"/>
    </xf>
    <xf borderId="1" fillId="0" fontId="2" numFmtId="14" xfId="0" applyAlignment="1" applyBorder="1" applyFont="1" applyNumberFormat="1">
      <alignment horizontal="center" vertical="center"/>
    </xf>
    <xf borderId="1" fillId="7" fontId="8" numFmtId="0" xfId="0" applyAlignment="1" applyBorder="1" applyFont="1">
      <alignment horizontal="center"/>
    </xf>
    <xf borderId="1" fillId="0" fontId="2" numFmtId="0" xfId="0" applyAlignment="1" applyBorder="1" applyFont="1">
      <alignment horizontal="center" shrinkToFit="0" vertical="center" wrapText="1"/>
    </xf>
    <xf borderId="1" fillId="0" fontId="2" numFmtId="49" xfId="0" applyAlignment="1" applyBorder="1" applyFont="1" applyNumberFormat="1">
      <alignment horizontal="center" shrinkToFit="0" vertical="center" wrapText="1"/>
    </xf>
    <xf borderId="1" fillId="0" fontId="2" numFmtId="164" xfId="0" applyAlignment="1" applyBorder="1" applyFont="1" applyNumberFormat="1">
      <alignment horizontal="center" shrinkToFit="0" vertical="center" wrapText="1"/>
    </xf>
    <xf borderId="1" fillId="9" fontId="1" numFmtId="0" xfId="0" applyAlignment="1" applyBorder="1" applyFill="1" applyFont="1">
      <alignment horizontal="center" shrinkToFit="0" vertical="center" wrapText="1"/>
    </xf>
    <xf borderId="1" fillId="9" fontId="2" numFmtId="0" xfId="0" applyAlignment="1" applyBorder="1" applyFont="1">
      <alignment horizontal="center" shrinkToFit="0" vertical="center" wrapText="1"/>
    </xf>
    <xf borderId="1" fillId="9" fontId="2" numFmtId="0" xfId="0" applyAlignment="1" applyBorder="1" applyFont="1">
      <alignment horizontal="center" readingOrder="0" shrinkToFit="0" vertical="center" wrapText="1"/>
    </xf>
    <xf borderId="1" fillId="10" fontId="2" numFmtId="0" xfId="0" applyAlignment="1" applyBorder="1" applyFill="1" applyFont="1">
      <alignment horizontal="center" readingOrder="0" shrinkToFit="0" vertical="center" wrapText="1"/>
    </xf>
    <xf borderId="1" fillId="0" fontId="0" numFmtId="0" xfId="0" applyAlignment="1" applyBorder="1" applyFont="1">
      <alignment shrinkToFit="0" vertical="center" wrapText="1"/>
    </xf>
    <xf borderId="1" fillId="9" fontId="2" numFmtId="164" xfId="0" applyAlignment="1" applyBorder="1" applyFont="1" applyNumberFormat="1">
      <alignment horizontal="center" shrinkToFit="0" vertical="center" wrapText="1"/>
    </xf>
    <xf borderId="1" fillId="0" fontId="2" numFmtId="14" xfId="0" applyAlignment="1" applyBorder="1" applyFont="1" applyNumberFormat="1">
      <alignment horizontal="center" readingOrder="0" shrinkToFit="0" vertical="center" wrapText="1"/>
    </xf>
    <xf borderId="1" fillId="9" fontId="2" numFmtId="9" xfId="0" applyAlignment="1" applyBorder="1" applyFont="1" applyNumberFormat="1">
      <alignment horizontal="center" readingOrder="0" shrinkToFit="0" vertical="center" wrapText="1"/>
    </xf>
    <xf borderId="1" fillId="7" fontId="2" numFmtId="0" xfId="0" applyAlignment="1" applyBorder="1" applyFont="1">
      <alignment horizontal="center" readingOrder="0" shrinkToFit="0" vertical="center" wrapText="1"/>
    </xf>
    <xf borderId="1" fillId="0" fontId="2" numFmtId="9" xfId="0" applyAlignment="1" applyBorder="1" applyFont="1" applyNumberFormat="1">
      <alignment horizontal="center" readingOrder="0" shrinkToFit="0" vertical="center" wrapText="1"/>
    </xf>
    <xf borderId="1" fillId="9" fontId="2" numFmtId="0" xfId="0" applyAlignment="1" applyBorder="1" applyFont="1">
      <alignment horizontal="center" readingOrder="0" shrinkToFit="0" vertical="center" wrapText="1"/>
    </xf>
    <xf borderId="1" fillId="9" fontId="2" numFmtId="164" xfId="0" applyAlignment="1" applyBorder="1" applyFont="1" applyNumberFormat="1">
      <alignment horizontal="center" readingOrder="0" shrinkToFit="0" vertical="center" wrapText="1"/>
    </xf>
    <xf borderId="1" fillId="7" fontId="8" numFmtId="0" xfId="0" applyAlignment="1" applyBorder="1" applyFont="1">
      <alignment horizontal="center" readingOrder="0" shrinkToFit="0" vertical="center" wrapText="1"/>
    </xf>
    <xf quotePrefix="1" borderId="1" fillId="0" fontId="2" numFmtId="15" xfId="0" applyAlignment="1" applyBorder="1" applyFont="1" applyNumberFormat="1">
      <alignment horizontal="center" shrinkToFit="0" vertical="center" wrapText="1"/>
    </xf>
    <xf borderId="1" fillId="0" fontId="2" numFmtId="0" xfId="0" applyAlignment="1" applyBorder="1" applyFont="1">
      <alignment horizontal="center" shrinkToFit="0" vertical="center" wrapText="1"/>
    </xf>
    <xf borderId="1" fillId="0" fontId="2" numFmtId="9" xfId="0" applyAlignment="1" applyBorder="1" applyFont="1" applyNumberFormat="1">
      <alignment horizontal="center" readingOrder="0" vertical="center"/>
    </xf>
    <xf borderId="1" fillId="7" fontId="2" numFmtId="0" xfId="0" applyAlignment="1" applyBorder="1" applyFont="1">
      <alignment horizontal="center" readingOrder="0" shrinkToFit="0" vertical="center" wrapText="1"/>
    </xf>
    <xf borderId="1" fillId="7" fontId="2" numFmtId="0" xfId="0" applyAlignment="1" applyBorder="1" applyFont="1">
      <alignment horizontal="center" shrinkToFit="0" vertical="center" wrapText="1"/>
    </xf>
    <xf borderId="1" fillId="7" fontId="2" numFmtId="0" xfId="0" applyAlignment="1" applyBorder="1" applyFont="1">
      <alignment horizontal="center" vertical="center"/>
    </xf>
    <xf borderId="1" fillId="0" fontId="2" numFmtId="165" xfId="0" applyAlignment="1" applyBorder="1" applyFont="1" applyNumberFormat="1">
      <alignment horizontal="center" readingOrder="0" shrinkToFit="0" vertical="center" wrapText="1"/>
    </xf>
    <xf borderId="1" fillId="11" fontId="2" numFmtId="0" xfId="0" applyAlignment="1" applyBorder="1" applyFill="1" applyFont="1">
      <alignment horizontal="center" readingOrder="0" shrinkToFit="0" vertical="center" wrapText="1"/>
    </xf>
    <xf borderId="1" fillId="0" fontId="1" numFmtId="0" xfId="0" applyAlignment="1" applyBorder="1" applyFont="1">
      <alignment horizontal="center" readingOrder="0" shrinkToFit="0" vertical="center" wrapText="1"/>
    </xf>
    <xf borderId="0" fillId="0" fontId="2" numFmtId="0" xfId="0" applyAlignment="1" applyFont="1">
      <alignment horizontal="center" shrinkToFit="0" vertical="center" wrapText="1"/>
    </xf>
    <xf borderId="0" fillId="0" fontId="4" numFmtId="0" xfId="0" applyAlignment="1" applyFont="1">
      <alignment horizontal="center" shrinkToFit="0" vertical="center" wrapText="1"/>
    </xf>
    <xf borderId="1" fillId="9" fontId="2" numFmtId="9" xfId="0" applyAlignment="1" applyBorder="1" applyFont="1" applyNumberFormat="1">
      <alignment horizontal="center" shrinkToFit="0" vertical="center" wrapText="1"/>
    </xf>
    <xf borderId="0" fillId="0" fontId="2" numFmtId="14" xfId="0" applyAlignment="1" applyFont="1" applyNumberFormat="1">
      <alignment horizontal="center" shrinkToFit="0" vertical="center" wrapText="1"/>
    </xf>
    <xf borderId="1" fillId="12" fontId="2" numFmtId="0" xfId="0" applyAlignment="1" applyBorder="1" applyFill="1" applyFont="1">
      <alignment horizontal="center" readingOrder="0" shrinkToFit="0" vertical="center" wrapText="1"/>
    </xf>
    <xf borderId="0" fillId="0" fontId="2" numFmtId="164" xfId="0" applyAlignment="1" applyFont="1" applyNumberFormat="1">
      <alignment horizontal="center" shrinkToFit="0" vertical="center" wrapText="1"/>
    </xf>
    <xf borderId="0" fillId="0" fontId="2" numFmtId="0" xfId="0" applyAlignment="1" applyFont="1">
      <alignment horizontal="center" vertical="center"/>
    </xf>
    <xf borderId="0" fillId="0" fontId="2" numFmtId="9" xfId="0" applyAlignment="1" applyFont="1" applyNumberFormat="1">
      <alignment horizontal="center" shrinkToFit="0" vertical="center" wrapText="1"/>
    </xf>
    <xf borderId="0" fillId="0" fontId="2" numFmtId="164" xfId="0" applyAlignment="1" applyFont="1" applyNumberFormat="1">
      <alignment horizontal="center" vertical="center"/>
    </xf>
    <xf borderId="1" fillId="12" fontId="4" numFmtId="0" xfId="0" applyAlignment="1" applyBorder="1" applyFont="1">
      <alignment horizontal="center" readingOrder="0" shrinkToFit="0" vertical="center" wrapText="1"/>
    </xf>
    <xf borderId="0" fillId="0" fontId="2" numFmtId="9" xfId="0" applyAlignment="1" applyFont="1" applyNumberFormat="1">
      <alignment horizontal="center" vertical="center"/>
    </xf>
    <xf borderId="1" fillId="12" fontId="2" numFmtId="164" xfId="0" applyAlignment="1" applyBorder="1" applyFont="1" applyNumberFormat="1">
      <alignment horizontal="center" readingOrder="0" shrinkToFit="0" vertical="center" wrapText="1"/>
    </xf>
    <xf borderId="1" fillId="12" fontId="2" numFmtId="0" xfId="0" applyAlignment="1" applyBorder="1" applyFont="1">
      <alignment horizontal="center" shrinkToFit="0" vertical="center" wrapText="1"/>
    </xf>
    <xf borderId="1" fillId="12" fontId="2" numFmtId="9" xfId="0" applyAlignment="1" applyBorder="1" applyFont="1" applyNumberFormat="1">
      <alignment horizontal="center" shrinkToFit="0" vertical="center" wrapText="1"/>
    </xf>
    <xf borderId="1" fillId="12" fontId="2" numFmtId="0" xfId="0" applyAlignment="1" applyBorder="1" applyFont="1">
      <alignment horizontal="center" shrinkToFit="0" vertical="center" wrapText="1"/>
    </xf>
    <xf borderId="1" fillId="12" fontId="2" numFmtId="14" xfId="0" applyAlignment="1" applyBorder="1" applyFont="1" applyNumberFormat="1">
      <alignment horizontal="center" shrinkToFit="0" vertical="center" wrapText="1"/>
    </xf>
    <xf borderId="1" fillId="12" fontId="2" numFmtId="0" xfId="0" applyAlignment="1" applyBorder="1" applyFont="1">
      <alignment horizontal="center" shrinkToFit="0" vertical="center" wrapText="1"/>
    </xf>
    <xf borderId="1" fillId="0" fontId="2" numFmtId="15" xfId="0" applyAlignment="1" applyBorder="1" applyFont="1" applyNumberFormat="1">
      <alignment horizontal="center" shrinkToFit="0" vertical="center" wrapText="1"/>
    </xf>
    <xf borderId="1" fillId="7" fontId="2" numFmtId="0" xfId="0" applyAlignment="1" applyBorder="1" applyFont="1">
      <alignment horizontal="left" readingOrder="0" shrinkToFit="0" vertical="center" wrapText="1"/>
    </xf>
    <xf borderId="1" fillId="13" fontId="9" numFmtId="0" xfId="0" applyAlignment="1" applyBorder="1" applyFill="1" applyFont="1">
      <alignment horizontal="center" shrinkToFit="0" vertical="center" wrapText="1"/>
    </xf>
    <xf borderId="1" fillId="9" fontId="2" numFmtId="165" xfId="0" applyAlignment="1" applyBorder="1" applyFont="1" applyNumberFormat="1">
      <alignment horizontal="center" readingOrder="0" shrinkToFit="0" vertical="center" wrapText="1"/>
    </xf>
    <xf borderId="0" fillId="0" fontId="0" numFmtId="0" xfId="0" applyFont="1"/>
    <xf borderId="0" fillId="0" fontId="2" numFmtId="0" xfId="0" applyAlignment="1" applyFont="1">
      <alignment readingOrder="0" shrinkToFit="0" vertical="center" wrapText="1"/>
    </xf>
    <xf borderId="17" fillId="0" fontId="1" numFmtId="0" xfId="0" applyAlignment="1" applyBorder="1" applyFont="1">
      <alignment horizontal="center" readingOrder="0" shrinkToFit="0" vertical="center" wrapText="1"/>
    </xf>
    <xf quotePrefix="1" borderId="1" fillId="0" fontId="2" numFmtId="0" xfId="0" applyAlignment="1" applyBorder="1" applyFont="1">
      <alignment horizontal="center" shrinkToFit="0" vertical="center" wrapText="1"/>
    </xf>
    <xf borderId="1" fillId="7" fontId="4" numFmtId="0" xfId="0" applyAlignment="1" applyBorder="1" applyFont="1">
      <alignment horizontal="center" readingOrder="0" shrinkToFit="0" vertical="center" wrapText="1"/>
    </xf>
    <xf borderId="1" fillId="7" fontId="1" numFmtId="0" xfId="0" applyAlignment="1" applyBorder="1" applyFont="1">
      <alignment horizontal="center" readingOrder="0" shrinkToFit="0" vertical="center" wrapText="1"/>
    </xf>
    <xf borderId="1" fillId="12" fontId="1" numFmtId="0" xfId="0" applyAlignment="1" applyBorder="1" applyFont="1">
      <alignment horizontal="center" shrinkToFit="0" vertical="center" wrapText="1"/>
    </xf>
    <xf borderId="1" fillId="12" fontId="4" numFmtId="0" xfId="0" applyAlignment="1" applyBorder="1" applyFont="1">
      <alignment horizontal="center" readingOrder="0" shrinkToFit="0" vertical="center" wrapText="1"/>
    </xf>
    <xf borderId="1" fillId="12" fontId="2" numFmtId="0" xfId="0" applyAlignment="1" applyBorder="1" applyFont="1">
      <alignment horizontal="center" readingOrder="0" shrinkToFit="0" vertical="center" wrapText="1"/>
    </xf>
    <xf borderId="1" fillId="12" fontId="2" numFmtId="164" xfId="0" applyAlignment="1" applyBorder="1" applyFont="1" applyNumberFormat="1">
      <alignment horizontal="center" shrinkToFit="0" vertical="center" wrapText="1"/>
    </xf>
    <xf borderId="1" fillId="12" fontId="2" numFmtId="9" xfId="0" applyAlignment="1" applyBorder="1" applyFont="1" applyNumberFormat="1">
      <alignment horizontal="center" shrinkToFit="0" vertical="center" wrapText="1"/>
    </xf>
    <xf quotePrefix="1" borderId="1" fillId="12" fontId="2" numFmtId="15" xfId="0" applyAlignment="1" applyBorder="1" applyFont="1" applyNumberFormat="1">
      <alignment horizontal="center" shrinkToFit="0" vertical="center" wrapText="1"/>
    </xf>
    <xf borderId="1" fillId="14" fontId="2" numFmtId="0" xfId="0" applyAlignment="1" applyBorder="1" applyFill="1" applyFont="1">
      <alignment horizontal="center" readingOrder="0" shrinkToFit="0" vertical="center" wrapText="1"/>
    </xf>
    <xf borderId="1" fillId="6" fontId="2" numFmtId="0" xfId="0" applyAlignment="1" applyBorder="1" applyFont="1">
      <alignment horizontal="center" readingOrder="0" shrinkToFit="0" vertical="center" wrapText="1"/>
    </xf>
    <xf borderId="1" fillId="0" fontId="2" numFmtId="0" xfId="0" applyAlignment="1" applyBorder="1" applyFont="1">
      <alignment horizontal="center" readingOrder="0" shrinkToFit="0" vertical="center" wrapText="1"/>
    </xf>
    <xf borderId="1" fillId="0" fontId="4" numFmtId="0" xfId="0" applyAlignment="1" applyBorder="1" applyFont="1">
      <alignment horizontal="center" readingOrder="0" shrinkToFit="0" vertical="center" wrapText="1"/>
    </xf>
    <xf borderId="1" fillId="0" fontId="2" numFmtId="164" xfId="0" applyAlignment="1" applyBorder="1" applyFont="1" applyNumberFormat="1">
      <alignment horizontal="center" readingOrder="0" shrinkToFit="0" vertical="center" wrapText="1"/>
    </xf>
    <xf borderId="1" fillId="0" fontId="2" numFmtId="9" xfId="0" applyAlignment="1" applyBorder="1" applyFont="1" applyNumberFormat="1">
      <alignment horizontal="center" shrinkToFit="0" vertical="center" wrapText="1"/>
    </xf>
    <xf borderId="1" fillId="0" fontId="2" numFmtId="0" xfId="0" applyAlignment="1" applyBorder="1" applyFont="1">
      <alignment horizontal="center" shrinkToFit="0" vertical="center" wrapText="1"/>
    </xf>
    <xf borderId="1" fillId="0" fontId="2" numFmtId="14" xfId="0" applyAlignment="1" applyBorder="1" applyFont="1" applyNumberFormat="1">
      <alignment horizontal="center" shrinkToFit="0" vertical="center" wrapText="1"/>
    </xf>
    <xf borderId="1" fillId="0" fontId="2" numFmtId="0" xfId="0" applyAlignment="1" applyBorder="1" applyFont="1">
      <alignment horizontal="center" shrinkToFit="0" vertical="center" wrapText="1"/>
    </xf>
    <xf borderId="0" fillId="0" fontId="4" numFmtId="0" xfId="0" applyAlignment="1" applyFont="1">
      <alignment horizontal="center" readingOrder="0" shrinkToFit="0" vertical="center" wrapText="1"/>
    </xf>
    <xf borderId="32" fillId="0" fontId="2" numFmtId="0" xfId="0" applyAlignment="1" applyBorder="1" applyFont="1">
      <alignment horizontal="center" readingOrder="0" shrinkToFit="0" vertical="center" wrapText="1"/>
    </xf>
    <xf borderId="13" fillId="0" fontId="2" numFmtId="0" xfId="0" applyAlignment="1" applyBorder="1" applyFont="1">
      <alignment horizontal="center" readingOrder="0" shrinkToFit="0" vertical="center" wrapText="1"/>
    </xf>
    <xf borderId="33" fillId="0" fontId="2" numFmtId="0" xfId="0" applyAlignment="1" applyBorder="1" applyFont="1">
      <alignment horizontal="center" readingOrder="0" shrinkToFit="0" vertical="center" wrapText="1"/>
    </xf>
    <xf borderId="1" fillId="0" fontId="1" numFmtId="0" xfId="0" applyAlignment="1" applyBorder="1" applyFont="1">
      <alignment horizontal="center" vertical="center"/>
    </xf>
    <xf borderId="1" fillId="7" fontId="2" numFmtId="0" xfId="0" applyAlignment="1" applyBorder="1" applyFont="1">
      <alignment horizontal="center" readingOrder="0" vertical="center"/>
    </xf>
    <xf borderId="1" fillId="0" fontId="1" numFmtId="0" xfId="0" applyAlignment="1" applyBorder="1" applyFont="1">
      <alignment horizontal="center" readingOrder="0" shrinkToFit="0" vertical="center" wrapText="1"/>
    </xf>
    <xf borderId="1" fillId="0" fontId="4" numFmtId="0" xfId="0" applyAlignment="1" applyBorder="1" applyFont="1">
      <alignment horizontal="center" shrinkToFit="0" vertical="center" wrapText="1"/>
    </xf>
    <xf borderId="0" fillId="0" fontId="2" numFmtId="14" xfId="0" applyAlignment="1" applyFont="1" applyNumberFormat="1">
      <alignment horizontal="center" vertical="center"/>
    </xf>
  </cellXfs>
  <cellStyles count="1">
    <cellStyle xfId="0" name="Normal" builtinId="0"/>
  </cellStyles>
  <dxfs count="4">
    <dxf>
      <font>
        <color rgb="FF9C6500"/>
      </font>
      <fill>
        <patternFill patternType="solid">
          <fgColor rgb="FFFFEB9C"/>
          <bgColor rgb="FFFFEB9C"/>
        </patternFill>
      </fill>
      <border/>
    </dxf>
    <dxf>
      <font>
        <color rgb="FF9C0006"/>
      </font>
      <fill>
        <patternFill patternType="solid">
          <fgColor rgb="FFFFC7CE"/>
          <bgColor rgb="FFFFC7CE"/>
        </patternFill>
      </fill>
      <border/>
    </dxf>
    <dxf>
      <font>
        <color rgb="FF006100"/>
      </font>
      <fill>
        <patternFill patternType="solid">
          <fgColor rgb="FFC6EFCE"/>
          <bgColor rgb="FFC6EFCE"/>
        </patternFill>
      </fill>
      <border/>
    </dxf>
    <dxf>
      <font>
        <color rgb="FFC55A11"/>
      </font>
      <fill>
        <patternFill patternType="solid">
          <fgColor rgb="FFFBE4D5"/>
          <bgColor rgb="FFFBE4D5"/>
        </patternFill>
      </fill>
      <border/>
    </dxf>
  </dxfs>
</styleSheet>
</file>

<file path=xl/_rels/workbook.xml.rels><?xml version="1.0" encoding="UTF-8" standalone="yes"?><Relationships xmlns="http://schemas.openxmlformats.org/package/2006/relationships"><Relationship Id="rId11" Type="http://schemas.openxmlformats.org/officeDocument/2006/relationships/worksheet" Target="worksheets/sheet9.xml"/><Relationship Id="rId10" Type="http://schemas.openxmlformats.org/officeDocument/2006/relationships/worksheet" Target="worksheets/sheet8.xml"/><Relationship Id="rId13" Type="http://schemas.openxmlformats.org/officeDocument/2006/relationships/worksheet" Target="worksheets/sheet11.xml"/><Relationship Id="rId12" Type="http://schemas.openxmlformats.org/officeDocument/2006/relationships/worksheet" Target="worksheets/sheet10.xml"/><Relationship Id="rId1" Type="http://schemas.openxmlformats.org/officeDocument/2006/relationships/styles" Target="styles.xml"/><Relationship Id="rId2" Type="http://schemas.openxmlformats.org/officeDocument/2006/relationships/sharedStrings" Target="sharedStrings.xml"/><Relationship Id="rId3" Type="http://schemas.openxmlformats.org/officeDocument/2006/relationships/worksheet" Target="worksheets/sheet1.xml"/><Relationship Id="rId4" Type="http://schemas.openxmlformats.org/officeDocument/2006/relationships/worksheet" Target="worksheets/sheet2.xml"/><Relationship Id="rId9" Type="http://schemas.openxmlformats.org/officeDocument/2006/relationships/worksheet" Target="worksheets/sheet7.xml"/><Relationship Id="rId15" Type="http://schemas.openxmlformats.org/officeDocument/2006/relationships/worksheet" Target="worksheets/sheet13.xml"/><Relationship Id="rId14" Type="http://schemas.openxmlformats.org/officeDocument/2006/relationships/worksheet" Target="worksheets/sheet1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s>
</file>

<file path=xl/charts/chart1.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0" i="0" sz="2000">
                <a:solidFill>
                  <a:srgbClr val="808080"/>
                </a:solidFill>
                <a:latin typeface="+mn-lt"/>
              </a:defRPr>
            </a:pPr>
            <a:r>
              <a:t>ESTADO DE LAS ACCIONES</a:t>
            </a:r>
          </a:p>
        </c:rich>
      </c:tx>
      <c:overlay val="0"/>
    </c:title>
    <c:view3D>
      <c:rotX val="50"/>
      <c:perspective val="0"/>
    </c:view3D>
    <c:plotArea>
      <c:layout/>
      <c:pie3DChart>
        <c:varyColors val="1"/>
        <c:ser>
          <c:idx val="0"/>
          <c:order val="0"/>
          <c:dPt>
            <c:idx val="0"/>
            <c:spPr>
              <a:solidFill>
                <a:srgbClr val="5B9BD5"/>
              </a:solidFill>
            </c:spPr>
          </c:dPt>
          <c:dPt>
            <c:idx val="1"/>
            <c:spPr>
              <a:solidFill>
                <a:srgbClr val="ED7D31"/>
              </a:solidFill>
            </c:spPr>
          </c:dPt>
          <c:dPt>
            <c:idx val="2"/>
            <c:spPr>
              <a:solidFill>
                <a:srgbClr val="A5A5A5"/>
              </a:solidFill>
            </c:spPr>
          </c:dPt>
          <c:dPt>
            <c:idx val="3"/>
            <c:spPr>
              <a:solidFill>
                <a:srgbClr val="FFC000"/>
              </a:solidFill>
            </c:spPr>
          </c:dPt>
          <c:dLbls>
            <c:showLegendKey val="0"/>
            <c:showVal val="0"/>
            <c:showCatName val="0"/>
            <c:showSerName val="0"/>
            <c:showPercent val="1"/>
            <c:showBubbleSize val="0"/>
            <c:showLeaderLines val="1"/>
          </c:dLbls>
          <c:cat>
            <c:strRef>
              <c:f>ESTADISTICAS!$B$19:$B$22</c:f>
            </c:strRef>
          </c:cat>
          <c:val>
            <c:numRef>
              <c:f>ESTADISTICAS!$C$19:$C$22</c:f>
            </c:numRef>
          </c:val>
        </c:ser>
        <c:dLbls>
          <c:showLegendKey val="0"/>
          <c:showVal val="0"/>
          <c:showCatName val="0"/>
          <c:showSerName val="0"/>
          <c:showPercent val="0"/>
          <c:showBubbleSize val="0"/>
        </c:dLbls>
      </c:pie3DChart>
      <c:spPr>
        <a:solidFill>
          <a:srgbClr val="FFFFFF"/>
        </a:solidFill>
      </c:spPr>
    </c:plotArea>
    <c:legend>
      <c:legendPos val="b"/>
      <c:overlay val="0"/>
      <c:txPr>
        <a:bodyPr/>
        <a:lstStyle/>
        <a:p>
          <a:pPr lvl="0">
            <a:defRPr sz="1000">
              <a:solidFill>
                <a:srgbClr val="808080"/>
              </a:solidFill>
              <a:latin typeface="+mn-lt"/>
            </a:defRPr>
          </a:pPr>
        </a:p>
      </c:txPr>
    </c:legend>
    <c:plotVisOnly val="1"/>
  </c:chart>
  <c:spPr>
    <a:solidFill>
      <a:srgbClr val="FFFFFF"/>
    </a:solidFill>
  </c:spPr>
</c:chartSpace>
</file>

<file path=xl/charts/chart2.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plotArea>
      <c:layout/>
      <c:barChart>
        <c:barDir val="col"/>
        <c:grouping val="clustered"/>
        <c:ser>
          <c:idx val="0"/>
          <c:order val="0"/>
          <c:tx>
            <c:strRef>
              <c:f>ESTADISTICAS!$C$30</c:f>
            </c:strRef>
          </c:tx>
          <c:spPr>
            <a:solidFill>
              <a:srgbClr val="5B9BD5"/>
            </a:solidFill>
          </c:spPr>
          <c:dLbls>
            <c:txPr>
              <a:bodyPr/>
              <a:lstStyle/>
              <a:p>
                <a:pPr lvl="0">
                  <a:defRPr b="0" i="0" sz="800">
                    <a:solidFill>
                      <a:srgbClr val="808080"/>
                    </a:solidFill>
                  </a:defRPr>
                </a:pPr>
              </a:p>
            </c:txPr>
            <c:showLegendKey val="0"/>
            <c:showVal val="1"/>
            <c:showCatName val="0"/>
            <c:showSerName val="0"/>
            <c:showPercent val="0"/>
            <c:showBubbleSize val="0"/>
          </c:dLbls>
          <c:cat>
            <c:strRef>
              <c:f>ESTADISTICAS!$B$31:$B$39</c:f>
            </c:strRef>
          </c:cat>
          <c:val>
            <c:numRef>
              <c:f>ESTADISTICAS!$C$31:$C$39</c:f>
            </c:numRef>
          </c:val>
        </c:ser>
        <c:axId val="1973924372"/>
        <c:axId val="559132788"/>
      </c:barChart>
      <c:catAx>
        <c:axId val="1973924372"/>
        <c:scaling>
          <c:orientation val="minMax"/>
        </c:scaling>
        <c:delete val="0"/>
        <c:axPos val="b"/>
        <c:txPr>
          <a:bodyPr rot="-16800000"/>
          <a:lstStyle/>
          <a:p>
            <a:pPr lvl="0">
              <a:defRPr b="0" i="0" sz="800">
                <a:solidFill>
                  <a:srgbClr val="595959"/>
                </a:solidFill>
                <a:latin typeface="+mn-lt"/>
              </a:defRPr>
            </a:pPr>
          </a:p>
        </c:txPr>
        <c:crossAx val="559132788"/>
      </c:catAx>
      <c:valAx>
        <c:axId val="559132788"/>
        <c:scaling>
          <c:orientation val="minMax"/>
        </c:scaling>
        <c:delete val="0"/>
        <c:axPos val="l"/>
        <c:majorGridlines>
          <c:spPr>
            <a:ln>
              <a:solidFill>
                <a:srgbClr val="FFFFFF"/>
              </a:solidFill>
            </a:ln>
          </c:spPr>
        </c:majorGridlines>
        <c:numFmt formatCode="General" sourceLinked="1"/>
        <c:tickLblPos val="nextTo"/>
        <c:spPr>
          <a:ln w="47625">
            <a:noFill/>
          </a:ln>
        </c:spPr>
        <c:txPr>
          <a:bodyPr/>
          <a:lstStyle/>
          <a:p>
            <a:pPr lvl="0">
              <a:defRPr b="0"/>
            </a:pPr>
          </a:p>
        </c:txPr>
        <c:crossAx val="1973924372"/>
      </c:valAx>
      <c:spPr>
        <a:solidFill>
          <a:srgbClr val="FFFFFF"/>
        </a:solidFill>
      </c:spPr>
    </c:plotArea>
    <c:plotVisOnly val="1"/>
  </c:chart>
  <c:spPr>
    <a:solidFill>
      <a:srgbClr val="FFFFFF"/>
    </a:solidFill>
  </c:spPr>
</c:chartSpace>
</file>

<file path=xl/charts/chart3.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view3D>
      <c:rotX val="50"/>
      <c:perspective val="0"/>
    </c:view3D>
    <c:plotArea>
      <c:layout/>
      <c:pie3DChart>
        <c:varyColors val="1"/>
        <c:ser>
          <c:idx val="0"/>
          <c:order val="0"/>
          <c:tx>
            <c:strRef>
              <c:f>ESTADISTICAS!$C$30</c:f>
            </c:strRef>
          </c:tx>
          <c:dPt>
            <c:idx val="0"/>
            <c:spPr>
              <a:solidFill>
                <a:srgbClr val="4D84B5"/>
              </a:solidFill>
            </c:spPr>
          </c:dPt>
          <c:dPt>
            <c:idx val="1"/>
            <c:spPr>
              <a:solidFill>
                <a:srgbClr val="C96A2A"/>
              </a:solidFill>
            </c:spPr>
          </c:dPt>
          <c:dPt>
            <c:idx val="2"/>
            <c:spPr>
              <a:solidFill>
                <a:srgbClr val="8C8C8C"/>
              </a:solidFill>
            </c:spPr>
          </c:dPt>
          <c:dPt>
            <c:idx val="3"/>
            <c:spPr>
              <a:solidFill>
                <a:srgbClr val="D9A300"/>
              </a:solidFill>
            </c:spPr>
          </c:dPt>
          <c:dPt>
            <c:idx val="4"/>
            <c:spPr>
              <a:solidFill>
                <a:srgbClr val="3A61A7"/>
              </a:solidFill>
            </c:spPr>
          </c:dPt>
          <c:dPt>
            <c:idx val="5"/>
            <c:spPr>
              <a:solidFill>
                <a:srgbClr val="5F933C"/>
              </a:solidFill>
            </c:spPr>
          </c:dPt>
          <c:dPt>
            <c:idx val="6"/>
            <c:spPr>
              <a:solidFill>
                <a:srgbClr val="6BA5D9"/>
              </a:solidFill>
            </c:spPr>
          </c:dPt>
          <c:dPt>
            <c:idx val="7"/>
            <c:spPr>
              <a:solidFill>
                <a:srgbClr val="EF8A46"/>
              </a:solidFill>
            </c:spPr>
          </c:dPt>
          <c:dPt>
            <c:idx val="8"/>
            <c:spPr>
              <a:solidFill>
                <a:srgbClr val="AEAEAE"/>
              </a:solidFill>
            </c:spPr>
          </c:dPt>
          <c:dLbls>
            <c:showLegendKey val="0"/>
            <c:showVal val="0"/>
            <c:showCatName val="0"/>
            <c:showSerName val="0"/>
            <c:showPercent val="1"/>
            <c:showBubbleSize val="0"/>
            <c:showLeaderLines val="1"/>
          </c:dLbls>
          <c:cat>
            <c:strRef>
              <c:f>ESTADISTICAS!$B$31:$B$39</c:f>
            </c:strRef>
          </c:cat>
          <c:val>
            <c:numRef>
              <c:f>ESTADISTICAS!$C$31:$C$39</c:f>
            </c:numRef>
          </c:val>
        </c:ser>
        <c:dLbls>
          <c:showLegendKey val="0"/>
          <c:showVal val="0"/>
          <c:showCatName val="0"/>
          <c:showSerName val="0"/>
          <c:showPercent val="0"/>
          <c:showBubbleSize val="0"/>
        </c:dLbls>
      </c:pie3DChart>
      <c:spPr>
        <a:solidFill>
          <a:srgbClr val="FFFFFF"/>
        </a:solidFill>
      </c:spPr>
    </c:plotArea>
    <c:legend>
      <c:legendPos val="b"/>
      <c:overlay val="0"/>
      <c:txPr>
        <a:bodyPr/>
        <a:lstStyle/>
        <a:p>
          <a:pPr lvl="0">
            <a:defRPr sz="900">
              <a:solidFill>
                <a:srgbClr val="808080"/>
              </a:solidFill>
              <a:latin typeface="+mn-lt"/>
            </a:defRPr>
          </a:pPr>
        </a:p>
      </c:txPr>
    </c:legend>
    <c:plotVisOnly val="1"/>
  </c:chart>
  <c:spPr>
    <a:solidFill>
      <a:srgbClr val="FFFFFF"/>
    </a:solidFill>
  </c:spPr>
</c:chartSpace>
</file>

<file path=xl/drawings/_rels/drawing3.xml.rels><?xml version="1.0" encoding="UTF-8" standalone="yes"?><Relationships xmlns="http://schemas.openxmlformats.org/package/2006/relationships"><Relationship Id="rId1" Type="http://schemas.openxmlformats.org/officeDocument/2006/relationships/chart" Target="../charts/chart1.xml"/><Relationship Id="rId2" Type="http://schemas.openxmlformats.org/officeDocument/2006/relationships/chart" Target="../charts/chart2.xml"/><Relationship Id="rId3"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file>

<file path=xl/drawings/drawing10.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file>

<file path=xl/drawings/drawing1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file>

<file path=xl/drawings/drawing1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file>

<file path=xl/drawings/drawing1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dr:oneCellAnchor>
    <xdr:from>
      <xdr:col>4</xdr:col>
      <xdr:colOff>9525</xdr:colOff>
      <xdr:row>8</xdr:row>
      <xdr:rowOff>9525</xdr:rowOff>
    </xdr:from>
    <xdr:ext cx="8020050" cy="2724150"/>
    <xdr:graphicFrame>
      <xdr:nvGraphicFramePr>
        <xdr:cNvPr id="1" name="Chart 1"/>
        <xdr:cNvGraphicFramePr/>
      </xdr:nvGraphicFramePr>
      <xdr:xfrm>
        <a:off x="0" y="0"/>
        <a:ext cx="0" cy="0"/>
      </xdr:xfrm>
      <a:graphic>
        <a:graphicData uri="http://schemas.openxmlformats.org/drawingml/2006/chart">
          <c:chart r:id="rId1"/>
        </a:graphicData>
      </a:graphic>
    </xdr:graphicFrame>
    <xdr:clientData fLocksWithSheet="0"/>
  </xdr:oneCellAnchor>
  <xdr:oneCellAnchor>
    <xdr:from>
      <xdr:col>0</xdr:col>
      <xdr:colOff>723900</xdr:colOff>
      <xdr:row>42</xdr:row>
      <xdr:rowOff>133350</xdr:rowOff>
    </xdr:from>
    <xdr:ext cx="6419850" cy="3914775"/>
    <xdr:graphicFrame>
      <xdr:nvGraphicFramePr>
        <xdr:cNvPr id="2" name="Chart 2" title="Chart"/>
        <xdr:cNvGraphicFramePr/>
      </xdr:nvGraphicFramePr>
      <xdr:xfrm>
        <a:off x="0" y="0"/>
        <a:ext cx="0" cy="0"/>
      </xdr:xfrm>
      <a:graphic>
        <a:graphicData uri="http://schemas.openxmlformats.org/drawingml/2006/chart">
          <c:chart r:id="rId2"/>
        </a:graphicData>
      </a:graphic>
    </xdr:graphicFrame>
    <xdr:clientData fLocksWithSheet="0"/>
  </xdr:oneCellAnchor>
  <xdr:oneCellAnchor>
    <xdr:from>
      <xdr:col>7</xdr:col>
      <xdr:colOff>47625</xdr:colOff>
      <xdr:row>39</xdr:row>
      <xdr:rowOff>76200</xdr:rowOff>
    </xdr:from>
    <xdr:ext cx="6886575" cy="4600575"/>
    <xdr:graphicFrame>
      <xdr:nvGraphicFramePr>
        <xdr:cNvPr id="3" name="Chart 3" title="Gráfico"/>
        <xdr:cNvGraphicFramePr/>
      </xdr:nvGraphicFramePr>
      <xdr:xfrm>
        <a:off x="0" y="0"/>
        <a:ext cx="0" cy="0"/>
      </xdr:xfrm>
      <a:graphic>
        <a:graphicData uri="http://schemas.openxmlformats.org/drawingml/2006/chart">
          <c:chart r:id="rId3"/>
        </a:graphicData>
      </a:graphic>
    </xdr:graphicFrame>
    <xdr:clientData fLocksWithSheet="0"/>
  </xdr:oneCellAnchor>
</xdr:wsD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file>

<file path=xl/drawings/drawing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comments" Target="../comments1.xml"/><Relationship Id="rId2" Type="http://schemas.openxmlformats.org/officeDocument/2006/relationships/drawing" Target="../drawings/drawing10.xml"/><Relationship Id="rId3" Type="http://schemas.openxmlformats.org/officeDocument/2006/relationships/vmlDrawing" Target="../drawings/vmlDrawing1.vml"/></Relationships>
</file>

<file path=xl/worksheets/_rels/sheet11.xml.rels><?xml version="1.0" encoding="UTF-8" standalone="yes"?><Relationships xmlns="http://schemas.openxmlformats.org/package/2006/relationships"><Relationship Id="rId1" Type="http://schemas.openxmlformats.org/officeDocument/2006/relationships/comments" Target="../comments2.xml"/><Relationship Id="rId2" Type="http://schemas.openxmlformats.org/officeDocument/2006/relationships/drawing" Target="../drawings/drawing11.xml"/><Relationship Id="rId3" Type="http://schemas.openxmlformats.org/officeDocument/2006/relationships/vmlDrawing" Target="../drawings/vmlDrawing2.vml"/></Relationships>
</file>

<file path=xl/worksheets/_rels/sheet12.xml.rels><?xml version="1.0" encoding="UTF-8" standalone="yes"?><Relationships xmlns="http://schemas.openxmlformats.org/package/2006/relationships"><Relationship Id="rId1" Type="http://schemas.openxmlformats.org/officeDocument/2006/relationships/comments" Target="../comments3.xml"/><Relationship Id="rId2" Type="http://schemas.openxmlformats.org/officeDocument/2006/relationships/drawing" Target="../drawings/drawing12.xml"/><Relationship Id="rId3" Type="http://schemas.openxmlformats.org/officeDocument/2006/relationships/vmlDrawing" Target="../drawings/vmlDrawing3.v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Pr>
    <tabColor rgb="FFFF0000"/>
    <outlinePr summaryBelow="0" summaryRight="0"/>
    <pageSetUpPr/>
  </sheetPr>
  <sheetViews>
    <sheetView workbookViewId="0"/>
  </sheetViews>
  <sheetFormatPr customHeight="1" defaultColWidth="14.43" defaultRowHeight="15.0"/>
  <cols>
    <col customWidth="1" min="1" max="1" width="61.57"/>
    <col customWidth="1" min="2" max="2" width="57.57"/>
    <col customWidth="1" min="3" max="3" width="23.57"/>
    <col customWidth="1" min="4" max="4" width="21.14"/>
    <col customWidth="1" min="5" max="6" width="22.86"/>
    <col customWidth="1" min="7" max="7" width="14.86"/>
  </cols>
  <sheetData>
    <row r="1" ht="12.75" customHeight="1">
      <c r="A1" s="1" t="s">
        <v>0</v>
      </c>
      <c r="B1" s="1" t="s">
        <v>1</v>
      </c>
      <c r="C1" s="1" t="s">
        <v>2</v>
      </c>
      <c r="D1" s="2" t="s">
        <v>3</v>
      </c>
      <c r="E1" s="2" t="s">
        <v>4</v>
      </c>
      <c r="F1" s="2" t="s">
        <v>5</v>
      </c>
      <c r="G1" s="2" t="s">
        <v>6</v>
      </c>
    </row>
    <row r="2" ht="12.75" customHeight="1">
      <c r="A2" s="3" t="s">
        <v>7</v>
      </c>
      <c r="B2" s="3" t="s">
        <v>8</v>
      </c>
      <c r="C2" s="3" t="s">
        <v>9</v>
      </c>
      <c r="D2" s="3" t="s">
        <v>10</v>
      </c>
      <c r="E2" s="4" t="s">
        <v>11</v>
      </c>
      <c r="F2" s="4" t="s">
        <v>11</v>
      </c>
      <c r="G2" s="5" t="s">
        <v>12</v>
      </c>
    </row>
    <row r="3" ht="12.75" customHeight="1">
      <c r="A3" s="3" t="s">
        <v>13</v>
      </c>
      <c r="B3" s="3" t="s">
        <v>14</v>
      </c>
      <c r="C3" s="3" t="s">
        <v>15</v>
      </c>
      <c r="D3" s="3" t="s">
        <v>16</v>
      </c>
      <c r="E3" s="4" t="s">
        <v>17</v>
      </c>
      <c r="F3" s="4" t="s">
        <v>17</v>
      </c>
      <c r="G3" s="5" t="s">
        <v>18</v>
      </c>
    </row>
    <row r="4" ht="12.75" customHeight="1">
      <c r="A4" s="3" t="s">
        <v>19</v>
      </c>
      <c r="B4" s="3" t="s">
        <v>20</v>
      </c>
      <c r="C4" s="3"/>
      <c r="D4" s="3" t="s">
        <v>21</v>
      </c>
      <c r="E4" s="4"/>
      <c r="F4" s="4"/>
      <c r="G4" s="5" t="s">
        <v>22</v>
      </c>
    </row>
    <row r="5" ht="12.75" customHeight="1">
      <c r="A5" s="3" t="s">
        <v>23</v>
      </c>
      <c r="B5" s="3" t="s">
        <v>24</v>
      </c>
      <c r="C5" s="3"/>
      <c r="D5" s="3"/>
      <c r="E5" s="4"/>
      <c r="F5" s="4"/>
      <c r="G5" s="5" t="s">
        <v>25</v>
      </c>
    </row>
    <row r="6" ht="12.75" customHeight="1">
      <c r="A6" s="3" t="s">
        <v>26</v>
      </c>
      <c r="B6" s="3" t="s">
        <v>27</v>
      </c>
      <c r="C6" s="3"/>
      <c r="D6" s="3"/>
      <c r="E6" s="4"/>
      <c r="F6" s="4"/>
      <c r="G6" s="4"/>
    </row>
    <row r="7" ht="12.75" customHeight="1">
      <c r="A7" s="3" t="s">
        <v>28</v>
      </c>
      <c r="B7" s="3" t="s">
        <v>29</v>
      </c>
      <c r="C7" s="3"/>
      <c r="D7" s="3"/>
      <c r="E7" s="4"/>
      <c r="F7" s="4"/>
      <c r="G7" s="4"/>
    </row>
    <row r="8" ht="12.75" customHeight="1">
      <c r="A8" s="3" t="s">
        <v>30</v>
      </c>
      <c r="B8" s="3" t="s">
        <v>31</v>
      </c>
      <c r="C8" s="3"/>
      <c r="D8" s="3"/>
      <c r="E8" s="3"/>
      <c r="F8" s="3"/>
      <c r="G8" s="3"/>
    </row>
    <row r="9" ht="12.75" customHeight="1">
      <c r="A9" s="3" t="s">
        <v>32</v>
      </c>
      <c r="B9" s="3" t="s">
        <v>33</v>
      </c>
      <c r="C9" s="3"/>
      <c r="D9" s="3"/>
      <c r="E9" s="3"/>
      <c r="F9" s="3"/>
      <c r="G9" s="3"/>
    </row>
    <row r="10" ht="12.75" customHeight="1">
      <c r="A10" s="3" t="s">
        <v>34</v>
      </c>
      <c r="B10" s="3" t="s">
        <v>35</v>
      </c>
      <c r="C10" s="3"/>
      <c r="D10" s="3"/>
      <c r="E10" s="3"/>
      <c r="F10" s="3"/>
      <c r="G10" s="3"/>
    </row>
    <row r="11" ht="12.75" customHeight="1">
      <c r="A11" s="3" t="s">
        <v>36</v>
      </c>
      <c r="B11" s="3" t="s">
        <v>37</v>
      </c>
      <c r="C11" s="3"/>
      <c r="D11" s="3" t="s">
        <v>36</v>
      </c>
      <c r="E11" s="3"/>
      <c r="F11" s="3"/>
      <c r="G11" s="3"/>
    </row>
    <row r="12" ht="12.75" customHeight="1">
      <c r="A12" s="3" t="s">
        <v>36</v>
      </c>
      <c r="B12" s="3" t="s">
        <v>38</v>
      </c>
      <c r="C12" s="3"/>
      <c r="D12" s="3" t="s">
        <v>36</v>
      </c>
      <c r="E12" s="3"/>
      <c r="F12" s="3"/>
      <c r="G12" s="3"/>
    </row>
    <row r="13" ht="12.75" customHeight="1">
      <c r="A13" s="3" t="s">
        <v>36</v>
      </c>
      <c r="B13" s="3" t="s">
        <v>39</v>
      </c>
      <c r="C13" s="3"/>
      <c r="D13" s="3" t="s">
        <v>36</v>
      </c>
      <c r="E13" s="3"/>
      <c r="F13" s="3"/>
      <c r="G13" s="3"/>
    </row>
    <row r="14" ht="12.75" customHeight="1">
      <c r="A14" s="3" t="s">
        <v>36</v>
      </c>
      <c r="B14" s="3" t="s">
        <v>40</v>
      </c>
      <c r="C14" s="3"/>
      <c r="D14" s="3" t="s">
        <v>36</v>
      </c>
      <c r="E14" s="3"/>
      <c r="F14" s="3"/>
      <c r="G14" s="3"/>
    </row>
    <row r="15" ht="12.75" customHeight="1">
      <c r="A15" s="3" t="s">
        <v>36</v>
      </c>
      <c r="B15" s="3" t="s">
        <v>42</v>
      </c>
      <c r="C15" s="3"/>
      <c r="D15" s="3" t="s">
        <v>36</v>
      </c>
      <c r="E15" s="3"/>
      <c r="F15" s="3"/>
      <c r="G15" s="3"/>
    </row>
    <row r="16" ht="12.75" customHeight="1">
      <c r="A16" s="3" t="s">
        <v>36</v>
      </c>
      <c r="B16" s="3" t="s">
        <v>43</v>
      </c>
      <c r="C16" s="3"/>
      <c r="D16" s="3" t="s">
        <v>36</v>
      </c>
      <c r="E16" s="3"/>
      <c r="F16" s="3"/>
      <c r="G16" s="3"/>
    </row>
    <row r="17" ht="12.75" customHeight="1">
      <c r="A17" s="3" t="s">
        <v>36</v>
      </c>
      <c r="B17" s="3" t="s">
        <v>44</v>
      </c>
      <c r="C17" s="3"/>
      <c r="D17" s="3" t="s">
        <v>36</v>
      </c>
      <c r="E17" s="3"/>
      <c r="F17" s="3"/>
      <c r="G17" s="3"/>
    </row>
    <row r="18" ht="12.75" customHeight="1">
      <c r="A18" s="3" t="s">
        <v>36</v>
      </c>
      <c r="B18" s="3" t="s">
        <v>45</v>
      </c>
      <c r="C18" s="3"/>
      <c r="D18" s="3" t="s">
        <v>36</v>
      </c>
      <c r="E18" s="3"/>
      <c r="F18" s="3"/>
      <c r="G18" s="3"/>
    </row>
  </sheetData>
  <printOptions/>
  <pageMargins bottom="0.75" footer="0.0" header="0.0" left="0.7" right="0.7" top="0.75"/>
  <pageSetup orientation="portrait"/>
  <drawing r:id="rId1"/>
</worksheet>
</file>

<file path=xl/worksheets/sheet10.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Pr>
    <outlinePr summaryBelow="0" summaryRight="0"/>
    <pageSetUpPr/>
  </sheetPr>
  <sheetViews>
    <sheetView workbookViewId="0"/>
  </sheetViews>
  <sheetFormatPr customHeight="1" defaultColWidth="14.43" defaultRowHeight="15.0"/>
  <cols>
    <col customWidth="1" min="1" max="6" width="43.0"/>
    <col customWidth="1" min="7" max="7" width="42.0"/>
    <col customWidth="1" min="8" max="8" width="46.57"/>
    <col customWidth="1" min="9" max="9" width="18.43"/>
    <col customWidth="1" min="10" max="11" width="25.71"/>
    <col customWidth="1" min="12" max="12" width="28.0"/>
    <col customWidth="1" min="13" max="13" width="16.71"/>
    <col customWidth="1" min="14" max="14" width="19.0"/>
    <col customWidth="1" min="15" max="15" width="51.86"/>
    <col customWidth="1" min="16" max="16" width="25.71"/>
    <col customWidth="1" min="17" max="17" width="70.0"/>
    <col customWidth="1" min="18" max="18" width="20.14"/>
    <col customWidth="1" min="19" max="21" width="25.71"/>
  </cols>
  <sheetData>
    <row r="1" ht="18.0" customHeight="1">
      <c r="A1" s="13" t="s">
        <v>73</v>
      </c>
      <c r="B1" s="14"/>
      <c r="C1" s="14"/>
      <c r="D1" s="14"/>
      <c r="E1" s="14"/>
      <c r="F1" s="14"/>
      <c r="G1" s="14"/>
      <c r="H1" s="14"/>
      <c r="I1" s="14"/>
      <c r="J1" s="14"/>
      <c r="K1" s="14"/>
      <c r="L1" s="14"/>
      <c r="M1" s="14"/>
      <c r="N1" s="14"/>
      <c r="O1" s="14"/>
      <c r="P1" s="14"/>
      <c r="Q1" s="14"/>
      <c r="R1" s="14"/>
      <c r="S1" s="15" t="s">
        <v>87</v>
      </c>
      <c r="T1" s="16"/>
      <c r="U1" s="17" t="s">
        <v>91</v>
      </c>
    </row>
    <row r="2" ht="12.75" customHeight="1">
      <c r="A2" s="18"/>
      <c r="S2" s="15" t="s">
        <v>92</v>
      </c>
      <c r="T2" s="16"/>
      <c r="U2" s="17">
        <v>9.0</v>
      </c>
    </row>
    <row r="3" ht="18.0" customHeight="1">
      <c r="A3" s="19"/>
      <c r="B3" s="20"/>
      <c r="C3" s="20"/>
      <c r="D3" s="20"/>
      <c r="E3" s="20"/>
      <c r="F3" s="20"/>
      <c r="G3" s="20"/>
      <c r="H3" s="20"/>
      <c r="I3" s="20"/>
      <c r="J3" s="20"/>
      <c r="K3" s="20"/>
      <c r="L3" s="20"/>
      <c r="M3" s="20"/>
      <c r="N3" s="20"/>
      <c r="O3" s="20"/>
      <c r="P3" s="20"/>
      <c r="Q3" s="20"/>
      <c r="R3" s="20"/>
      <c r="S3" s="21" t="s">
        <v>93</v>
      </c>
      <c r="T3" s="22"/>
      <c r="U3" s="23">
        <v>43028.0</v>
      </c>
    </row>
    <row r="4" ht="65.25" customHeight="1">
      <c r="A4" s="24" t="s">
        <v>1</v>
      </c>
      <c r="B4" s="25" t="s">
        <v>94</v>
      </c>
      <c r="C4" s="25" t="s">
        <v>95</v>
      </c>
      <c r="D4" s="26" t="s">
        <v>96</v>
      </c>
      <c r="E4" s="27" t="s">
        <v>97</v>
      </c>
      <c r="F4" s="28" t="s">
        <v>98</v>
      </c>
      <c r="G4" s="29"/>
      <c r="H4" s="29"/>
      <c r="I4" s="29"/>
      <c r="J4" s="29"/>
      <c r="K4" s="29"/>
      <c r="L4" s="29"/>
      <c r="M4" s="35"/>
      <c r="N4" s="35"/>
      <c r="O4" s="29"/>
      <c r="P4" s="29"/>
      <c r="Q4" s="29"/>
      <c r="R4" s="35"/>
      <c r="S4" s="21"/>
      <c r="T4" s="21"/>
      <c r="U4" s="30"/>
    </row>
    <row r="5" ht="53.25" customHeight="1">
      <c r="A5" s="31" t="s">
        <v>29</v>
      </c>
      <c r="B5" s="34">
        <f>COUNTIF(K9:K1048576,"CONOCIMIENTO DEL RIESGO Y EFECTOS DEL CAMBIO CLIMÁTICO")</f>
        <v>21</v>
      </c>
      <c r="C5" s="34">
        <f>COUNTIFS(K9:K1048576,"CONOCIMIENTO DEL RIESGO Y EFECTOS DEL CAMBIO CLIMÁTICO",U9:U1048576,"NO INICIADA")</f>
        <v>0</v>
      </c>
      <c r="D5" s="37">
        <f>COUNTIFS(K9:K1048576,"CONOCIMIENTO DEL RIESGO Y EFECTOS DEL CAMBIO CLIMÁTICO",U9:U1048576,"CERRADA")</f>
        <v>13</v>
      </c>
      <c r="E5" s="34">
        <f>COUNTIFS(K9:K1048576,"CONOCIMIENTO DEL RIESGO Y EFECTOS DEL CAMBIO CLIMÁTICO",U9:U1048576,"ABIERTA EN DESARROLLO")</f>
        <v>2</v>
      </c>
      <c r="F5" s="34">
        <f>COUNTIFS(K9:K1048576,"CONOCIMIENTO DEL RIESGO Y EFECTOS DEL CAMBIO CLIMÁTICO",U9:U1048576,"ABIERTA VENCIDA")</f>
        <v>6</v>
      </c>
      <c r="G5" s="29"/>
      <c r="H5" s="29"/>
      <c r="I5" s="29"/>
      <c r="J5" s="29"/>
      <c r="K5" s="29"/>
      <c r="L5" s="29"/>
      <c r="M5" s="35"/>
      <c r="N5" s="35"/>
      <c r="O5" s="29"/>
      <c r="P5" s="29"/>
      <c r="Q5" s="29"/>
      <c r="R5" s="35"/>
      <c r="S5" s="21"/>
      <c r="T5" s="21"/>
      <c r="U5" s="30"/>
    </row>
    <row r="6" ht="18.0" customHeight="1">
      <c r="A6" s="29"/>
      <c r="B6" s="29"/>
      <c r="C6" s="153"/>
      <c r="D6" s="29"/>
      <c r="E6" s="29"/>
      <c r="F6" s="29"/>
      <c r="G6" s="29"/>
      <c r="H6" s="29"/>
      <c r="I6" s="29"/>
      <c r="J6" s="29"/>
      <c r="K6" s="29"/>
      <c r="L6" s="29"/>
      <c r="M6" s="35"/>
      <c r="N6" s="35"/>
      <c r="O6" s="29"/>
      <c r="P6" s="29"/>
      <c r="Q6" s="29"/>
      <c r="R6" s="35"/>
      <c r="S6" s="21"/>
      <c r="T6" s="21"/>
      <c r="U6" s="30"/>
    </row>
    <row r="7" ht="54.0" customHeight="1">
      <c r="A7" s="15" t="s">
        <v>99</v>
      </c>
      <c r="B7" s="7"/>
      <c r="C7" s="7"/>
      <c r="D7" s="7"/>
      <c r="E7" s="7"/>
      <c r="F7" s="7"/>
      <c r="G7" s="7"/>
      <c r="H7" s="7"/>
      <c r="I7" s="7"/>
      <c r="J7" s="7"/>
      <c r="K7" s="7"/>
      <c r="L7" s="7"/>
      <c r="M7" s="7"/>
      <c r="N7" s="8"/>
      <c r="O7" s="39" t="s">
        <v>100</v>
      </c>
      <c r="P7" s="40" t="s">
        <v>101</v>
      </c>
      <c r="Q7" s="7"/>
      <c r="R7" s="7"/>
      <c r="S7" s="7"/>
      <c r="T7" s="7"/>
      <c r="U7" s="8"/>
    </row>
    <row r="8" ht="71.25" customHeight="1">
      <c r="A8" s="17" t="s">
        <v>41</v>
      </c>
      <c r="B8" s="17" t="s">
        <v>53</v>
      </c>
      <c r="C8" s="17" t="s">
        <v>55</v>
      </c>
      <c r="D8" s="17" t="s">
        <v>57</v>
      </c>
      <c r="E8" s="17" t="s">
        <v>2</v>
      </c>
      <c r="F8" s="17" t="s">
        <v>60</v>
      </c>
      <c r="G8" s="17" t="s">
        <v>62</v>
      </c>
      <c r="H8" s="17" t="s">
        <v>64</v>
      </c>
      <c r="I8" s="17" t="s">
        <v>102</v>
      </c>
      <c r="J8" s="17" t="s">
        <v>0</v>
      </c>
      <c r="K8" s="17" t="s">
        <v>1</v>
      </c>
      <c r="L8" s="17" t="s">
        <v>103</v>
      </c>
      <c r="M8" s="45" t="s">
        <v>71</v>
      </c>
      <c r="N8" s="45" t="s">
        <v>74</v>
      </c>
      <c r="O8" s="90" t="s">
        <v>76</v>
      </c>
      <c r="P8" s="91" t="s">
        <v>78</v>
      </c>
      <c r="Q8" s="17" t="s">
        <v>80</v>
      </c>
      <c r="R8" s="45" t="s">
        <v>104</v>
      </c>
      <c r="S8" s="17" t="s">
        <v>105</v>
      </c>
      <c r="T8" s="17" t="s">
        <v>106</v>
      </c>
      <c r="U8" s="17" t="s">
        <v>108</v>
      </c>
    </row>
    <row r="9" ht="71.25" customHeight="1">
      <c r="A9" s="17" t="s">
        <v>444</v>
      </c>
      <c r="B9" s="107">
        <v>2017.0</v>
      </c>
      <c r="C9" s="107" t="s">
        <v>445</v>
      </c>
      <c r="D9" s="107" t="s">
        <v>446</v>
      </c>
      <c r="E9" s="94" t="s">
        <v>9</v>
      </c>
      <c r="F9" s="107" t="s">
        <v>447</v>
      </c>
      <c r="G9" s="107" t="s">
        <v>448</v>
      </c>
      <c r="H9" s="107" t="s">
        <v>449</v>
      </c>
      <c r="I9" s="94" t="s">
        <v>16</v>
      </c>
      <c r="J9" s="94" t="s">
        <v>28</v>
      </c>
      <c r="K9" s="94" t="s">
        <v>29</v>
      </c>
      <c r="L9" s="107" t="s">
        <v>450</v>
      </c>
      <c r="M9" s="109">
        <v>43040.0</v>
      </c>
      <c r="N9" s="109">
        <v>43312.0</v>
      </c>
      <c r="O9" s="118" t="s">
        <v>451</v>
      </c>
      <c r="P9" s="119">
        <v>0.2</v>
      </c>
      <c r="Q9" s="93" t="s">
        <v>452</v>
      </c>
      <c r="R9" s="98">
        <v>43292.0</v>
      </c>
      <c r="S9" s="94" t="s">
        <v>17</v>
      </c>
      <c r="T9" s="94" t="s">
        <v>17</v>
      </c>
      <c r="U9" s="94" t="s">
        <v>12</v>
      </c>
    </row>
    <row r="10" ht="71.25" customHeight="1">
      <c r="A10" s="17" t="s">
        <v>453</v>
      </c>
      <c r="B10" s="107">
        <v>2017.0</v>
      </c>
      <c r="C10" s="107" t="s">
        <v>445</v>
      </c>
      <c r="D10" s="107" t="s">
        <v>454</v>
      </c>
      <c r="E10" s="94" t="s">
        <v>9</v>
      </c>
      <c r="F10" s="107" t="s">
        <v>455</v>
      </c>
      <c r="G10" s="107" t="s">
        <v>456</v>
      </c>
      <c r="H10" s="107" t="s">
        <v>457</v>
      </c>
      <c r="I10" s="94" t="s">
        <v>16</v>
      </c>
      <c r="J10" s="94" t="s">
        <v>28</v>
      </c>
      <c r="K10" s="94" t="s">
        <v>29</v>
      </c>
      <c r="L10" s="107" t="s">
        <v>450</v>
      </c>
      <c r="M10" s="109">
        <v>43070.0</v>
      </c>
      <c r="N10" s="109">
        <v>43312.0</v>
      </c>
      <c r="O10" s="118" t="s">
        <v>458</v>
      </c>
      <c r="P10" s="5">
        <v>0.0</v>
      </c>
      <c r="Q10" s="131" t="s">
        <v>459</v>
      </c>
      <c r="R10" s="98">
        <v>43292.0</v>
      </c>
      <c r="S10" s="94" t="s">
        <v>17</v>
      </c>
      <c r="T10" s="94" t="s">
        <v>17</v>
      </c>
      <c r="U10" s="94" t="s">
        <v>12</v>
      </c>
    </row>
    <row r="11" ht="71.25" customHeight="1">
      <c r="A11" s="17" t="s">
        <v>460</v>
      </c>
      <c r="B11" s="107">
        <v>2017.0</v>
      </c>
      <c r="C11" s="107" t="s">
        <v>445</v>
      </c>
      <c r="D11" s="107" t="s">
        <v>461</v>
      </c>
      <c r="E11" s="94" t="s">
        <v>9</v>
      </c>
      <c r="F11" s="107" t="s">
        <v>462</v>
      </c>
      <c r="G11" s="107" t="s">
        <v>463</v>
      </c>
      <c r="H11" s="107" t="s">
        <v>464</v>
      </c>
      <c r="I11" s="94" t="s">
        <v>16</v>
      </c>
      <c r="J11" s="94" t="s">
        <v>28</v>
      </c>
      <c r="K11" s="94" t="s">
        <v>29</v>
      </c>
      <c r="L11" s="107" t="s">
        <v>450</v>
      </c>
      <c r="M11" s="109">
        <v>43040.0</v>
      </c>
      <c r="N11" s="109">
        <v>43131.0</v>
      </c>
      <c r="O11" s="118" t="s">
        <v>465</v>
      </c>
      <c r="P11" s="119">
        <v>1.0</v>
      </c>
      <c r="Q11" s="93" t="s">
        <v>466</v>
      </c>
      <c r="R11" s="98">
        <v>43299.0</v>
      </c>
      <c r="S11" s="94" t="s">
        <v>11</v>
      </c>
      <c r="T11" s="94" t="s">
        <v>11</v>
      </c>
      <c r="U11" s="94" t="s">
        <v>22</v>
      </c>
    </row>
    <row r="12" ht="71.25" customHeight="1">
      <c r="A12" s="17" t="s">
        <v>467</v>
      </c>
      <c r="B12" s="107">
        <v>2017.0</v>
      </c>
      <c r="C12" s="107" t="s">
        <v>445</v>
      </c>
      <c r="D12" s="107" t="s">
        <v>468</v>
      </c>
      <c r="E12" s="94" t="s">
        <v>9</v>
      </c>
      <c r="F12" s="107" t="s">
        <v>469</v>
      </c>
      <c r="G12" s="107" t="s">
        <v>470</v>
      </c>
      <c r="H12" s="107" t="s">
        <v>471</v>
      </c>
      <c r="I12" s="94" t="s">
        <v>16</v>
      </c>
      <c r="J12" s="94" t="s">
        <v>28</v>
      </c>
      <c r="K12" s="94" t="s">
        <v>29</v>
      </c>
      <c r="L12" s="107" t="s">
        <v>450</v>
      </c>
      <c r="M12" s="109">
        <v>43040.0</v>
      </c>
      <c r="N12" s="109">
        <v>43131.0</v>
      </c>
      <c r="O12" s="118" t="s">
        <v>472</v>
      </c>
      <c r="P12" s="119">
        <v>0.4</v>
      </c>
      <c r="Q12" s="154" t="s">
        <v>473</v>
      </c>
      <c r="R12" s="98">
        <v>43299.0</v>
      </c>
      <c r="S12" s="94" t="s">
        <v>17</v>
      </c>
      <c r="T12" s="94" t="s">
        <v>17</v>
      </c>
      <c r="U12" s="94" t="s">
        <v>18</v>
      </c>
    </row>
    <row r="13" ht="71.25" customHeight="1">
      <c r="A13" s="17" t="s">
        <v>474</v>
      </c>
      <c r="B13" s="107">
        <v>2017.0</v>
      </c>
      <c r="C13" s="107" t="s">
        <v>445</v>
      </c>
      <c r="D13" s="107" t="s">
        <v>475</v>
      </c>
      <c r="E13" s="94" t="s">
        <v>9</v>
      </c>
      <c r="F13" s="107" t="s">
        <v>476</v>
      </c>
      <c r="G13" s="107" t="s">
        <v>470</v>
      </c>
      <c r="H13" s="107" t="s">
        <v>471</v>
      </c>
      <c r="I13" s="94" t="s">
        <v>16</v>
      </c>
      <c r="J13" s="94" t="s">
        <v>28</v>
      </c>
      <c r="K13" s="94" t="s">
        <v>29</v>
      </c>
      <c r="L13" s="107" t="s">
        <v>450</v>
      </c>
      <c r="M13" s="109">
        <v>43040.0</v>
      </c>
      <c r="N13" s="109">
        <v>43131.0</v>
      </c>
      <c r="O13" s="118" t="s">
        <v>477</v>
      </c>
      <c r="P13" s="119">
        <v>0.4</v>
      </c>
      <c r="Q13" s="154" t="s">
        <v>478</v>
      </c>
      <c r="R13" s="98">
        <v>43299.0</v>
      </c>
      <c r="S13" s="94" t="s">
        <v>17</v>
      </c>
      <c r="T13" s="94" t="s">
        <v>17</v>
      </c>
      <c r="U13" s="94" t="s">
        <v>18</v>
      </c>
    </row>
    <row r="14" ht="71.25" customHeight="1">
      <c r="A14" s="17" t="s">
        <v>479</v>
      </c>
      <c r="B14" s="107">
        <v>2014.0</v>
      </c>
      <c r="C14" s="107" t="s">
        <v>176</v>
      </c>
      <c r="D14" s="17"/>
      <c r="E14" s="94" t="s">
        <v>9</v>
      </c>
      <c r="F14" s="107" t="s">
        <v>480</v>
      </c>
      <c r="G14" s="107"/>
      <c r="H14" s="107" t="s">
        <v>481</v>
      </c>
      <c r="I14" s="94" t="s">
        <v>16</v>
      </c>
      <c r="J14" s="94" t="s">
        <v>28</v>
      </c>
      <c r="K14" s="94" t="s">
        <v>29</v>
      </c>
      <c r="L14" s="107" t="s">
        <v>482</v>
      </c>
      <c r="M14" s="109">
        <v>42919.0</v>
      </c>
      <c r="N14" s="109">
        <v>43100.0</v>
      </c>
      <c r="O14" s="118" t="s">
        <v>483</v>
      </c>
      <c r="P14" s="5">
        <v>0.8</v>
      </c>
      <c r="Q14" s="93" t="s">
        <v>484</v>
      </c>
      <c r="R14" s="98">
        <v>43299.0</v>
      </c>
      <c r="S14" s="94" t="s">
        <v>17</v>
      </c>
      <c r="T14" s="94" t="s">
        <v>17</v>
      </c>
      <c r="U14" s="94" t="s">
        <v>18</v>
      </c>
    </row>
    <row r="15" ht="71.25" customHeight="1">
      <c r="A15" s="17" t="s">
        <v>485</v>
      </c>
      <c r="B15" s="107">
        <v>2017.0</v>
      </c>
      <c r="C15" s="107" t="s">
        <v>486</v>
      </c>
      <c r="D15" s="107" t="s">
        <v>487</v>
      </c>
      <c r="E15" s="94" t="s">
        <v>9</v>
      </c>
      <c r="F15" s="107" t="s">
        <v>488</v>
      </c>
      <c r="G15" s="107" t="s">
        <v>489</v>
      </c>
      <c r="H15" s="107" t="s">
        <v>490</v>
      </c>
      <c r="I15" s="94" t="s">
        <v>16</v>
      </c>
      <c r="J15" s="94" t="s">
        <v>28</v>
      </c>
      <c r="K15" s="94" t="s">
        <v>29</v>
      </c>
      <c r="L15" s="107" t="s">
        <v>494</v>
      </c>
      <c r="M15" s="109">
        <v>42962.0</v>
      </c>
      <c r="N15" s="109">
        <v>43100.0</v>
      </c>
      <c r="O15" s="118" t="s">
        <v>496</v>
      </c>
      <c r="P15" s="5">
        <v>0.0</v>
      </c>
      <c r="Q15" s="131" t="s">
        <v>499</v>
      </c>
      <c r="R15" s="98">
        <v>43299.0</v>
      </c>
      <c r="S15" s="94" t="s">
        <v>17</v>
      </c>
      <c r="T15" s="94" t="s">
        <v>17</v>
      </c>
      <c r="U15" s="94" t="s">
        <v>18</v>
      </c>
    </row>
    <row r="16" ht="71.25" customHeight="1">
      <c r="A16" s="17" t="s">
        <v>501</v>
      </c>
      <c r="B16" s="107">
        <v>2017.0</v>
      </c>
      <c r="C16" s="107" t="s">
        <v>486</v>
      </c>
      <c r="D16" s="107" t="s">
        <v>502</v>
      </c>
      <c r="E16" s="94" t="s">
        <v>9</v>
      </c>
      <c r="F16" s="107" t="s">
        <v>505</v>
      </c>
      <c r="G16" s="107" t="s">
        <v>506</v>
      </c>
      <c r="H16" s="107" t="s">
        <v>507</v>
      </c>
      <c r="I16" s="94" t="s">
        <v>16</v>
      </c>
      <c r="J16" s="94" t="s">
        <v>28</v>
      </c>
      <c r="K16" s="94" t="s">
        <v>29</v>
      </c>
      <c r="L16" s="107" t="s">
        <v>511</v>
      </c>
      <c r="M16" s="109">
        <v>42962.0</v>
      </c>
      <c r="N16" s="109">
        <v>43100.0</v>
      </c>
      <c r="O16" s="118" t="s">
        <v>515</v>
      </c>
      <c r="P16" s="119">
        <v>1.0</v>
      </c>
      <c r="Q16" s="131" t="s">
        <v>516</v>
      </c>
      <c r="R16" s="98">
        <v>43299.0</v>
      </c>
      <c r="S16" s="94" t="s">
        <v>11</v>
      </c>
      <c r="T16" s="94" t="s">
        <v>17</v>
      </c>
      <c r="U16" s="94" t="s">
        <v>22</v>
      </c>
    </row>
    <row r="17" ht="71.25" customHeight="1">
      <c r="A17" s="17" t="s">
        <v>517</v>
      </c>
      <c r="B17" s="107">
        <v>2017.0</v>
      </c>
      <c r="C17" s="107" t="s">
        <v>486</v>
      </c>
      <c r="D17" s="107" t="s">
        <v>502</v>
      </c>
      <c r="E17" s="94" t="s">
        <v>9</v>
      </c>
      <c r="F17" s="107" t="s">
        <v>505</v>
      </c>
      <c r="G17" s="107" t="s">
        <v>518</v>
      </c>
      <c r="H17" s="107" t="s">
        <v>519</v>
      </c>
      <c r="I17" s="94" t="s">
        <v>16</v>
      </c>
      <c r="J17" s="94" t="s">
        <v>28</v>
      </c>
      <c r="K17" s="94" t="s">
        <v>29</v>
      </c>
      <c r="L17" s="107" t="s">
        <v>521</v>
      </c>
      <c r="M17" s="109">
        <v>42962.0</v>
      </c>
      <c r="N17" s="109">
        <v>43100.0</v>
      </c>
      <c r="O17" s="118" t="s">
        <v>523</v>
      </c>
      <c r="P17" s="119">
        <v>1.0</v>
      </c>
      <c r="Q17" s="131" t="s">
        <v>525</v>
      </c>
      <c r="R17" s="98">
        <v>43300.0</v>
      </c>
      <c r="S17" s="94" t="s">
        <v>11</v>
      </c>
      <c r="T17" s="94" t="s">
        <v>17</v>
      </c>
      <c r="U17" s="94" t="s">
        <v>22</v>
      </c>
    </row>
    <row r="18" ht="71.25" customHeight="1">
      <c r="A18" s="17" t="s">
        <v>527</v>
      </c>
      <c r="B18" s="107">
        <v>2017.0</v>
      </c>
      <c r="C18" s="107" t="s">
        <v>486</v>
      </c>
      <c r="D18" s="107" t="s">
        <v>502</v>
      </c>
      <c r="E18" s="94" t="s">
        <v>9</v>
      </c>
      <c r="F18" s="107" t="s">
        <v>505</v>
      </c>
      <c r="G18" s="107" t="s">
        <v>532</v>
      </c>
      <c r="H18" s="107" t="s">
        <v>533</v>
      </c>
      <c r="I18" s="94" t="s">
        <v>16</v>
      </c>
      <c r="J18" s="94" t="s">
        <v>28</v>
      </c>
      <c r="K18" s="94" t="s">
        <v>29</v>
      </c>
      <c r="L18" s="107" t="s">
        <v>536</v>
      </c>
      <c r="M18" s="109">
        <v>42962.0</v>
      </c>
      <c r="N18" s="109">
        <v>43100.0</v>
      </c>
      <c r="O18" s="118" t="s">
        <v>538</v>
      </c>
      <c r="P18" s="119">
        <v>1.0</v>
      </c>
      <c r="Q18" s="131" t="s">
        <v>542</v>
      </c>
      <c r="R18" s="98">
        <v>43300.0</v>
      </c>
      <c r="S18" s="94" t="s">
        <v>11</v>
      </c>
      <c r="T18" s="94" t="s">
        <v>17</v>
      </c>
      <c r="U18" s="94" t="s">
        <v>22</v>
      </c>
    </row>
    <row r="19" ht="71.25" customHeight="1">
      <c r="A19" s="17" t="s">
        <v>546</v>
      </c>
      <c r="B19" s="107">
        <v>2017.0</v>
      </c>
      <c r="C19" s="107" t="s">
        <v>486</v>
      </c>
      <c r="D19" s="107" t="s">
        <v>547</v>
      </c>
      <c r="E19" s="94" t="s">
        <v>9</v>
      </c>
      <c r="F19" s="107" t="s">
        <v>548</v>
      </c>
      <c r="G19" s="107" t="s">
        <v>518</v>
      </c>
      <c r="H19" s="107" t="s">
        <v>549</v>
      </c>
      <c r="I19" s="94" t="s">
        <v>16</v>
      </c>
      <c r="J19" s="94" t="s">
        <v>28</v>
      </c>
      <c r="K19" s="94" t="s">
        <v>29</v>
      </c>
      <c r="L19" s="107" t="s">
        <v>551</v>
      </c>
      <c r="M19" s="109">
        <v>42962.0</v>
      </c>
      <c r="N19" s="109">
        <v>43100.0</v>
      </c>
      <c r="O19" s="118" t="s">
        <v>556</v>
      </c>
      <c r="P19" s="119">
        <v>1.0</v>
      </c>
      <c r="Q19" s="131" t="s">
        <v>561</v>
      </c>
      <c r="R19" s="98">
        <v>43300.0</v>
      </c>
      <c r="S19" s="94" t="s">
        <v>11</v>
      </c>
      <c r="T19" s="94" t="s">
        <v>17</v>
      </c>
      <c r="U19" s="94" t="s">
        <v>22</v>
      </c>
    </row>
    <row r="20" ht="71.25" customHeight="1">
      <c r="A20" s="17" t="s">
        <v>563</v>
      </c>
      <c r="B20" s="107">
        <v>2017.0</v>
      </c>
      <c r="C20" s="107" t="s">
        <v>486</v>
      </c>
      <c r="D20" s="107" t="s">
        <v>547</v>
      </c>
      <c r="E20" s="94" t="s">
        <v>9</v>
      </c>
      <c r="F20" s="107" t="s">
        <v>548</v>
      </c>
      <c r="G20" s="107" t="s">
        <v>518</v>
      </c>
      <c r="H20" s="107" t="s">
        <v>519</v>
      </c>
      <c r="I20" s="94" t="s">
        <v>16</v>
      </c>
      <c r="J20" s="94" t="s">
        <v>28</v>
      </c>
      <c r="K20" s="94" t="s">
        <v>29</v>
      </c>
      <c r="L20" s="107" t="s">
        <v>521</v>
      </c>
      <c r="M20" s="109">
        <v>42962.0</v>
      </c>
      <c r="N20" s="109">
        <v>43100.0</v>
      </c>
      <c r="O20" s="118" t="s">
        <v>571</v>
      </c>
      <c r="P20" s="119">
        <v>1.0</v>
      </c>
      <c r="Q20" s="131" t="s">
        <v>574</v>
      </c>
      <c r="R20" s="98">
        <v>43300.0</v>
      </c>
      <c r="S20" s="94" t="s">
        <v>11</v>
      </c>
      <c r="T20" s="94" t="s">
        <v>17</v>
      </c>
      <c r="U20" s="94" t="s">
        <v>22</v>
      </c>
    </row>
    <row r="21" ht="71.25" customHeight="1">
      <c r="A21" s="17" t="s">
        <v>576</v>
      </c>
      <c r="B21" s="107">
        <v>2017.0</v>
      </c>
      <c r="C21" s="107" t="s">
        <v>486</v>
      </c>
      <c r="D21" s="107" t="s">
        <v>577</v>
      </c>
      <c r="E21" s="94" t="s">
        <v>9</v>
      </c>
      <c r="F21" s="107" t="s">
        <v>580</v>
      </c>
      <c r="G21" s="107" t="s">
        <v>581</v>
      </c>
      <c r="H21" s="107" t="s">
        <v>582</v>
      </c>
      <c r="I21" s="94" t="s">
        <v>16</v>
      </c>
      <c r="J21" s="94" t="s">
        <v>28</v>
      </c>
      <c r="K21" s="94" t="s">
        <v>29</v>
      </c>
      <c r="L21" s="107" t="s">
        <v>584</v>
      </c>
      <c r="M21" s="109">
        <v>42962.0</v>
      </c>
      <c r="N21" s="109">
        <v>43100.0</v>
      </c>
      <c r="O21" s="157" t="s">
        <v>587</v>
      </c>
      <c r="P21" s="119">
        <v>1.0</v>
      </c>
      <c r="Q21" s="131" t="s">
        <v>594</v>
      </c>
      <c r="R21" s="98">
        <v>43300.0</v>
      </c>
      <c r="S21" s="94" t="s">
        <v>11</v>
      </c>
      <c r="T21" s="94" t="s">
        <v>17</v>
      </c>
      <c r="U21" s="94" t="s">
        <v>22</v>
      </c>
    </row>
    <row r="22" ht="71.25" customHeight="1">
      <c r="A22" s="17" t="s">
        <v>595</v>
      </c>
      <c r="B22" s="107">
        <v>2017.0</v>
      </c>
      <c r="C22" s="107" t="s">
        <v>486</v>
      </c>
      <c r="D22" s="107" t="s">
        <v>596</v>
      </c>
      <c r="E22" s="94" t="s">
        <v>9</v>
      </c>
      <c r="F22" s="107" t="s">
        <v>597</v>
      </c>
      <c r="G22" s="107" t="s">
        <v>598</v>
      </c>
      <c r="H22" s="107" t="s">
        <v>599</v>
      </c>
      <c r="I22" s="94" t="s">
        <v>16</v>
      </c>
      <c r="J22" s="94" t="s">
        <v>28</v>
      </c>
      <c r="K22" s="94" t="s">
        <v>29</v>
      </c>
      <c r="L22" s="107" t="s">
        <v>584</v>
      </c>
      <c r="M22" s="109">
        <v>42962.0</v>
      </c>
      <c r="N22" s="109">
        <v>43100.0</v>
      </c>
      <c r="O22" s="118" t="s">
        <v>607</v>
      </c>
      <c r="P22" s="119">
        <v>1.0</v>
      </c>
      <c r="Q22" s="131" t="s">
        <v>609</v>
      </c>
      <c r="R22" s="98">
        <v>43299.0</v>
      </c>
      <c r="S22" s="94" t="s">
        <v>11</v>
      </c>
      <c r="T22" s="94" t="s">
        <v>17</v>
      </c>
      <c r="U22" s="94" t="s">
        <v>22</v>
      </c>
    </row>
    <row r="23" ht="71.25" customHeight="1">
      <c r="A23" s="17" t="s">
        <v>611</v>
      </c>
      <c r="B23" s="107">
        <v>2017.0</v>
      </c>
      <c r="C23" s="107" t="s">
        <v>486</v>
      </c>
      <c r="D23" s="107" t="s">
        <v>612</v>
      </c>
      <c r="E23" s="94" t="s">
        <v>9</v>
      </c>
      <c r="F23" s="107" t="s">
        <v>597</v>
      </c>
      <c r="G23" s="107" t="s">
        <v>598</v>
      </c>
      <c r="H23" s="107" t="s">
        <v>613</v>
      </c>
      <c r="I23" s="94" t="s">
        <v>16</v>
      </c>
      <c r="J23" s="94" t="s">
        <v>28</v>
      </c>
      <c r="K23" s="94" t="s">
        <v>29</v>
      </c>
      <c r="L23" s="107" t="s">
        <v>584</v>
      </c>
      <c r="M23" s="109">
        <v>42962.0</v>
      </c>
      <c r="N23" s="109">
        <v>43100.0</v>
      </c>
      <c r="O23" s="118" t="s">
        <v>617</v>
      </c>
      <c r="P23" s="119">
        <v>1.0</v>
      </c>
      <c r="Q23" s="131" t="s">
        <v>619</v>
      </c>
      <c r="R23" s="98">
        <v>43299.0</v>
      </c>
      <c r="S23" s="94" t="s">
        <v>11</v>
      </c>
      <c r="T23" s="94" t="s">
        <v>17</v>
      </c>
      <c r="U23" s="94" t="s">
        <v>22</v>
      </c>
    </row>
    <row r="24" ht="71.25" customHeight="1">
      <c r="A24" s="17" t="s">
        <v>620</v>
      </c>
      <c r="B24" s="107">
        <v>2016.0</v>
      </c>
      <c r="C24" s="107" t="s">
        <v>621</v>
      </c>
      <c r="D24" s="107" t="s">
        <v>622</v>
      </c>
      <c r="E24" s="94" t="s">
        <v>9</v>
      </c>
      <c r="F24" s="107" t="s">
        <v>624</v>
      </c>
      <c r="G24" s="107" t="s">
        <v>625</v>
      </c>
      <c r="H24" s="107" t="s">
        <v>626</v>
      </c>
      <c r="I24" s="94" t="s">
        <v>16</v>
      </c>
      <c r="J24" s="94" t="s">
        <v>28</v>
      </c>
      <c r="K24" s="94" t="s">
        <v>29</v>
      </c>
      <c r="L24" s="107" t="s">
        <v>630</v>
      </c>
      <c r="M24" s="109">
        <v>42403.0</v>
      </c>
      <c r="N24" s="109">
        <v>43100.0</v>
      </c>
      <c r="O24" s="118" t="s">
        <v>636</v>
      </c>
      <c r="P24" s="119">
        <v>1.0</v>
      </c>
      <c r="Q24" s="131" t="s">
        <v>638</v>
      </c>
      <c r="R24" s="98">
        <v>43299.0</v>
      </c>
      <c r="S24" s="94" t="s">
        <v>11</v>
      </c>
      <c r="T24" s="94" t="s">
        <v>17</v>
      </c>
      <c r="U24" s="94" t="s">
        <v>22</v>
      </c>
    </row>
    <row r="25" ht="71.25" customHeight="1">
      <c r="A25" s="17" t="s">
        <v>641</v>
      </c>
      <c r="B25" s="107">
        <v>2017.0</v>
      </c>
      <c r="C25" s="107" t="s">
        <v>486</v>
      </c>
      <c r="D25" s="107" t="s">
        <v>643</v>
      </c>
      <c r="E25" s="94" t="s">
        <v>9</v>
      </c>
      <c r="F25" s="107" t="s">
        <v>646</v>
      </c>
      <c r="G25" s="107" t="s">
        <v>647</v>
      </c>
      <c r="H25" s="107" t="s">
        <v>648</v>
      </c>
      <c r="I25" s="94" t="s">
        <v>16</v>
      </c>
      <c r="J25" s="94" t="s">
        <v>28</v>
      </c>
      <c r="K25" s="94" t="s">
        <v>29</v>
      </c>
      <c r="L25" s="107" t="s">
        <v>536</v>
      </c>
      <c r="M25" s="109">
        <v>42962.0</v>
      </c>
      <c r="N25" s="109">
        <v>43008.0</v>
      </c>
      <c r="O25" s="118" t="s">
        <v>651</v>
      </c>
      <c r="P25" s="119">
        <v>1.0</v>
      </c>
      <c r="Q25" s="131" t="s">
        <v>652</v>
      </c>
      <c r="R25" s="129">
        <v>43299.0</v>
      </c>
      <c r="S25" s="94" t="s">
        <v>11</v>
      </c>
      <c r="T25" s="94" t="s">
        <v>17</v>
      </c>
      <c r="U25" s="94" t="s">
        <v>22</v>
      </c>
    </row>
    <row r="26" ht="71.25" customHeight="1">
      <c r="A26" s="17" t="s">
        <v>653</v>
      </c>
      <c r="B26" s="107">
        <v>2016.0</v>
      </c>
      <c r="C26" s="107" t="s">
        <v>654</v>
      </c>
      <c r="D26" s="107" t="s">
        <v>655</v>
      </c>
      <c r="E26" s="94" t="s">
        <v>9</v>
      </c>
      <c r="F26" s="107" t="s">
        <v>656</v>
      </c>
      <c r="G26" s="107" t="s">
        <v>657</v>
      </c>
      <c r="H26" s="107" t="s">
        <v>658</v>
      </c>
      <c r="I26" s="94" t="s">
        <v>16</v>
      </c>
      <c r="J26" s="94" t="s">
        <v>28</v>
      </c>
      <c r="K26" s="94" t="s">
        <v>29</v>
      </c>
      <c r="L26" s="107" t="s">
        <v>659</v>
      </c>
      <c r="M26" s="109">
        <v>42387.0</v>
      </c>
      <c r="N26" s="109">
        <v>42947.0</v>
      </c>
      <c r="O26" s="157" t="s">
        <v>660</v>
      </c>
      <c r="P26" s="119">
        <v>1.0</v>
      </c>
      <c r="Q26" s="93" t="s">
        <v>661</v>
      </c>
      <c r="R26" s="98">
        <v>43464.0</v>
      </c>
      <c r="S26" s="94" t="s">
        <v>11</v>
      </c>
      <c r="T26" s="94" t="s">
        <v>17</v>
      </c>
      <c r="U26" s="94" t="s">
        <v>22</v>
      </c>
    </row>
    <row r="27" ht="71.25" customHeight="1">
      <c r="A27" s="17" t="s">
        <v>662</v>
      </c>
      <c r="B27" s="107">
        <v>2016.0</v>
      </c>
      <c r="C27" s="107" t="s">
        <v>621</v>
      </c>
      <c r="D27" s="107" t="s">
        <v>622</v>
      </c>
      <c r="E27" s="94" t="s">
        <v>9</v>
      </c>
      <c r="F27" s="107" t="s">
        <v>624</v>
      </c>
      <c r="G27" s="107" t="s">
        <v>625</v>
      </c>
      <c r="H27" s="107" t="s">
        <v>663</v>
      </c>
      <c r="I27" s="94" t="s">
        <v>16</v>
      </c>
      <c r="J27" s="94" t="s">
        <v>28</v>
      </c>
      <c r="K27" s="94" t="s">
        <v>29</v>
      </c>
      <c r="L27" s="107" t="s">
        <v>664</v>
      </c>
      <c r="M27" s="109">
        <v>42403.0</v>
      </c>
      <c r="N27" s="109">
        <v>42872.0</v>
      </c>
      <c r="O27" s="118" t="s">
        <v>665</v>
      </c>
      <c r="P27" s="119">
        <v>1.0</v>
      </c>
      <c r="Q27" s="131" t="s">
        <v>666</v>
      </c>
      <c r="R27" s="98">
        <v>43214.0</v>
      </c>
      <c r="S27" s="94" t="s">
        <v>11</v>
      </c>
      <c r="T27" s="94" t="s">
        <v>17</v>
      </c>
      <c r="U27" s="94" t="s">
        <v>22</v>
      </c>
    </row>
    <row r="28" ht="71.25" customHeight="1">
      <c r="A28" s="159" t="s">
        <v>667</v>
      </c>
      <c r="B28" s="144">
        <v>2016.0</v>
      </c>
      <c r="C28" s="144" t="s">
        <v>425</v>
      </c>
      <c r="D28" s="144" t="s">
        <v>668</v>
      </c>
      <c r="E28" s="160" t="s">
        <v>9</v>
      </c>
      <c r="F28" s="144" t="s">
        <v>669</v>
      </c>
      <c r="G28" s="144"/>
      <c r="H28" s="144"/>
      <c r="I28" s="160" t="s">
        <v>16</v>
      </c>
      <c r="J28" s="160" t="s">
        <v>28</v>
      </c>
      <c r="K28" s="160" t="s">
        <v>29</v>
      </c>
      <c r="L28" s="161" t="s">
        <v>649</v>
      </c>
      <c r="M28" s="162"/>
      <c r="N28" s="162">
        <v>42916.0</v>
      </c>
      <c r="O28" s="144" t="s">
        <v>670</v>
      </c>
      <c r="P28" s="163">
        <v>0.0</v>
      </c>
      <c r="Q28" s="144" t="s">
        <v>671</v>
      </c>
      <c r="R28" s="162"/>
      <c r="S28" s="160" t="s">
        <v>17</v>
      </c>
      <c r="T28" s="160" t="s">
        <v>17</v>
      </c>
      <c r="U28" s="160" t="s">
        <v>18</v>
      </c>
    </row>
    <row r="29" ht="71.25" customHeight="1">
      <c r="A29" s="159" t="s">
        <v>205</v>
      </c>
      <c r="B29" s="144">
        <v>2016.0</v>
      </c>
      <c r="C29" s="144" t="s">
        <v>207</v>
      </c>
      <c r="D29" s="144" t="s">
        <v>208</v>
      </c>
      <c r="E29" s="160" t="s">
        <v>9</v>
      </c>
      <c r="F29" s="144" t="s">
        <v>209</v>
      </c>
      <c r="G29" s="144" t="s">
        <v>210</v>
      </c>
      <c r="H29" s="144" t="s">
        <v>211</v>
      </c>
      <c r="I29" s="160" t="s">
        <v>16</v>
      </c>
      <c r="J29" s="160" t="s">
        <v>28</v>
      </c>
      <c r="K29" s="160" t="s">
        <v>29</v>
      </c>
      <c r="L29" s="164" t="s">
        <v>212</v>
      </c>
      <c r="M29" s="162">
        <v>42751.0</v>
      </c>
      <c r="N29" s="162">
        <v>42903.0</v>
      </c>
      <c r="O29" s="161" t="s">
        <v>219</v>
      </c>
      <c r="P29" s="163">
        <v>0.0</v>
      </c>
      <c r="Q29" s="161" t="s">
        <v>672</v>
      </c>
      <c r="R29" s="162"/>
      <c r="S29" s="160" t="s">
        <v>17</v>
      </c>
      <c r="T29" s="160" t="s">
        <v>17</v>
      </c>
      <c r="U29" s="160" t="s">
        <v>18</v>
      </c>
    </row>
    <row r="30" ht="71.25" customHeight="1">
      <c r="A30" s="107"/>
      <c r="B30" s="107"/>
      <c r="C30" s="107"/>
      <c r="D30" s="107"/>
      <c r="E30" s="94"/>
      <c r="F30" s="107"/>
      <c r="G30" s="107"/>
      <c r="H30" s="107"/>
      <c r="I30" s="94"/>
      <c r="J30" s="94"/>
      <c r="K30" s="94"/>
      <c r="L30" s="107"/>
      <c r="M30" s="109"/>
      <c r="N30" s="109"/>
      <c r="O30" s="127"/>
      <c r="P30" s="5"/>
      <c r="Q30" s="107"/>
      <c r="R30" s="109"/>
      <c r="S30" s="94"/>
      <c r="T30" s="94"/>
      <c r="U30" s="94"/>
    </row>
    <row r="31" ht="71.25" customHeight="1">
      <c r="A31" s="107"/>
      <c r="B31" s="107"/>
      <c r="C31" s="107"/>
      <c r="D31" s="107"/>
      <c r="E31" s="94"/>
      <c r="F31" s="107"/>
      <c r="G31" s="107"/>
      <c r="H31" s="107"/>
      <c r="I31" s="94"/>
      <c r="J31" s="94"/>
      <c r="K31" s="94"/>
      <c r="L31" s="107"/>
      <c r="M31" s="109"/>
      <c r="N31" s="109"/>
      <c r="O31" s="127"/>
      <c r="P31" s="5"/>
      <c r="Q31" s="107"/>
      <c r="R31" s="109"/>
      <c r="S31" s="94"/>
      <c r="T31" s="94"/>
      <c r="U31" s="94"/>
    </row>
    <row r="32" ht="71.25" customHeight="1">
      <c r="A32" s="107"/>
      <c r="B32" s="107"/>
      <c r="C32" s="107"/>
      <c r="D32" s="107"/>
      <c r="E32" s="94"/>
      <c r="F32" s="107"/>
      <c r="G32" s="107"/>
      <c r="H32" s="107"/>
      <c r="I32" s="94"/>
      <c r="J32" s="94"/>
      <c r="K32" s="94"/>
      <c r="L32" s="107"/>
      <c r="M32" s="109"/>
      <c r="N32" s="109"/>
      <c r="O32" s="127"/>
      <c r="P32" s="5"/>
      <c r="Q32" s="107"/>
      <c r="R32" s="109"/>
      <c r="S32" s="94"/>
      <c r="T32" s="94"/>
      <c r="U32" s="94"/>
    </row>
    <row r="33" ht="71.25" customHeight="1">
      <c r="A33" s="107"/>
      <c r="B33" s="107"/>
      <c r="C33" s="107"/>
      <c r="D33" s="107"/>
      <c r="E33" s="94"/>
      <c r="F33" s="107"/>
      <c r="G33" s="107"/>
      <c r="H33" s="107"/>
      <c r="I33" s="94"/>
      <c r="J33" s="94"/>
      <c r="K33" s="94"/>
      <c r="L33" s="107"/>
      <c r="M33" s="109"/>
      <c r="N33" s="109"/>
      <c r="O33" s="127"/>
      <c r="P33" s="5"/>
      <c r="Q33" s="107"/>
      <c r="R33" s="109"/>
      <c r="S33" s="94"/>
      <c r="T33" s="94"/>
      <c r="U33" s="94"/>
    </row>
    <row r="34" ht="71.25" customHeight="1">
      <c r="A34" s="107"/>
      <c r="B34" s="107"/>
      <c r="C34" s="107"/>
      <c r="D34" s="107"/>
      <c r="E34" s="94"/>
      <c r="F34" s="107"/>
      <c r="G34" s="107"/>
      <c r="H34" s="107"/>
      <c r="I34" s="94"/>
      <c r="J34" s="94"/>
      <c r="K34" s="94"/>
      <c r="L34" s="107"/>
      <c r="M34" s="109"/>
      <c r="N34" s="109"/>
      <c r="O34" s="127"/>
      <c r="P34" s="5"/>
      <c r="Q34" s="107"/>
      <c r="R34" s="109"/>
      <c r="S34" s="94"/>
      <c r="T34" s="94"/>
      <c r="U34" s="94"/>
    </row>
    <row r="35" ht="71.25" customHeight="1">
      <c r="A35" s="107"/>
      <c r="B35" s="107"/>
      <c r="C35" s="107"/>
      <c r="D35" s="107"/>
      <c r="E35" s="94"/>
      <c r="F35" s="107"/>
      <c r="G35" s="107"/>
      <c r="H35" s="107"/>
      <c r="I35" s="94"/>
      <c r="J35" s="94"/>
      <c r="K35" s="94"/>
      <c r="L35" s="107"/>
      <c r="M35" s="109"/>
      <c r="N35" s="109"/>
      <c r="O35" s="127"/>
      <c r="P35" s="5"/>
      <c r="Q35" s="107"/>
      <c r="R35" s="109"/>
      <c r="S35" s="94"/>
      <c r="T35" s="94"/>
      <c r="U35" s="94"/>
    </row>
    <row r="36" ht="71.25" customHeight="1">
      <c r="A36" s="107"/>
      <c r="B36" s="107"/>
      <c r="C36" s="107"/>
      <c r="D36" s="107"/>
      <c r="E36" s="94"/>
      <c r="F36" s="107"/>
      <c r="G36" s="107"/>
      <c r="H36" s="107"/>
      <c r="I36" s="94"/>
      <c r="J36" s="94"/>
      <c r="K36" s="94"/>
      <c r="L36" s="107"/>
      <c r="M36" s="109"/>
      <c r="N36" s="109"/>
      <c r="O36" s="127"/>
      <c r="P36" s="5"/>
      <c r="Q36" s="107"/>
      <c r="R36" s="109"/>
      <c r="S36" s="94"/>
      <c r="T36" s="94"/>
      <c r="U36" s="94"/>
    </row>
    <row r="37" ht="71.25" customHeight="1">
      <c r="A37" s="107"/>
      <c r="B37" s="107"/>
      <c r="C37" s="107"/>
      <c r="D37" s="107"/>
      <c r="E37" s="94"/>
      <c r="F37" s="107"/>
      <c r="G37" s="107"/>
      <c r="H37" s="107"/>
      <c r="I37" s="94"/>
      <c r="J37" s="94"/>
      <c r="K37" s="94"/>
      <c r="L37" s="107"/>
      <c r="M37" s="109"/>
      <c r="N37" s="109"/>
      <c r="O37" s="127"/>
      <c r="P37" s="5"/>
      <c r="Q37" s="107"/>
      <c r="R37" s="109"/>
      <c r="S37" s="94"/>
      <c r="T37" s="94"/>
      <c r="U37" s="94"/>
    </row>
    <row r="38" ht="71.25" customHeight="1">
      <c r="A38" s="107"/>
      <c r="B38" s="107"/>
      <c r="C38" s="107"/>
      <c r="D38" s="107"/>
      <c r="E38" s="94"/>
      <c r="F38" s="107"/>
      <c r="G38" s="107"/>
      <c r="H38" s="107"/>
      <c r="I38" s="94"/>
      <c r="J38" s="94"/>
      <c r="K38" s="94"/>
      <c r="L38" s="107"/>
      <c r="M38" s="109"/>
      <c r="N38" s="109"/>
      <c r="O38" s="127"/>
      <c r="P38" s="5"/>
      <c r="Q38" s="107"/>
      <c r="R38" s="109"/>
      <c r="S38" s="94"/>
      <c r="T38" s="94"/>
      <c r="U38" s="94"/>
    </row>
    <row r="39" ht="71.25" customHeight="1">
      <c r="A39" s="107"/>
      <c r="B39" s="107"/>
      <c r="C39" s="107"/>
      <c r="D39" s="107"/>
      <c r="E39" s="94"/>
      <c r="F39" s="107"/>
      <c r="G39" s="107"/>
      <c r="H39" s="107"/>
      <c r="I39" s="94"/>
      <c r="J39" s="94"/>
      <c r="K39" s="94"/>
      <c r="L39" s="107"/>
      <c r="M39" s="109"/>
      <c r="N39" s="109"/>
      <c r="O39" s="127"/>
      <c r="P39" s="5"/>
      <c r="Q39" s="107"/>
      <c r="R39" s="109"/>
      <c r="S39" s="94"/>
      <c r="T39" s="94"/>
      <c r="U39" s="94"/>
    </row>
    <row r="40" ht="71.25" customHeight="1">
      <c r="A40" s="107"/>
      <c r="B40" s="107"/>
      <c r="C40" s="107"/>
      <c r="D40" s="107"/>
      <c r="E40" s="94"/>
      <c r="F40" s="107"/>
      <c r="G40" s="107"/>
      <c r="H40" s="107"/>
      <c r="I40" s="94"/>
      <c r="J40" s="94"/>
      <c r="K40" s="94"/>
      <c r="L40" s="107"/>
      <c r="M40" s="109"/>
      <c r="N40" s="109"/>
      <c r="O40" s="127"/>
      <c r="P40" s="5"/>
      <c r="Q40" s="107"/>
      <c r="R40" s="109"/>
      <c r="S40" s="94"/>
      <c r="T40" s="94"/>
      <c r="U40" s="94"/>
    </row>
    <row r="41" ht="71.25" customHeight="1">
      <c r="A41" s="107"/>
      <c r="B41" s="107"/>
      <c r="C41" s="107"/>
      <c r="D41" s="107"/>
      <c r="E41" s="94"/>
      <c r="F41" s="107"/>
      <c r="G41" s="107"/>
      <c r="H41" s="107"/>
      <c r="I41" s="94"/>
      <c r="J41" s="94"/>
      <c r="K41" s="94"/>
      <c r="L41" s="107"/>
      <c r="M41" s="109"/>
      <c r="N41" s="109"/>
      <c r="O41" s="127"/>
      <c r="P41" s="5"/>
      <c r="Q41" s="107"/>
      <c r="R41" s="109"/>
      <c r="S41" s="94"/>
      <c r="T41" s="94"/>
      <c r="U41" s="94"/>
    </row>
    <row r="42" ht="71.25" customHeight="1">
      <c r="A42" s="107"/>
      <c r="B42" s="107"/>
      <c r="C42" s="107"/>
      <c r="D42" s="107"/>
      <c r="E42" s="94"/>
      <c r="F42" s="107"/>
      <c r="G42" s="107"/>
      <c r="H42" s="107"/>
      <c r="I42" s="94"/>
      <c r="J42" s="94"/>
      <c r="K42" s="94"/>
      <c r="L42" s="107"/>
      <c r="M42" s="109"/>
      <c r="N42" s="109"/>
      <c r="O42" s="127"/>
      <c r="P42" s="5"/>
      <c r="Q42" s="107"/>
      <c r="R42" s="109"/>
      <c r="S42" s="94"/>
      <c r="T42" s="94"/>
      <c r="U42" s="94"/>
    </row>
    <row r="43" ht="71.25" customHeight="1">
      <c r="A43" s="107"/>
      <c r="B43" s="107"/>
      <c r="C43" s="107"/>
      <c r="D43" s="107"/>
      <c r="E43" s="94"/>
      <c r="F43" s="107"/>
      <c r="G43" s="107"/>
      <c r="H43" s="107"/>
      <c r="I43" s="94"/>
      <c r="J43" s="94"/>
      <c r="K43" s="94"/>
      <c r="L43" s="107"/>
      <c r="M43" s="109"/>
      <c r="N43" s="109"/>
      <c r="O43" s="127"/>
      <c r="P43" s="5"/>
      <c r="Q43" s="107"/>
      <c r="R43" s="109"/>
      <c r="S43" s="94"/>
      <c r="T43" s="94"/>
      <c r="U43" s="94"/>
    </row>
    <row r="44" ht="71.25" customHeight="1">
      <c r="A44" s="107"/>
      <c r="B44" s="107"/>
      <c r="C44" s="107"/>
      <c r="D44" s="107"/>
      <c r="E44" s="94"/>
      <c r="F44" s="107"/>
      <c r="G44" s="107"/>
      <c r="H44" s="107"/>
      <c r="I44" s="94"/>
      <c r="J44" s="94"/>
      <c r="K44" s="94"/>
      <c r="L44" s="107"/>
      <c r="M44" s="109"/>
      <c r="N44" s="109"/>
      <c r="O44" s="127"/>
      <c r="P44" s="5"/>
      <c r="Q44" s="107"/>
      <c r="R44" s="109"/>
      <c r="S44" s="94"/>
      <c r="T44" s="94"/>
      <c r="U44" s="94"/>
    </row>
    <row r="45" ht="71.25" customHeight="1">
      <c r="A45" s="107"/>
      <c r="B45" s="107"/>
      <c r="C45" s="107"/>
      <c r="D45" s="107"/>
      <c r="E45" s="94"/>
      <c r="F45" s="107"/>
      <c r="G45" s="107"/>
      <c r="H45" s="107"/>
      <c r="I45" s="94"/>
      <c r="J45" s="94"/>
      <c r="K45" s="94"/>
      <c r="L45" s="107"/>
      <c r="M45" s="109"/>
      <c r="N45" s="109"/>
      <c r="O45" s="127"/>
      <c r="P45" s="5"/>
      <c r="Q45" s="107"/>
      <c r="R45" s="109"/>
      <c r="S45" s="94"/>
      <c r="T45" s="94"/>
      <c r="U45" s="94"/>
    </row>
    <row r="46" ht="71.25" customHeight="1">
      <c r="A46" s="107"/>
      <c r="B46" s="107"/>
      <c r="C46" s="107"/>
      <c r="D46" s="107"/>
      <c r="E46" s="94"/>
      <c r="F46" s="107"/>
      <c r="G46" s="107"/>
      <c r="H46" s="107"/>
      <c r="I46" s="94"/>
      <c r="J46" s="94"/>
      <c r="K46" s="94"/>
      <c r="L46" s="107"/>
      <c r="M46" s="109"/>
      <c r="N46" s="109"/>
      <c r="O46" s="127"/>
      <c r="P46" s="5"/>
      <c r="Q46" s="107"/>
      <c r="R46" s="109"/>
      <c r="S46" s="94"/>
      <c r="T46" s="94"/>
      <c r="U46" s="94"/>
    </row>
    <row r="47" ht="71.25" customHeight="1">
      <c r="A47" s="107"/>
      <c r="B47" s="107"/>
      <c r="C47" s="107"/>
      <c r="D47" s="107"/>
      <c r="E47" s="94"/>
      <c r="F47" s="107"/>
      <c r="G47" s="107"/>
      <c r="H47" s="107"/>
      <c r="I47" s="94"/>
      <c r="J47" s="94"/>
      <c r="K47" s="94"/>
      <c r="L47" s="107"/>
      <c r="M47" s="109"/>
      <c r="N47" s="109"/>
      <c r="O47" s="127"/>
      <c r="P47" s="5"/>
      <c r="Q47" s="107"/>
      <c r="R47" s="109"/>
      <c r="S47" s="94"/>
      <c r="T47" s="94"/>
      <c r="U47" s="94"/>
    </row>
    <row r="48" ht="71.25" customHeight="1">
      <c r="A48" s="107"/>
      <c r="B48" s="107"/>
      <c r="C48" s="107"/>
      <c r="D48" s="107"/>
      <c r="E48" s="94"/>
      <c r="F48" s="107"/>
      <c r="G48" s="107"/>
      <c r="H48" s="107"/>
      <c r="I48" s="94"/>
      <c r="J48" s="94"/>
      <c r="K48" s="94"/>
      <c r="L48" s="107"/>
      <c r="M48" s="109"/>
      <c r="N48" s="109"/>
      <c r="O48" s="127"/>
      <c r="P48" s="5"/>
      <c r="Q48" s="107"/>
      <c r="R48" s="109"/>
      <c r="S48" s="94"/>
      <c r="T48" s="94"/>
      <c r="U48" s="94"/>
    </row>
    <row r="49" ht="71.25" customHeight="1">
      <c r="A49" s="107"/>
      <c r="B49" s="107"/>
      <c r="C49" s="107"/>
      <c r="D49" s="107"/>
      <c r="E49" s="94"/>
      <c r="F49" s="107"/>
      <c r="G49" s="107"/>
      <c r="H49" s="107"/>
      <c r="I49" s="94"/>
      <c r="J49" s="94"/>
      <c r="K49" s="94"/>
      <c r="L49" s="107"/>
      <c r="M49" s="109"/>
      <c r="N49" s="109"/>
      <c r="O49" s="127"/>
      <c r="P49" s="5"/>
      <c r="Q49" s="107"/>
      <c r="R49" s="109"/>
      <c r="S49" s="94"/>
      <c r="T49" s="94"/>
      <c r="U49" s="94"/>
    </row>
    <row r="50" ht="71.25" customHeight="1">
      <c r="A50" s="107"/>
      <c r="B50" s="107"/>
      <c r="C50" s="107"/>
      <c r="D50" s="107"/>
      <c r="E50" s="94"/>
      <c r="F50" s="107"/>
      <c r="G50" s="107"/>
      <c r="H50" s="107"/>
      <c r="I50" s="94"/>
      <c r="J50" s="94"/>
      <c r="K50" s="94"/>
      <c r="L50" s="107"/>
      <c r="M50" s="109"/>
      <c r="N50" s="109"/>
      <c r="O50" s="127"/>
      <c r="P50" s="5"/>
      <c r="Q50" s="107"/>
      <c r="R50" s="109"/>
      <c r="S50" s="94"/>
      <c r="T50" s="94"/>
      <c r="U50" s="94"/>
    </row>
    <row r="51" ht="71.25" customHeight="1">
      <c r="A51" s="107"/>
      <c r="B51" s="107"/>
      <c r="C51" s="107"/>
      <c r="D51" s="107"/>
      <c r="E51" s="94"/>
      <c r="F51" s="107"/>
      <c r="G51" s="107"/>
      <c r="H51" s="107"/>
      <c r="I51" s="94"/>
      <c r="J51" s="94"/>
      <c r="K51" s="94"/>
      <c r="L51" s="107"/>
      <c r="M51" s="109"/>
      <c r="N51" s="109"/>
      <c r="O51" s="127"/>
      <c r="P51" s="5"/>
      <c r="Q51" s="107"/>
      <c r="R51" s="109"/>
      <c r="S51" s="94"/>
      <c r="T51" s="94"/>
      <c r="U51" s="94"/>
    </row>
    <row r="52" ht="71.25" customHeight="1">
      <c r="A52" s="107"/>
      <c r="B52" s="107"/>
      <c r="C52" s="107"/>
      <c r="D52" s="107"/>
      <c r="E52" s="94"/>
      <c r="F52" s="107"/>
      <c r="G52" s="107"/>
      <c r="H52" s="107"/>
      <c r="I52" s="94"/>
      <c r="J52" s="94"/>
      <c r="K52" s="94"/>
      <c r="L52" s="107"/>
      <c r="M52" s="109"/>
      <c r="N52" s="109"/>
      <c r="O52" s="127"/>
      <c r="P52" s="5"/>
      <c r="Q52" s="107"/>
      <c r="R52" s="109"/>
      <c r="S52" s="94"/>
      <c r="T52" s="94"/>
      <c r="U52" s="94"/>
    </row>
    <row r="53" ht="71.25" customHeight="1">
      <c r="A53" s="107"/>
      <c r="B53" s="107"/>
      <c r="C53" s="107"/>
      <c r="D53" s="107"/>
      <c r="E53" s="94"/>
      <c r="F53" s="107"/>
      <c r="G53" s="107"/>
      <c r="H53" s="107"/>
      <c r="I53" s="94"/>
      <c r="J53" s="94"/>
      <c r="K53" s="94"/>
      <c r="L53" s="107"/>
      <c r="M53" s="109"/>
      <c r="N53" s="109"/>
      <c r="O53" s="127"/>
      <c r="P53" s="5"/>
      <c r="Q53" s="107"/>
      <c r="R53" s="109"/>
      <c r="S53" s="94"/>
      <c r="T53" s="94"/>
      <c r="U53" s="94"/>
    </row>
    <row r="54" ht="71.25" customHeight="1">
      <c r="A54" s="107"/>
      <c r="B54" s="107"/>
      <c r="C54" s="107"/>
      <c r="D54" s="107"/>
      <c r="E54" s="94"/>
      <c r="F54" s="107"/>
      <c r="G54" s="107"/>
      <c r="H54" s="107"/>
      <c r="I54" s="94"/>
      <c r="J54" s="94"/>
      <c r="K54" s="94"/>
      <c r="L54" s="107"/>
      <c r="M54" s="109"/>
      <c r="N54" s="109"/>
      <c r="O54" s="127"/>
      <c r="P54" s="5"/>
      <c r="Q54" s="107"/>
      <c r="R54" s="109"/>
      <c r="S54" s="94"/>
      <c r="T54" s="94"/>
      <c r="U54" s="94"/>
    </row>
    <row r="55" ht="12.75" customHeight="1">
      <c r="A55" s="132"/>
      <c r="B55" s="132"/>
      <c r="C55" s="132"/>
      <c r="D55" s="132"/>
      <c r="E55" s="54"/>
      <c r="F55" s="132"/>
      <c r="G55" s="132"/>
      <c r="H55" s="132"/>
      <c r="I55" s="132"/>
      <c r="J55" s="132"/>
      <c r="K55" s="132"/>
      <c r="L55" s="132"/>
      <c r="M55" s="137"/>
      <c r="N55" s="137"/>
      <c r="O55" s="132"/>
      <c r="P55" s="139"/>
      <c r="Q55" s="132"/>
      <c r="R55" s="137"/>
      <c r="S55" s="132"/>
      <c r="T55" s="132"/>
      <c r="U55" s="132"/>
    </row>
    <row r="56" ht="12.75" customHeight="1">
      <c r="A56" s="132"/>
      <c r="B56" s="132"/>
      <c r="C56" s="132"/>
      <c r="D56" s="132"/>
      <c r="E56" s="54"/>
      <c r="F56" s="132"/>
      <c r="G56" s="132"/>
      <c r="H56" s="132"/>
      <c r="I56" s="132"/>
      <c r="J56" s="132"/>
      <c r="K56" s="132"/>
      <c r="L56" s="132"/>
      <c r="M56" s="137"/>
      <c r="N56" s="137"/>
      <c r="O56" s="132"/>
      <c r="P56" s="139"/>
      <c r="Q56" s="132"/>
      <c r="R56" s="137"/>
      <c r="S56" s="132"/>
      <c r="T56" s="132"/>
      <c r="U56" s="132"/>
    </row>
    <row r="57" ht="12.75" customHeight="1">
      <c r="A57" s="132"/>
      <c r="B57" s="132"/>
      <c r="C57" s="132"/>
      <c r="D57" s="132"/>
      <c r="E57" s="54"/>
      <c r="F57" s="132"/>
      <c r="G57" s="132"/>
      <c r="H57" s="132"/>
      <c r="I57" s="132"/>
      <c r="J57" s="132"/>
      <c r="K57" s="132"/>
      <c r="L57" s="132"/>
      <c r="M57" s="137"/>
      <c r="N57" s="137"/>
      <c r="O57" s="132"/>
      <c r="P57" s="139"/>
      <c r="Q57" s="132"/>
      <c r="R57" s="137"/>
      <c r="S57" s="132"/>
      <c r="T57" s="132"/>
      <c r="U57" s="132"/>
    </row>
    <row r="58" ht="12.75" customHeight="1">
      <c r="A58" s="132"/>
      <c r="B58" s="132"/>
      <c r="C58" s="132"/>
      <c r="D58" s="132"/>
      <c r="E58" s="54"/>
      <c r="F58" s="132"/>
      <c r="G58" s="132"/>
      <c r="H58" s="132"/>
      <c r="I58" s="132"/>
      <c r="J58" s="132"/>
      <c r="K58" s="132"/>
      <c r="L58" s="132"/>
      <c r="M58" s="137"/>
      <c r="N58" s="137"/>
      <c r="O58" s="132"/>
      <c r="P58" s="139"/>
      <c r="Q58" s="132"/>
      <c r="R58" s="137"/>
      <c r="S58" s="132"/>
      <c r="T58" s="132"/>
      <c r="U58" s="132"/>
    </row>
    <row r="59" ht="12.75" customHeight="1">
      <c r="A59" s="132"/>
      <c r="B59" s="132"/>
      <c r="C59" s="132"/>
      <c r="D59" s="132"/>
      <c r="E59" s="54"/>
      <c r="F59" s="132"/>
      <c r="G59" s="132"/>
      <c r="H59" s="132"/>
      <c r="I59" s="132"/>
      <c r="J59" s="132"/>
      <c r="K59" s="132"/>
      <c r="L59" s="132"/>
      <c r="M59" s="137"/>
      <c r="N59" s="137"/>
      <c r="O59" s="132"/>
      <c r="P59" s="139"/>
      <c r="Q59" s="132"/>
      <c r="R59" s="137"/>
      <c r="S59" s="132"/>
      <c r="T59" s="132"/>
      <c r="U59" s="132"/>
    </row>
    <row r="60" ht="12.75" customHeight="1">
      <c r="A60" s="132"/>
      <c r="B60" s="132"/>
      <c r="C60" s="132"/>
      <c r="D60" s="132"/>
      <c r="E60" s="54"/>
      <c r="F60" s="132"/>
      <c r="G60" s="132"/>
      <c r="H60" s="132"/>
      <c r="I60" s="132"/>
      <c r="J60" s="132"/>
      <c r="K60" s="132"/>
      <c r="L60" s="132"/>
      <c r="M60" s="137"/>
      <c r="N60" s="137"/>
      <c r="O60" s="132"/>
      <c r="P60" s="139"/>
      <c r="Q60" s="132"/>
      <c r="R60" s="137"/>
      <c r="S60" s="132"/>
      <c r="T60" s="132"/>
      <c r="U60" s="132"/>
    </row>
    <row r="61" ht="12.75" customHeight="1">
      <c r="A61" s="132"/>
      <c r="B61" s="132"/>
      <c r="C61" s="132"/>
      <c r="D61" s="132"/>
      <c r="E61" s="54"/>
      <c r="F61" s="132"/>
      <c r="G61" s="132"/>
      <c r="H61" s="132"/>
      <c r="I61" s="132"/>
      <c r="J61" s="132"/>
      <c r="K61" s="132"/>
      <c r="L61" s="132"/>
      <c r="M61" s="137"/>
      <c r="N61" s="137"/>
      <c r="O61" s="132"/>
      <c r="P61" s="139"/>
      <c r="Q61" s="132"/>
      <c r="R61" s="137"/>
      <c r="S61" s="132"/>
      <c r="T61" s="132"/>
      <c r="U61" s="132"/>
    </row>
    <row r="62" ht="12.75" customHeight="1">
      <c r="A62" s="132"/>
      <c r="B62" s="132"/>
      <c r="C62" s="132"/>
      <c r="D62" s="132"/>
      <c r="E62" s="54"/>
      <c r="F62" s="132"/>
      <c r="G62" s="132"/>
      <c r="H62" s="132"/>
      <c r="I62" s="132"/>
      <c r="J62" s="132"/>
      <c r="K62" s="132"/>
      <c r="L62" s="132"/>
      <c r="M62" s="137"/>
      <c r="N62" s="137"/>
      <c r="O62" s="132"/>
      <c r="P62" s="139"/>
      <c r="Q62" s="132"/>
      <c r="R62" s="137"/>
      <c r="S62" s="132"/>
      <c r="T62" s="132"/>
      <c r="U62" s="132"/>
    </row>
    <row r="63" ht="12.75" customHeight="1">
      <c r="A63" s="132"/>
      <c r="B63" s="132"/>
      <c r="C63" s="132"/>
      <c r="D63" s="132"/>
      <c r="E63" s="54"/>
      <c r="F63" s="132"/>
      <c r="G63" s="132"/>
      <c r="H63" s="132"/>
      <c r="I63" s="132"/>
      <c r="J63" s="132"/>
      <c r="K63" s="132"/>
      <c r="L63" s="132"/>
      <c r="M63" s="137"/>
      <c r="N63" s="137"/>
      <c r="O63" s="132"/>
      <c r="P63" s="139"/>
      <c r="Q63" s="132"/>
      <c r="R63" s="137"/>
      <c r="S63" s="132"/>
      <c r="T63" s="132"/>
      <c r="U63" s="132"/>
    </row>
    <row r="64" ht="12.75" customHeight="1">
      <c r="A64" s="132"/>
      <c r="B64" s="132"/>
      <c r="C64" s="132"/>
      <c r="D64" s="132"/>
      <c r="E64" s="54"/>
      <c r="F64" s="132"/>
      <c r="G64" s="132"/>
      <c r="H64" s="132"/>
      <c r="I64" s="132"/>
      <c r="J64" s="132"/>
      <c r="K64" s="132"/>
      <c r="L64" s="132"/>
      <c r="M64" s="137"/>
      <c r="N64" s="137"/>
      <c r="O64" s="132"/>
      <c r="P64" s="139"/>
      <c r="Q64" s="132"/>
      <c r="R64" s="137"/>
      <c r="S64" s="132"/>
      <c r="T64" s="132"/>
      <c r="U64" s="132"/>
    </row>
    <row r="65" ht="12.75" customHeight="1">
      <c r="A65" s="132"/>
      <c r="B65" s="132"/>
      <c r="C65" s="132"/>
      <c r="D65" s="132"/>
      <c r="E65" s="54"/>
      <c r="F65" s="132"/>
      <c r="G65" s="132"/>
      <c r="H65" s="132"/>
      <c r="I65" s="132"/>
      <c r="J65" s="132"/>
      <c r="K65" s="132"/>
      <c r="L65" s="132"/>
      <c r="M65" s="137"/>
      <c r="N65" s="137"/>
      <c r="O65" s="132"/>
      <c r="P65" s="139"/>
      <c r="Q65" s="132"/>
      <c r="R65" s="137"/>
      <c r="S65" s="132"/>
      <c r="T65" s="132"/>
      <c r="U65" s="132"/>
    </row>
    <row r="66" ht="12.75" customHeight="1">
      <c r="A66" s="132"/>
      <c r="B66" s="132"/>
      <c r="C66" s="132"/>
      <c r="D66" s="132"/>
      <c r="E66" s="54"/>
      <c r="F66" s="132"/>
      <c r="G66" s="132"/>
      <c r="H66" s="132"/>
      <c r="I66" s="132"/>
      <c r="J66" s="132"/>
      <c r="K66" s="132"/>
      <c r="L66" s="132"/>
      <c r="M66" s="137"/>
      <c r="N66" s="137"/>
      <c r="O66" s="132"/>
      <c r="P66" s="139"/>
      <c r="Q66" s="132"/>
      <c r="R66" s="137"/>
      <c r="S66" s="132"/>
      <c r="T66" s="132"/>
      <c r="U66" s="132"/>
    </row>
    <row r="67" ht="12.75" customHeight="1">
      <c r="A67" s="132"/>
      <c r="B67" s="132"/>
      <c r="C67" s="132"/>
      <c r="D67" s="132"/>
      <c r="E67" s="54"/>
      <c r="F67" s="132"/>
      <c r="G67" s="132"/>
      <c r="H67" s="132"/>
      <c r="I67" s="132"/>
      <c r="J67" s="132"/>
      <c r="K67" s="132"/>
      <c r="L67" s="132"/>
      <c r="M67" s="137"/>
      <c r="N67" s="137"/>
      <c r="O67" s="132"/>
      <c r="P67" s="139"/>
      <c r="Q67" s="132"/>
      <c r="R67" s="137"/>
      <c r="S67" s="132"/>
      <c r="T67" s="132"/>
      <c r="U67" s="132"/>
    </row>
    <row r="68" ht="12.75" customHeight="1">
      <c r="A68" s="132"/>
      <c r="B68" s="132"/>
      <c r="C68" s="132"/>
      <c r="D68" s="132"/>
      <c r="E68" s="54"/>
      <c r="F68" s="132"/>
      <c r="G68" s="132"/>
      <c r="H68" s="132"/>
      <c r="I68" s="132"/>
      <c r="J68" s="132"/>
      <c r="K68" s="132"/>
      <c r="L68" s="132"/>
      <c r="M68" s="137"/>
      <c r="N68" s="137"/>
      <c r="O68" s="132"/>
      <c r="P68" s="139"/>
      <c r="Q68" s="132"/>
      <c r="R68" s="137"/>
      <c r="S68" s="132"/>
      <c r="T68" s="132"/>
      <c r="U68" s="132"/>
    </row>
    <row r="69" ht="12.75" customHeight="1">
      <c r="A69" s="132"/>
      <c r="B69" s="132"/>
      <c r="C69" s="132"/>
      <c r="D69" s="132"/>
      <c r="E69" s="54"/>
      <c r="F69" s="132"/>
      <c r="G69" s="132"/>
      <c r="H69" s="132"/>
      <c r="I69" s="132"/>
      <c r="J69" s="132"/>
      <c r="K69" s="132"/>
      <c r="L69" s="132"/>
      <c r="M69" s="137"/>
      <c r="N69" s="137"/>
      <c r="O69" s="132"/>
      <c r="P69" s="139"/>
      <c r="Q69" s="132"/>
      <c r="R69" s="137"/>
      <c r="S69" s="132"/>
      <c r="T69" s="132"/>
      <c r="U69" s="132"/>
    </row>
    <row r="70" ht="12.75" customHeight="1">
      <c r="A70" s="132"/>
      <c r="B70" s="132"/>
      <c r="C70" s="132"/>
      <c r="D70" s="132"/>
      <c r="E70" s="54"/>
      <c r="F70" s="132"/>
      <c r="G70" s="132"/>
      <c r="H70" s="132"/>
      <c r="I70" s="132"/>
      <c r="J70" s="132"/>
      <c r="K70" s="132"/>
      <c r="L70" s="132"/>
      <c r="M70" s="137"/>
      <c r="N70" s="137"/>
      <c r="O70" s="132"/>
      <c r="P70" s="139"/>
      <c r="Q70" s="132"/>
      <c r="R70" s="137"/>
      <c r="S70" s="132"/>
      <c r="T70" s="132"/>
      <c r="U70" s="132"/>
    </row>
    <row r="71" ht="12.75" customHeight="1">
      <c r="A71" s="132"/>
      <c r="B71" s="132"/>
      <c r="C71" s="132"/>
      <c r="D71" s="132"/>
      <c r="E71" s="54"/>
      <c r="F71" s="132"/>
      <c r="G71" s="132"/>
      <c r="H71" s="132"/>
      <c r="I71" s="132"/>
      <c r="J71" s="132"/>
      <c r="K71" s="132"/>
      <c r="L71" s="132"/>
      <c r="M71" s="137"/>
      <c r="N71" s="137"/>
      <c r="O71" s="132"/>
      <c r="P71" s="139"/>
      <c r="Q71" s="132"/>
      <c r="R71" s="137"/>
      <c r="S71" s="132"/>
      <c r="T71" s="132"/>
      <c r="U71" s="132"/>
    </row>
    <row r="72" ht="12.75" customHeight="1">
      <c r="A72" s="132"/>
      <c r="B72" s="132"/>
      <c r="C72" s="132"/>
      <c r="D72" s="132"/>
      <c r="E72" s="54"/>
      <c r="F72" s="132"/>
      <c r="G72" s="132"/>
      <c r="H72" s="132"/>
      <c r="I72" s="132"/>
      <c r="J72" s="132"/>
      <c r="K72" s="132"/>
      <c r="L72" s="132"/>
      <c r="M72" s="137"/>
      <c r="N72" s="137"/>
      <c r="O72" s="132"/>
      <c r="P72" s="139"/>
      <c r="Q72" s="132"/>
      <c r="R72" s="137"/>
      <c r="S72" s="132"/>
      <c r="T72" s="132"/>
      <c r="U72" s="132"/>
    </row>
    <row r="73" ht="12.75" customHeight="1">
      <c r="A73" s="132"/>
      <c r="B73" s="132"/>
      <c r="C73" s="132"/>
      <c r="D73" s="132"/>
      <c r="E73" s="54"/>
      <c r="F73" s="132"/>
      <c r="G73" s="132"/>
      <c r="H73" s="132"/>
      <c r="I73" s="132"/>
      <c r="J73" s="132"/>
      <c r="K73" s="132"/>
      <c r="L73" s="132"/>
      <c r="M73" s="137"/>
      <c r="N73" s="137"/>
      <c r="O73" s="132"/>
      <c r="P73" s="139"/>
      <c r="Q73" s="132"/>
      <c r="R73" s="137"/>
      <c r="S73" s="132"/>
      <c r="T73" s="132"/>
      <c r="U73" s="132"/>
    </row>
    <row r="74" ht="12.75" customHeight="1">
      <c r="A74" s="132"/>
      <c r="B74" s="132"/>
      <c r="C74" s="132"/>
      <c r="D74" s="132"/>
      <c r="E74" s="54"/>
      <c r="F74" s="132"/>
      <c r="G74" s="132"/>
      <c r="H74" s="132"/>
      <c r="I74" s="132"/>
      <c r="J74" s="132"/>
      <c r="K74" s="132"/>
      <c r="L74" s="132"/>
      <c r="M74" s="137"/>
      <c r="N74" s="137"/>
      <c r="O74" s="132"/>
      <c r="P74" s="139"/>
      <c r="Q74" s="132"/>
      <c r="R74" s="137"/>
      <c r="S74" s="132"/>
      <c r="T74" s="132"/>
      <c r="U74" s="132"/>
    </row>
    <row r="75" ht="12.75" customHeight="1">
      <c r="A75" s="132"/>
      <c r="B75" s="132"/>
      <c r="C75" s="132"/>
      <c r="D75" s="132"/>
      <c r="E75" s="54"/>
      <c r="F75" s="132"/>
      <c r="G75" s="132"/>
      <c r="H75" s="132"/>
      <c r="I75" s="132"/>
      <c r="J75" s="132"/>
      <c r="K75" s="132"/>
      <c r="L75" s="132"/>
      <c r="M75" s="137"/>
      <c r="N75" s="137"/>
      <c r="O75" s="132"/>
      <c r="P75" s="139"/>
      <c r="Q75" s="132"/>
      <c r="R75" s="137"/>
      <c r="S75" s="132"/>
      <c r="T75" s="132"/>
      <c r="U75" s="132"/>
    </row>
    <row r="76" ht="12.75" customHeight="1">
      <c r="A76" s="132"/>
      <c r="B76" s="132"/>
      <c r="C76" s="132"/>
      <c r="D76" s="132"/>
      <c r="E76" s="54"/>
      <c r="F76" s="132"/>
      <c r="G76" s="132"/>
      <c r="H76" s="132"/>
      <c r="I76" s="132"/>
      <c r="J76" s="132"/>
      <c r="K76" s="132"/>
      <c r="L76" s="132"/>
      <c r="M76" s="137"/>
      <c r="N76" s="137"/>
      <c r="O76" s="132"/>
      <c r="P76" s="139"/>
      <c r="Q76" s="132"/>
      <c r="R76" s="137"/>
      <c r="S76" s="132"/>
      <c r="T76" s="132"/>
      <c r="U76" s="132"/>
    </row>
    <row r="77" ht="12.75" customHeight="1">
      <c r="A77" s="132"/>
      <c r="B77" s="132"/>
      <c r="C77" s="132"/>
      <c r="D77" s="132"/>
      <c r="E77" s="54"/>
      <c r="F77" s="132"/>
      <c r="G77" s="132"/>
      <c r="H77" s="132"/>
      <c r="I77" s="132"/>
      <c r="J77" s="132"/>
      <c r="K77" s="132"/>
      <c r="L77" s="132"/>
      <c r="M77" s="137"/>
      <c r="N77" s="137"/>
      <c r="O77" s="132"/>
      <c r="P77" s="139"/>
      <c r="Q77" s="132"/>
      <c r="R77" s="137"/>
      <c r="S77" s="132"/>
      <c r="T77" s="132"/>
      <c r="U77" s="132"/>
    </row>
    <row r="78" ht="12.75" customHeight="1">
      <c r="A78" s="132"/>
      <c r="B78" s="132"/>
      <c r="C78" s="132"/>
      <c r="D78" s="132"/>
      <c r="E78" s="54"/>
      <c r="F78" s="132"/>
      <c r="G78" s="132"/>
      <c r="H78" s="132"/>
      <c r="I78" s="132"/>
      <c r="J78" s="132"/>
      <c r="K78" s="132"/>
      <c r="L78" s="132"/>
      <c r="M78" s="137"/>
      <c r="N78" s="137"/>
      <c r="O78" s="132"/>
      <c r="P78" s="139"/>
      <c r="Q78" s="132"/>
      <c r="R78" s="137"/>
      <c r="S78" s="132"/>
      <c r="T78" s="132"/>
      <c r="U78" s="132"/>
    </row>
    <row r="79" ht="12.75" customHeight="1">
      <c r="A79" s="132"/>
      <c r="B79" s="132"/>
      <c r="C79" s="132"/>
      <c r="D79" s="132"/>
      <c r="E79" s="54"/>
      <c r="F79" s="132"/>
      <c r="G79" s="132"/>
      <c r="H79" s="132"/>
      <c r="I79" s="132"/>
      <c r="J79" s="132"/>
      <c r="K79" s="132"/>
      <c r="L79" s="132"/>
      <c r="M79" s="137"/>
      <c r="N79" s="137"/>
      <c r="O79" s="132"/>
      <c r="P79" s="139"/>
      <c r="Q79" s="132"/>
      <c r="R79" s="137"/>
      <c r="S79" s="132"/>
      <c r="T79" s="132"/>
      <c r="U79" s="132"/>
    </row>
    <row r="80" ht="12.75" customHeight="1">
      <c r="A80" s="132"/>
      <c r="B80" s="132"/>
      <c r="C80" s="132"/>
      <c r="D80" s="132"/>
      <c r="E80" s="54"/>
      <c r="F80" s="132"/>
      <c r="G80" s="132"/>
      <c r="H80" s="132"/>
      <c r="I80" s="132"/>
      <c r="J80" s="132"/>
      <c r="K80" s="132"/>
      <c r="L80" s="132"/>
      <c r="M80" s="137"/>
      <c r="N80" s="137"/>
      <c r="O80" s="132"/>
      <c r="P80" s="139"/>
      <c r="Q80" s="132"/>
      <c r="R80" s="137"/>
      <c r="S80" s="132"/>
      <c r="T80" s="132"/>
      <c r="U80" s="132"/>
    </row>
    <row r="81" ht="12.75" customHeight="1">
      <c r="A81" s="132"/>
      <c r="B81" s="132"/>
      <c r="C81" s="132"/>
      <c r="D81" s="132"/>
      <c r="E81" s="54"/>
      <c r="F81" s="132"/>
      <c r="G81" s="132"/>
      <c r="H81" s="132"/>
      <c r="I81" s="132"/>
      <c r="J81" s="132"/>
      <c r="K81" s="132"/>
      <c r="L81" s="132"/>
      <c r="M81" s="137"/>
      <c r="N81" s="137"/>
      <c r="O81" s="132"/>
      <c r="P81" s="139"/>
      <c r="Q81" s="132"/>
      <c r="R81" s="137"/>
      <c r="S81" s="132"/>
      <c r="T81" s="132"/>
      <c r="U81" s="132"/>
    </row>
    <row r="82" ht="12.75" customHeight="1">
      <c r="A82" s="132"/>
      <c r="B82" s="132"/>
      <c r="C82" s="132"/>
      <c r="D82" s="132"/>
      <c r="E82" s="54"/>
      <c r="F82" s="132"/>
      <c r="G82" s="132"/>
      <c r="H82" s="132"/>
      <c r="I82" s="132"/>
      <c r="J82" s="132"/>
      <c r="K82" s="132"/>
      <c r="L82" s="132"/>
      <c r="M82" s="137"/>
      <c r="N82" s="137"/>
      <c r="O82" s="132"/>
      <c r="P82" s="139"/>
      <c r="Q82" s="132"/>
      <c r="R82" s="137"/>
      <c r="S82" s="132"/>
      <c r="T82" s="132"/>
      <c r="U82" s="132"/>
    </row>
    <row r="83" ht="12.75" customHeight="1">
      <c r="A83" s="132"/>
      <c r="B83" s="132"/>
      <c r="C83" s="132"/>
      <c r="D83" s="132"/>
      <c r="E83" s="54"/>
      <c r="F83" s="132"/>
      <c r="G83" s="132"/>
      <c r="H83" s="132"/>
      <c r="I83" s="132"/>
      <c r="J83" s="132"/>
      <c r="K83" s="132"/>
      <c r="L83" s="132"/>
      <c r="M83" s="137"/>
      <c r="N83" s="137"/>
      <c r="O83" s="132"/>
      <c r="P83" s="139"/>
      <c r="Q83" s="132"/>
      <c r="R83" s="137"/>
      <c r="S83" s="132"/>
      <c r="T83" s="132"/>
      <c r="U83" s="132"/>
    </row>
    <row r="84" ht="12.75" customHeight="1">
      <c r="A84" s="132"/>
      <c r="B84" s="132"/>
      <c r="C84" s="132"/>
      <c r="D84" s="132"/>
      <c r="E84" s="54"/>
      <c r="F84" s="132"/>
      <c r="G84" s="132"/>
      <c r="H84" s="132"/>
      <c r="I84" s="132"/>
      <c r="J84" s="132"/>
      <c r="K84" s="132"/>
      <c r="L84" s="132"/>
      <c r="M84" s="137"/>
      <c r="N84" s="137"/>
      <c r="O84" s="132"/>
      <c r="P84" s="139"/>
      <c r="Q84" s="132"/>
      <c r="R84" s="137"/>
      <c r="S84" s="132"/>
      <c r="T84" s="132"/>
      <c r="U84" s="132"/>
    </row>
    <row r="85" ht="12.75" customHeight="1">
      <c r="A85" s="132"/>
      <c r="B85" s="132"/>
      <c r="C85" s="132"/>
      <c r="D85" s="132"/>
      <c r="E85" s="54"/>
      <c r="F85" s="132"/>
      <c r="G85" s="132"/>
      <c r="H85" s="132"/>
      <c r="I85" s="132"/>
      <c r="J85" s="132"/>
      <c r="K85" s="132"/>
      <c r="L85" s="132"/>
      <c r="M85" s="137"/>
      <c r="N85" s="137"/>
      <c r="O85" s="132"/>
      <c r="P85" s="139"/>
      <c r="Q85" s="132"/>
      <c r="R85" s="137"/>
      <c r="S85" s="132"/>
      <c r="T85" s="132"/>
      <c r="U85" s="132"/>
    </row>
    <row r="86" ht="12.75" customHeight="1">
      <c r="A86" s="132"/>
      <c r="B86" s="132"/>
      <c r="C86" s="132"/>
      <c r="D86" s="132"/>
      <c r="E86" s="54"/>
      <c r="F86" s="132"/>
      <c r="G86" s="132"/>
      <c r="H86" s="132"/>
      <c r="I86" s="132"/>
      <c r="J86" s="132"/>
      <c r="K86" s="132"/>
      <c r="L86" s="132"/>
      <c r="M86" s="137"/>
      <c r="N86" s="137"/>
      <c r="O86" s="132"/>
      <c r="P86" s="139"/>
      <c r="Q86" s="132"/>
      <c r="R86" s="137"/>
      <c r="S86" s="132"/>
      <c r="T86" s="132"/>
      <c r="U86" s="132"/>
    </row>
    <row r="87" ht="12.75" customHeight="1">
      <c r="A87" s="132"/>
      <c r="B87" s="132"/>
      <c r="C87" s="132"/>
      <c r="D87" s="132"/>
      <c r="E87" s="54"/>
      <c r="F87" s="132"/>
      <c r="G87" s="132"/>
      <c r="H87" s="132"/>
      <c r="I87" s="132"/>
      <c r="J87" s="132"/>
      <c r="K87" s="132"/>
      <c r="L87" s="132"/>
      <c r="M87" s="137"/>
      <c r="N87" s="137"/>
      <c r="O87" s="132"/>
      <c r="P87" s="139"/>
      <c r="Q87" s="132"/>
      <c r="R87" s="137"/>
      <c r="S87" s="132"/>
      <c r="T87" s="132"/>
      <c r="U87" s="132"/>
    </row>
    <row r="88" ht="12.75" customHeight="1">
      <c r="A88" s="132"/>
      <c r="B88" s="132"/>
      <c r="C88" s="132"/>
      <c r="D88" s="132"/>
      <c r="E88" s="54"/>
      <c r="F88" s="132"/>
      <c r="G88" s="132"/>
      <c r="H88" s="132"/>
      <c r="I88" s="132"/>
      <c r="J88" s="132"/>
      <c r="K88" s="132"/>
      <c r="L88" s="132"/>
      <c r="M88" s="137"/>
      <c r="N88" s="137"/>
      <c r="O88" s="132"/>
      <c r="P88" s="139"/>
      <c r="Q88" s="132"/>
      <c r="R88" s="137"/>
      <c r="S88" s="132"/>
      <c r="T88" s="132"/>
      <c r="U88" s="132"/>
    </row>
    <row r="89" ht="12.75" customHeight="1">
      <c r="A89" s="132"/>
      <c r="B89" s="132"/>
      <c r="C89" s="132"/>
      <c r="D89" s="132"/>
      <c r="E89" s="54"/>
      <c r="F89" s="132"/>
      <c r="G89" s="132"/>
      <c r="H89" s="132"/>
      <c r="I89" s="132"/>
      <c r="J89" s="132"/>
      <c r="K89" s="132"/>
      <c r="L89" s="132"/>
      <c r="M89" s="137"/>
      <c r="N89" s="137"/>
      <c r="O89" s="132"/>
      <c r="P89" s="139"/>
      <c r="Q89" s="132"/>
      <c r="R89" s="137"/>
      <c r="S89" s="132"/>
      <c r="T89" s="132"/>
      <c r="U89" s="132"/>
    </row>
    <row r="90" ht="12.75" customHeight="1">
      <c r="A90" s="132"/>
      <c r="B90" s="132"/>
      <c r="C90" s="132"/>
      <c r="D90" s="132"/>
      <c r="E90" s="54"/>
      <c r="F90" s="132"/>
      <c r="G90" s="132"/>
      <c r="H90" s="132"/>
      <c r="I90" s="132"/>
      <c r="J90" s="132"/>
      <c r="K90" s="132"/>
      <c r="L90" s="132"/>
      <c r="M90" s="137"/>
      <c r="N90" s="137"/>
      <c r="O90" s="132"/>
      <c r="P90" s="139"/>
      <c r="Q90" s="132"/>
      <c r="R90" s="137"/>
      <c r="S90" s="132"/>
      <c r="T90" s="132"/>
      <c r="U90" s="132"/>
    </row>
    <row r="91" ht="12.75" customHeight="1">
      <c r="A91" s="132"/>
      <c r="B91" s="132"/>
      <c r="C91" s="132"/>
      <c r="D91" s="132"/>
      <c r="E91" s="54"/>
      <c r="F91" s="132"/>
      <c r="G91" s="132"/>
      <c r="H91" s="132"/>
      <c r="I91" s="132"/>
      <c r="J91" s="132"/>
      <c r="K91" s="132"/>
      <c r="L91" s="132"/>
      <c r="M91" s="137"/>
      <c r="N91" s="137"/>
      <c r="O91" s="132"/>
      <c r="P91" s="139"/>
      <c r="Q91" s="132"/>
      <c r="R91" s="137"/>
      <c r="S91" s="132"/>
      <c r="T91" s="132"/>
      <c r="U91" s="132"/>
    </row>
    <row r="92" ht="12.75" customHeight="1">
      <c r="A92" s="132"/>
      <c r="B92" s="132"/>
      <c r="C92" s="132"/>
      <c r="D92" s="132"/>
      <c r="E92" s="54"/>
      <c r="F92" s="132"/>
      <c r="G92" s="132"/>
      <c r="H92" s="132"/>
      <c r="I92" s="132"/>
      <c r="J92" s="132"/>
      <c r="K92" s="132"/>
      <c r="L92" s="132"/>
      <c r="M92" s="137"/>
      <c r="N92" s="137"/>
      <c r="O92" s="132"/>
      <c r="P92" s="139"/>
      <c r="Q92" s="132"/>
      <c r="R92" s="137"/>
      <c r="S92" s="132"/>
      <c r="T92" s="132"/>
      <c r="U92" s="132"/>
    </row>
    <row r="93" ht="12.75" customHeight="1">
      <c r="A93" s="132"/>
      <c r="B93" s="132"/>
      <c r="C93" s="132"/>
      <c r="D93" s="132"/>
      <c r="E93" s="54"/>
      <c r="F93" s="132"/>
      <c r="G93" s="132"/>
      <c r="H93" s="132"/>
      <c r="I93" s="132"/>
      <c r="J93" s="132"/>
      <c r="K93" s="132"/>
      <c r="L93" s="132"/>
      <c r="M93" s="137"/>
      <c r="N93" s="137"/>
      <c r="O93" s="132"/>
      <c r="P93" s="139"/>
      <c r="Q93" s="132"/>
      <c r="R93" s="137"/>
      <c r="S93" s="132"/>
      <c r="T93" s="132"/>
      <c r="U93" s="132"/>
    </row>
    <row r="94" ht="12.75" customHeight="1">
      <c r="A94" s="132"/>
      <c r="B94" s="132"/>
      <c r="C94" s="132"/>
      <c r="D94" s="132"/>
      <c r="E94" s="54"/>
      <c r="F94" s="132"/>
      <c r="G94" s="132"/>
      <c r="H94" s="132"/>
      <c r="I94" s="132"/>
      <c r="J94" s="132"/>
      <c r="K94" s="132"/>
      <c r="L94" s="132"/>
      <c r="M94" s="137"/>
      <c r="N94" s="137"/>
      <c r="O94" s="132"/>
      <c r="P94" s="139"/>
      <c r="Q94" s="132"/>
      <c r="R94" s="137"/>
      <c r="S94" s="132"/>
      <c r="T94" s="132"/>
      <c r="U94" s="132"/>
    </row>
    <row r="95" ht="12.75" customHeight="1">
      <c r="A95" s="132"/>
      <c r="B95" s="132"/>
      <c r="C95" s="132"/>
      <c r="D95" s="132"/>
      <c r="E95" s="54"/>
      <c r="F95" s="132"/>
      <c r="G95" s="132"/>
      <c r="H95" s="132"/>
      <c r="I95" s="132"/>
      <c r="J95" s="132"/>
      <c r="K95" s="132"/>
      <c r="L95" s="132"/>
      <c r="M95" s="137"/>
      <c r="N95" s="137"/>
      <c r="O95" s="132"/>
      <c r="P95" s="139"/>
      <c r="Q95" s="132"/>
      <c r="R95" s="137"/>
      <c r="S95" s="132"/>
      <c r="T95" s="132"/>
      <c r="U95" s="132"/>
    </row>
    <row r="96" ht="12.75" customHeight="1">
      <c r="A96" s="132"/>
      <c r="B96" s="132"/>
      <c r="C96" s="132"/>
      <c r="D96" s="132"/>
      <c r="E96" s="54"/>
      <c r="F96" s="132"/>
      <c r="G96" s="132"/>
      <c r="H96" s="132"/>
      <c r="I96" s="132"/>
      <c r="J96" s="132"/>
      <c r="K96" s="132"/>
      <c r="L96" s="132"/>
      <c r="M96" s="137"/>
      <c r="N96" s="137"/>
      <c r="O96" s="132"/>
      <c r="P96" s="139"/>
      <c r="Q96" s="132"/>
      <c r="R96" s="137"/>
      <c r="S96" s="132"/>
      <c r="T96" s="132"/>
      <c r="U96" s="132"/>
    </row>
    <row r="97" ht="12.75" customHeight="1">
      <c r="A97" s="132"/>
      <c r="B97" s="132"/>
      <c r="C97" s="132"/>
      <c r="D97" s="132"/>
      <c r="E97" s="54"/>
      <c r="F97" s="132"/>
      <c r="G97" s="132"/>
      <c r="H97" s="132"/>
      <c r="I97" s="132"/>
      <c r="J97" s="132"/>
      <c r="K97" s="132"/>
      <c r="L97" s="132"/>
      <c r="M97" s="137"/>
      <c r="N97" s="137"/>
      <c r="O97" s="132"/>
      <c r="P97" s="139"/>
      <c r="Q97" s="132"/>
      <c r="R97" s="137"/>
      <c r="S97" s="132"/>
      <c r="T97" s="132"/>
      <c r="U97" s="132"/>
    </row>
    <row r="98" ht="12.75" customHeight="1">
      <c r="A98" s="132"/>
      <c r="B98" s="132"/>
      <c r="C98" s="132"/>
      <c r="D98" s="132"/>
      <c r="E98" s="54"/>
      <c r="F98" s="132"/>
      <c r="G98" s="132"/>
      <c r="H98" s="132"/>
      <c r="I98" s="132"/>
      <c r="J98" s="132"/>
      <c r="K98" s="132"/>
      <c r="L98" s="132"/>
      <c r="M98" s="137"/>
      <c r="N98" s="137"/>
      <c r="O98" s="132"/>
      <c r="P98" s="139"/>
      <c r="Q98" s="132"/>
      <c r="R98" s="137"/>
      <c r="S98" s="132"/>
      <c r="T98" s="132"/>
      <c r="U98" s="132"/>
    </row>
    <row r="99" ht="12.75" customHeight="1">
      <c r="A99" s="132"/>
      <c r="B99" s="132"/>
      <c r="C99" s="132"/>
      <c r="D99" s="132"/>
      <c r="E99" s="54"/>
      <c r="F99" s="132"/>
      <c r="G99" s="132"/>
      <c r="H99" s="132"/>
      <c r="I99" s="132"/>
      <c r="J99" s="132"/>
      <c r="K99" s="132"/>
      <c r="L99" s="132"/>
      <c r="M99" s="137"/>
      <c r="N99" s="137"/>
      <c r="O99" s="132"/>
      <c r="P99" s="139"/>
      <c r="Q99" s="132"/>
      <c r="R99" s="137"/>
      <c r="S99" s="132"/>
      <c r="T99" s="132"/>
      <c r="U99" s="132"/>
    </row>
    <row r="100" ht="12.75" customHeight="1">
      <c r="A100" s="132"/>
      <c r="B100" s="132"/>
      <c r="C100" s="132"/>
      <c r="D100" s="132"/>
      <c r="E100" s="54"/>
      <c r="F100" s="132"/>
      <c r="G100" s="132"/>
      <c r="H100" s="132"/>
      <c r="I100" s="132"/>
      <c r="J100" s="132"/>
      <c r="K100" s="132"/>
      <c r="L100" s="132"/>
      <c r="M100" s="137"/>
      <c r="N100" s="137"/>
      <c r="O100" s="132"/>
      <c r="P100" s="139"/>
      <c r="Q100" s="132"/>
      <c r="R100" s="137"/>
      <c r="S100" s="132"/>
      <c r="T100" s="132"/>
      <c r="U100" s="132"/>
    </row>
    <row r="101" ht="12.75" customHeight="1">
      <c r="A101" s="132"/>
      <c r="B101" s="132"/>
      <c r="C101" s="132"/>
      <c r="D101" s="132"/>
      <c r="E101" s="54"/>
      <c r="F101" s="132"/>
      <c r="G101" s="132"/>
      <c r="H101" s="132"/>
      <c r="I101" s="132"/>
      <c r="J101" s="132"/>
      <c r="K101" s="132"/>
      <c r="L101" s="132"/>
      <c r="M101" s="137"/>
      <c r="N101" s="137"/>
      <c r="O101" s="132"/>
      <c r="P101" s="139"/>
      <c r="Q101" s="132"/>
      <c r="R101" s="137"/>
      <c r="S101" s="132"/>
      <c r="T101" s="132"/>
      <c r="U101" s="132"/>
    </row>
    <row r="102" ht="12.75" customHeight="1">
      <c r="A102" s="132"/>
      <c r="B102" s="132"/>
      <c r="C102" s="132"/>
      <c r="D102" s="132"/>
      <c r="E102" s="54"/>
      <c r="F102" s="132"/>
      <c r="G102" s="132"/>
      <c r="H102" s="132"/>
      <c r="I102" s="132"/>
      <c r="J102" s="132"/>
      <c r="K102" s="132"/>
      <c r="L102" s="132"/>
      <c r="M102" s="137"/>
      <c r="N102" s="137"/>
      <c r="O102" s="132"/>
      <c r="P102" s="139"/>
      <c r="Q102" s="132"/>
      <c r="R102" s="137"/>
      <c r="S102" s="132"/>
      <c r="T102" s="132"/>
      <c r="U102" s="132"/>
    </row>
    <row r="103" ht="12.75" customHeight="1">
      <c r="A103" s="132"/>
      <c r="B103" s="132"/>
      <c r="C103" s="132"/>
      <c r="D103" s="132"/>
      <c r="E103" s="54"/>
      <c r="F103" s="132"/>
      <c r="G103" s="132"/>
      <c r="H103" s="132"/>
      <c r="I103" s="132"/>
      <c r="J103" s="132"/>
      <c r="K103" s="132"/>
      <c r="L103" s="132"/>
      <c r="M103" s="137"/>
      <c r="N103" s="137"/>
      <c r="O103" s="132"/>
      <c r="P103" s="139"/>
      <c r="Q103" s="132"/>
      <c r="R103" s="137"/>
      <c r="S103" s="132"/>
      <c r="T103" s="132"/>
      <c r="U103" s="132"/>
    </row>
    <row r="104" ht="12.75" customHeight="1">
      <c r="A104" s="132"/>
      <c r="B104" s="132"/>
      <c r="C104" s="132"/>
      <c r="D104" s="132"/>
      <c r="E104" s="54"/>
      <c r="F104" s="132"/>
      <c r="G104" s="132"/>
      <c r="H104" s="132"/>
      <c r="I104" s="132"/>
      <c r="J104" s="132"/>
      <c r="K104" s="132"/>
      <c r="L104" s="132"/>
      <c r="M104" s="137"/>
      <c r="N104" s="137"/>
      <c r="O104" s="132"/>
      <c r="P104" s="139"/>
      <c r="Q104" s="132"/>
      <c r="R104" s="137"/>
      <c r="S104" s="132"/>
      <c r="T104" s="132"/>
      <c r="U104" s="132"/>
    </row>
    <row r="105" ht="12.75" customHeight="1">
      <c r="A105" s="132"/>
      <c r="B105" s="132"/>
      <c r="C105" s="132"/>
      <c r="D105" s="132"/>
      <c r="E105" s="54"/>
      <c r="F105" s="132"/>
      <c r="G105" s="132"/>
      <c r="H105" s="132"/>
      <c r="I105" s="132"/>
      <c r="J105" s="132"/>
      <c r="K105" s="132"/>
      <c r="L105" s="132"/>
      <c r="M105" s="137"/>
      <c r="N105" s="137"/>
      <c r="O105" s="132"/>
      <c r="P105" s="139"/>
      <c r="Q105" s="132"/>
      <c r="R105" s="137"/>
      <c r="S105" s="132"/>
      <c r="T105" s="132"/>
      <c r="U105" s="132"/>
    </row>
    <row r="106" ht="12.75" customHeight="1">
      <c r="A106" s="132"/>
      <c r="B106" s="132"/>
      <c r="C106" s="132"/>
      <c r="D106" s="132"/>
      <c r="E106" s="54"/>
      <c r="F106" s="132"/>
      <c r="G106" s="132"/>
      <c r="H106" s="132"/>
      <c r="I106" s="132"/>
      <c r="J106" s="132"/>
      <c r="K106" s="132"/>
      <c r="L106" s="132"/>
      <c r="M106" s="137"/>
      <c r="N106" s="137"/>
      <c r="O106" s="132"/>
      <c r="P106" s="139"/>
      <c r="Q106" s="132"/>
      <c r="R106" s="137"/>
      <c r="S106" s="132"/>
      <c r="T106" s="132"/>
      <c r="U106" s="132"/>
    </row>
    <row r="107" ht="12.75" customHeight="1">
      <c r="A107" s="132"/>
      <c r="B107" s="132"/>
      <c r="C107" s="132"/>
      <c r="D107" s="132"/>
      <c r="E107" s="54"/>
      <c r="F107" s="132"/>
      <c r="G107" s="132"/>
      <c r="H107" s="132"/>
      <c r="I107" s="132"/>
      <c r="J107" s="132"/>
      <c r="K107" s="132"/>
      <c r="L107" s="132"/>
      <c r="M107" s="137"/>
      <c r="N107" s="137"/>
      <c r="O107" s="132"/>
      <c r="P107" s="139"/>
      <c r="Q107" s="132"/>
      <c r="R107" s="137"/>
      <c r="S107" s="132"/>
      <c r="T107" s="132"/>
      <c r="U107" s="132"/>
    </row>
    <row r="108" ht="12.75" customHeight="1">
      <c r="A108" s="132"/>
      <c r="B108" s="132"/>
      <c r="C108" s="132"/>
      <c r="D108" s="132"/>
      <c r="E108" s="54"/>
      <c r="F108" s="132"/>
      <c r="G108" s="132"/>
      <c r="H108" s="132"/>
      <c r="I108" s="132"/>
      <c r="J108" s="132"/>
      <c r="K108" s="132"/>
      <c r="L108" s="132"/>
      <c r="M108" s="137"/>
      <c r="N108" s="137"/>
      <c r="O108" s="132"/>
      <c r="P108" s="139"/>
      <c r="Q108" s="132"/>
      <c r="R108" s="137"/>
      <c r="S108" s="132"/>
      <c r="T108" s="132"/>
      <c r="U108" s="132"/>
    </row>
    <row r="109" ht="12.75" customHeight="1">
      <c r="A109" s="132"/>
      <c r="B109" s="132"/>
      <c r="C109" s="132"/>
      <c r="D109" s="132"/>
      <c r="E109" s="54"/>
      <c r="F109" s="132"/>
      <c r="G109" s="132"/>
      <c r="H109" s="132"/>
      <c r="I109" s="132"/>
      <c r="J109" s="132"/>
      <c r="K109" s="132"/>
      <c r="L109" s="132"/>
      <c r="M109" s="137"/>
      <c r="N109" s="137"/>
      <c r="O109" s="132"/>
      <c r="P109" s="139"/>
      <c r="Q109" s="132"/>
      <c r="R109" s="137"/>
      <c r="S109" s="132"/>
      <c r="T109" s="132"/>
      <c r="U109" s="132"/>
    </row>
    <row r="110" ht="12.75" customHeight="1">
      <c r="A110" s="132"/>
      <c r="B110" s="132"/>
      <c r="C110" s="132"/>
      <c r="D110" s="132"/>
      <c r="E110" s="54"/>
      <c r="F110" s="132"/>
      <c r="G110" s="132"/>
      <c r="H110" s="132"/>
      <c r="I110" s="132"/>
      <c r="J110" s="132"/>
      <c r="K110" s="132"/>
      <c r="L110" s="132"/>
      <c r="M110" s="137"/>
      <c r="N110" s="137"/>
      <c r="O110" s="132"/>
      <c r="P110" s="139"/>
      <c r="Q110" s="132"/>
      <c r="R110" s="137"/>
      <c r="S110" s="132"/>
      <c r="T110" s="132"/>
      <c r="U110" s="132"/>
    </row>
    <row r="111" ht="12.75" customHeight="1">
      <c r="A111" s="132"/>
      <c r="B111" s="132"/>
      <c r="C111" s="132"/>
      <c r="D111" s="132"/>
      <c r="E111" s="54"/>
      <c r="F111" s="132"/>
      <c r="G111" s="132"/>
      <c r="H111" s="132"/>
      <c r="I111" s="132"/>
      <c r="J111" s="132"/>
      <c r="K111" s="132"/>
      <c r="L111" s="132"/>
      <c r="M111" s="137"/>
      <c r="N111" s="137"/>
      <c r="O111" s="132"/>
      <c r="P111" s="139"/>
      <c r="Q111" s="132"/>
      <c r="R111" s="137"/>
      <c r="S111" s="132"/>
      <c r="T111" s="132"/>
      <c r="U111" s="132"/>
    </row>
    <row r="112" ht="12.75" customHeight="1">
      <c r="A112" s="132"/>
      <c r="B112" s="132"/>
      <c r="C112" s="132"/>
      <c r="D112" s="132"/>
      <c r="E112" s="54"/>
      <c r="F112" s="132"/>
      <c r="G112" s="132"/>
      <c r="H112" s="132"/>
      <c r="I112" s="132"/>
      <c r="J112" s="132"/>
      <c r="K112" s="132"/>
      <c r="L112" s="132"/>
      <c r="M112" s="137"/>
      <c r="N112" s="137"/>
      <c r="O112" s="132"/>
      <c r="P112" s="139"/>
      <c r="Q112" s="132"/>
      <c r="R112" s="137"/>
      <c r="S112" s="132"/>
      <c r="T112" s="132"/>
      <c r="U112" s="132"/>
    </row>
    <row r="113" ht="12.75" customHeight="1">
      <c r="A113" s="132"/>
      <c r="B113" s="132"/>
      <c r="C113" s="132"/>
      <c r="D113" s="132"/>
      <c r="E113" s="54"/>
      <c r="F113" s="132"/>
      <c r="G113" s="132"/>
      <c r="H113" s="132"/>
      <c r="I113" s="132"/>
      <c r="J113" s="132"/>
      <c r="K113" s="132"/>
      <c r="L113" s="132"/>
      <c r="M113" s="137"/>
      <c r="N113" s="137"/>
      <c r="O113" s="132"/>
      <c r="P113" s="139"/>
      <c r="Q113" s="132"/>
      <c r="R113" s="137"/>
      <c r="S113" s="132"/>
      <c r="T113" s="132"/>
      <c r="U113" s="132"/>
    </row>
    <row r="114" ht="12.75" customHeight="1">
      <c r="A114" s="132"/>
      <c r="B114" s="132"/>
      <c r="C114" s="132"/>
      <c r="D114" s="132"/>
      <c r="E114" s="54"/>
      <c r="F114" s="132"/>
      <c r="G114" s="132"/>
      <c r="H114" s="132"/>
      <c r="I114" s="132"/>
      <c r="J114" s="132"/>
      <c r="K114" s="132"/>
      <c r="L114" s="132"/>
      <c r="M114" s="137"/>
      <c r="N114" s="137"/>
      <c r="O114" s="132"/>
      <c r="P114" s="139"/>
      <c r="Q114" s="132"/>
      <c r="R114" s="137"/>
      <c r="S114" s="132"/>
      <c r="T114" s="132"/>
      <c r="U114" s="132"/>
    </row>
    <row r="115" ht="12.75" customHeight="1">
      <c r="A115" s="132"/>
      <c r="B115" s="132"/>
      <c r="C115" s="132"/>
      <c r="D115" s="132"/>
      <c r="E115" s="54"/>
      <c r="F115" s="132"/>
      <c r="G115" s="132"/>
      <c r="H115" s="132"/>
      <c r="I115" s="132"/>
      <c r="J115" s="132"/>
      <c r="K115" s="132"/>
      <c r="L115" s="132"/>
      <c r="M115" s="137"/>
      <c r="N115" s="137"/>
      <c r="O115" s="132"/>
      <c r="P115" s="139"/>
      <c r="Q115" s="132"/>
      <c r="R115" s="137"/>
      <c r="S115" s="132"/>
      <c r="T115" s="132"/>
      <c r="U115" s="132"/>
    </row>
    <row r="116" ht="12.75" customHeight="1">
      <c r="A116" s="132"/>
      <c r="B116" s="132"/>
      <c r="C116" s="132"/>
      <c r="D116" s="132"/>
      <c r="E116" s="54"/>
      <c r="F116" s="132"/>
      <c r="G116" s="132"/>
      <c r="H116" s="132"/>
      <c r="I116" s="132"/>
      <c r="J116" s="132"/>
      <c r="K116" s="132"/>
      <c r="L116" s="132"/>
      <c r="M116" s="137"/>
      <c r="N116" s="137"/>
      <c r="O116" s="132"/>
      <c r="P116" s="139"/>
      <c r="Q116" s="132"/>
      <c r="R116" s="137"/>
      <c r="S116" s="132"/>
      <c r="T116" s="132"/>
      <c r="U116" s="132"/>
    </row>
    <row r="117" ht="12.75" customHeight="1">
      <c r="A117" s="132"/>
      <c r="B117" s="132"/>
      <c r="C117" s="132"/>
      <c r="D117" s="132"/>
      <c r="E117" s="54"/>
      <c r="F117" s="132"/>
      <c r="G117" s="132"/>
      <c r="H117" s="132"/>
      <c r="I117" s="132"/>
      <c r="J117" s="132"/>
      <c r="K117" s="132"/>
      <c r="L117" s="132"/>
      <c r="M117" s="137"/>
      <c r="N117" s="137"/>
      <c r="O117" s="132"/>
      <c r="P117" s="139"/>
      <c r="Q117" s="132"/>
      <c r="R117" s="137"/>
      <c r="S117" s="132"/>
      <c r="T117" s="132"/>
      <c r="U117" s="132"/>
    </row>
    <row r="118" ht="12.75" customHeight="1">
      <c r="A118" s="132"/>
      <c r="B118" s="132"/>
      <c r="C118" s="132"/>
      <c r="D118" s="132"/>
      <c r="E118" s="54"/>
      <c r="F118" s="132"/>
      <c r="G118" s="132"/>
      <c r="H118" s="132"/>
      <c r="I118" s="132"/>
      <c r="J118" s="132"/>
      <c r="K118" s="132"/>
      <c r="L118" s="132"/>
      <c r="M118" s="137"/>
      <c r="N118" s="137"/>
      <c r="O118" s="132"/>
      <c r="P118" s="139"/>
      <c r="Q118" s="132"/>
      <c r="R118" s="137"/>
      <c r="S118" s="132"/>
      <c r="T118" s="132"/>
      <c r="U118" s="132"/>
    </row>
    <row r="119" ht="12.75" customHeight="1">
      <c r="A119" s="132"/>
      <c r="B119" s="132"/>
      <c r="C119" s="132"/>
      <c r="D119" s="132"/>
      <c r="E119" s="54"/>
      <c r="F119" s="132"/>
      <c r="G119" s="132"/>
      <c r="H119" s="132"/>
      <c r="I119" s="132"/>
      <c r="J119" s="132"/>
      <c r="K119" s="132"/>
      <c r="L119" s="132"/>
      <c r="M119" s="137"/>
      <c r="N119" s="137"/>
      <c r="O119" s="132"/>
      <c r="P119" s="139"/>
      <c r="Q119" s="132"/>
      <c r="R119" s="137"/>
      <c r="S119" s="132"/>
      <c r="T119" s="132"/>
      <c r="U119" s="132"/>
    </row>
    <row r="120" ht="12.75" customHeight="1">
      <c r="A120" s="132"/>
      <c r="B120" s="132"/>
      <c r="C120" s="132"/>
      <c r="D120" s="132"/>
      <c r="E120" s="54"/>
      <c r="F120" s="132"/>
      <c r="G120" s="132"/>
      <c r="H120" s="132"/>
      <c r="I120" s="132"/>
      <c r="J120" s="132"/>
      <c r="K120" s="132"/>
      <c r="L120" s="132"/>
      <c r="M120" s="137"/>
      <c r="N120" s="137"/>
      <c r="O120" s="132"/>
      <c r="P120" s="139"/>
      <c r="Q120" s="132"/>
      <c r="R120" s="137"/>
      <c r="S120" s="132"/>
      <c r="T120" s="132"/>
      <c r="U120" s="132"/>
    </row>
    <row r="121" ht="12.75" customHeight="1">
      <c r="A121" s="132"/>
      <c r="B121" s="132"/>
      <c r="C121" s="132"/>
      <c r="D121" s="132"/>
      <c r="E121" s="54"/>
      <c r="F121" s="132"/>
      <c r="G121" s="132"/>
      <c r="H121" s="132"/>
      <c r="I121" s="132"/>
      <c r="J121" s="132"/>
      <c r="K121" s="132"/>
      <c r="L121" s="132"/>
      <c r="M121" s="137"/>
      <c r="N121" s="137"/>
      <c r="O121" s="132"/>
      <c r="P121" s="139"/>
      <c r="Q121" s="132"/>
      <c r="R121" s="137"/>
      <c r="S121" s="132"/>
      <c r="T121" s="132"/>
      <c r="U121" s="132"/>
    </row>
    <row r="122" ht="12.75" customHeight="1">
      <c r="A122" s="132"/>
      <c r="B122" s="132"/>
      <c r="C122" s="132"/>
      <c r="D122" s="132"/>
      <c r="E122" s="54"/>
      <c r="F122" s="132"/>
      <c r="G122" s="132"/>
      <c r="H122" s="132"/>
      <c r="I122" s="132"/>
      <c r="J122" s="132"/>
      <c r="K122" s="132"/>
      <c r="L122" s="132"/>
      <c r="M122" s="137"/>
      <c r="N122" s="137"/>
      <c r="O122" s="132"/>
      <c r="P122" s="139"/>
      <c r="Q122" s="132"/>
      <c r="R122" s="137"/>
      <c r="S122" s="132"/>
      <c r="T122" s="132"/>
      <c r="U122" s="132"/>
    </row>
    <row r="123" ht="12.75" customHeight="1">
      <c r="A123" s="132"/>
      <c r="B123" s="132"/>
      <c r="C123" s="132"/>
      <c r="D123" s="132"/>
      <c r="E123" s="54"/>
      <c r="F123" s="132"/>
      <c r="G123" s="132"/>
      <c r="H123" s="132"/>
      <c r="I123" s="132"/>
      <c r="J123" s="132"/>
      <c r="K123" s="132"/>
      <c r="L123" s="132"/>
      <c r="M123" s="137"/>
      <c r="N123" s="137"/>
      <c r="O123" s="132"/>
      <c r="P123" s="139"/>
      <c r="Q123" s="132"/>
      <c r="R123" s="137"/>
      <c r="S123" s="132"/>
      <c r="T123" s="132"/>
      <c r="U123" s="132"/>
    </row>
    <row r="124" ht="12.75" customHeight="1">
      <c r="A124" s="132"/>
      <c r="B124" s="132"/>
      <c r="C124" s="132"/>
      <c r="D124" s="132"/>
      <c r="E124" s="54"/>
      <c r="F124" s="132"/>
      <c r="G124" s="132"/>
      <c r="H124" s="132"/>
      <c r="I124" s="132"/>
      <c r="J124" s="132"/>
      <c r="K124" s="132"/>
      <c r="L124" s="132"/>
      <c r="M124" s="137"/>
      <c r="N124" s="137"/>
      <c r="O124" s="132"/>
      <c r="P124" s="139"/>
      <c r="Q124" s="132"/>
      <c r="R124" s="137"/>
      <c r="S124" s="132"/>
      <c r="T124" s="132"/>
      <c r="U124" s="132"/>
    </row>
    <row r="125" ht="12.75" customHeight="1">
      <c r="A125" s="132"/>
      <c r="B125" s="132"/>
      <c r="C125" s="132"/>
      <c r="D125" s="132"/>
      <c r="E125" s="54"/>
      <c r="F125" s="132"/>
      <c r="G125" s="132"/>
      <c r="H125" s="132"/>
      <c r="I125" s="132"/>
      <c r="J125" s="132"/>
      <c r="K125" s="132"/>
      <c r="L125" s="132"/>
      <c r="M125" s="137"/>
      <c r="N125" s="137"/>
      <c r="O125" s="132"/>
      <c r="P125" s="139"/>
      <c r="Q125" s="132"/>
      <c r="R125" s="137"/>
      <c r="S125" s="132"/>
      <c r="T125" s="132"/>
      <c r="U125" s="132"/>
    </row>
    <row r="126" ht="12.75" customHeight="1">
      <c r="A126" s="132"/>
      <c r="B126" s="132"/>
      <c r="C126" s="132"/>
      <c r="D126" s="132"/>
      <c r="E126" s="54"/>
      <c r="F126" s="132"/>
      <c r="G126" s="132"/>
      <c r="H126" s="132"/>
      <c r="I126" s="132"/>
      <c r="J126" s="132"/>
      <c r="K126" s="132"/>
      <c r="L126" s="132"/>
      <c r="M126" s="137"/>
      <c r="N126" s="137"/>
      <c r="O126" s="132"/>
      <c r="P126" s="139"/>
      <c r="Q126" s="132"/>
      <c r="R126" s="137"/>
      <c r="S126" s="132"/>
      <c r="T126" s="132"/>
      <c r="U126" s="132"/>
    </row>
    <row r="127" ht="12.75" customHeight="1">
      <c r="A127" s="132"/>
      <c r="B127" s="132"/>
      <c r="C127" s="132"/>
      <c r="D127" s="132"/>
      <c r="E127" s="54"/>
      <c r="F127" s="132"/>
      <c r="G127" s="132"/>
      <c r="H127" s="132"/>
      <c r="I127" s="132"/>
      <c r="J127" s="132"/>
      <c r="K127" s="132"/>
      <c r="L127" s="132"/>
      <c r="M127" s="137"/>
      <c r="N127" s="137"/>
      <c r="O127" s="132"/>
      <c r="P127" s="139"/>
      <c r="Q127" s="132"/>
      <c r="R127" s="137"/>
      <c r="S127" s="132"/>
      <c r="T127" s="132"/>
      <c r="U127" s="132"/>
    </row>
    <row r="128" ht="12.75" customHeight="1">
      <c r="A128" s="132"/>
      <c r="B128" s="132"/>
      <c r="C128" s="132"/>
      <c r="D128" s="132"/>
      <c r="E128" s="54"/>
      <c r="F128" s="132"/>
      <c r="G128" s="132"/>
      <c r="H128" s="132"/>
      <c r="I128" s="132"/>
      <c r="J128" s="132"/>
      <c r="K128" s="132"/>
      <c r="L128" s="132"/>
      <c r="M128" s="137"/>
      <c r="N128" s="137"/>
      <c r="O128" s="132"/>
      <c r="P128" s="139"/>
      <c r="Q128" s="132"/>
      <c r="R128" s="137"/>
      <c r="S128" s="132"/>
      <c r="T128" s="132"/>
      <c r="U128" s="132"/>
    </row>
    <row r="129" ht="12.75" customHeight="1">
      <c r="A129" s="132"/>
      <c r="B129" s="132"/>
      <c r="C129" s="132"/>
      <c r="D129" s="132"/>
      <c r="E129" s="54"/>
      <c r="F129" s="132"/>
      <c r="G129" s="132"/>
      <c r="H129" s="132"/>
      <c r="I129" s="132"/>
      <c r="J129" s="132"/>
      <c r="K129" s="132"/>
      <c r="L129" s="132"/>
      <c r="M129" s="137"/>
      <c r="N129" s="137"/>
      <c r="O129" s="132"/>
      <c r="P129" s="139"/>
      <c r="Q129" s="132"/>
      <c r="R129" s="137"/>
      <c r="S129" s="132"/>
      <c r="T129" s="132"/>
      <c r="U129" s="132"/>
    </row>
    <row r="130" ht="12.75" customHeight="1">
      <c r="A130" s="132"/>
      <c r="B130" s="132"/>
      <c r="C130" s="132"/>
      <c r="D130" s="132"/>
      <c r="E130" s="54"/>
      <c r="F130" s="132"/>
      <c r="G130" s="132"/>
      <c r="H130" s="132"/>
      <c r="I130" s="132"/>
      <c r="J130" s="132"/>
      <c r="K130" s="132"/>
      <c r="L130" s="132"/>
      <c r="M130" s="137"/>
      <c r="N130" s="137"/>
      <c r="O130" s="132"/>
      <c r="P130" s="139"/>
      <c r="Q130" s="132"/>
      <c r="R130" s="137"/>
      <c r="S130" s="132"/>
      <c r="T130" s="132"/>
      <c r="U130" s="132"/>
    </row>
    <row r="131" ht="12.75" customHeight="1">
      <c r="A131" s="132"/>
      <c r="B131" s="132"/>
      <c r="C131" s="132"/>
      <c r="D131" s="132"/>
      <c r="E131" s="54"/>
      <c r="F131" s="132"/>
      <c r="G131" s="132"/>
      <c r="H131" s="132"/>
      <c r="I131" s="132"/>
      <c r="J131" s="132"/>
      <c r="K131" s="132"/>
      <c r="L131" s="132"/>
      <c r="M131" s="137"/>
      <c r="N131" s="137"/>
      <c r="O131" s="132"/>
      <c r="P131" s="139"/>
      <c r="Q131" s="132"/>
      <c r="R131" s="137"/>
      <c r="S131" s="132"/>
      <c r="T131" s="132"/>
      <c r="U131" s="132"/>
    </row>
    <row r="132" ht="12.75" customHeight="1">
      <c r="A132" s="132"/>
      <c r="B132" s="132"/>
      <c r="C132" s="132"/>
      <c r="D132" s="132"/>
      <c r="E132" s="54"/>
      <c r="F132" s="132"/>
      <c r="G132" s="132"/>
      <c r="H132" s="132"/>
      <c r="I132" s="132"/>
      <c r="J132" s="132"/>
      <c r="K132" s="132"/>
      <c r="L132" s="132"/>
      <c r="M132" s="137"/>
      <c r="N132" s="137"/>
      <c r="O132" s="132"/>
      <c r="P132" s="139"/>
      <c r="Q132" s="132"/>
      <c r="R132" s="137"/>
      <c r="S132" s="132"/>
      <c r="T132" s="132"/>
      <c r="U132" s="132"/>
    </row>
    <row r="133" ht="12.75" customHeight="1">
      <c r="A133" s="132"/>
      <c r="B133" s="132"/>
      <c r="C133" s="132"/>
      <c r="D133" s="132"/>
      <c r="E133" s="54"/>
      <c r="F133" s="132"/>
      <c r="G133" s="132"/>
      <c r="H133" s="132"/>
      <c r="I133" s="132"/>
      <c r="J133" s="132"/>
      <c r="K133" s="132"/>
      <c r="L133" s="132"/>
      <c r="M133" s="137"/>
      <c r="N133" s="137"/>
      <c r="O133" s="132"/>
      <c r="P133" s="139"/>
      <c r="Q133" s="132"/>
      <c r="R133" s="137"/>
      <c r="S133" s="132"/>
      <c r="T133" s="132"/>
      <c r="U133" s="132"/>
    </row>
    <row r="134" ht="12.75" customHeight="1">
      <c r="A134" s="132"/>
      <c r="B134" s="132"/>
      <c r="C134" s="132"/>
      <c r="D134" s="132"/>
      <c r="E134" s="54"/>
      <c r="F134" s="132"/>
      <c r="G134" s="132"/>
      <c r="H134" s="132"/>
      <c r="I134" s="132"/>
      <c r="J134" s="132"/>
      <c r="K134" s="132"/>
      <c r="L134" s="132"/>
      <c r="M134" s="137"/>
      <c r="N134" s="137"/>
      <c r="O134" s="132"/>
      <c r="P134" s="139"/>
      <c r="Q134" s="132"/>
      <c r="R134" s="137"/>
      <c r="S134" s="132"/>
      <c r="T134" s="132"/>
      <c r="U134" s="132"/>
    </row>
    <row r="135" ht="12.75" customHeight="1">
      <c r="A135" s="132"/>
      <c r="B135" s="132"/>
      <c r="C135" s="132"/>
      <c r="D135" s="132"/>
      <c r="E135" s="54"/>
      <c r="F135" s="132"/>
      <c r="G135" s="132"/>
      <c r="H135" s="132"/>
      <c r="I135" s="132"/>
      <c r="J135" s="132"/>
      <c r="K135" s="132"/>
      <c r="L135" s="132"/>
      <c r="M135" s="137"/>
      <c r="N135" s="137"/>
      <c r="O135" s="132"/>
      <c r="P135" s="139"/>
      <c r="Q135" s="132"/>
      <c r="R135" s="137"/>
      <c r="S135" s="132"/>
      <c r="T135" s="132"/>
      <c r="U135" s="132"/>
    </row>
    <row r="136" ht="12.75" customHeight="1">
      <c r="A136" s="132"/>
      <c r="B136" s="132"/>
      <c r="C136" s="132"/>
      <c r="D136" s="132"/>
      <c r="E136" s="54"/>
      <c r="F136" s="132"/>
      <c r="G136" s="132"/>
      <c r="H136" s="132"/>
      <c r="I136" s="132"/>
      <c r="J136" s="132"/>
      <c r="K136" s="132"/>
      <c r="L136" s="132"/>
      <c r="M136" s="137"/>
      <c r="N136" s="137"/>
      <c r="O136" s="132"/>
      <c r="P136" s="139"/>
      <c r="Q136" s="132"/>
      <c r="R136" s="137"/>
      <c r="S136" s="132"/>
      <c r="T136" s="132"/>
      <c r="U136" s="132"/>
    </row>
    <row r="137" ht="12.75" customHeight="1">
      <c r="A137" s="132"/>
      <c r="B137" s="132"/>
      <c r="C137" s="132"/>
      <c r="D137" s="132"/>
      <c r="E137" s="54"/>
      <c r="F137" s="132"/>
      <c r="G137" s="132"/>
      <c r="H137" s="132"/>
      <c r="I137" s="132"/>
      <c r="J137" s="132"/>
      <c r="K137" s="132"/>
      <c r="L137" s="132"/>
      <c r="M137" s="137"/>
      <c r="N137" s="137"/>
      <c r="O137" s="132"/>
      <c r="P137" s="139"/>
      <c r="Q137" s="132"/>
      <c r="R137" s="137"/>
      <c r="S137" s="132"/>
      <c r="T137" s="132"/>
      <c r="U137" s="132"/>
    </row>
    <row r="138" ht="12.75" customHeight="1">
      <c r="A138" s="132"/>
      <c r="B138" s="132"/>
      <c r="C138" s="132"/>
      <c r="D138" s="132"/>
      <c r="E138" s="54"/>
      <c r="F138" s="132"/>
      <c r="G138" s="132"/>
      <c r="H138" s="132"/>
      <c r="I138" s="132"/>
      <c r="J138" s="132"/>
      <c r="K138" s="132"/>
      <c r="L138" s="132"/>
      <c r="M138" s="137"/>
      <c r="N138" s="137"/>
      <c r="O138" s="132"/>
      <c r="P138" s="139"/>
      <c r="Q138" s="132"/>
      <c r="R138" s="137"/>
      <c r="S138" s="132"/>
      <c r="T138" s="132"/>
      <c r="U138" s="132"/>
    </row>
    <row r="139" ht="12.75" customHeight="1">
      <c r="A139" s="132"/>
      <c r="B139" s="132"/>
      <c r="C139" s="132"/>
      <c r="D139" s="132"/>
      <c r="E139" s="54"/>
      <c r="F139" s="132"/>
      <c r="G139" s="132"/>
      <c r="H139" s="132"/>
      <c r="I139" s="132"/>
      <c r="J139" s="132"/>
      <c r="K139" s="132"/>
      <c r="L139" s="132"/>
      <c r="M139" s="137"/>
      <c r="N139" s="137"/>
      <c r="O139" s="132"/>
      <c r="P139" s="139"/>
      <c r="Q139" s="132"/>
      <c r="R139" s="137"/>
      <c r="S139" s="132"/>
      <c r="T139" s="132"/>
      <c r="U139" s="132"/>
    </row>
    <row r="140" ht="12.75" customHeight="1">
      <c r="A140" s="132"/>
      <c r="B140" s="132"/>
      <c r="C140" s="132"/>
      <c r="D140" s="132"/>
      <c r="E140" s="54"/>
      <c r="F140" s="132"/>
      <c r="G140" s="132"/>
      <c r="H140" s="132"/>
      <c r="I140" s="132"/>
      <c r="J140" s="132"/>
      <c r="K140" s="132"/>
      <c r="L140" s="132"/>
      <c r="M140" s="137"/>
      <c r="N140" s="137"/>
      <c r="O140" s="132"/>
      <c r="P140" s="139"/>
      <c r="Q140" s="132"/>
      <c r="R140" s="137"/>
      <c r="S140" s="132"/>
      <c r="T140" s="132"/>
      <c r="U140" s="132"/>
    </row>
    <row r="141" ht="12.75" customHeight="1">
      <c r="A141" s="132"/>
      <c r="B141" s="132"/>
      <c r="C141" s="132"/>
      <c r="D141" s="132"/>
      <c r="E141" s="54"/>
      <c r="F141" s="132"/>
      <c r="G141" s="132"/>
      <c r="H141" s="132"/>
      <c r="I141" s="132"/>
      <c r="J141" s="132"/>
      <c r="K141" s="132"/>
      <c r="L141" s="132"/>
      <c r="M141" s="137"/>
      <c r="N141" s="137"/>
      <c r="O141" s="132"/>
      <c r="P141" s="139"/>
      <c r="Q141" s="132"/>
      <c r="R141" s="137"/>
      <c r="S141" s="132"/>
      <c r="T141" s="132"/>
      <c r="U141" s="132"/>
    </row>
    <row r="142" ht="12.75" customHeight="1">
      <c r="A142" s="132"/>
      <c r="B142" s="132"/>
      <c r="C142" s="132"/>
      <c r="D142" s="132"/>
      <c r="E142" s="54"/>
      <c r="F142" s="132"/>
      <c r="G142" s="132"/>
      <c r="H142" s="132"/>
      <c r="I142" s="132"/>
      <c r="J142" s="132"/>
      <c r="K142" s="132"/>
      <c r="L142" s="132"/>
      <c r="M142" s="137"/>
      <c r="N142" s="137"/>
      <c r="O142" s="132"/>
      <c r="P142" s="139"/>
      <c r="Q142" s="132"/>
      <c r="R142" s="137"/>
      <c r="S142" s="132"/>
      <c r="T142" s="132"/>
      <c r="U142" s="132"/>
    </row>
    <row r="143" ht="12.75" customHeight="1">
      <c r="A143" s="132"/>
      <c r="B143" s="132"/>
      <c r="C143" s="132"/>
      <c r="D143" s="132"/>
      <c r="E143" s="54"/>
      <c r="F143" s="132"/>
      <c r="G143" s="132"/>
      <c r="H143" s="132"/>
      <c r="I143" s="132"/>
      <c r="J143" s="132"/>
      <c r="K143" s="132"/>
      <c r="L143" s="132"/>
      <c r="M143" s="137"/>
      <c r="N143" s="137"/>
      <c r="O143" s="132"/>
      <c r="P143" s="139"/>
      <c r="Q143" s="132"/>
      <c r="R143" s="137"/>
      <c r="S143" s="132"/>
      <c r="T143" s="132"/>
      <c r="U143" s="132"/>
    </row>
    <row r="144" ht="12.75" customHeight="1">
      <c r="A144" s="132"/>
      <c r="B144" s="132"/>
      <c r="C144" s="132"/>
      <c r="D144" s="132"/>
      <c r="E144" s="54"/>
      <c r="F144" s="132"/>
      <c r="G144" s="132"/>
      <c r="H144" s="132"/>
      <c r="I144" s="132"/>
      <c r="J144" s="132"/>
      <c r="K144" s="132"/>
      <c r="L144" s="132"/>
      <c r="M144" s="137"/>
      <c r="N144" s="137"/>
      <c r="O144" s="132"/>
      <c r="P144" s="139"/>
      <c r="Q144" s="132"/>
      <c r="R144" s="137"/>
      <c r="S144" s="132"/>
      <c r="T144" s="132"/>
      <c r="U144" s="132"/>
    </row>
    <row r="145" ht="12.75" customHeight="1">
      <c r="A145" s="132"/>
      <c r="B145" s="132"/>
      <c r="C145" s="132"/>
      <c r="D145" s="132"/>
      <c r="E145" s="54"/>
      <c r="F145" s="132"/>
      <c r="G145" s="132"/>
      <c r="H145" s="132"/>
      <c r="I145" s="132"/>
      <c r="J145" s="132"/>
      <c r="K145" s="132"/>
      <c r="L145" s="132"/>
      <c r="M145" s="137"/>
      <c r="N145" s="137"/>
      <c r="O145" s="132"/>
      <c r="P145" s="139"/>
      <c r="Q145" s="132"/>
      <c r="R145" s="137"/>
      <c r="S145" s="132"/>
      <c r="T145" s="132"/>
      <c r="U145" s="132"/>
    </row>
    <row r="146" ht="12.75" customHeight="1">
      <c r="A146" s="132"/>
      <c r="B146" s="132"/>
      <c r="C146" s="132"/>
      <c r="D146" s="132"/>
      <c r="E146" s="54"/>
      <c r="F146" s="132"/>
      <c r="G146" s="132"/>
      <c r="H146" s="132"/>
      <c r="I146" s="132"/>
      <c r="J146" s="132"/>
      <c r="K146" s="132"/>
      <c r="L146" s="132"/>
      <c r="M146" s="137"/>
      <c r="N146" s="137"/>
      <c r="O146" s="132"/>
      <c r="P146" s="139"/>
      <c r="Q146" s="132"/>
      <c r="R146" s="137"/>
      <c r="S146" s="132"/>
      <c r="T146" s="132"/>
      <c r="U146" s="132"/>
    </row>
    <row r="147" ht="12.75" customHeight="1">
      <c r="A147" s="132"/>
      <c r="B147" s="132"/>
      <c r="C147" s="132"/>
      <c r="D147" s="132"/>
      <c r="E147" s="54"/>
      <c r="F147" s="132"/>
      <c r="G147" s="132"/>
      <c r="H147" s="132"/>
      <c r="I147" s="132"/>
      <c r="J147" s="132"/>
      <c r="K147" s="132"/>
      <c r="L147" s="132"/>
      <c r="M147" s="137"/>
      <c r="N147" s="137"/>
      <c r="O147" s="132"/>
      <c r="P147" s="139"/>
      <c r="Q147" s="132"/>
      <c r="R147" s="137"/>
      <c r="S147" s="132"/>
      <c r="T147" s="132"/>
      <c r="U147" s="132"/>
    </row>
    <row r="148" ht="12.75" customHeight="1">
      <c r="A148" s="132"/>
      <c r="B148" s="132"/>
      <c r="C148" s="132"/>
      <c r="D148" s="132"/>
      <c r="E148" s="54"/>
      <c r="F148" s="132"/>
      <c r="G148" s="132"/>
      <c r="H148" s="132"/>
      <c r="I148" s="132"/>
      <c r="J148" s="132"/>
      <c r="K148" s="132"/>
      <c r="L148" s="132"/>
      <c r="M148" s="137"/>
      <c r="N148" s="137"/>
      <c r="O148" s="132"/>
      <c r="P148" s="139"/>
      <c r="Q148" s="132"/>
      <c r="R148" s="137"/>
      <c r="S148" s="132"/>
      <c r="T148" s="132"/>
      <c r="U148" s="132"/>
    </row>
    <row r="149" ht="12.75" customHeight="1">
      <c r="A149" s="132"/>
      <c r="B149" s="132"/>
      <c r="C149" s="132"/>
      <c r="D149" s="132"/>
      <c r="E149" s="54"/>
      <c r="F149" s="132"/>
      <c r="G149" s="132"/>
      <c r="H149" s="132"/>
      <c r="I149" s="132"/>
      <c r="J149" s="132"/>
      <c r="K149" s="132"/>
      <c r="L149" s="132"/>
      <c r="M149" s="137"/>
      <c r="N149" s="137"/>
      <c r="O149" s="132"/>
      <c r="P149" s="139"/>
      <c r="Q149" s="132"/>
      <c r="R149" s="137"/>
      <c r="S149" s="132"/>
      <c r="T149" s="132"/>
      <c r="U149" s="132"/>
    </row>
    <row r="150" ht="12.75" customHeight="1">
      <c r="A150" s="132"/>
      <c r="B150" s="132"/>
      <c r="C150" s="132"/>
      <c r="D150" s="132"/>
      <c r="E150" s="54"/>
      <c r="F150" s="132"/>
      <c r="G150" s="132"/>
      <c r="H150" s="132"/>
      <c r="I150" s="132"/>
      <c r="J150" s="132"/>
      <c r="K150" s="132"/>
      <c r="L150" s="132"/>
      <c r="M150" s="137"/>
      <c r="N150" s="137"/>
      <c r="O150" s="132"/>
      <c r="P150" s="139"/>
      <c r="Q150" s="132"/>
      <c r="R150" s="137"/>
      <c r="S150" s="132"/>
      <c r="T150" s="132"/>
      <c r="U150" s="132"/>
    </row>
    <row r="151" ht="12.75" customHeight="1">
      <c r="A151" s="132"/>
      <c r="B151" s="132"/>
      <c r="C151" s="132"/>
      <c r="D151" s="132"/>
      <c r="E151" s="54"/>
      <c r="F151" s="132"/>
      <c r="G151" s="132"/>
      <c r="H151" s="132"/>
      <c r="I151" s="132"/>
      <c r="J151" s="132"/>
      <c r="K151" s="132"/>
      <c r="L151" s="132"/>
      <c r="M151" s="137"/>
      <c r="N151" s="137"/>
      <c r="O151" s="132"/>
      <c r="P151" s="139"/>
      <c r="Q151" s="132"/>
      <c r="R151" s="137"/>
      <c r="S151" s="132"/>
      <c r="T151" s="132"/>
      <c r="U151" s="132"/>
    </row>
    <row r="152" ht="12.75" customHeight="1">
      <c r="A152" s="132"/>
      <c r="B152" s="132"/>
      <c r="C152" s="132"/>
      <c r="D152" s="132"/>
      <c r="E152" s="54"/>
      <c r="F152" s="132"/>
      <c r="G152" s="132"/>
      <c r="H152" s="132"/>
      <c r="I152" s="132"/>
      <c r="J152" s="132"/>
      <c r="K152" s="132"/>
      <c r="L152" s="132"/>
      <c r="M152" s="137"/>
      <c r="N152" s="137"/>
      <c r="O152" s="132"/>
      <c r="P152" s="139"/>
      <c r="Q152" s="132"/>
      <c r="R152" s="137"/>
      <c r="S152" s="132"/>
      <c r="T152" s="132"/>
      <c r="U152" s="132"/>
    </row>
    <row r="153" ht="12.75" customHeight="1">
      <c r="A153" s="132"/>
      <c r="B153" s="132"/>
      <c r="C153" s="132"/>
      <c r="D153" s="132"/>
      <c r="E153" s="54"/>
      <c r="F153" s="132"/>
      <c r="G153" s="132"/>
      <c r="H153" s="132"/>
      <c r="I153" s="132"/>
      <c r="J153" s="132"/>
      <c r="K153" s="132"/>
      <c r="L153" s="132"/>
      <c r="M153" s="137"/>
      <c r="N153" s="137"/>
      <c r="O153" s="132"/>
      <c r="P153" s="139"/>
      <c r="Q153" s="132"/>
      <c r="R153" s="137"/>
      <c r="S153" s="132"/>
      <c r="T153" s="132"/>
      <c r="U153" s="132"/>
    </row>
    <row r="154" ht="12.75" customHeight="1">
      <c r="A154" s="132"/>
      <c r="B154" s="132"/>
      <c r="C154" s="132"/>
      <c r="D154" s="132"/>
      <c r="E154" s="54"/>
      <c r="F154" s="132"/>
      <c r="G154" s="132"/>
      <c r="H154" s="132"/>
      <c r="I154" s="132"/>
      <c r="J154" s="132"/>
      <c r="K154" s="132"/>
      <c r="L154" s="132"/>
      <c r="M154" s="137"/>
      <c r="N154" s="137"/>
      <c r="O154" s="132"/>
      <c r="P154" s="139"/>
      <c r="Q154" s="132"/>
      <c r="R154" s="137"/>
      <c r="S154" s="132"/>
      <c r="T154" s="132"/>
      <c r="U154" s="132"/>
    </row>
    <row r="155" ht="12.75" customHeight="1">
      <c r="A155" s="132"/>
      <c r="B155" s="132"/>
      <c r="C155" s="132"/>
      <c r="D155" s="132"/>
      <c r="E155" s="54"/>
      <c r="F155" s="132"/>
      <c r="G155" s="132"/>
      <c r="H155" s="132"/>
      <c r="I155" s="132"/>
      <c r="J155" s="132"/>
      <c r="K155" s="132"/>
      <c r="L155" s="132"/>
      <c r="M155" s="137"/>
      <c r="N155" s="137"/>
      <c r="O155" s="132"/>
      <c r="P155" s="139"/>
      <c r="Q155" s="132"/>
      <c r="R155" s="137"/>
      <c r="S155" s="132"/>
      <c r="T155" s="132"/>
      <c r="U155" s="132"/>
    </row>
    <row r="156" ht="12.75" customHeight="1">
      <c r="A156" s="132"/>
      <c r="B156" s="132"/>
      <c r="C156" s="132"/>
      <c r="D156" s="132"/>
      <c r="E156" s="54"/>
      <c r="F156" s="132"/>
      <c r="G156" s="132"/>
      <c r="H156" s="132"/>
      <c r="I156" s="132"/>
      <c r="J156" s="132"/>
      <c r="K156" s="132"/>
      <c r="L156" s="132"/>
      <c r="M156" s="137"/>
      <c r="N156" s="137"/>
      <c r="O156" s="132"/>
      <c r="P156" s="139"/>
      <c r="Q156" s="132"/>
      <c r="R156" s="137"/>
      <c r="S156" s="132"/>
      <c r="T156" s="132"/>
      <c r="U156" s="132"/>
    </row>
    <row r="157" ht="12.75" customHeight="1">
      <c r="A157" s="132"/>
      <c r="B157" s="132"/>
      <c r="C157" s="132"/>
      <c r="D157" s="132"/>
      <c r="E157" s="54"/>
      <c r="F157" s="132"/>
      <c r="G157" s="132"/>
      <c r="H157" s="132"/>
      <c r="I157" s="132"/>
      <c r="J157" s="132"/>
      <c r="K157" s="132"/>
      <c r="L157" s="132"/>
      <c r="M157" s="137"/>
      <c r="N157" s="137"/>
      <c r="O157" s="132"/>
      <c r="P157" s="139"/>
      <c r="Q157" s="132"/>
      <c r="R157" s="137"/>
      <c r="S157" s="132"/>
      <c r="T157" s="132"/>
      <c r="U157" s="132"/>
    </row>
    <row r="158" ht="12.75" customHeight="1">
      <c r="A158" s="132"/>
      <c r="B158" s="132"/>
      <c r="C158" s="132"/>
      <c r="D158" s="132"/>
      <c r="E158" s="54"/>
      <c r="F158" s="132"/>
      <c r="G158" s="132"/>
      <c r="H158" s="132"/>
      <c r="I158" s="132"/>
      <c r="J158" s="132"/>
      <c r="K158" s="132"/>
      <c r="L158" s="132"/>
      <c r="M158" s="137"/>
      <c r="N158" s="137"/>
      <c r="O158" s="132"/>
      <c r="P158" s="139"/>
      <c r="Q158" s="132"/>
      <c r="R158" s="137"/>
      <c r="S158" s="132"/>
      <c r="T158" s="132"/>
      <c r="U158" s="132"/>
    </row>
    <row r="159" ht="12.75" customHeight="1">
      <c r="A159" s="132"/>
      <c r="B159" s="132"/>
      <c r="C159" s="132"/>
      <c r="D159" s="132"/>
      <c r="E159" s="54"/>
      <c r="F159" s="132"/>
      <c r="G159" s="132"/>
      <c r="H159" s="132"/>
      <c r="I159" s="132"/>
      <c r="J159" s="132"/>
      <c r="K159" s="132"/>
      <c r="L159" s="132"/>
      <c r="M159" s="137"/>
      <c r="N159" s="137"/>
      <c r="O159" s="132"/>
      <c r="P159" s="139"/>
      <c r="Q159" s="132"/>
      <c r="R159" s="137"/>
      <c r="S159" s="132"/>
      <c r="T159" s="132"/>
      <c r="U159" s="132"/>
    </row>
    <row r="160" ht="12.75" customHeight="1">
      <c r="A160" s="132"/>
      <c r="B160" s="132"/>
      <c r="C160" s="132"/>
      <c r="D160" s="132"/>
      <c r="E160" s="54"/>
      <c r="F160" s="132"/>
      <c r="G160" s="132"/>
      <c r="H160" s="132"/>
      <c r="I160" s="132"/>
      <c r="J160" s="132"/>
      <c r="K160" s="132"/>
      <c r="L160" s="132"/>
      <c r="M160" s="137"/>
      <c r="N160" s="137"/>
      <c r="O160" s="132"/>
      <c r="P160" s="139"/>
      <c r="Q160" s="132"/>
      <c r="R160" s="137"/>
      <c r="S160" s="132"/>
      <c r="T160" s="132"/>
      <c r="U160" s="132"/>
    </row>
    <row r="161" ht="12.75" customHeight="1">
      <c r="A161" s="132"/>
      <c r="B161" s="132"/>
      <c r="C161" s="132"/>
      <c r="D161" s="132"/>
      <c r="E161" s="54"/>
      <c r="F161" s="132"/>
      <c r="G161" s="132"/>
      <c r="H161" s="132"/>
      <c r="I161" s="132"/>
      <c r="J161" s="132"/>
      <c r="K161" s="132"/>
      <c r="L161" s="132"/>
      <c r="M161" s="137"/>
      <c r="N161" s="137"/>
      <c r="O161" s="132"/>
      <c r="P161" s="139"/>
      <c r="Q161" s="132"/>
      <c r="R161" s="137"/>
      <c r="S161" s="132"/>
      <c r="T161" s="132"/>
      <c r="U161" s="132"/>
    </row>
    <row r="162" ht="12.75" customHeight="1">
      <c r="A162" s="132"/>
      <c r="B162" s="132"/>
      <c r="C162" s="132"/>
      <c r="D162" s="132"/>
      <c r="E162" s="54"/>
      <c r="F162" s="132"/>
      <c r="G162" s="132"/>
      <c r="H162" s="132"/>
      <c r="I162" s="132"/>
      <c r="J162" s="132"/>
      <c r="K162" s="132"/>
      <c r="L162" s="132"/>
      <c r="M162" s="137"/>
      <c r="N162" s="137"/>
      <c r="O162" s="132"/>
      <c r="P162" s="139"/>
      <c r="Q162" s="132"/>
      <c r="R162" s="137"/>
      <c r="S162" s="132"/>
      <c r="T162" s="132"/>
      <c r="U162" s="132"/>
    </row>
    <row r="163" ht="12.75" customHeight="1">
      <c r="A163" s="132"/>
      <c r="B163" s="132"/>
      <c r="C163" s="132"/>
      <c r="D163" s="132"/>
      <c r="E163" s="54"/>
      <c r="F163" s="132"/>
      <c r="G163" s="132"/>
      <c r="H163" s="132"/>
      <c r="I163" s="132"/>
      <c r="J163" s="132"/>
      <c r="K163" s="132"/>
      <c r="L163" s="132"/>
      <c r="M163" s="137"/>
      <c r="N163" s="137"/>
      <c r="O163" s="132"/>
      <c r="P163" s="139"/>
      <c r="Q163" s="132"/>
      <c r="R163" s="137"/>
      <c r="S163" s="132"/>
      <c r="T163" s="132"/>
      <c r="U163" s="132"/>
    </row>
    <row r="164" ht="12.75" customHeight="1">
      <c r="A164" s="132"/>
      <c r="B164" s="132"/>
      <c r="C164" s="132"/>
      <c r="D164" s="132"/>
      <c r="E164" s="54"/>
      <c r="F164" s="132"/>
      <c r="G164" s="132"/>
      <c r="H164" s="132"/>
      <c r="I164" s="132"/>
      <c r="J164" s="132"/>
      <c r="K164" s="132"/>
      <c r="L164" s="132"/>
      <c r="M164" s="137"/>
      <c r="N164" s="137"/>
      <c r="O164" s="132"/>
      <c r="P164" s="139"/>
      <c r="Q164" s="132"/>
      <c r="R164" s="137"/>
      <c r="S164" s="132"/>
      <c r="T164" s="132"/>
      <c r="U164" s="132"/>
    </row>
    <row r="165" ht="12.75" customHeight="1">
      <c r="A165" s="132"/>
      <c r="B165" s="132"/>
      <c r="C165" s="132"/>
      <c r="D165" s="132"/>
      <c r="E165" s="54"/>
      <c r="F165" s="132"/>
      <c r="G165" s="132"/>
      <c r="H165" s="132"/>
      <c r="I165" s="132"/>
      <c r="J165" s="132"/>
      <c r="K165" s="132"/>
      <c r="L165" s="132"/>
      <c r="M165" s="137"/>
      <c r="N165" s="137"/>
      <c r="O165" s="132"/>
      <c r="P165" s="139"/>
      <c r="Q165" s="132"/>
      <c r="R165" s="137"/>
      <c r="S165" s="132"/>
      <c r="T165" s="132"/>
      <c r="U165" s="132"/>
    </row>
    <row r="166" ht="12.75" customHeight="1">
      <c r="A166" s="132"/>
      <c r="B166" s="132"/>
      <c r="C166" s="132"/>
      <c r="D166" s="132"/>
      <c r="E166" s="54"/>
      <c r="F166" s="132"/>
      <c r="G166" s="132"/>
      <c r="H166" s="132"/>
      <c r="I166" s="132"/>
      <c r="J166" s="132"/>
      <c r="K166" s="132"/>
      <c r="L166" s="132"/>
      <c r="M166" s="137"/>
      <c r="N166" s="137"/>
      <c r="O166" s="132"/>
      <c r="P166" s="139"/>
      <c r="Q166" s="132"/>
      <c r="R166" s="137"/>
      <c r="S166" s="132"/>
      <c r="T166" s="132"/>
      <c r="U166" s="132"/>
    </row>
    <row r="167" ht="12.75" customHeight="1">
      <c r="A167" s="132"/>
      <c r="B167" s="132"/>
      <c r="C167" s="132"/>
      <c r="D167" s="132"/>
      <c r="E167" s="54"/>
      <c r="F167" s="132"/>
      <c r="G167" s="132"/>
      <c r="H167" s="132"/>
      <c r="I167" s="132"/>
      <c r="J167" s="132"/>
      <c r="K167" s="132"/>
      <c r="L167" s="132"/>
      <c r="M167" s="137"/>
      <c r="N167" s="137"/>
      <c r="O167" s="132"/>
      <c r="P167" s="139"/>
      <c r="Q167" s="132"/>
      <c r="R167" s="137"/>
      <c r="S167" s="132"/>
      <c r="T167" s="132"/>
      <c r="U167" s="132"/>
    </row>
    <row r="168" ht="12.75" customHeight="1">
      <c r="A168" s="132"/>
      <c r="B168" s="132"/>
      <c r="C168" s="132"/>
      <c r="D168" s="132"/>
      <c r="E168" s="54"/>
      <c r="F168" s="132"/>
      <c r="G168" s="132"/>
      <c r="H168" s="132"/>
      <c r="I168" s="132"/>
      <c r="J168" s="132"/>
      <c r="K168" s="132"/>
      <c r="L168" s="132"/>
      <c r="M168" s="137"/>
      <c r="N168" s="137"/>
      <c r="O168" s="132"/>
      <c r="P168" s="139"/>
      <c r="Q168" s="132"/>
      <c r="R168" s="137"/>
      <c r="S168" s="132"/>
      <c r="T168" s="132"/>
      <c r="U168" s="132"/>
    </row>
    <row r="169" ht="12.75" customHeight="1">
      <c r="A169" s="132"/>
      <c r="B169" s="132"/>
      <c r="C169" s="132"/>
      <c r="D169" s="132"/>
      <c r="E169" s="54"/>
      <c r="F169" s="132"/>
      <c r="G169" s="132"/>
      <c r="H169" s="132"/>
      <c r="I169" s="132"/>
      <c r="J169" s="132"/>
      <c r="K169" s="132"/>
      <c r="L169" s="132"/>
      <c r="M169" s="137"/>
      <c r="N169" s="137"/>
      <c r="O169" s="132"/>
      <c r="P169" s="139"/>
      <c r="Q169" s="132"/>
      <c r="R169" s="137"/>
      <c r="S169" s="132"/>
      <c r="T169" s="132"/>
      <c r="U169" s="132"/>
    </row>
    <row r="170" ht="12.75" customHeight="1">
      <c r="A170" s="132"/>
      <c r="B170" s="132"/>
      <c r="C170" s="132"/>
      <c r="D170" s="132"/>
      <c r="E170" s="54"/>
      <c r="F170" s="132"/>
      <c r="G170" s="132"/>
      <c r="H170" s="132"/>
      <c r="I170" s="132"/>
      <c r="J170" s="132"/>
      <c r="K170" s="132"/>
      <c r="L170" s="132"/>
      <c r="M170" s="137"/>
      <c r="N170" s="137"/>
      <c r="O170" s="132"/>
      <c r="P170" s="139"/>
      <c r="Q170" s="132"/>
      <c r="R170" s="137"/>
      <c r="S170" s="132"/>
      <c r="T170" s="132"/>
      <c r="U170" s="132"/>
    </row>
    <row r="171" ht="12.75" customHeight="1">
      <c r="A171" s="132"/>
      <c r="B171" s="132"/>
      <c r="C171" s="132"/>
      <c r="D171" s="132"/>
      <c r="E171" s="54"/>
      <c r="F171" s="132"/>
      <c r="G171" s="132"/>
      <c r="H171" s="132"/>
      <c r="I171" s="132"/>
      <c r="J171" s="132"/>
      <c r="K171" s="132"/>
      <c r="L171" s="132"/>
      <c r="M171" s="137"/>
      <c r="N171" s="137"/>
      <c r="O171" s="132"/>
      <c r="P171" s="139"/>
      <c r="Q171" s="132"/>
      <c r="R171" s="137"/>
      <c r="S171" s="132"/>
      <c r="T171" s="132"/>
      <c r="U171" s="132"/>
    </row>
    <row r="172" ht="12.75" customHeight="1">
      <c r="A172" s="132"/>
      <c r="B172" s="132"/>
      <c r="C172" s="132"/>
      <c r="D172" s="132"/>
      <c r="E172" s="54"/>
      <c r="F172" s="132"/>
      <c r="G172" s="132"/>
      <c r="H172" s="132"/>
      <c r="I172" s="132"/>
      <c r="J172" s="132"/>
      <c r="K172" s="132"/>
      <c r="L172" s="132"/>
      <c r="M172" s="137"/>
      <c r="N172" s="137"/>
      <c r="O172" s="132"/>
      <c r="P172" s="139"/>
      <c r="Q172" s="132"/>
      <c r="R172" s="137"/>
      <c r="S172" s="132"/>
      <c r="T172" s="132"/>
      <c r="U172" s="132"/>
    </row>
    <row r="173" ht="12.75" customHeight="1">
      <c r="A173" s="132"/>
      <c r="B173" s="132"/>
      <c r="C173" s="132"/>
      <c r="D173" s="132"/>
      <c r="E173" s="54"/>
      <c r="F173" s="132"/>
      <c r="G173" s="132"/>
      <c r="H173" s="132"/>
      <c r="I173" s="132"/>
      <c r="J173" s="132"/>
      <c r="K173" s="132"/>
      <c r="L173" s="132"/>
      <c r="M173" s="137"/>
      <c r="N173" s="137"/>
      <c r="O173" s="132"/>
      <c r="P173" s="139"/>
      <c r="Q173" s="132"/>
      <c r="R173" s="137"/>
      <c r="S173" s="132"/>
      <c r="T173" s="132"/>
      <c r="U173" s="132"/>
    </row>
    <row r="174" ht="12.75" customHeight="1">
      <c r="A174" s="132"/>
      <c r="B174" s="132"/>
      <c r="C174" s="132"/>
      <c r="D174" s="132"/>
      <c r="E174" s="54"/>
      <c r="F174" s="132"/>
      <c r="G174" s="132"/>
      <c r="H174" s="132"/>
      <c r="I174" s="132"/>
      <c r="J174" s="132"/>
      <c r="K174" s="132"/>
      <c r="L174" s="132"/>
      <c r="M174" s="137"/>
      <c r="N174" s="137"/>
      <c r="O174" s="132"/>
      <c r="P174" s="139"/>
      <c r="Q174" s="132"/>
      <c r="R174" s="137"/>
      <c r="S174" s="132"/>
      <c r="T174" s="132"/>
      <c r="U174" s="132"/>
    </row>
    <row r="175" ht="12.75" customHeight="1">
      <c r="A175" s="132"/>
      <c r="B175" s="132"/>
      <c r="C175" s="132"/>
      <c r="D175" s="132"/>
      <c r="E175" s="54"/>
      <c r="F175" s="132"/>
      <c r="G175" s="132"/>
      <c r="H175" s="132"/>
      <c r="I175" s="132"/>
      <c r="J175" s="132"/>
      <c r="K175" s="132"/>
      <c r="L175" s="132"/>
      <c r="M175" s="137"/>
      <c r="N175" s="137"/>
      <c r="O175" s="132"/>
      <c r="P175" s="139"/>
      <c r="Q175" s="132"/>
      <c r="R175" s="137"/>
      <c r="S175" s="132"/>
      <c r="T175" s="132"/>
      <c r="U175" s="132"/>
    </row>
    <row r="176" ht="12.75" customHeight="1">
      <c r="A176" s="132"/>
      <c r="B176" s="132"/>
      <c r="C176" s="132"/>
      <c r="D176" s="132"/>
      <c r="E176" s="54"/>
      <c r="F176" s="132"/>
      <c r="G176" s="132"/>
      <c r="H176" s="132"/>
      <c r="I176" s="132"/>
      <c r="J176" s="132"/>
      <c r="K176" s="132"/>
      <c r="L176" s="132"/>
      <c r="M176" s="137"/>
      <c r="N176" s="137"/>
      <c r="O176" s="132"/>
      <c r="P176" s="139"/>
      <c r="Q176" s="132"/>
      <c r="R176" s="137"/>
      <c r="S176" s="132"/>
      <c r="T176" s="132"/>
      <c r="U176" s="132"/>
    </row>
    <row r="177" ht="12.75" customHeight="1">
      <c r="A177" s="132"/>
      <c r="B177" s="132"/>
      <c r="C177" s="132"/>
      <c r="D177" s="132"/>
      <c r="E177" s="54"/>
      <c r="F177" s="132"/>
      <c r="G177" s="132"/>
      <c r="H177" s="132"/>
      <c r="I177" s="132"/>
      <c r="J177" s="132"/>
      <c r="K177" s="132"/>
      <c r="L177" s="132"/>
      <c r="M177" s="137"/>
      <c r="N177" s="137"/>
      <c r="O177" s="132"/>
      <c r="P177" s="139"/>
      <c r="Q177" s="132"/>
      <c r="R177" s="137"/>
      <c r="S177" s="132"/>
      <c r="T177" s="132"/>
      <c r="U177" s="132"/>
    </row>
    <row r="178" ht="12.75" customHeight="1">
      <c r="A178" s="132"/>
      <c r="B178" s="132"/>
      <c r="C178" s="132"/>
      <c r="D178" s="132"/>
      <c r="E178" s="54"/>
      <c r="F178" s="132"/>
      <c r="G178" s="132"/>
      <c r="H178" s="132"/>
      <c r="I178" s="132"/>
      <c r="J178" s="132"/>
      <c r="K178" s="132"/>
      <c r="L178" s="132"/>
      <c r="M178" s="137"/>
      <c r="N178" s="137"/>
      <c r="O178" s="132"/>
      <c r="P178" s="139"/>
      <c r="Q178" s="132"/>
      <c r="R178" s="137"/>
      <c r="S178" s="132"/>
      <c r="T178" s="132"/>
      <c r="U178" s="132"/>
    </row>
    <row r="179" ht="12.75" customHeight="1">
      <c r="A179" s="132"/>
      <c r="B179" s="132"/>
      <c r="C179" s="132"/>
      <c r="D179" s="132"/>
      <c r="E179" s="54"/>
      <c r="F179" s="132"/>
      <c r="G179" s="132"/>
      <c r="H179" s="132"/>
      <c r="I179" s="132"/>
      <c r="J179" s="132"/>
      <c r="K179" s="132"/>
      <c r="L179" s="132"/>
      <c r="M179" s="137"/>
      <c r="N179" s="137"/>
      <c r="O179" s="132"/>
      <c r="P179" s="139"/>
      <c r="Q179" s="132"/>
      <c r="R179" s="137"/>
      <c r="S179" s="132"/>
      <c r="T179" s="132"/>
      <c r="U179" s="132"/>
    </row>
    <row r="180" ht="12.75" customHeight="1">
      <c r="A180" s="132"/>
      <c r="B180" s="132"/>
      <c r="C180" s="132"/>
      <c r="D180" s="132"/>
      <c r="E180" s="54"/>
      <c r="F180" s="132"/>
      <c r="G180" s="132"/>
      <c r="H180" s="132"/>
      <c r="I180" s="132"/>
      <c r="J180" s="132"/>
      <c r="K180" s="132"/>
      <c r="L180" s="132"/>
      <c r="M180" s="137"/>
      <c r="N180" s="137"/>
      <c r="O180" s="132"/>
      <c r="P180" s="139"/>
      <c r="Q180" s="132"/>
      <c r="R180" s="137"/>
      <c r="S180" s="132"/>
      <c r="T180" s="132"/>
      <c r="U180" s="132"/>
    </row>
    <row r="181" ht="12.75" customHeight="1">
      <c r="A181" s="132"/>
      <c r="B181" s="132"/>
      <c r="C181" s="132"/>
      <c r="D181" s="132"/>
      <c r="E181" s="54"/>
      <c r="F181" s="132"/>
      <c r="G181" s="132"/>
      <c r="H181" s="132"/>
      <c r="I181" s="132"/>
      <c r="J181" s="132"/>
      <c r="K181" s="132"/>
      <c r="L181" s="132"/>
      <c r="M181" s="137"/>
      <c r="N181" s="137"/>
      <c r="O181" s="132"/>
      <c r="P181" s="139"/>
      <c r="Q181" s="132"/>
      <c r="R181" s="137"/>
      <c r="S181" s="132"/>
      <c r="T181" s="132"/>
      <c r="U181" s="132"/>
    </row>
    <row r="182" ht="12.75" customHeight="1">
      <c r="A182" s="132"/>
      <c r="B182" s="132"/>
      <c r="C182" s="132"/>
      <c r="D182" s="132"/>
      <c r="E182" s="54"/>
      <c r="F182" s="132"/>
      <c r="G182" s="132"/>
      <c r="H182" s="132"/>
      <c r="I182" s="132"/>
      <c r="J182" s="132"/>
      <c r="K182" s="132"/>
      <c r="L182" s="132"/>
      <c r="M182" s="137"/>
      <c r="N182" s="137"/>
      <c r="O182" s="132"/>
      <c r="P182" s="139"/>
      <c r="Q182" s="132"/>
      <c r="R182" s="137"/>
      <c r="S182" s="132"/>
      <c r="T182" s="132"/>
      <c r="U182" s="132"/>
    </row>
    <row r="183" ht="12.75" customHeight="1">
      <c r="A183" s="132"/>
      <c r="B183" s="132"/>
      <c r="C183" s="132"/>
      <c r="D183" s="132"/>
      <c r="E183" s="54"/>
      <c r="F183" s="132"/>
      <c r="G183" s="132"/>
      <c r="H183" s="132"/>
      <c r="I183" s="132"/>
      <c r="J183" s="132"/>
      <c r="K183" s="132"/>
      <c r="L183" s="132"/>
      <c r="M183" s="137"/>
      <c r="N183" s="137"/>
      <c r="O183" s="132"/>
      <c r="P183" s="139"/>
      <c r="Q183" s="132"/>
      <c r="R183" s="137"/>
      <c r="S183" s="132"/>
      <c r="T183" s="132"/>
      <c r="U183" s="132"/>
    </row>
    <row r="184" ht="12.75" customHeight="1">
      <c r="A184" s="132"/>
      <c r="B184" s="132"/>
      <c r="C184" s="132"/>
      <c r="D184" s="132"/>
      <c r="E184" s="54"/>
      <c r="F184" s="132"/>
      <c r="G184" s="132"/>
      <c r="H184" s="132"/>
      <c r="I184" s="132"/>
      <c r="J184" s="132"/>
      <c r="K184" s="132"/>
      <c r="L184" s="132"/>
      <c r="M184" s="137"/>
      <c r="N184" s="137"/>
      <c r="O184" s="132"/>
      <c r="P184" s="139"/>
      <c r="Q184" s="132"/>
      <c r="R184" s="137"/>
      <c r="S184" s="132"/>
      <c r="T184" s="132"/>
      <c r="U184" s="132"/>
    </row>
    <row r="185" ht="12.75" customHeight="1">
      <c r="A185" s="132"/>
      <c r="B185" s="132"/>
      <c r="C185" s="132"/>
      <c r="D185" s="132"/>
      <c r="E185" s="54"/>
      <c r="F185" s="132"/>
      <c r="G185" s="132"/>
      <c r="H185" s="132"/>
      <c r="I185" s="132"/>
      <c r="J185" s="132"/>
      <c r="K185" s="132"/>
      <c r="L185" s="132"/>
      <c r="M185" s="137"/>
      <c r="N185" s="137"/>
      <c r="O185" s="132"/>
      <c r="P185" s="139"/>
      <c r="Q185" s="132"/>
      <c r="R185" s="137"/>
      <c r="S185" s="132"/>
      <c r="T185" s="132"/>
      <c r="U185" s="132"/>
    </row>
    <row r="186" ht="12.75" customHeight="1">
      <c r="A186" s="132"/>
      <c r="B186" s="132"/>
      <c r="C186" s="132"/>
      <c r="D186" s="132"/>
      <c r="E186" s="54"/>
      <c r="F186" s="132"/>
      <c r="G186" s="132"/>
      <c r="H186" s="132"/>
      <c r="I186" s="132"/>
      <c r="J186" s="132"/>
      <c r="K186" s="132"/>
      <c r="L186" s="132"/>
      <c r="M186" s="137"/>
      <c r="N186" s="137"/>
      <c r="O186" s="132"/>
      <c r="P186" s="139"/>
      <c r="Q186" s="132"/>
      <c r="R186" s="137"/>
      <c r="S186" s="132"/>
      <c r="T186" s="132"/>
      <c r="U186" s="132"/>
    </row>
    <row r="187" ht="12.75" customHeight="1">
      <c r="A187" s="132"/>
      <c r="B187" s="132"/>
      <c r="C187" s="132"/>
      <c r="D187" s="132"/>
      <c r="E187" s="54"/>
      <c r="F187" s="132"/>
      <c r="G187" s="132"/>
      <c r="H187" s="132"/>
      <c r="I187" s="132"/>
      <c r="J187" s="132"/>
      <c r="K187" s="132"/>
      <c r="L187" s="132"/>
      <c r="M187" s="137"/>
      <c r="N187" s="137"/>
      <c r="O187" s="132"/>
      <c r="P187" s="139"/>
      <c r="Q187" s="132"/>
      <c r="R187" s="137"/>
      <c r="S187" s="132"/>
      <c r="T187" s="132"/>
      <c r="U187" s="132"/>
    </row>
    <row r="188" ht="12.75" customHeight="1">
      <c r="A188" s="132"/>
      <c r="B188" s="132"/>
      <c r="C188" s="132"/>
      <c r="D188" s="132"/>
      <c r="E188" s="54"/>
      <c r="F188" s="132"/>
      <c r="G188" s="132"/>
      <c r="H188" s="132"/>
      <c r="I188" s="132"/>
      <c r="J188" s="132"/>
      <c r="K188" s="132"/>
      <c r="L188" s="132"/>
      <c r="M188" s="137"/>
      <c r="N188" s="137"/>
      <c r="O188" s="132"/>
      <c r="P188" s="139"/>
      <c r="Q188" s="132"/>
      <c r="R188" s="137"/>
      <c r="S188" s="132"/>
      <c r="T188" s="132"/>
      <c r="U188" s="132"/>
    </row>
    <row r="189" ht="12.75" customHeight="1">
      <c r="A189" s="132"/>
      <c r="B189" s="132"/>
      <c r="C189" s="132"/>
      <c r="D189" s="132"/>
      <c r="E189" s="54"/>
      <c r="F189" s="132"/>
      <c r="G189" s="132"/>
      <c r="H189" s="132"/>
      <c r="I189" s="132"/>
      <c r="J189" s="132"/>
      <c r="K189" s="132"/>
      <c r="L189" s="132"/>
      <c r="M189" s="137"/>
      <c r="N189" s="137"/>
      <c r="O189" s="132"/>
      <c r="P189" s="139"/>
      <c r="Q189" s="132"/>
      <c r="R189" s="137"/>
      <c r="S189" s="132"/>
      <c r="T189" s="132"/>
      <c r="U189" s="132"/>
    </row>
    <row r="190" ht="12.75" customHeight="1">
      <c r="A190" s="132"/>
      <c r="B190" s="132"/>
      <c r="C190" s="132"/>
      <c r="D190" s="132"/>
      <c r="E190" s="54"/>
      <c r="F190" s="132"/>
      <c r="G190" s="132"/>
      <c r="H190" s="132"/>
      <c r="I190" s="132"/>
      <c r="J190" s="132"/>
      <c r="K190" s="132"/>
      <c r="L190" s="132"/>
      <c r="M190" s="137"/>
      <c r="N190" s="137"/>
      <c r="O190" s="132"/>
      <c r="P190" s="139"/>
      <c r="Q190" s="132"/>
      <c r="R190" s="137"/>
      <c r="S190" s="132"/>
      <c r="T190" s="132"/>
      <c r="U190" s="132"/>
    </row>
    <row r="191" ht="12.75" customHeight="1">
      <c r="A191" s="132"/>
      <c r="B191" s="132"/>
      <c r="C191" s="132"/>
      <c r="D191" s="132"/>
      <c r="E191" s="54"/>
      <c r="F191" s="132"/>
      <c r="G191" s="132"/>
      <c r="H191" s="132"/>
      <c r="I191" s="132"/>
      <c r="J191" s="132"/>
      <c r="K191" s="132"/>
      <c r="L191" s="132"/>
      <c r="M191" s="137"/>
      <c r="N191" s="137"/>
      <c r="O191" s="132"/>
      <c r="P191" s="139"/>
      <c r="Q191" s="132"/>
      <c r="R191" s="137"/>
      <c r="S191" s="132"/>
      <c r="T191" s="132"/>
      <c r="U191" s="132"/>
    </row>
    <row r="192" ht="12.75" customHeight="1">
      <c r="A192" s="132"/>
      <c r="B192" s="132"/>
      <c r="C192" s="132"/>
      <c r="D192" s="132"/>
      <c r="E192" s="54"/>
      <c r="F192" s="132"/>
      <c r="G192" s="132"/>
      <c r="H192" s="132"/>
      <c r="I192" s="132"/>
      <c r="J192" s="132"/>
      <c r="K192" s="132"/>
      <c r="L192" s="132"/>
      <c r="M192" s="137"/>
      <c r="N192" s="137"/>
      <c r="O192" s="132"/>
      <c r="P192" s="139"/>
      <c r="Q192" s="132"/>
      <c r="R192" s="137"/>
      <c r="S192" s="132"/>
      <c r="T192" s="132"/>
      <c r="U192" s="132"/>
    </row>
    <row r="193" ht="12.75" customHeight="1">
      <c r="A193" s="132"/>
      <c r="B193" s="132"/>
      <c r="C193" s="132"/>
      <c r="D193" s="132"/>
      <c r="E193" s="54"/>
      <c r="F193" s="132"/>
      <c r="G193" s="132"/>
      <c r="H193" s="132"/>
      <c r="I193" s="132"/>
      <c r="J193" s="132"/>
      <c r="K193" s="132"/>
      <c r="L193" s="132"/>
      <c r="M193" s="137"/>
      <c r="N193" s="137"/>
      <c r="O193" s="132"/>
      <c r="P193" s="139"/>
      <c r="Q193" s="132"/>
      <c r="R193" s="137"/>
      <c r="S193" s="132"/>
      <c r="T193" s="132"/>
      <c r="U193" s="132"/>
    </row>
    <row r="194" ht="12.75" customHeight="1">
      <c r="A194" s="132"/>
      <c r="B194" s="132"/>
      <c r="C194" s="132"/>
      <c r="D194" s="132"/>
      <c r="E194" s="54"/>
      <c r="F194" s="132"/>
      <c r="G194" s="132"/>
      <c r="H194" s="132"/>
      <c r="I194" s="132"/>
      <c r="J194" s="132"/>
      <c r="K194" s="132"/>
      <c r="L194" s="132"/>
      <c r="M194" s="137"/>
      <c r="N194" s="137"/>
      <c r="O194" s="132"/>
      <c r="P194" s="139"/>
      <c r="Q194" s="132"/>
      <c r="R194" s="137"/>
      <c r="S194" s="132"/>
      <c r="T194" s="132"/>
      <c r="U194" s="132"/>
    </row>
    <row r="195" ht="12.75" customHeight="1">
      <c r="A195" s="132"/>
      <c r="B195" s="132"/>
      <c r="C195" s="132"/>
      <c r="D195" s="132"/>
      <c r="E195" s="54"/>
      <c r="F195" s="132"/>
      <c r="G195" s="132"/>
      <c r="H195" s="132"/>
      <c r="I195" s="132"/>
      <c r="J195" s="132"/>
      <c r="K195" s="132"/>
      <c r="L195" s="132"/>
      <c r="M195" s="137"/>
      <c r="N195" s="137"/>
      <c r="O195" s="132"/>
      <c r="P195" s="139"/>
      <c r="Q195" s="132"/>
      <c r="R195" s="137"/>
      <c r="S195" s="132"/>
      <c r="T195" s="132"/>
      <c r="U195" s="132"/>
    </row>
    <row r="196" ht="12.75" customHeight="1">
      <c r="A196" s="132"/>
      <c r="B196" s="132"/>
      <c r="C196" s="132"/>
      <c r="D196" s="132"/>
      <c r="E196" s="54"/>
      <c r="F196" s="132"/>
      <c r="G196" s="132"/>
      <c r="H196" s="132"/>
      <c r="I196" s="132"/>
      <c r="J196" s="132"/>
      <c r="K196" s="132"/>
      <c r="L196" s="132"/>
      <c r="M196" s="137"/>
      <c r="N196" s="137"/>
      <c r="O196" s="132"/>
      <c r="P196" s="139"/>
      <c r="Q196" s="132"/>
      <c r="R196" s="137"/>
      <c r="S196" s="132"/>
      <c r="T196" s="132"/>
      <c r="U196" s="132"/>
    </row>
    <row r="197" ht="12.75" customHeight="1">
      <c r="A197" s="132"/>
      <c r="B197" s="132"/>
      <c r="C197" s="132"/>
      <c r="D197" s="132"/>
      <c r="E197" s="54"/>
      <c r="F197" s="132"/>
      <c r="G197" s="132"/>
      <c r="H197" s="132"/>
      <c r="I197" s="132"/>
      <c r="J197" s="132"/>
      <c r="K197" s="132"/>
      <c r="L197" s="132"/>
      <c r="M197" s="137"/>
      <c r="N197" s="137"/>
      <c r="O197" s="132"/>
      <c r="P197" s="139"/>
      <c r="Q197" s="132"/>
      <c r="R197" s="137"/>
      <c r="S197" s="132"/>
      <c r="T197" s="132"/>
      <c r="U197" s="132"/>
    </row>
    <row r="198" ht="12.75" customHeight="1">
      <c r="A198" s="132"/>
      <c r="B198" s="132"/>
      <c r="C198" s="132"/>
      <c r="D198" s="132"/>
      <c r="E198" s="54"/>
      <c r="F198" s="132"/>
      <c r="G198" s="132"/>
      <c r="H198" s="132"/>
      <c r="I198" s="132"/>
      <c r="J198" s="132"/>
      <c r="K198" s="132"/>
      <c r="L198" s="132"/>
      <c r="M198" s="137"/>
      <c r="N198" s="137"/>
      <c r="O198" s="132"/>
      <c r="P198" s="139"/>
      <c r="Q198" s="132"/>
      <c r="R198" s="137"/>
      <c r="S198" s="132"/>
      <c r="T198" s="132"/>
      <c r="U198" s="132"/>
    </row>
    <row r="199" ht="12.75" customHeight="1">
      <c r="A199" s="132"/>
      <c r="B199" s="132"/>
      <c r="C199" s="132"/>
      <c r="D199" s="132"/>
      <c r="E199" s="54"/>
      <c r="F199" s="132"/>
      <c r="G199" s="132"/>
      <c r="H199" s="132"/>
      <c r="I199" s="132"/>
      <c r="J199" s="132"/>
      <c r="K199" s="132"/>
      <c r="L199" s="132"/>
      <c r="M199" s="137"/>
      <c r="N199" s="137"/>
      <c r="O199" s="132"/>
      <c r="P199" s="139"/>
      <c r="Q199" s="132"/>
      <c r="R199" s="137"/>
      <c r="S199" s="132"/>
      <c r="T199" s="132"/>
      <c r="U199" s="132"/>
    </row>
    <row r="200" ht="12.75" customHeight="1">
      <c r="A200" s="132"/>
      <c r="B200" s="132"/>
      <c r="C200" s="132"/>
      <c r="D200" s="132"/>
      <c r="E200" s="54"/>
      <c r="F200" s="132"/>
      <c r="G200" s="132"/>
      <c r="H200" s="132"/>
      <c r="I200" s="132"/>
      <c r="J200" s="132"/>
      <c r="K200" s="132"/>
      <c r="L200" s="132"/>
      <c r="M200" s="137"/>
      <c r="N200" s="137"/>
      <c r="O200" s="132"/>
      <c r="P200" s="139"/>
      <c r="Q200" s="132"/>
      <c r="R200" s="137"/>
      <c r="S200" s="132"/>
      <c r="T200" s="132"/>
      <c r="U200" s="132"/>
    </row>
    <row r="201" ht="12.75" customHeight="1">
      <c r="A201" s="132"/>
      <c r="B201" s="132"/>
      <c r="C201" s="132"/>
      <c r="D201" s="132"/>
      <c r="E201" s="54"/>
      <c r="F201" s="132"/>
      <c r="G201" s="132"/>
      <c r="H201" s="132"/>
      <c r="I201" s="132"/>
      <c r="J201" s="132"/>
      <c r="K201" s="132"/>
      <c r="L201" s="132"/>
      <c r="M201" s="137"/>
      <c r="N201" s="137"/>
      <c r="O201" s="132"/>
      <c r="P201" s="139"/>
      <c r="Q201" s="132"/>
      <c r="R201" s="137"/>
      <c r="S201" s="132"/>
      <c r="T201" s="132"/>
      <c r="U201" s="132"/>
    </row>
    <row r="202" ht="12.75" customHeight="1">
      <c r="A202" s="132"/>
      <c r="B202" s="132"/>
      <c r="C202" s="132"/>
      <c r="D202" s="132"/>
      <c r="E202" s="54"/>
      <c r="F202" s="132"/>
      <c r="G202" s="132"/>
      <c r="H202" s="132"/>
      <c r="I202" s="132"/>
      <c r="J202" s="132"/>
      <c r="K202" s="132"/>
      <c r="L202" s="132"/>
      <c r="M202" s="137"/>
      <c r="N202" s="137"/>
      <c r="O202" s="132"/>
      <c r="P202" s="139"/>
      <c r="Q202" s="132"/>
      <c r="R202" s="137"/>
      <c r="S202" s="132"/>
      <c r="T202" s="132"/>
      <c r="U202" s="132"/>
    </row>
    <row r="203" ht="12.75" customHeight="1">
      <c r="A203" s="132"/>
      <c r="B203" s="132"/>
      <c r="C203" s="132"/>
      <c r="D203" s="132"/>
      <c r="E203" s="54"/>
      <c r="F203" s="132"/>
      <c r="G203" s="132"/>
      <c r="H203" s="132"/>
      <c r="I203" s="132"/>
      <c r="J203" s="132"/>
      <c r="K203" s="132"/>
      <c r="L203" s="132"/>
      <c r="M203" s="137"/>
      <c r="N203" s="137"/>
      <c r="O203" s="132"/>
      <c r="P203" s="139"/>
      <c r="Q203" s="132"/>
      <c r="R203" s="137"/>
      <c r="S203" s="132"/>
      <c r="T203" s="132"/>
      <c r="U203" s="132"/>
    </row>
    <row r="204" ht="12.75" customHeight="1">
      <c r="A204" s="132"/>
      <c r="B204" s="132"/>
      <c r="C204" s="132"/>
      <c r="D204" s="132"/>
      <c r="E204" s="54"/>
      <c r="F204" s="132"/>
      <c r="G204" s="132"/>
      <c r="H204" s="132"/>
      <c r="I204" s="132"/>
      <c r="J204" s="132"/>
      <c r="K204" s="132"/>
      <c r="L204" s="132"/>
      <c r="M204" s="137"/>
      <c r="N204" s="137"/>
      <c r="O204" s="132"/>
      <c r="P204" s="139"/>
      <c r="Q204" s="132"/>
      <c r="R204" s="137"/>
      <c r="S204" s="132"/>
      <c r="T204" s="132"/>
      <c r="U204" s="132"/>
    </row>
    <row r="205" ht="12.75" customHeight="1">
      <c r="A205" s="132"/>
      <c r="B205" s="132"/>
      <c r="C205" s="132"/>
      <c r="D205" s="132"/>
      <c r="E205" s="54"/>
      <c r="F205" s="132"/>
      <c r="G205" s="132"/>
      <c r="H205" s="132"/>
      <c r="I205" s="132"/>
      <c r="J205" s="132"/>
      <c r="K205" s="132"/>
      <c r="L205" s="132"/>
      <c r="M205" s="137"/>
      <c r="N205" s="137"/>
      <c r="O205" s="132"/>
      <c r="P205" s="139"/>
      <c r="Q205" s="132"/>
      <c r="R205" s="137"/>
      <c r="S205" s="132"/>
      <c r="T205" s="132"/>
      <c r="U205" s="132"/>
    </row>
    <row r="206" ht="12.75" customHeight="1">
      <c r="A206" s="132"/>
      <c r="B206" s="132"/>
      <c r="C206" s="132"/>
      <c r="D206" s="132"/>
      <c r="E206" s="54"/>
      <c r="F206" s="132"/>
      <c r="G206" s="132"/>
      <c r="H206" s="132"/>
      <c r="I206" s="132"/>
      <c r="J206" s="132"/>
      <c r="K206" s="132"/>
      <c r="L206" s="132"/>
      <c r="M206" s="137"/>
      <c r="N206" s="137"/>
      <c r="O206" s="132"/>
      <c r="P206" s="139"/>
      <c r="Q206" s="132"/>
      <c r="R206" s="137"/>
      <c r="S206" s="132"/>
      <c r="T206" s="132"/>
      <c r="U206" s="132"/>
    </row>
    <row r="207" ht="12.75" customHeight="1">
      <c r="A207" s="132"/>
      <c r="B207" s="132"/>
      <c r="C207" s="132"/>
      <c r="D207" s="132"/>
      <c r="E207" s="54"/>
      <c r="F207" s="132"/>
      <c r="G207" s="132"/>
      <c r="H207" s="132"/>
      <c r="I207" s="132"/>
      <c r="J207" s="132"/>
      <c r="K207" s="132"/>
      <c r="L207" s="132"/>
      <c r="M207" s="137"/>
      <c r="N207" s="137"/>
      <c r="O207" s="132"/>
      <c r="P207" s="139"/>
      <c r="Q207" s="132"/>
      <c r="R207" s="137"/>
      <c r="S207" s="132"/>
      <c r="T207" s="132"/>
      <c r="U207" s="132"/>
    </row>
    <row r="208" ht="12.75" customHeight="1">
      <c r="A208" s="132"/>
      <c r="B208" s="132"/>
      <c r="C208" s="132"/>
      <c r="D208" s="132"/>
      <c r="E208" s="54"/>
      <c r="F208" s="132"/>
      <c r="G208" s="132"/>
      <c r="H208" s="132"/>
      <c r="I208" s="132"/>
      <c r="J208" s="132"/>
      <c r="K208" s="132"/>
      <c r="L208" s="132"/>
      <c r="M208" s="137"/>
      <c r="N208" s="137"/>
      <c r="O208" s="132"/>
      <c r="P208" s="139"/>
      <c r="Q208" s="132"/>
      <c r="R208" s="137"/>
      <c r="S208" s="132"/>
      <c r="T208" s="132"/>
      <c r="U208" s="132"/>
    </row>
    <row r="209" ht="12.75" customHeight="1">
      <c r="A209" s="132"/>
      <c r="B209" s="132"/>
      <c r="C209" s="132"/>
      <c r="D209" s="132"/>
      <c r="E209" s="54"/>
      <c r="F209" s="132"/>
      <c r="G209" s="132"/>
      <c r="H209" s="132"/>
      <c r="I209" s="132"/>
      <c r="J209" s="132"/>
      <c r="K209" s="132"/>
      <c r="L209" s="132"/>
      <c r="M209" s="137"/>
      <c r="N209" s="137"/>
      <c r="O209" s="132"/>
      <c r="P209" s="139"/>
      <c r="Q209" s="132"/>
      <c r="R209" s="137"/>
      <c r="S209" s="132"/>
      <c r="T209" s="132"/>
      <c r="U209" s="132"/>
    </row>
    <row r="210" ht="12.75" customHeight="1">
      <c r="A210" s="132"/>
      <c r="B210" s="132"/>
      <c r="C210" s="132"/>
      <c r="D210" s="132"/>
      <c r="E210" s="54"/>
      <c r="F210" s="132"/>
      <c r="G210" s="132"/>
      <c r="H210" s="132"/>
      <c r="I210" s="132"/>
      <c r="J210" s="132"/>
      <c r="K210" s="132"/>
      <c r="L210" s="132"/>
      <c r="M210" s="137"/>
      <c r="N210" s="137"/>
      <c r="O210" s="132"/>
      <c r="P210" s="139"/>
      <c r="Q210" s="132"/>
      <c r="R210" s="137"/>
      <c r="S210" s="132"/>
      <c r="T210" s="132"/>
      <c r="U210" s="132"/>
    </row>
    <row r="211" ht="12.75" customHeight="1">
      <c r="A211" s="132"/>
      <c r="B211" s="132"/>
      <c r="C211" s="132"/>
      <c r="D211" s="132"/>
      <c r="E211" s="54"/>
      <c r="F211" s="132"/>
      <c r="G211" s="132"/>
      <c r="H211" s="132"/>
      <c r="I211" s="132"/>
      <c r="J211" s="132"/>
      <c r="K211" s="132"/>
      <c r="L211" s="132"/>
      <c r="M211" s="137"/>
      <c r="N211" s="137"/>
      <c r="O211" s="132"/>
      <c r="P211" s="139"/>
      <c r="Q211" s="132"/>
      <c r="R211" s="137"/>
      <c r="S211" s="132"/>
      <c r="T211" s="132"/>
      <c r="U211" s="132"/>
    </row>
    <row r="212" ht="12.75" customHeight="1">
      <c r="A212" s="132"/>
      <c r="B212" s="132"/>
      <c r="C212" s="132"/>
      <c r="D212" s="132"/>
      <c r="E212" s="54"/>
      <c r="F212" s="132"/>
      <c r="G212" s="132"/>
      <c r="H212" s="132"/>
      <c r="I212" s="132"/>
      <c r="J212" s="132"/>
      <c r="K212" s="132"/>
      <c r="L212" s="132"/>
      <c r="M212" s="137"/>
      <c r="N212" s="137"/>
      <c r="O212" s="132"/>
      <c r="P212" s="139"/>
      <c r="Q212" s="132"/>
      <c r="R212" s="137"/>
      <c r="S212" s="132"/>
      <c r="T212" s="132"/>
      <c r="U212" s="132"/>
    </row>
    <row r="213" ht="12.75" customHeight="1">
      <c r="A213" s="132"/>
      <c r="B213" s="132"/>
      <c r="C213" s="132"/>
      <c r="D213" s="132"/>
      <c r="E213" s="54"/>
      <c r="F213" s="132"/>
      <c r="G213" s="132"/>
      <c r="H213" s="132"/>
      <c r="I213" s="132"/>
      <c r="J213" s="132"/>
      <c r="K213" s="132"/>
      <c r="L213" s="132"/>
      <c r="M213" s="137"/>
      <c r="N213" s="137"/>
      <c r="O213" s="132"/>
      <c r="P213" s="139"/>
      <c r="Q213" s="132"/>
      <c r="R213" s="137"/>
      <c r="S213" s="132"/>
      <c r="T213" s="132"/>
      <c r="U213" s="132"/>
    </row>
    <row r="214" ht="12.75" customHeight="1">
      <c r="A214" s="132"/>
      <c r="B214" s="132"/>
      <c r="C214" s="132"/>
      <c r="D214" s="132"/>
      <c r="E214" s="54"/>
      <c r="F214" s="132"/>
      <c r="G214" s="132"/>
      <c r="H214" s="132"/>
      <c r="I214" s="132"/>
      <c r="J214" s="132"/>
      <c r="K214" s="132"/>
      <c r="L214" s="132"/>
      <c r="M214" s="137"/>
      <c r="N214" s="137"/>
      <c r="O214" s="132"/>
      <c r="P214" s="139"/>
      <c r="Q214" s="132"/>
      <c r="R214" s="137"/>
      <c r="S214" s="132"/>
      <c r="T214" s="132"/>
      <c r="U214" s="132"/>
    </row>
    <row r="215" ht="12.75" customHeight="1">
      <c r="A215" s="132"/>
      <c r="B215" s="132"/>
      <c r="C215" s="132"/>
      <c r="D215" s="132"/>
      <c r="E215" s="54"/>
      <c r="F215" s="132"/>
      <c r="G215" s="132"/>
      <c r="H215" s="132"/>
      <c r="I215" s="132"/>
      <c r="J215" s="132"/>
      <c r="K215" s="132"/>
      <c r="L215" s="132"/>
      <c r="M215" s="137"/>
      <c r="N215" s="137"/>
      <c r="O215" s="132"/>
      <c r="P215" s="139"/>
      <c r="Q215" s="132"/>
      <c r="R215" s="137"/>
      <c r="S215" s="132"/>
      <c r="T215" s="132"/>
      <c r="U215" s="132"/>
    </row>
    <row r="216" ht="12.75" customHeight="1">
      <c r="A216" s="132"/>
      <c r="B216" s="132"/>
      <c r="C216" s="132"/>
      <c r="D216" s="132"/>
      <c r="E216" s="54"/>
      <c r="F216" s="132"/>
      <c r="G216" s="132"/>
      <c r="H216" s="132"/>
      <c r="I216" s="132"/>
      <c r="J216" s="132"/>
      <c r="K216" s="132"/>
      <c r="L216" s="132"/>
      <c r="M216" s="137"/>
      <c r="N216" s="137"/>
      <c r="O216" s="132"/>
      <c r="P216" s="139"/>
      <c r="Q216" s="132"/>
      <c r="R216" s="137"/>
      <c r="S216" s="132"/>
      <c r="T216" s="132"/>
      <c r="U216" s="132"/>
    </row>
    <row r="217" ht="12.75" customHeight="1">
      <c r="A217" s="132"/>
      <c r="B217" s="132"/>
      <c r="C217" s="132"/>
      <c r="D217" s="132"/>
      <c r="E217" s="54"/>
      <c r="F217" s="132"/>
      <c r="G217" s="132"/>
      <c r="H217" s="132"/>
      <c r="I217" s="132"/>
      <c r="J217" s="132"/>
      <c r="K217" s="132"/>
      <c r="L217" s="132"/>
      <c r="M217" s="137"/>
      <c r="N217" s="137"/>
      <c r="O217" s="132"/>
      <c r="P217" s="139"/>
      <c r="Q217" s="132"/>
      <c r="R217" s="137"/>
      <c r="S217" s="132"/>
      <c r="T217" s="132"/>
      <c r="U217" s="132"/>
    </row>
    <row r="218" ht="12.75" customHeight="1">
      <c r="A218" s="132"/>
      <c r="B218" s="132"/>
      <c r="C218" s="132"/>
      <c r="D218" s="132"/>
      <c r="E218" s="54"/>
      <c r="F218" s="132"/>
      <c r="G218" s="132"/>
      <c r="H218" s="132"/>
      <c r="I218" s="132"/>
      <c r="J218" s="132"/>
      <c r="K218" s="132"/>
      <c r="L218" s="132"/>
      <c r="M218" s="137"/>
      <c r="N218" s="137"/>
      <c r="O218" s="132"/>
      <c r="P218" s="139"/>
      <c r="Q218" s="132"/>
      <c r="R218" s="137"/>
      <c r="S218" s="132"/>
      <c r="T218" s="132"/>
      <c r="U218" s="132"/>
    </row>
    <row r="219" ht="12.75" customHeight="1">
      <c r="A219" s="132"/>
      <c r="B219" s="132"/>
      <c r="C219" s="132"/>
      <c r="D219" s="132"/>
      <c r="E219" s="54"/>
      <c r="F219" s="132"/>
      <c r="G219" s="132"/>
      <c r="H219" s="132"/>
      <c r="I219" s="132"/>
      <c r="J219" s="132"/>
      <c r="K219" s="132"/>
      <c r="L219" s="132"/>
      <c r="M219" s="137"/>
      <c r="N219" s="137"/>
      <c r="O219" s="132"/>
      <c r="P219" s="139"/>
      <c r="Q219" s="132"/>
      <c r="R219" s="137"/>
      <c r="S219" s="132"/>
      <c r="T219" s="132"/>
      <c r="U219" s="132"/>
    </row>
    <row r="220" ht="12.75" customHeight="1">
      <c r="A220" s="132"/>
      <c r="B220" s="132"/>
      <c r="C220" s="132"/>
      <c r="D220" s="132"/>
      <c r="E220" s="54"/>
      <c r="F220" s="132"/>
      <c r="G220" s="132"/>
      <c r="H220" s="132"/>
      <c r="I220" s="132"/>
      <c r="J220" s="132"/>
      <c r="K220" s="132"/>
      <c r="L220" s="132"/>
      <c r="M220" s="137"/>
      <c r="N220" s="137"/>
      <c r="O220" s="132"/>
      <c r="P220" s="139"/>
      <c r="Q220" s="132"/>
      <c r="R220" s="137"/>
      <c r="S220" s="132"/>
      <c r="T220" s="132"/>
      <c r="U220" s="132"/>
    </row>
    <row r="221" ht="12.75" customHeight="1">
      <c r="A221" s="132"/>
      <c r="B221" s="132"/>
      <c r="C221" s="132"/>
      <c r="D221" s="132"/>
      <c r="E221" s="54"/>
      <c r="F221" s="132"/>
      <c r="G221" s="132"/>
      <c r="H221" s="132"/>
      <c r="I221" s="132"/>
      <c r="J221" s="132"/>
      <c r="K221" s="132"/>
      <c r="L221" s="132"/>
      <c r="M221" s="137"/>
      <c r="N221" s="137"/>
      <c r="O221" s="132"/>
      <c r="P221" s="139"/>
      <c r="Q221" s="132"/>
      <c r="R221" s="137"/>
      <c r="S221" s="132"/>
      <c r="T221" s="132"/>
      <c r="U221" s="132"/>
    </row>
    <row r="222" ht="12.75" customHeight="1">
      <c r="A222" s="132"/>
      <c r="B222" s="132"/>
      <c r="C222" s="132"/>
      <c r="D222" s="132"/>
      <c r="E222" s="54"/>
      <c r="F222" s="132"/>
      <c r="G222" s="132"/>
      <c r="H222" s="132"/>
      <c r="I222" s="132"/>
      <c r="J222" s="132"/>
      <c r="K222" s="132"/>
      <c r="L222" s="132"/>
      <c r="M222" s="137"/>
      <c r="N222" s="137"/>
      <c r="O222" s="132"/>
      <c r="P222" s="139"/>
      <c r="Q222" s="132"/>
      <c r="R222" s="137"/>
      <c r="S222" s="132"/>
      <c r="T222" s="132"/>
      <c r="U222" s="132"/>
    </row>
    <row r="223" ht="12.75" customHeight="1">
      <c r="A223" s="132"/>
      <c r="B223" s="132"/>
      <c r="C223" s="132"/>
      <c r="D223" s="132"/>
      <c r="E223" s="54"/>
      <c r="F223" s="132"/>
      <c r="G223" s="132"/>
      <c r="H223" s="132"/>
      <c r="I223" s="132"/>
      <c r="J223" s="132"/>
      <c r="K223" s="132"/>
      <c r="L223" s="132"/>
      <c r="M223" s="137"/>
      <c r="N223" s="137"/>
      <c r="O223" s="132"/>
      <c r="P223" s="139"/>
      <c r="Q223" s="132"/>
      <c r="R223" s="137"/>
      <c r="S223" s="132"/>
      <c r="T223" s="132"/>
      <c r="U223" s="132"/>
    </row>
    <row r="224" ht="12.75" customHeight="1">
      <c r="A224" s="132"/>
      <c r="B224" s="132"/>
      <c r="C224" s="132"/>
      <c r="D224" s="132"/>
      <c r="E224" s="54"/>
      <c r="F224" s="132"/>
      <c r="G224" s="132"/>
      <c r="H224" s="132"/>
      <c r="I224" s="132"/>
      <c r="J224" s="132"/>
      <c r="K224" s="132"/>
      <c r="L224" s="132"/>
      <c r="M224" s="137"/>
      <c r="N224" s="137"/>
      <c r="O224" s="132"/>
      <c r="P224" s="139"/>
      <c r="Q224" s="132"/>
      <c r="R224" s="137"/>
      <c r="S224" s="132"/>
      <c r="T224" s="132"/>
      <c r="U224" s="132"/>
    </row>
    <row r="225" ht="12.75" customHeight="1">
      <c r="A225" s="132"/>
      <c r="B225" s="132"/>
      <c r="C225" s="132"/>
      <c r="D225" s="132"/>
      <c r="E225" s="54"/>
      <c r="F225" s="132"/>
      <c r="G225" s="132"/>
      <c r="H225" s="132"/>
      <c r="I225" s="132"/>
      <c r="J225" s="132"/>
      <c r="K225" s="132"/>
      <c r="L225" s="132"/>
      <c r="M225" s="137"/>
      <c r="N225" s="137"/>
      <c r="O225" s="132"/>
      <c r="P225" s="139"/>
      <c r="Q225" s="132"/>
      <c r="R225" s="137"/>
      <c r="S225" s="132"/>
      <c r="T225" s="132"/>
      <c r="U225" s="132"/>
    </row>
    <row r="226" ht="12.75" customHeight="1">
      <c r="A226" s="132"/>
      <c r="B226" s="132"/>
      <c r="C226" s="132"/>
      <c r="D226" s="132"/>
      <c r="E226" s="54"/>
      <c r="F226" s="132"/>
      <c r="G226" s="132"/>
      <c r="H226" s="132"/>
      <c r="I226" s="132"/>
      <c r="J226" s="132"/>
      <c r="K226" s="132"/>
      <c r="L226" s="132"/>
      <c r="M226" s="137"/>
      <c r="N226" s="137"/>
      <c r="O226" s="132"/>
      <c r="P226" s="139"/>
      <c r="Q226" s="132"/>
      <c r="R226" s="137"/>
      <c r="S226" s="132"/>
      <c r="T226" s="132"/>
      <c r="U226" s="132"/>
    </row>
    <row r="227" ht="12.75" customHeight="1">
      <c r="A227" s="132"/>
      <c r="B227" s="132"/>
      <c r="C227" s="132"/>
      <c r="D227" s="132"/>
      <c r="E227" s="54"/>
      <c r="F227" s="132"/>
      <c r="G227" s="132"/>
      <c r="H227" s="132"/>
      <c r="I227" s="132"/>
      <c r="J227" s="132"/>
      <c r="K227" s="132"/>
      <c r="L227" s="132"/>
      <c r="M227" s="137"/>
      <c r="N227" s="137"/>
      <c r="O227" s="132"/>
      <c r="P227" s="139"/>
      <c r="Q227" s="132"/>
      <c r="R227" s="137"/>
      <c r="S227" s="132"/>
      <c r="T227" s="132"/>
      <c r="U227" s="132"/>
    </row>
    <row r="228" ht="12.75" customHeight="1">
      <c r="A228" s="132"/>
      <c r="B228" s="132"/>
      <c r="C228" s="132"/>
      <c r="D228" s="132"/>
      <c r="E228" s="54"/>
      <c r="F228" s="132"/>
      <c r="G228" s="132"/>
      <c r="H228" s="132"/>
      <c r="I228" s="132"/>
      <c r="J228" s="132"/>
      <c r="K228" s="132"/>
      <c r="L228" s="132"/>
      <c r="M228" s="137"/>
      <c r="N228" s="137"/>
      <c r="O228" s="132"/>
      <c r="P228" s="139"/>
      <c r="Q228" s="132"/>
      <c r="R228" s="137"/>
      <c r="S228" s="132"/>
      <c r="T228" s="132"/>
      <c r="U228" s="132"/>
    </row>
    <row r="229" ht="12.75" customHeight="1">
      <c r="A229" s="132"/>
      <c r="B229" s="132"/>
      <c r="C229" s="132"/>
      <c r="D229" s="132"/>
      <c r="E229" s="54"/>
      <c r="F229" s="132"/>
      <c r="G229" s="132"/>
      <c r="H229" s="132"/>
      <c r="I229" s="132"/>
      <c r="J229" s="132"/>
      <c r="K229" s="132"/>
      <c r="L229" s="132"/>
      <c r="M229" s="137"/>
      <c r="N229" s="137"/>
      <c r="O229" s="132"/>
      <c r="P229" s="139"/>
      <c r="Q229" s="132"/>
      <c r="R229" s="137"/>
      <c r="S229" s="132"/>
      <c r="T229" s="132"/>
      <c r="U229" s="132"/>
    </row>
    <row r="230" ht="12.75" customHeight="1">
      <c r="A230" s="132"/>
      <c r="B230" s="132"/>
      <c r="C230" s="132"/>
      <c r="D230" s="132"/>
      <c r="E230" s="54"/>
      <c r="F230" s="132"/>
      <c r="G230" s="132"/>
      <c r="H230" s="132"/>
      <c r="I230" s="132"/>
      <c r="J230" s="132"/>
      <c r="K230" s="132"/>
      <c r="L230" s="132"/>
      <c r="M230" s="137"/>
      <c r="N230" s="137"/>
      <c r="O230" s="132"/>
      <c r="P230" s="139"/>
      <c r="Q230" s="132"/>
      <c r="R230" s="137"/>
      <c r="S230" s="132"/>
      <c r="T230" s="132"/>
      <c r="U230" s="132"/>
    </row>
    <row r="231" ht="12.75" customHeight="1">
      <c r="A231" s="132"/>
      <c r="B231" s="132"/>
      <c r="C231" s="132"/>
      <c r="D231" s="132"/>
      <c r="E231" s="54"/>
      <c r="F231" s="132"/>
      <c r="G231" s="132"/>
      <c r="H231" s="132"/>
      <c r="I231" s="132"/>
      <c r="J231" s="132"/>
      <c r="K231" s="132"/>
      <c r="L231" s="132"/>
      <c r="M231" s="137"/>
      <c r="N231" s="137"/>
      <c r="O231" s="132"/>
      <c r="P231" s="139"/>
      <c r="Q231" s="132"/>
      <c r="R231" s="137"/>
      <c r="S231" s="132"/>
      <c r="T231" s="132"/>
      <c r="U231" s="132"/>
    </row>
    <row r="232" ht="12.75" customHeight="1">
      <c r="A232" s="132"/>
      <c r="B232" s="132"/>
      <c r="C232" s="132"/>
      <c r="D232" s="132"/>
      <c r="E232" s="54"/>
      <c r="F232" s="132"/>
      <c r="G232" s="132"/>
      <c r="H232" s="132"/>
      <c r="I232" s="132"/>
      <c r="J232" s="132"/>
      <c r="K232" s="132"/>
      <c r="L232" s="132"/>
      <c r="M232" s="137"/>
      <c r="N232" s="137"/>
      <c r="O232" s="132"/>
      <c r="P232" s="139"/>
      <c r="Q232" s="132"/>
      <c r="R232" s="137"/>
      <c r="S232" s="132"/>
      <c r="T232" s="132"/>
      <c r="U232" s="132"/>
    </row>
    <row r="233" ht="12.75" customHeight="1">
      <c r="A233" s="132"/>
      <c r="B233" s="132"/>
      <c r="C233" s="132"/>
      <c r="D233" s="132"/>
      <c r="E233" s="54"/>
      <c r="F233" s="132"/>
      <c r="G233" s="132"/>
      <c r="H233" s="132"/>
      <c r="I233" s="132"/>
      <c r="J233" s="132"/>
      <c r="K233" s="132"/>
      <c r="L233" s="132"/>
      <c r="M233" s="137"/>
      <c r="N233" s="137"/>
      <c r="O233" s="132"/>
      <c r="P233" s="139"/>
      <c r="Q233" s="132"/>
      <c r="R233" s="137"/>
      <c r="S233" s="132"/>
      <c r="T233" s="132"/>
      <c r="U233" s="132"/>
    </row>
    <row r="234" ht="12.75" customHeight="1">
      <c r="A234" s="132"/>
      <c r="B234" s="132"/>
      <c r="C234" s="132"/>
      <c r="D234" s="132"/>
      <c r="E234" s="54"/>
      <c r="F234" s="132"/>
      <c r="G234" s="132"/>
      <c r="H234" s="132"/>
      <c r="I234" s="132"/>
      <c r="J234" s="132"/>
      <c r="K234" s="132"/>
      <c r="L234" s="132"/>
      <c r="M234" s="137"/>
      <c r="N234" s="137"/>
      <c r="O234" s="132"/>
      <c r="P234" s="139"/>
      <c r="Q234" s="132"/>
      <c r="R234" s="137"/>
      <c r="S234" s="132"/>
      <c r="T234" s="132"/>
      <c r="U234" s="132"/>
    </row>
    <row r="235" ht="12.75" customHeight="1">
      <c r="A235" s="132"/>
      <c r="B235" s="132"/>
      <c r="C235" s="132"/>
      <c r="D235" s="132"/>
      <c r="E235" s="54"/>
      <c r="F235" s="132"/>
      <c r="G235" s="132"/>
      <c r="H235" s="132"/>
      <c r="I235" s="132"/>
      <c r="J235" s="132"/>
      <c r="K235" s="132"/>
      <c r="L235" s="132"/>
      <c r="M235" s="137"/>
      <c r="N235" s="137"/>
      <c r="O235" s="132"/>
      <c r="P235" s="139"/>
      <c r="Q235" s="132"/>
      <c r="R235" s="137"/>
      <c r="S235" s="132"/>
      <c r="T235" s="132"/>
      <c r="U235" s="132"/>
    </row>
    <row r="236" ht="12.75" customHeight="1">
      <c r="A236" s="132"/>
      <c r="B236" s="132"/>
      <c r="C236" s="132"/>
      <c r="D236" s="132"/>
      <c r="E236" s="54"/>
      <c r="F236" s="132"/>
      <c r="G236" s="132"/>
      <c r="H236" s="132"/>
      <c r="I236" s="132"/>
      <c r="J236" s="132"/>
      <c r="K236" s="132"/>
      <c r="L236" s="132"/>
      <c r="M236" s="137"/>
      <c r="N236" s="137"/>
      <c r="O236" s="132"/>
      <c r="P236" s="139"/>
      <c r="Q236" s="132"/>
      <c r="R236" s="137"/>
      <c r="S236" s="132"/>
      <c r="T236" s="132"/>
      <c r="U236" s="132"/>
    </row>
    <row r="237" ht="12.75" customHeight="1">
      <c r="A237" s="132"/>
      <c r="B237" s="132"/>
      <c r="C237" s="132"/>
      <c r="D237" s="132"/>
      <c r="E237" s="54"/>
      <c r="F237" s="132"/>
      <c r="G237" s="132"/>
      <c r="H237" s="132"/>
      <c r="I237" s="132"/>
      <c r="J237" s="132"/>
      <c r="K237" s="132"/>
      <c r="L237" s="132"/>
      <c r="M237" s="137"/>
      <c r="N237" s="137"/>
      <c r="O237" s="132"/>
      <c r="P237" s="139"/>
      <c r="Q237" s="132"/>
      <c r="R237" s="137"/>
      <c r="S237" s="132"/>
      <c r="T237" s="132"/>
      <c r="U237" s="132"/>
    </row>
    <row r="238" ht="12.75" customHeight="1">
      <c r="A238" s="132"/>
      <c r="B238" s="132"/>
      <c r="C238" s="132"/>
      <c r="D238" s="132"/>
      <c r="E238" s="54"/>
      <c r="F238" s="132"/>
      <c r="G238" s="132"/>
      <c r="H238" s="132"/>
      <c r="I238" s="132"/>
      <c r="J238" s="132"/>
      <c r="K238" s="132"/>
      <c r="L238" s="132"/>
      <c r="M238" s="137"/>
      <c r="N238" s="137"/>
      <c r="O238" s="132"/>
      <c r="P238" s="139"/>
      <c r="Q238" s="132"/>
      <c r="R238" s="137"/>
      <c r="S238" s="132"/>
      <c r="T238" s="132"/>
      <c r="U238" s="132"/>
    </row>
    <row r="239" ht="12.75" customHeight="1">
      <c r="A239" s="132"/>
      <c r="B239" s="132"/>
      <c r="C239" s="132"/>
      <c r="D239" s="132"/>
      <c r="E239" s="54"/>
      <c r="F239" s="132"/>
      <c r="G239" s="132"/>
      <c r="H239" s="132"/>
      <c r="I239" s="132"/>
      <c r="J239" s="132"/>
      <c r="K239" s="132"/>
      <c r="L239" s="132"/>
      <c r="M239" s="137"/>
      <c r="N239" s="137"/>
      <c r="O239" s="132"/>
      <c r="P239" s="139"/>
      <c r="Q239" s="132"/>
      <c r="R239" s="137"/>
      <c r="S239" s="132"/>
      <c r="T239" s="132"/>
      <c r="U239" s="132"/>
    </row>
    <row r="240" ht="12.75" customHeight="1">
      <c r="A240" s="132"/>
      <c r="B240" s="132"/>
      <c r="C240" s="132"/>
      <c r="D240" s="132"/>
      <c r="E240" s="54"/>
      <c r="F240" s="132"/>
      <c r="G240" s="132"/>
      <c r="H240" s="132"/>
      <c r="I240" s="132"/>
      <c r="J240" s="132"/>
      <c r="K240" s="132"/>
      <c r="L240" s="132"/>
      <c r="M240" s="137"/>
      <c r="N240" s="137"/>
      <c r="O240" s="132"/>
      <c r="P240" s="139"/>
      <c r="Q240" s="132"/>
      <c r="R240" s="137"/>
      <c r="S240" s="132"/>
      <c r="T240" s="132"/>
      <c r="U240" s="132"/>
    </row>
    <row r="241" ht="12.75" customHeight="1">
      <c r="A241" s="132"/>
      <c r="B241" s="132"/>
      <c r="C241" s="132"/>
      <c r="D241" s="132"/>
      <c r="E241" s="54"/>
      <c r="F241" s="132"/>
      <c r="G241" s="132"/>
      <c r="H241" s="132"/>
      <c r="I241" s="132"/>
      <c r="J241" s="132"/>
      <c r="K241" s="132"/>
      <c r="L241" s="132"/>
      <c r="M241" s="137"/>
      <c r="N241" s="137"/>
      <c r="O241" s="132"/>
      <c r="P241" s="139"/>
      <c r="Q241" s="132"/>
      <c r="R241" s="137"/>
      <c r="S241" s="132"/>
      <c r="T241" s="132"/>
      <c r="U241" s="132"/>
    </row>
    <row r="242" ht="12.75" customHeight="1">
      <c r="A242" s="132"/>
      <c r="B242" s="132"/>
      <c r="C242" s="132"/>
      <c r="D242" s="132"/>
      <c r="E242" s="54"/>
      <c r="F242" s="132"/>
      <c r="G242" s="132"/>
      <c r="H242" s="132"/>
      <c r="I242" s="132"/>
      <c r="J242" s="132"/>
      <c r="K242" s="132"/>
      <c r="L242" s="132"/>
      <c r="M242" s="137"/>
      <c r="N242" s="137"/>
      <c r="O242" s="132"/>
      <c r="P242" s="139"/>
      <c r="Q242" s="132"/>
      <c r="R242" s="137"/>
      <c r="S242" s="132"/>
      <c r="T242" s="132"/>
      <c r="U242" s="132"/>
    </row>
    <row r="243" ht="12.75" customHeight="1">
      <c r="A243" s="132"/>
      <c r="B243" s="132"/>
      <c r="C243" s="132"/>
      <c r="D243" s="132"/>
      <c r="E243" s="54"/>
      <c r="F243" s="132"/>
      <c r="G243" s="132"/>
      <c r="H243" s="132"/>
      <c r="I243" s="132"/>
      <c r="J243" s="132"/>
      <c r="K243" s="132"/>
      <c r="L243" s="132"/>
      <c r="M243" s="137"/>
      <c r="N243" s="137"/>
      <c r="O243" s="132"/>
      <c r="P243" s="139"/>
      <c r="Q243" s="132"/>
      <c r="R243" s="137"/>
      <c r="S243" s="132"/>
      <c r="T243" s="132"/>
      <c r="U243" s="132"/>
    </row>
    <row r="244" ht="12.75" customHeight="1">
      <c r="A244" s="132"/>
      <c r="B244" s="132"/>
      <c r="C244" s="132"/>
      <c r="D244" s="132"/>
      <c r="E244" s="54"/>
      <c r="F244" s="132"/>
      <c r="G244" s="132"/>
      <c r="H244" s="132"/>
      <c r="I244" s="132"/>
      <c r="J244" s="132"/>
      <c r="K244" s="132"/>
      <c r="L244" s="132"/>
      <c r="M244" s="137"/>
      <c r="N244" s="137"/>
      <c r="O244" s="132"/>
      <c r="P244" s="139"/>
      <c r="Q244" s="132"/>
      <c r="R244" s="137"/>
      <c r="S244" s="132"/>
      <c r="T244" s="132"/>
      <c r="U244" s="132"/>
    </row>
    <row r="245" ht="12.75" customHeight="1">
      <c r="A245" s="132"/>
      <c r="B245" s="132"/>
      <c r="C245" s="132"/>
      <c r="D245" s="132"/>
      <c r="E245" s="54"/>
      <c r="F245" s="132"/>
      <c r="G245" s="132"/>
      <c r="H245" s="132"/>
      <c r="I245" s="132"/>
      <c r="J245" s="132"/>
      <c r="K245" s="132"/>
      <c r="L245" s="132"/>
      <c r="M245" s="137"/>
      <c r="N245" s="137"/>
      <c r="O245" s="132"/>
      <c r="P245" s="139"/>
      <c r="Q245" s="132"/>
      <c r="R245" s="137"/>
      <c r="S245" s="132"/>
      <c r="T245" s="132"/>
      <c r="U245" s="132"/>
    </row>
    <row r="246" ht="12.75" customHeight="1">
      <c r="A246" s="132"/>
      <c r="B246" s="132"/>
      <c r="C246" s="132"/>
      <c r="D246" s="132"/>
      <c r="E246" s="54"/>
      <c r="F246" s="132"/>
      <c r="G246" s="132"/>
      <c r="H246" s="132"/>
      <c r="I246" s="132"/>
      <c r="J246" s="132"/>
      <c r="K246" s="132"/>
      <c r="L246" s="132"/>
      <c r="M246" s="137"/>
      <c r="N246" s="137"/>
      <c r="O246" s="132"/>
      <c r="P246" s="139"/>
      <c r="Q246" s="132"/>
      <c r="R246" s="137"/>
      <c r="S246" s="132"/>
      <c r="T246" s="132"/>
      <c r="U246" s="132"/>
    </row>
    <row r="247" ht="12.75" customHeight="1">
      <c r="A247" s="132"/>
      <c r="B247" s="132"/>
      <c r="C247" s="132"/>
      <c r="D247" s="132"/>
      <c r="E247" s="54"/>
      <c r="F247" s="132"/>
      <c r="G247" s="132"/>
      <c r="H247" s="132"/>
      <c r="I247" s="132"/>
      <c r="J247" s="132"/>
      <c r="K247" s="132"/>
      <c r="L247" s="132"/>
      <c r="M247" s="137"/>
      <c r="N247" s="137"/>
      <c r="O247" s="132"/>
      <c r="P247" s="139"/>
      <c r="Q247" s="132"/>
      <c r="R247" s="137"/>
      <c r="S247" s="132"/>
      <c r="T247" s="132"/>
      <c r="U247" s="132"/>
    </row>
    <row r="248" ht="12.75" customHeight="1">
      <c r="A248" s="132"/>
      <c r="B248" s="132"/>
      <c r="C248" s="132"/>
      <c r="D248" s="132"/>
      <c r="E248" s="54"/>
      <c r="F248" s="132"/>
      <c r="G248" s="132"/>
      <c r="H248" s="132"/>
      <c r="I248" s="132"/>
      <c r="J248" s="132"/>
      <c r="K248" s="132"/>
      <c r="L248" s="132"/>
      <c r="M248" s="137"/>
      <c r="N248" s="137"/>
      <c r="O248" s="132"/>
      <c r="P248" s="139"/>
      <c r="Q248" s="132"/>
      <c r="R248" s="137"/>
      <c r="S248" s="132"/>
      <c r="T248" s="132"/>
      <c r="U248" s="132"/>
    </row>
    <row r="249" ht="12.75" customHeight="1">
      <c r="A249" s="132"/>
      <c r="B249" s="132"/>
      <c r="C249" s="132"/>
      <c r="D249" s="132"/>
      <c r="E249" s="54"/>
      <c r="F249" s="132"/>
      <c r="G249" s="132"/>
      <c r="H249" s="132"/>
      <c r="I249" s="132"/>
      <c r="J249" s="132"/>
      <c r="K249" s="132"/>
      <c r="L249" s="132"/>
      <c r="M249" s="137"/>
      <c r="N249" s="137"/>
      <c r="O249" s="132"/>
      <c r="P249" s="139"/>
      <c r="Q249" s="132"/>
      <c r="R249" s="137"/>
      <c r="S249" s="132"/>
      <c r="T249" s="132"/>
      <c r="U249" s="132"/>
    </row>
    <row r="250" ht="12.75" customHeight="1">
      <c r="A250" s="132"/>
      <c r="B250" s="132"/>
      <c r="C250" s="132"/>
      <c r="D250" s="132"/>
      <c r="E250" s="54"/>
      <c r="F250" s="132"/>
      <c r="G250" s="132"/>
      <c r="H250" s="132"/>
      <c r="I250" s="132"/>
      <c r="J250" s="132"/>
      <c r="K250" s="132"/>
      <c r="L250" s="132"/>
      <c r="M250" s="137"/>
      <c r="N250" s="137"/>
      <c r="O250" s="132"/>
      <c r="P250" s="139"/>
      <c r="Q250" s="132"/>
      <c r="R250" s="137"/>
      <c r="S250" s="132"/>
      <c r="T250" s="132"/>
      <c r="U250" s="132"/>
    </row>
    <row r="251" ht="12.75" customHeight="1">
      <c r="A251" s="132"/>
      <c r="B251" s="132"/>
      <c r="C251" s="132"/>
      <c r="D251" s="132"/>
      <c r="E251" s="54"/>
      <c r="F251" s="132"/>
      <c r="G251" s="132"/>
      <c r="H251" s="132"/>
      <c r="I251" s="132"/>
      <c r="J251" s="132"/>
      <c r="K251" s="132"/>
      <c r="L251" s="132"/>
      <c r="M251" s="137"/>
      <c r="N251" s="137"/>
      <c r="O251" s="132"/>
      <c r="P251" s="139"/>
      <c r="Q251" s="132"/>
      <c r="R251" s="137"/>
      <c r="S251" s="132"/>
      <c r="T251" s="132"/>
      <c r="U251" s="132"/>
    </row>
    <row r="252" ht="12.75" customHeight="1">
      <c r="A252" s="132"/>
      <c r="B252" s="132"/>
      <c r="C252" s="132"/>
      <c r="D252" s="132"/>
      <c r="E252" s="54"/>
      <c r="F252" s="132"/>
      <c r="G252" s="132"/>
      <c r="H252" s="132"/>
      <c r="I252" s="132"/>
      <c r="J252" s="132"/>
      <c r="K252" s="132"/>
      <c r="L252" s="132"/>
      <c r="M252" s="137"/>
      <c r="N252" s="137"/>
      <c r="O252" s="132"/>
      <c r="P252" s="139"/>
      <c r="Q252" s="132"/>
      <c r="R252" s="137"/>
      <c r="S252" s="132"/>
      <c r="T252" s="132"/>
      <c r="U252" s="132"/>
    </row>
    <row r="253" ht="12.75" customHeight="1">
      <c r="A253" s="132"/>
      <c r="B253" s="132"/>
      <c r="C253" s="132"/>
      <c r="D253" s="132"/>
      <c r="E253" s="54"/>
      <c r="F253" s="132"/>
      <c r="G253" s="132"/>
      <c r="H253" s="132"/>
      <c r="I253" s="132"/>
      <c r="J253" s="132"/>
      <c r="K253" s="132"/>
      <c r="L253" s="132"/>
      <c r="M253" s="137"/>
      <c r="N253" s="137"/>
      <c r="O253" s="132"/>
      <c r="P253" s="139"/>
      <c r="Q253" s="132"/>
      <c r="R253" s="137"/>
      <c r="S253" s="132"/>
      <c r="T253" s="132"/>
      <c r="U253" s="132"/>
    </row>
    <row r="254" ht="12.75" customHeight="1">
      <c r="A254" s="132"/>
      <c r="B254" s="132"/>
      <c r="C254" s="132"/>
      <c r="D254" s="132"/>
      <c r="E254" s="54"/>
      <c r="F254" s="132"/>
      <c r="G254" s="132"/>
      <c r="H254" s="132"/>
      <c r="I254" s="132"/>
      <c r="J254" s="132"/>
      <c r="K254" s="132"/>
      <c r="L254" s="132"/>
      <c r="M254" s="137"/>
      <c r="N254" s="137"/>
      <c r="O254" s="132"/>
      <c r="P254" s="139"/>
      <c r="Q254" s="132"/>
      <c r="R254" s="137"/>
      <c r="S254" s="132"/>
      <c r="T254" s="132"/>
      <c r="U254" s="132"/>
    </row>
    <row r="255" ht="12.75" customHeight="1">
      <c r="A255" s="132"/>
      <c r="B255" s="132"/>
      <c r="C255" s="132"/>
      <c r="D255" s="132"/>
      <c r="E255" s="54"/>
      <c r="F255" s="132"/>
      <c r="G255" s="132"/>
      <c r="H255" s="132"/>
      <c r="I255" s="132"/>
      <c r="J255" s="132"/>
      <c r="K255" s="132"/>
      <c r="L255" s="132"/>
      <c r="M255" s="137"/>
      <c r="N255" s="137"/>
      <c r="O255" s="132"/>
      <c r="P255" s="139"/>
      <c r="Q255" s="132"/>
      <c r="R255" s="137"/>
      <c r="S255" s="132"/>
      <c r="T255" s="132"/>
      <c r="U255" s="132"/>
    </row>
    <row r="256" ht="12.75" customHeight="1">
      <c r="A256" s="132"/>
      <c r="B256" s="132"/>
      <c r="C256" s="132"/>
      <c r="D256" s="132"/>
      <c r="E256" s="54"/>
      <c r="F256" s="132"/>
      <c r="G256" s="132"/>
      <c r="H256" s="132"/>
      <c r="I256" s="132"/>
      <c r="J256" s="132"/>
      <c r="K256" s="132"/>
      <c r="L256" s="132"/>
      <c r="M256" s="137"/>
      <c r="N256" s="137"/>
      <c r="O256" s="132"/>
      <c r="P256" s="139"/>
      <c r="Q256" s="132"/>
      <c r="R256" s="137"/>
      <c r="S256" s="132"/>
      <c r="T256" s="132"/>
      <c r="U256" s="132"/>
    </row>
    <row r="257" ht="12.75" customHeight="1">
      <c r="A257" s="132"/>
      <c r="B257" s="132"/>
      <c r="C257" s="132"/>
      <c r="D257" s="132"/>
      <c r="E257" s="54"/>
      <c r="F257" s="132"/>
      <c r="G257" s="132"/>
      <c r="H257" s="132"/>
      <c r="I257" s="132"/>
      <c r="J257" s="132"/>
      <c r="K257" s="132"/>
      <c r="L257" s="132"/>
      <c r="M257" s="137"/>
      <c r="N257" s="137"/>
      <c r="O257" s="132"/>
      <c r="P257" s="139"/>
      <c r="Q257" s="132"/>
      <c r="R257" s="137"/>
      <c r="S257" s="132"/>
      <c r="T257" s="132"/>
      <c r="U257" s="132"/>
    </row>
    <row r="258" ht="12.75" customHeight="1">
      <c r="A258" s="132"/>
      <c r="B258" s="132"/>
      <c r="C258" s="132"/>
      <c r="D258" s="132"/>
      <c r="E258" s="54"/>
      <c r="F258" s="132"/>
      <c r="G258" s="132"/>
      <c r="H258" s="132"/>
      <c r="I258" s="132"/>
      <c r="J258" s="132"/>
      <c r="K258" s="132"/>
      <c r="L258" s="132"/>
      <c r="M258" s="137"/>
      <c r="N258" s="137"/>
      <c r="O258" s="132"/>
      <c r="P258" s="139"/>
      <c r="Q258" s="132"/>
      <c r="R258" s="137"/>
      <c r="S258" s="132"/>
      <c r="T258" s="132"/>
      <c r="U258" s="132"/>
    </row>
    <row r="259" ht="12.75" customHeight="1">
      <c r="A259" s="132"/>
      <c r="B259" s="132"/>
      <c r="C259" s="132"/>
      <c r="D259" s="132"/>
      <c r="E259" s="54"/>
      <c r="F259" s="132"/>
      <c r="G259" s="132"/>
      <c r="H259" s="132"/>
      <c r="I259" s="132"/>
      <c r="J259" s="132"/>
      <c r="K259" s="132"/>
      <c r="L259" s="132"/>
      <c r="M259" s="137"/>
      <c r="N259" s="137"/>
      <c r="O259" s="132"/>
      <c r="P259" s="139"/>
      <c r="Q259" s="132"/>
      <c r="R259" s="137"/>
      <c r="S259" s="132"/>
      <c r="T259" s="132"/>
      <c r="U259" s="132"/>
    </row>
    <row r="260" ht="12.75" customHeight="1">
      <c r="A260" s="132"/>
      <c r="B260" s="132"/>
      <c r="C260" s="132"/>
      <c r="D260" s="132"/>
      <c r="E260" s="54"/>
      <c r="F260" s="132"/>
      <c r="G260" s="132"/>
      <c r="H260" s="132"/>
      <c r="I260" s="132"/>
      <c r="J260" s="132"/>
      <c r="K260" s="132"/>
      <c r="L260" s="132"/>
      <c r="M260" s="137"/>
      <c r="N260" s="137"/>
      <c r="O260" s="132"/>
      <c r="P260" s="139"/>
      <c r="Q260" s="132"/>
      <c r="R260" s="137"/>
      <c r="S260" s="132"/>
      <c r="T260" s="132"/>
      <c r="U260" s="132"/>
    </row>
    <row r="261" ht="12.75" customHeight="1">
      <c r="A261" s="132"/>
      <c r="B261" s="132"/>
      <c r="C261" s="132"/>
      <c r="D261" s="132"/>
      <c r="E261" s="54"/>
      <c r="F261" s="132"/>
      <c r="G261" s="132"/>
      <c r="H261" s="132"/>
      <c r="I261" s="132"/>
      <c r="J261" s="132"/>
      <c r="K261" s="132"/>
      <c r="L261" s="132"/>
      <c r="M261" s="137"/>
      <c r="N261" s="137"/>
      <c r="O261" s="132"/>
      <c r="P261" s="139"/>
      <c r="Q261" s="132"/>
      <c r="R261" s="137"/>
      <c r="S261" s="132"/>
      <c r="T261" s="132"/>
      <c r="U261" s="132"/>
    </row>
    <row r="262" ht="12.75" customHeight="1">
      <c r="A262" s="132"/>
      <c r="B262" s="132"/>
      <c r="C262" s="132"/>
      <c r="D262" s="132"/>
      <c r="E262" s="54"/>
      <c r="F262" s="132"/>
      <c r="G262" s="132"/>
      <c r="H262" s="132"/>
      <c r="I262" s="132"/>
      <c r="J262" s="132"/>
      <c r="K262" s="132"/>
      <c r="L262" s="132"/>
      <c r="M262" s="137"/>
      <c r="N262" s="137"/>
      <c r="O262" s="132"/>
      <c r="P262" s="139"/>
      <c r="Q262" s="132"/>
      <c r="R262" s="137"/>
      <c r="S262" s="132"/>
      <c r="T262" s="132"/>
      <c r="U262" s="132"/>
    </row>
    <row r="263" ht="12.75" customHeight="1">
      <c r="A263" s="132"/>
      <c r="B263" s="132"/>
      <c r="C263" s="132"/>
      <c r="D263" s="132"/>
      <c r="E263" s="54"/>
      <c r="F263" s="132"/>
      <c r="G263" s="132"/>
      <c r="H263" s="132"/>
      <c r="I263" s="132"/>
      <c r="J263" s="132"/>
      <c r="K263" s="132"/>
      <c r="L263" s="132"/>
      <c r="M263" s="137"/>
      <c r="N263" s="137"/>
      <c r="O263" s="132"/>
      <c r="P263" s="139"/>
      <c r="Q263" s="132"/>
      <c r="R263" s="137"/>
      <c r="S263" s="132"/>
      <c r="T263" s="132"/>
      <c r="U263" s="132"/>
    </row>
    <row r="264" ht="12.75" customHeight="1">
      <c r="A264" s="132"/>
      <c r="B264" s="132"/>
      <c r="C264" s="132"/>
      <c r="D264" s="132"/>
      <c r="E264" s="54"/>
      <c r="F264" s="132"/>
      <c r="G264" s="132"/>
      <c r="H264" s="132"/>
      <c r="I264" s="132"/>
      <c r="J264" s="132"/>
      <c r="K264" s="132"/>
      <c r="L264" s="132"/>
      <c r="M264" s="137"/>
      <c r="N264" s="137"/>
      <c r="O264" s="132"/>
      <c r="P264" s="139"/>
      <c r="Q264" s="132"/>
      <c r="R264" s="137"/>
      <c r="S264" s="132"/>
      <c r="T264" s="132"/>
      <c r="U264" s="132"/>
    </row>
    <row r="265" ht="12.75" customHeight="1">
      <c r="A265" s="132"/>
      <c r="B265" s="132"/>
      <c r="C265" s="132"/>
      <c r="D265" s="132"/>
      <c r="E265" s="54"/>
      <c r="F265" s="132"/>
      <c r="G265" s="132"/>
      <c r="H265" s="132"/>
      <c r="I265" s="132"/>
      <c r="J265" s="132"/>
      <c r="K265" s="132"/>
      <c r="L265" s="132"/>
      <c r="M265" s="137"/>
      <c r="N265" s="137"/>
      <c r="O265" s="132"/>
      <c r="P265" s="139"/>
      <c r="Q265" s="132"/>
      <c r="R265" s="137"/>
      <c r="S265" s="132"/>
      <c r="T265" s="132"/>
      <c r="U265" s="132"/>
    </row>
    <row r="266" ht="12.75" customHeight="1">
      <c r="A266" s="132"/>
      <c r="B266" s="132"/>
      <c r="C266" s="132"/>
      <c r="D266" s="132"/>
      <c r="E266" s="54"/>
      <c r="F266" s="132"/>
      <c r="G266" s="132"/>
      <c r="H266" s="132"/>
      <c r="I266" s="132"/>
      <c r="J266" s="132"/>
      <c r="K266" s="132"/>
      <c r="L266" s="132"/>
      <c r="M266" s="137"/>
      <c r="N266" s="137"/>
      <c r="O266" s="132"/>
      <c r="P266" s="139"/>
      <c r="Q266" s="132"/>
      <c r="R266" s="137"/>
      <c r="S266" s="132"/>
      <c r="T266" s="132"/>
      <c r="U266" s="132"/>
    </row>
    <row r="267" ht="12.75" customHeight="1">
      <c r="A267" s="132"/>
      <c r="B267" s="132"/>
      <c r="C267" s="132"/>
      <c r="D267" s="132"/>
      <c r="E267" s="54"/>
      <c r="F267" s="132"/>
      <c r="G267" s="132"/>
      <c r="H267" s="132"/>
      <c r="I267" s="132"/>
      <c r="J267" s="132"/>
      <c r="K267" s="132"/>
      <c r="L267" s="132"/>
      <c r="M267" s="137"/>
      <c r="N267" s="137"/>
      <c r="O267" s="132"/>
      <c r="P267" s="139"/>
      <c r="Q267" s="132"/>
      <c r="R267" s="137"/>
      <c r="S267" s="132"/>
      <c r="T267" s="132"/>
      <c r="U267" s="132"/>
    </row>
    <row r="268" ht="12.75" customHeight="1">
      <c r="A268" s="132"/>
      <c r="B268" s="132"/>
      <c r="C268" s="132"/>
      <c r="D268" s="132"/>
      <c r="E268" s="54"/>
      <c r="F268" s="132"/>
      <c r="G268" s="132"/>
      <c r="H268" s="132"/>
      <c r="I268" s="132"/>
      <c r="J268" s="132"/>
      <c r="K268" s="132"/>
      <c r="L268" s="132"/>
      <c r="M268" s="137"/>
      <c r="N268" s="137"/>
      <c r="O268" s="132"/>
      <c r="P268" s="139"/>
      <c r="Q268" s="132"/>
      <c r="R268" s="137"/>
      <c r="S268" s="132"/>
      <c r="T268" s="132"/>
      <c r="U268" s="132"/>
    </row>
    <row r="269" ht="12.75" customHeight="1">
      <c r="A269" s="132"/>
      <c r="B269" s="132"/>
      <c r="C269" s="132"/>
      <c r="D269" s="132"/>
      <c r="E269" s="54"/>
      <c r="F269" s="132"/>
      <c r="G269" s="132"/>
      <c r="H269" s="132"/>
      <c r="I269" s="132"/>
      <c r="J269" s="132"/>
      <c r="K269" s="132"/>
      <c r="L269" s="132"/>
      <c r="M269" s="137"/>
      <c r="N269" s="137"/>
      <c r="O269" s="132"/>
      <c r="P269" s="139"/>
      <c r="Q269" s="132"/>
      <c r="R269" s="137"/>
      <c r="S269" s="132"/>
      <c r="T269" s="132"/>
      <c r="U269" s="132"/>
    </row>
    <row r="270" ht="12.75" customHeight="1">
      <c r="A270" s="132"/>
      <c r="B270" s="132"/>
      <c r="C270" s="132"/>
      <c r="D270" s="132"/>
      <c r="E270" s="54"/>
      <c r="F270" s="132"/>
      <c r="G270" s="132"/>
      <c r="H270" s="132"/>
      <c r="I270" s="132"/>
      <c r="J270" s="132"/>
      <c r="K270" s="132"/>
      <c r="L270" s="132"/>
      <c r="M270" s="137"/>
      <c r="N270" s="137"/>
      <c r="O270" s="132"/>
      <c r="P270" s="139"/>
      <c r="Q270" s="132"/>
      <c r="R270" s="137"/>
      <c r="S270" s="132"/>
      <c r="T270" s="132"/>
      <c r="U270" s="132"/>
    </row>
    <row r="271" ht="12.75" customHeight="1">
      <c r="A271" s="132"/>
      <c r="B271" s="132"/>
      <c r="C271" s="132"/>
      <c r="D271" s="132"/>
      <c r="E271" s="54"/>
      <c r="F271" s="132"/>
      <c r="G271" s="132"/>
      <c r="H271" s="132"/>
      <c r="I271" s="132"/>
      <c r="J271" s="132"/>
      <c r="K271" s="132"/>
      <c r="L271" s="132"/>
      <c r="M271" s="137"/>
      <c r="N271" s="137"/>
      <c r="O271" s="132"/>
      <c r="P271" s="139"/>
      <c r="Q271" s="132"/>
      <c r="R271" s="137"/>
      <c r="S271" s="132"/>
      <c r="T271" s="132"/>
      <c r="U271" s="132"/>
    </row>
    <row r="272" ht="12.75" customHeight="1">
      <c r="A272" s="132"/>
      <c r="B272" s="132"/>
      <c r="C272" s="132"/>
      <c r="D272" s="132"/>
      <c r="E272" s="54"/>
      <c r="F272" s="132"/>
      <c r="G272" s="132"/>
      <c r="H272" s="132"/>
      <c r="I272" s="132"/>
      <c r="J272" s="132"/>
      <c r="K272" s="132"/>
      <c r="L272" s="132"/>
      <c r="M272" s="137"/>
      <c r="N272" s="137"/>
      <c r="O272" s="132"/>
      <c r="P272" s="139"/>
      <c r="Q272" s="132"/>
      <c r="R272" s="137"/>
      <c r="S272" s="132"/>
      <c r="T272" s="132"/>
      <c r="U272" s="132"/>
    </row>
    <row r="273" ht="12.75" customHeight="1">
      <c r="A273" s="132"/>
      <c r="B273" s="132"/>
      <c r="C273" s="132"/>
      <c r="D273" s="132"/>
      <c r="E273" s="54"/>
      <c r="F273" s="132"/>
      <c r="G273" s="132"/>
      <c r="H273" s="132"/>
      <c r="I273" s="132"/>
      <c r="J273" s="132"/>
      <c r="K273" s="132"/>
      <c r="L273" s="132"/>
      <c r="M273" s="137"/>
      <c r="N273" s="137"/>
      <c r="O273" s="132"/>
      <c r="P273" s="139"/>
      <c r="Q273" s="132"/>
      <c r="R273" s="137"/>
      <c r="S273" s="132"/>
      <c r="T273" s="132"/>
      <c r="U273" s="132"/>
    </row>
    <row r="274" ht="12.75" customHeight="1">
      <c r="A274" s="132"/>
      <c r="B274" s="132"/>
      <c r="C274" s="132"/>
      <c r="D274" s="132"/>
      <c r="E274" s="54"/>
      <c r="F274" s="132"/>
      <c r="G274" s="132"/>
      <c r="H274" s="132"/>
      <c r="I274" s="132"/>
      <c r="J274" s="132"/>
      <c r="K274" s="132"/>
      <c r="L274" s="132"/>
      <c r="M274" s="137"/>
      <c r="N274" s="137"/>
      <c r="O274" s="132"/>
      <c r="P274" s="139"/>
      <c r="Q274" s="132"/>
      <c r="R274" s="137"/>
      <c r="S274" s="132"/>
      <c r="T274" s="132"/>
      <c r="U274" s="132"/>
    </row>
    <row r="275" ht="12.75" customHeight="1">
      <c r="A275" s="132"/>
      <c r="B275" s="132"/>
      <c r="C275" s="132"/>
      <c r="D275" s="132"/>
      <c r="E275" s="54"/>
      <c r="F275" s="132"/>
      <c r="G275" s="132"/>
      <c r="H275" s="132"/>
      <c r="I275" s="132"/>
      <c r="J275" s="132"/>
      <c r="K275" s="132"/>
      <c r="L275" s="132"/>
      <c r="M275" s="137"/>
      <c r="N275" s="137"/>
      <c r="O275" s="132"/>
      <c r="P275" s="139"/>
      <c r="Q275" s="132"/>
      <c r="R275" s="137"/>
      <c r="S275" s="132"/>
      <c r="T275" s="132"/>
      <c r="U275" s="132"/>
    </row>
    <row r="276" ht="12.75" customHeight="1">
      <c r="A276" s="132"/>
      <c r="B276" s="132"/>
      <c r="C276" s="132"/>
      <c r="D276" s="132"/>
      <c r="E276" s="54"/>
      <c r="F276" s="132"/>
      <c r="G276" s="132"/>
      <c r="H276" s="132"/>
      <c r="I276" s="132"/>
      <c r="J276" s="132"/>
      <c r="K276" s="132"/>
      <c r="L276" s="132"/>
      <c r="M276" s="137"/>
      <c r="N276" s="137"/>
      <c r="O276" s="132"/>
      <c r="P276" s="139"/>
      <c r="Q276" s="132"/>
      <c r="R276" s="137"/>
      <c r="S276" s="132"/>
      <c r="T276" s="132"/>
      <c r="U276" s="132"/>
    </row>
    <row r="277" ht="12.75" customHeight="1">
      <c r="A277" s="132"/>
      <c r="B277" s="132"/>
      <c r="C277" s="132"/>
      <c r="D277" s="132"/>
      <c r="E277" s="54"/>
      <c r="F277" s="132"/>
      <c r="G277" s="132"/>
      <c r="H277" s="132"/>
      <c r="I277" s="132"/>
      <c r="J277" s="132"/>
      <c r="K277" s="132"/>
      <c r="L277" s="132"/>
      <c r="M277" s="137"/>
      <c r="N277" s="137"/>
      <c r="O277" s="132"/>
      <c r="P277" s="139"/>
      <c r="Q277" s="132"/>
      <c r="R277" s="137"/>
      <c r="S277" s="132"/>
      <c r="T277" s="132"/>
      <c r="U277" s="132"/>
    </row>
    <row r="278" ht="12.75" customHeight="1">
      <c r="A278" s="132"/>
      <c r="B278" s="132"/>
      <c r="C278" s="132"/>
      <c r="D278" s="132"/>
      <c r="E278" s="54"/>
      <c r="F278" s="132"/>
      <c r="G278" s="132"/>
      <c r="H278" s="132"/>
      <c r="I278" s="132"/>
      <c r="J278" s="132"/>
      <c r="K278" s="132"/>
      <c r="L278" s="132"/>
      <c r="M278" s="137"/>
      <c r="N278" s="137"/>
      <c r="O278" s="132"/>
      <c r="P278" s="139"/>
      <c r="Q278" s="132"/>
      <c r="R278" s="137"/>
      <c r="S278" s="132"/>
      <c r="T278" s="132"/>
      <c r="U278" s="132"/>
    </row>
    <row r="279" ht="12.75" customHeight="1">
      <c r="A279" s="132"/>
      <c r="B279" s="132"/>
      <c r="C279" s="132"/>
      <c r="D279" s="132"/>
      <c r="E279" s="54"/>
      <c r="F279" s="132"/>
      <c r="G279" s="132"/>
      <c r="H279" s="132"/>
      <c r="I279" s="132"/>
      <c r="J279" s="132"/>
      <c r="K279" s="132"/>
      <c r="L279" s="132"/>
      <c r="M279" s="137"/>
      <c r="N279" s="137"/>
      <c r="O279" s="132"/>
      <c r="P279" s="139"/>
      <c r="Q279" s="132"/>
      <c r="R279" s="137"/>
      <c r="S279" s="132"/>
      <c r="T279" s="132"/>
      <c r="U279" s="132"/>
    </row>
    <row r="280" ht="12.75" customHeight="1">
      <c r="A280" s="132"/>
      <c r="B280" s="132"/>
      <c r="C280" s="132"/>
      <c r="D280" s="132"/>
      <c r="E280" s="54"/>
      <c r="F280" s="132"/>
      <c r="G280" s="132"/>
      <c r="H280" s="132"/>
      <c r="I280" s="132"/>
      <c r="J280" s="132"/>
      <c r="K280" s="132"/>
      <c r="L280" s="132"/>
      <c r="M280" s="137"/>
      <c r="N280" s="137"/>
      <c r="O280" s="132"/>
      <c r="P280" s="139"/>
      <c r="Q280" s="132"/>
      <c r="R280" s="137"/>
      <c r="S280" s="132"/>
      <c r="T280" s="132"/>
      <c r="U280" s="132"/>
    </row>
    <row r="281" ht="12.75" customHeight="1">
      <c r="A281" s="132"/>
      <c r="B281" s="132"/>
      <c r="C281" s="132"/>
      <c r="D281" s="132"/>
      <c r="E281" s="54"/>
      <c r="F281" s="132"/>
      <c r="G281" s="132"/>
      <c r="H281" s="132"/>
      <c r="I281" s="132"/>
      <c r="J281" s="132"/>
      <c r="K281" s="132"/>
      <c r="L281" s="132"/>
      <c r="M281" s="137"/>
      <c r="N281" s="137"/>
      <c r="O281" s="132"/>
      <c r="P281" s="139"/>
      <c r="Q281" s="132"/>
      <c r="R281" s="137"/>
      <c r="S281" s="132"/>
      <c r="T281" s="132"/>
      <c r="U281" s="132"/>
    </row>
    <row r="282" ht="12.75" customHeight="1">
      <c r="A282" s="132"/>
      <c r="B282" s="132"/>
      <c r="C282" s="132"/>
      <c r="D282" s="132"/>
      <c r="E282" s="54"/>
      <c r="F282" s="132"/>
      <c r="G282" s="132"/>
      <c r="H282" s="132"/>
      <c r="I282" s="132"/>
      <c r="J282" s="132"/>
      <c r="K282" s="132"/>
      <c r="L282" s="132"/>
      <c r="M282" s="137"/>
      <c r="N282" s="137"/>
      <c r="O282" s="132"/>
      <c r="P282" s="139"/>
      <c r="Q282" s="132"/>
      <c r="R282" s="137"/>
      <c r="S282" s="132"/>
      <c r="T282" s="132"/>
      <c r="U282" s="132"/>
    </row>
    <row r="283" ht="12.75" customHeight="1">
      <c r="A283" s="132"/>
      <c r="B283" s="132"/>
      <c r="C283" s="132"/>
      <c r="D283" s="132"/>
      <c r="E283" s="54"/>
      <c r="F283" s="132"/>
      <c r="G283" s="132"/>
      <c r="H283" s="132"/>
      <c r="I283" s="132"/>
      <c r="J283" s="132"/>
      <c r="K283" s="132"/>
      <c r="L283" s="132"/>
      <c r="M283" s="137"/>
      <c r="N283" s="137"/>
      <c r="O283" s="132"/>
      <c r="P283" s="139"/>
      <c r="Q283" s="132"/>
      <c r="R283" s="137"/>
      <c r="S283" s="132"/>
      <c r="T283" s="132"/>
      <c r="U283" s="132"/>
    </row>
    <row r="284" ht="12.75" customHeight="1">
      <c r="A284" s="132"/>
      <c r="B284" s="132"/>
      <c r="C284" s="132"/>
      <c r="D284" s="132"/>
      <c r="E284" s="54"/>
      <c r="F284" s="132"/>
      <c r="G284" s="132"/>
      <c r="H284" s="132"/>
      <c r="I284" s="132"/>
      <c r="J284" s="132"/>
      <c r="K284" s="132"/>
      <c r="L284" s="132"/>
      <c r="M284" s="137"/>
      <c r="N284" s="137"/>
      <c r="O284" s="132"/>
      <c r="P284" s="139"/>
      <c r="Q284" s="132"/>
      <c r="R284" s="137"/>
      <c r="S284" s="132"/>
      <c r="T284" s="132"/>
      <c r="U284" s="132"/>
    </row>
    <row r="285" ht="12.75" customHeight="1">
      <c r="A285" s="132"/>
      <c r="B285" s="132"/>
      <c r="C285" s="132"/>
      <c r="D285" s="132"/>
      <c r="E285" s="54"/>
      <c r="F285" s="132"/>
      <c r="G285" s="132"/>
      <c r="H285" s="132"/>
      <c r="I285" s="132"/>
      <c r="J285" s="132"/>
      <c r="K285" s="132"/>
      <c r="L285" s="132"/>
      <c r="M285" s="137"/>
      <c r="N285" s="137"/>
      <c r="O285" s="132"/>
      <c r="P285" s="139"/>
      <c r="Q285" s="132"/>
      <c r="R285" s="137"/>
      <c r="S285" s="132"/>
      <c r="T285" s="132"/>
      <c r="U285" s="132"/>
    </row>
    <row r="286" ht="12.75" customHeight="1">
      <c r="A286" s="132"/>
      <c r="B286" s="132"/>
      <c r="C286" s="132"/>
      <c r="D286" s="132"/>
      <c r="E286" s="54"/>
      <c r="F286" s="132"/>
      <c r="G286" s="132"/>
      <c r="H286" s="132"/>
      <c r="I286" s="132"/>
      <c r="J286" s="132"/>
      <c r="K286" s="132"/>
      <c r="L286" s="132"/>
      <c r="M286" s="137"/>
      <c r="N286" s="137"/>
      <c r="O286" s="132"/>
      <c r="P286" s="139"/>
      <c r="Q286" s="132"/>
      <c r="R286" s="137"/>
      <c r="S286" s="132"/>
      <c r="T286" s="132"/>
      <c r="U286" s="132"/>
    </row>
    <row r="287" ht="12.75" customHeight="1">
      <c r="A287" s="132"/>
      <c r="B287" s="132"/>
      <c r="C287" s="132"/>
      <c r="D287" s="132"/>
      <c r="E287" s="54"/>
      <c r="F287" s="132"/>
      <c r="G287" s="132"/>
      <c r="H287" s="132"/>
      <c r="I287" s="132"/>
      <c r="J287" s="132"/>
      <c r="K287" s="132"/>
      <c r="L287" s="132"/>
      <c r="M287" s="137"/>
      <c r="N287" s="137"/>
      <c r="O287" s="132"/>
      <c r="P287" s="139"/>
      <c r="Q287" s="132"/>
      <c r="R287" s="137"/>
      <c r="S287" s="132"/>
      <c r="T287" s="132"/>
      <c r="U287" s="132"/>
    </row>
    <row r="288" ht="12.75" customHeight="1">
      <c r="A288" s="132"/>
      <c r="B288" s="132"/>
      <c r="C288" s="132"/>
      <c r="D288" s="132"/>
      <c r="E288" s="54"/>
      <c r="F288" s="132"/>
      <c r="G288" s="132"/>
      <c r="H288" s="132"/>
      <c r="I288" s="132"/>
      <c r="J288" s="132"/>
      <c r="K288" s="132"/>
      <c r="L288" s="132"/>
      <c r="M288" s="137"/>
      <c r="N288" s="137"/>
      <c r="O288" s="132"/>
      <c r="P288" s="139"/>
      <c r="Q288" s="132"/>
      <c r="R288" s="137"/>
      <c r="S288" s="132"/>
      <c r="T288" s="132"/>
      <c r="U288" s="132"/>
    </row>
    <row r="289" ht="12.75" customHeight="1">
      <c r="A289" s="132"/>
      <c r="B289" s="132"/>
      <c r="C289" s="132"/>
      <c r="D289" s="132"/>
      <c r="E289" s="54"/>
      <c r="F289" s="132"/>
      <c r="G289" s="132"/>
      <c r="H289" s="132"/>
      <c r="I289" s="132"/>
      <c r="J289" s="132"/>
      <c r="K289" s="132"/>
      <c r="L289" s="132"/>
      <c r="M289" s="137"/>
      <c r="N289" s="137"/>
      <c r="O289" s="132"/>
      <c r="P289" s="139"/>
      <c r="Q289" s="132"/>
      <c r="R289" s="137"/>
      <c r="S289" s="132"/>
      <c r="T289" s="132"/>
      <c r="U289" s="132"/>
    </row>
    <row r="290" ht="12.75" customHeight="1">
      <c r="A290" s="132"/>
      <c r="B290" s="132"/>
      <c r="C290" s="132"/>
      <c r="D290" s="132"/>
      <c r="E290" s="54"/>
      <c r="F290" s="132"/>
      <c r="G290" s="132"/>
      <c r="H290" s="132"/>
      <c r="I290" s="132"/>
      <c r="J290" s="132"/>
      <c r="K290" s="132"/>
      <c r="L290" s="132"/>
      <c r="M290" s="137"/>
      <c r="N290" s="137"/>
      <c r="O290" s="132"/>
      <c r="P290" s="139"/>
      <c r="Q290" s="132"/>
      <c r="R290" s="137"/>
      <c r="S290" s="132"/>
      <c r="T290" s="132"/>
      <c r="U290" s="132"/>
    </row>
    <row r="291" ht="12.75" customHeight="1">
      <c r="A291" s="132"/>
      <c r="B291" s="132"/>
      <c r="C291" s="132"/>
      <c r="D291" s="132"/>
      <c r="E291" s="54"/>
      <c r="F291" s="132"/>
      <c r="G291" s="132"/>
      <c r="H291" s="132"/>
      <c r="I291" s="132"/>
      <c r="J291" s="132"/>
      <c r="K291" s="132"/>
      <c r="L291" s="132"/>
      <c r="M291" s="137"/>
      <c r="N291" s="137"/>
      <c r="O291" s="132"/>
      <c r="P291" s="139"/>
      <c r="Q291" s="132"/>
      <c r="R291" s="137"/>
      <c r="S291" s="132"/>
      <c r="T291" s="132"/>
      <c r="U291" s="132"/>
    </row>
    <row r="292" ht="12.75" customHeight="1">
      <c r="A292" s="132"/>
      <c r="B292" s="132"/>
      <c r="C292" s="132"/>
      <c r="D292" s="132"/>
      <c r="E292" s="54"/>
      <c r="F292" s="132"/>
      <c r="G292" s="132"/>
      <c r="H292" s="132"/>
      <c r="I292" s="132"/>
      <c r="J292" s="132"/>
      <c r="K292" s="132"/>
      <c r="L292" s="132"/>
      <c r="M292" s="137"/>
      <c r="N292" s="137"/>
      <c r="O292" s="132"/>
      <c r="P292" s="139"/>
      <c r="Q292" s="132"/>
      <c r="R292" s="137"/>
      <c r="S292" s="132"/>
      <c r="T292" s="132"/>
      <c r="U292" s="132"/>
    </row>
    <row r="293" ht="12.75" customHeight="1">
      <c r="A293" s="132"/>
      <c r="B293" s="132"/>
      <c r="C293" s="132"/>
      <c r="D293" s="132"/>
      <c r="E293" s="54"/>
      <c r="F293" s="132"/>
      <c r="G293" s="132"/>
      <c r="H293" s="132"/>
      <c r="I293" s="132"/>
      <c r="J293" s="132"/>
      <c r="K293" s="132"/>
      <c r="L293" s="132"/>
      <c r="M293" s="137"/>
      <c r="N293" s="137"/>
      <c r="O293" s="132"/>
      <c r="P293" s="139"/>
      <c r="Q293" s="132"/>
      <c r="R293" s="137"/>
      <c r="S293" s="132"/>
      <c r="T293" s="132"/>
      <c r="U293" s="132"/>
    </row>
    <row r="294" ht="12.75" customHeight="1">
      <c r="A294" s="132"/>
      <c r="B294" s="132"/>
      <c r="C294" s="132"/>
      <c r="D294" s="132"/>
      <c r="E294" s="54"/>
      <c r="F294" s="132"/>
      <c r="G294" s="132"/>
      <c r="H294" s="132"/>
      <c r="I294" s="132"/>
      <c r="J294" s="132"/>
      <c r="K294" s="132"/>
      <c r="L294" s="132"/>
      <c r="M294" s="137"/>
      <c r="N294" s="137"/>
      <c r="O294" s="132"/>
      <c r="P294" s="139"/>
      <c r="Q294" s="132"/>
      <c r="R294" s="137"/>
      <c r="S294" s="132"/>
      <c r="T294" s="132"/>
      <c r="U294" s="132"/>
    </row>
    <row r="295" ht="12.75" customHeight="1">
      <c r="A295" s="132"/>
      <c r="B295" s="132"/>
      <c r="C295" s="132"/>
      <c r="D295" s="132"/>
      <c r="E295" s="54"/>
      <c r="F295" s="132"/>
      <c r="G295" s="132"/>
      <c r="H295" s="132"/>
      <c r="I295" s="132"/>
      <c r="J295" s="132"/>
      <c r="K295" s="132"/>
      <c r="L295" s="132"/>
      <c r="M295" s="137"/>
      <c r="N295" s="137"/>
      <c r="O295" s="132"/>
      <c r="P295" s="139"/>
      <c r="Q295" s="132"/>
      <c r="R295" s="137"/>
      <c r="S295" s="132"/>
      <c r="T295" s="132"/>
      <c r="U295" s="132"/>
    </row>
    <row r="296" ht="12.75" customHeight="1">
      <c r="A296" s="132"/>
      <c r="B296" s="132"/>
      <c r="C296" s="132"/>
      <c r="D296" s="132"/>
      <c r="E296" s="54"/>
      <c r="F296" s="132"/>
      <c r="G296" s="132"/>
      <c r="H296" s="132"/>
      <c r="I296" s="132"/>
      <c r="J296" s="132"/>
      <c r="K296" s="132"/>
      <c r="L296" s="132"/>
      <c r="M296" s="137"/>
      <c r="N296" s="137"/>
      <c r="O296" s="132"/>
      <c r="P296" s="139"/>
      <c r="Q296" s="132"/>
      <c r="R296" s="137"/>
      <c r="S296" s="132"/>
      <c r="T296" s="132"/>
      <c r="U296" s="132"/>
    </row>
    <row r="297" ht="12.75" customHeight="1">
      <c r="A297" s="132"/>
      <c r="B297" s="132"/>
      <c r="C297" s="132"/>
      <c r="D297" s="132"/>
      <c r="E297" s="54"/>
      <c r="F297" s="132"/>
      <c r="G297" s="132"/>
      <c r="H297" s="132"/>
      <c r="I297" s="132"/>
      <c r="J297" s="132"/>
      <c r="K297" s="132"/>
      <c r="L297" s="132"/>
      <c r="M297" s="137"/>
      <c r="N297" s="137"/>
      <c r="O297" s="132"/>
      <c r="P297" s="139"/>
      <c r="Q297" s="132"/>
      <c r="R297" s="137"/>
      <c r="S297" s="132"/>
      <c r="T297" s="132"/>
      <c r="U297" s="132"/>
    </row>
    <row r="298" ht="12.75" customHeight="1">
      <c r="A298" s="132"/>
      <c r="B298" s="132"/>
      <c r="C298" s="132"/>
      <c r="D298" s="132"/>
      <c r="E298" s="54"/>
      <c r="F298" s="132"/>
      <c r="G298" s="132"/>
      <c r="H298" s="132"/>
      <c r="I298" s="132"/>
      <c r="J298" s="132"/>
      <c r="K298" s="132"/>
      <c r="L298" s="132"/>
      <c r="M298" s="137"/>
      <c r="N298" s="137"/>
      <c r="O298" s="132"/>
      <c r="P298" s="139"/>
      <c r="Q298" s="132"/>
      <c r="R298" s="137"/>
      <c r="S298" s="132"/>
      <c r="T298" s="132"/>
      <c r="U298" s="132"/>
    </row>
    <row r="299" ht="12.75" customHeight="1">
      <c r="A299" s="132"/>
      <c r="B299" s="132"/>
      <c r="C299" s="132"/>
      <c r="D299" s="132"/>
      <c r="E299" s="54"/>
      <c r="F299" s="132"/>
      <c r="G299" s="132"/>
      <c r="H299" s="132"/>
      <c r="I299" s="132"/>
      <c r="J299" s="132"/>
      <c r="K299" s="132"/>
      <c r="L299" s="132"/>
      <c r="M299" s="137"/>
      <c r="N299" s="137"/>
      <c r="O299" s="132"/>
      <c r="P299" s="139"/>
      <c r="Q299" s="132"/>
      <c r="R299" s="137"/>
      <c r="S299" s="132"/>
      <c r="T299" s="132"/>
      <c r="U299" s="132"/>
    </row>
    <row r="300" ht="12.75" customHeight="1">
      <c r="A300" s="132"/>
      <c r="B300" s="132"/>
      <c r="C300" s="132"/>
      <c r="D300" s="132"/>
      <c r="E300" s="54"/>
      <c r="F300" s="132"/>
      <c r="G300" s="132"/>
      <c r="H300" s="132"/>
      <c r="I300" s="132"/>
      <c r="J300" s="132"/>
      <c r="K300" s="132"/>
      <c r="L300" s="132"/>
      <c r="M300" s="137"/>
      <c r="N300" s="137"/>
      <c r="O300" s="132"/>
      <c r="P300" s="139"/>
      <c r="Q300" s="132"/>
      <c r="R300" s="137"/>
      <c r="S300" s="132"/>
      <c r="T300" s="132"/>
      <c r="U300" s="132"/>
    </row>
    <row r="301" ht="12.75" customHeight="1">
      <c r="A301" s="132"/>
      <c r="B301" s="132"/>
      <c r="C301" s="132"/>
      <c r="D301" s="132"/>
      <c r="E301" s="54"/>
      <c r="F301" s="132"/>
      <c r="G301" s="132"/>
      <c r="H301" s="132"/>
      <c r="I301" s="132"/>
      <c r="J301" s="132"/>
      <c r="K301" s="132"/>
      <c r="L301" s="132"/>
      <c r="M301" s="137"/>
      <c r="N301" s="137"/>
      <c r="O301" s="132"/>
      <c r="P301" s="139"/>
      <c r="Q301" s="132"/>
      <c r="R301" s="137"/>
      <c r="S301" s="132"/>
      <c r="T301" s="132"/>
      <c r="U301" s="132"/>
    </row>
    <row r="302" ht="12.75" customHeight="1">
      <c r="A302" s="132"/>
      <c r="B302" s="132"/>
      <c r="C302" s="132"/>
      <c r="D302" s="132"/>
      <c r="E302" s="54"/>
      <c r="F302" s="132"/>
      <c r="G302" s="132"/>
      <c r="H302" s="132"/>
      <c r="I302" s="132"/>
      <c r="J302" s="132"/>
      <c r="K302" s="132"/>
      <c r="L302" s="132"/>
      <c r="M302" s="137"/>
      <c r="N302" s="137"/>
      <c r="O302" s="132"/>
      <c r="P302" s="139"/>
      <c r="Q302" s="132"/>
      <c r="R302" s="137"/>
      <c r="S302" s="132"/>
      <c r="T302" s="132"/>
      <c r="U302" s="132"/>
    </row>
    <row r="303" ht="12.75" customHeight="1">
      <c r="A303" s="132"/>
      <c r="B303" s="132"/>
      <c r="C303" s="132"/>
      <c r="D303" s="132"/>
      <c r="E303" s="54"/>
      <c r="F303" s="132"/>
      <c r="G303" s="132"/>
      <c r="H303" s="132"/>
      <c r="I303" s="132"/>
      <c r="J303" s="132"/>
      <c r="K303" s="132"/>
      <c r="L303" s="132"/>
      <c r="M303" s="137"/>
      <c r="N303" s="137"/>
      <c r="O303" s="132"/>
      <c r="P303" s="139"/>
      <c r="Q303" s="132"/>
      <c r="R303" s="137"/>
      <c r="S303" s="132"/>
      <c r="T303" s="132"/>
      <c r="U303" s="132"/>
    </row>
    <row r="304" ht="12.75" customHeight="1">
      <c r="A304" s="132"/>
      <c r="B304" s="132"/>
      <c r="C304" s="132"/>
      <c r="D304" s="132"/>
      <c r="E304" s="54"/>
      <c r="F304" s="132"/>
      <c r="G304" s="132"/>
      <c r="H304" s="132"/>
      <c r="I304" s="132"/>
      <c r="J304" s="132"/>
      <c r="K304" s="132"/>
      <c r="L304" s="132"/>
      <c r="M304" s="137"/>
      <c r="N304" s="137"/>
      <c r="O304" s="132"/>
      <c r="P304" s="139"/>
      <c r="Q304" s="132"/>
      <c r="R304" s="137"/>
      <c r="S304" s="132"/>
      <c r="T304" s="132"/>
      <c r="U304" s="132"/>
    </row>
    <row r="305" ht="12.75" customHeight="1">
      <c r="A305" s="132"/>
      <c r="B305" s="132"/>
      <c r="C305" s="132"/>
      <c r="D305" s="132"/>
      <c r="E305" s="54"/>
      <c r="F305" s="132"/>
      <c r="G305" s="132"/>
      <c r="H305" s="132"/>
      <c r="I305" s="132"/>
      <c r="J305" s="132"/>
      <c r="K305" s="132"/>
      <c r="L305" s="132"/>
      <c r="M305" s="137"/>
      <c r="N305" s="137"/>
      <c r="O305" s="132"/>
      <c r="P305" s="139"/>
      <c r="Q305" s="132"/>
      <c r="R305" s="137"/>
      <c r="S305" s="132"/>
      <c r="T305" s="132"/>
      <c r="U305" s="132"/>
    </row>
    <row r="306" ht="12.75" customHeight="1">
      <c r="A306" s="132"/>
      <c r="B306" s="132"/>
      <c r="C306" s="132"/>
      <c r="D306" s="132"/>
      <c r="E306" s="54"/>
      <c r="F306" s="132"/>
      <c r="G306" s="132"/>
      <c r="H306" s="132"/>
      <c r="I306" s="132"/>
      <c r="J306" s="132"/>
      <c r="K306" s="132"/>
      <c r="L306" s="132"/>
      <c r="M306" s="137"/>
      <c r="N306" s="137"/>
      <c r="O306" s="132"/>
      <c r="P306" s="139"/>
      <c r="Q306" s="132"/>
      <c r="R306" s="137"/>
      <c r="S306" s="132"/>
      <c r="T306" s="132"/>
      <c r="U306" s="132"/>
    </row>
    <row r="307" ht="12.75" customHeight="1">
      <c r="A307" s="132"/>
      <c r="B307" s="132"/>
      <c r="C307" s="132"/>
      <c r="D307" s="132"/>
      <c r="E307" s="54"/>
      <c r="F307" s="132"/>
      <c r="G307" s="132"/>
      <c r="H307" s="132"/>
      <c r="I307" s="132"/>
      <c r="J307" s="132"/>
      <c r="K307" s="132"/>
      <c r="L307" s="132"/>
      <c r="M307" s="137"/>
      <c r="N307" s="137"/>
      <c r="O307" s="132"/>
      <c r="P307" s="139"/>
      <c r="Q307" s="132"/>
      <c r="R307" s="137"/>
      <c r="S307" s="132"/>
      <c r="T307" s="132"/>
      <c r="U307" s="132"/>
    </row>
    <row r="308" ht="12.75" customHeight="1">
      <c r="A308" s="132"/>
      <c r="B308" s="132"/>
      <c r="C308" s="132"/>
      <c r="D308" s="132"/>
      <c r="E308" s="54"/>
      <c r="F308" s="132"/>
      <c r="G308" s="132"/>
      <c r="H308" s="132"/>
      <c r="I308" s="132"/>
      <c r="J308" s="132"/>
      <c r="K308" s="132"/>
      <c r="L308" s="132"/>
      <c r="M308" s="137"/>
      <c r="N308" s="137"/>
      <c r="O308" s="132"/>
      <c r="P308" s="139"/>
      <c r="Q308" s="132"/>
      <c r="R308" s="137"/>
      <c r="S308" s="132"/>
      <c r="T308" s="132"/>
      <c r="U308" s="132"/>
    </row>
    <row r="309" ht="12.75" customHeight="1">
      <c r="A309" s="132"/>
      <c r="B309" s="132"/>
      <c r="C309" s="132"/>
      <c r="D309" s="132"/>
      <c r="E309" s="54"/>
      <c r="F309" s="132"/>
      <c r="G309" s="132"/>
      <c r="H309" s="132"/>
      <c r="I309" s="132"/>
      <c r="J309" s="132"/>
      <c r="K309" s="132"/>
      <c r="L309" s="132"/>
      <c r="M309" s="137"/>
      <c r="N309" s="137"/>
      <c r="O309" s="132"/>
      <c r="P309" s="139"/>
      <c r="Q309" s="132"/>
      <c r="R309" s="137"/>
      <c r="S309" s="132"/>
      <c r="T309" s="132"/>
      <c r="U309" s="132"/>
    </row>
    <row r="310" ht="12.75" customHeight="1">
      <c r="A310" s="132"/>
      <c r="B310" s="132"/>
      <c r="C310" s="132"/>
      <c r="D310" s="132"/>
      <c r="E310" s="54"/>
      <c r="F310" s="132"/>
      <c r="G310" s="132"/>
      <c r="H310" s="132"/>
      <c r="I310" s="132"/>
      <c r="J310" s="132"/>
      <c r="K310" s="132"/>
      <c r="L310" s="132"/>
      <c r="M310" s="137"/>
      <c r="N310" s="137"/>
      <c r="O310" s="132"/>
      <c r="P310" s="139"/>
      <c r="Q310" s="132"/>
      <c r="R310" s="137"/>
      <c r="S310" s="132"/>
      <c r="T310" s="132"/>
      <c r="U310" s="132"/>
    </row>
    <row r="311" ht="12.75" customHeight="1">
      <c r="A311" s="132"/>
      <c r="B311" s="132"/>
      <c r="C311" s="132"/>
      <c r="D311" s="132"/>
      <c r="E311" s="54"/>
      <c r="F311" s="132"/>
      <c r="G311" s="132"/>
      <c r="H311" s="132"/>
      <c r="I311" s="132"/>
      <c r="J311" s="132"/>
      <c r="K311" s="132"/>
      <c r="L311" s="132"/>
      <c r="M311" s="137"/>
      <c r="N311" s="137"/>
      <c r="O311" s="132"/>
      <c r="P311" s="139"/>
      <c r="Q311" s="132"/>
      <c r="R311" s="137"/>
      <c r="S311" s="132"/>
      <c r="T311" s="132"/>
      <c r="U311" s="132"/>
    </row>
    <row r="312" ht="12.75" customHeight="1">
      <c r="A312" s="132"/>
      <c r="B312" s="132"/>
      <c r="C312" s="132"/>
      <c r="D312" s="132"/>
      <c r="E312" s="54"/>
      <c r="F312" s="132"/>
      <c r="G312" s="132"/>
      <c r="H312" s="132"/>
      <c r="I312" s="132"/>
      <c r="J312" s="132"/>
      <c r="K312" s="132"/>
      <c r="L312" s="132"/>
      <c r="M312" s="137"/>
      <c r="N312" s="137"/>
      <c r="O312" s="132"/>
      <c r="P312" s="139"/>
      <c r="Q312" s="132"/>
      <c r="R312" s="137"/>
      <c r="S312" s="132"/>
      <c r="T312" s="132"/>
      <c r="U312" s="132"/>
    </row>
    <row r="313" ht="12.75" customHeight="1">
      <c r="A313" s="132"/>
      <c r="B313" s="132"/>
      <c r="C313" s="132"/>
      <c r="D313" s="132"/>
      <c r="E313" s="54"/>
      <c r="F313" s="132"/>
      <c r="G313" s="132"/>
      <c r="H313" s="132"/>
      <c r="I313" s="132"/>
      <c r="J313" s="132"/>
      <c r="K313" s="132"/>
      <c r="L313" s="132"/>
      <c r="M313" s="137"/>
      <c r="N313" s="137"/>
      <c r="O313" s="132"/>
      <c r="P313" s="139"/>
      <c r="Q313" s="132"/>
      <c r="R313" s="137"/>
      <c r="S313" s="132"/>
      <c r="T313" s="132"/>
      <c r="U313" s="132"/>
    </row>
    <row r="314" ht="12.75" customHeight="1">
      <c r="A314" s="132"/>
      <c r="B314" s="132"/>
      <c r="C314" s="132"/>
      <c r="D314" s="132"/>
      <c r="E314" s="54"/>
      <c r="F314" s="132"/>
      <c r="G314" s="132"/>
      <c r="H314" s="132"/>
      <c r="I314" s="132"/>
      <c r="J314" s="132"/>
      <c r="K314" s="132"/>
      <c r="L314" s="132"/>
      <c r="M314" s="137"/>
      <c r="N314" s="137"/>
      <c r="O314" s="132"/>
      <c r="P314" s="139"/>
      <c r="Q314" s="132"/>
      <c r="R314" s="137"/>
      <c r="S314" s="132"/>
      <c r="T314" s="132"/>
      <c r="U314" s="132"/>
    </row>
    <row r="315" ht="12.75" customHeight="1">
      <c r="A315" s="132"/>
      <c r="B315" s="132"/>
      <c r="C315" s="132"/>
      <c r="D315" s="132"/>
      <c r="E315" s="54"/>
      <c r="F315" s="132"/>
      <c r="G315" s="132"/>
      <c r="H315" s="132"/>
      <c r="I315" s="132"/>
      <c r="J315" s="132"/>
      <c r="K315" s="132"/>
      <c r="L315" s="132"/>
      <c r="M315" s="137"/>
      <c r="N315" s="137"/>
      <c r="O315" s="132"/>
      <c r="P315" s="139"/>
      <c r="Q315" s="132"/>
      <c r="R315" s="137"/>
      <c r="S315" s="132"/>
      <c r="T315" s="132"/>
      <c r="U315" s="132"/>
    </row>
    <row r="316" ht="12.75" customHeight="1">
      <c r="A316" s="132"/>
      <c r="B316" s="132"/>
      <c r="C316" s="132"/>
      <c r="D316" s="132"/>
      <c r="E316" s="54"/>
      <c r="F316" s="132"/>
      <c r="G316" s="132"/>
      <c r="H316" s="132"/>
      <c r="I316" s="132"/>
      <c r="J316" s="132"/>
      <c r="K316" s="132"/>
      <c r="L316" s="132"/>
      <c r="M316" s="137"/>
      <c r="N316" s="137"/>
      <c r="O316" s="132"/>
      <c r="P316" s="139"/>
      <c r="Q316" s="132"/>
      <c r="R316" s="137"/>
      <c r="S316" s="132"/>
      <c r="T316" s="132"/>
      <c r="U316" s="132"/>
    </row>
    <row r="317" ht="12.75" customHeight="1">
      <c r="A317" s="132"/>
      <c r="B317" s="132"/>
      <c r="C317" s="132"/>
      <c r="D317" s="132"/>
      <c r="E317" s="54"/>
      <c r="F317" s="132"/>
      <c r="G317" s="132"/>
      <c r="H317" s="132"/>
      <c r="I317" s="132"/>
      <c r="J317" s="132"/>
      <c r="K317" s="132"/>
      <c r="L317" s="132"/>
      <c r="M317" s="137"/>
      <c r="N317" s="137"/>
      <c r="O317" s="132"/>
      <c r="P317" s="139"/>
      <c r="Q317" s="132"/>
      <c r="R317" s="137"/>
      <c r="S317" s="132"/>
      <c r="T317" s="132"/>
      <c r="U317" s="132"/>
    </row>
    <row r="318" ht="12.75" customHeight="1">
      <c r="A318" s="132"/>
      <c r="B318" s="132"/>
      <c r="C318" s="132"/>
      <c r="D318" s="132"/>
      <c r="E318" s="54"/>
      <c r="F318" s="132"/>
      <c r="G318" s="132"/>
      <c r="H318" s="132"/>
      <c r="I318" s="132"/>
      <c r="J318" s="132"/>
      <c r="K318" s="132"/>
      <c r="L318" s="132"/>
      <c r="M318" s="137"/>
      <c r="N318" s="137"/>
      <c r="O318" s="132"/>
      <c r="P318" s="139"/>
      <c r="Q318" s="132"/>
      <c r="R318" s="137"/>
      <c r="S318" s="132"/>
      <c r="T318" s="132"/>
      <c r="U318" s="132"/>
    </row>
    <row r="319" ht="12.75" customHeight="1">
      <c r="A319" s="132"/>
      <c r="B319" s="132"/>
      <c r="C319" s="132"/>
      <c r="D319" s="132"/>
      <c r="E319" s="54"/>
      <c r="F319" s="132"/>
      <c r="G319" s="132"/>
      <c r="H319" s="132"/>
      <c r="I319" s="132"/>
      <c r="J319" s="132"/>
      <c r="K319" s="132"/>
      <c r="L319" s="132"/>
      <c r="M319" s="137"/>
      <c r="N319" s="137"/>
      <c r="O319" s="132"/>
      <c r="P319" s="139"/>
      <c r="Q319" s="132"/>
      <c r="R319" s="137"/>
      <c r="S319" s="132"/>
      <c r="T319" s="132"/>
      <c r="U319" s="132"/>
    </row>
    <row r="320" ht="12.75" customHeight="1">
      <c r="A320" s="132"/>
      <c r="B320" s="132"/>
      <c r="C320" s="132"/>
      <c r="D320" s="132"/>
      <c r="E320" s="54"/>
      <c r="F320" s="132"/>
      <c r="G320" s="132"/>
      <c r="H320" s="132"/>
      <c r="I320" s="132"/>
      <c r="J320" s="132"/>
      <c r="K320" s="132"/>
      <c r="L320" s="132"/>
      <c r="M320" s="137"/>
      <c r="N320" s="137"/>
      <c r="O320" s="132"/>
      <c r="P320" s="139"/>
      <c r="Q320" s="132"/>
      <c r="R320" s="137"/>
      <c r="S320" s="132"/>
      <c r="T320" s="132"/>
      <c r="U320" s="132"/>
    </row>
    <row r="321" ht="12.75" customHeight="1">
      <c r="A321" s="132"/>
      <c r="B321" s="132"/>
      <c r="C321" s="132"/>
      <c r="D321" s="132"/>
      <c r="E321" s="54"/>
      <c r="F321" s="132"/>
      <c r="G321" s="132"/>
      <c r="H321" s="132"/>
      <c r="I321" s="132"/>
      <c r="J321" s="132"/>
      <c r="K321" s="132"/>
      <c r="L321" s="132"/>
      <c r="M321" s="137"/>
      <c r="N321" s="137"/>
      <c r="O321" s="132"/>
      <c r="P321" s="139"/>
      <c r="Q321" s="132"/>
      <c r="R321" s="137"/>
      <c r="S321" s="132"/>
      <c r="T321" s="132"/>
      <c r="U321" s="132"/>
    </row>
    <row r="322" ht="12.75" customHeight="1">
      <c r="A322" s="132"/>
      <c r="B322" s="132"/>
      <c r="C322" s="132"/>
      <c r="D322" s="132"/>
      <c r="E322" s="54"/>
      <c r="F322" s="132"/>
      <c r="G322" s="132"/>
      <c r="H322" s="132"/>
      <c r="I322" s="132"/>
      <c r="J322" s="132"/>
      <c r="K322" s="132"/>
      <c r="L322" s="132"/>
      <c r="M322" s="137"/>
      <c r="N322" s="137"/>
      <c r="O322" s="132"/>
      <c r="P322" s="139"/>
      <c r="Q322" s="132"/>
      <c r="R322" s="137"/>
      <c r="S322" s="132"/>
      <c r="T322" s="132"/>
      <c r="U322" s="132"/>
    </row>
    <row r="323" ht="12.75" customHeight="1">
      <c r="A323" s="132"/>
      <c r="B323" s="132"/>
      <c r="C323" s="132"/>
      <c r="D323" s="132"/>
      <c r="E323" s="54"/>
      <c r="F323" s="132"/>
      <c r="G323" s="132"/>
      <c r="H323" s="132"/>
      <c r="I323" s="132"/>
      <c r="J323" s="132"/>
      <c r="K323" s="132"/>
      <c r="L323" s="132"/>
      <c r="M323" s="137"/>
      <c r="N323" s="137"/>
      <c r="O323" s="132"/>
      <c r="P323" s="139"/>
      <c r="Q323" s="132"/>
      <c r="R323" s="137"/>
      <c r="S323" s="132"/>
      <c r="T323" s="132"/>
      <c r="U323" s="132"/>
    </row>
    <row r="324" ht="12.75" customHeight="1">
      <c r="A324" s="132"/>
      <c r="B324" s="132"/>
      <c r="C324" s="132"/>
      <c r="D324" s="132"/>
      <c r="E324" s="54"/>
      <c r="F324" s="132"/>
      <c r="G324" s="132"/>
      <c r="H324" s="132"/>
      <c r="I324" s="132"/>
      <c r="J324" s="132"/>
      <c r="K324" s="132"/>
      <c r="L324" s="132"/>
      <c r="M324" s="137"/>
      <c r="N324" s="137"/>
      <c r="O324" s="132"/>
      <c r="P324" s="139"/>
      <c r="Q324" s="132"/>
      <c r="R324" s="137"/>
      <c r="S324" s="132"/>
      <c r="T324" s="132"/>
      <c r="U324" s="132"/>
    </row>
    <row r="325" ht="12.75" customHeight="1">
      <c r="A325" s="132"/>
      <c r="B325" s="132"/>
      <c r="C325" s="132"/>
      <c r="D325" s="132"/>
      <c r="E325" s="54"/>
      <c r="F325" s="132"/>
      <c r="G325" s="132"/>
      <c r="H325" s="132"/>
      <c r="I325" s="132"/>
      <c r="J325" s="132"/>
      <c r="K325" s="132"/>
      <c r="L325" s="132"/>
      <c r="M325" s="137"/>
      <c r="N325" s="137"/>
      <c r="O325" s="132"/>
      <c r="P325" s="139"/>
      <c r="Q325" s="132"/>
      <c r="R325" s="137"/>
      <c r="S325" s="132"/>
      <c r="T325" s="132"/>
      <c r="U325" s="132"/>
    </row>
    <row r="326" ht="12.75" customHeight="1">
      <c r="A326" s="132"/>
      <c r="B326" s="132"/>
      <c r="C326" s="132"/>
      <c r="D326" s="132"/>
      <c r="E326" s="54"/>
      <c r="F326" s="132"/>
      <c r="G326" s="132"/>
      <c r="H326" s="132"/>
      <c r="I326" s="132"/>
      <c r="J326" s="132"/>
      <c r="K326" s="132"/>
      <c r="L326" s="132"/>
      <c r="M326" s="137"/>
      <c r="N326" s="137"/>
      <c r="O326" s="132"/>
      <c r="P326" s="139"/>
      <c r="Q326" s="132"/>
      <c r="R326" s="137"/>
      <c r="S326" s="132"/>
      <c r="T326" s="132"/>
      <c r="U326" s="132"/>
    </row>
    <row r="327" ht="12.75" customHeight="1">
      <c r="A327" s="132"/>
      <c r="B327" s="132"/>
      <c r="C327" s="132"/>
      <c r="D327" s="132"/>
      <c r="E327" s="54"/>
      <c r="F327" s="132"/>
      <c r="G327" s="132"/>
      <c r="H327" s="132"/>
      <c r="I327" s="132"/>
      <c r="J327" s="132"/>
      <c r="K327" s="132"/>
      <c r="L327" s="132"/>
      <c r="M327" s="137"/>
      <c r="N327" s="137"/>
      <c r="O327" s="132"/>
      <c r="P327" s="139"/>
      <c r="Q327" s="132"/>
      <c r="R327" s="137"/>
      <c r="S327" s="132"/>
      <c r="T327" s="132"/>
      <c r="U327" s="132"/>
    </row>
    <row r="328" ht="12.75" customHeight="1">
      <c r="A328" s="132"/>
      <c r="B328" s="132"/>
      <c r="C328" s="132"/>
      <c r="D328" s="132"/>
      <c r="E328" s="54"/>
      <c r="F328" s="132"/>
      <c r="G328" s="132"/>
      <c r="H328" s="132"/>
      <c r="I328" s="132"/>
      <c r="J328" s="132"/>
      <c r="K328" s="132"/>
      <c r="L328" s="132"/>
      <c r="M328" s="137"/>
      <c r="N328" s="137"/>
      <c r="O328" s="132"/>
      <c r="P328" s="139"/>
      <c r="Q328" s="132"/>
      <c r="R328" s="137"/>
      <c r="S328" s="132"/>
      <c r="T328" s="132"/>
      <c r="U328" s="132"/>
    </row>
    <row r="329" ht="12.75" customHeight="1">
      <c r="A329" s="132"/>
      <c r="B329" s="132"/>
      <c r="C329" s="132"/>
      <c r="D329" s="132"/>
      <c r="E329" s="54"/>
      <c r="F329" s="132"/>
      <c r="G329" s="132"/>
      <c r="H329" s="132"/>
      <c r="I329" s="132"/>
      <c r="J329" s="132"/>
      <c r="K329" s="132"/>
      <c r="L329" s="132"/>
      <c r="M329" s="137"/>
      <c r="N329" s="137"/>
      <c r="O329" s="132"/>
      <c r="P329" s="139"/>
      <c r="Q329" s="132"/>
      <c r="R329" s="137"/>
      <c r="S329" s="132"/>
      <c r="T329" s="132"/>
      <c r="U329" s="132"/>
    </row>
    <row r="330" ht="12.75" customHeight="1">
      <c r="A330" s="132"/>
      <c r="B330" s="132"/>
      <c r="C330" s="132"/>
      <c r="D330" s="132"/>
      <c r="E330" s="54"/>
      <c r="F330" s="132"/>
      <c r="G330" s="132"/>
      <c r="H330" s="132"/>
      <c r="I330" s="132"/>
      <c r="J330" s="132"/>
      <c r="K330" s="132"/>
      <c r="L330" s="132"/>
      <c r="M330" s="137"/>
      <c r="N330" s="137"/>
      <c r="O330" s="132"/>
      <c r="P330" s="139"/>
      <c r="Q330" s="132"/>
      <c r="R330" s="137"/>
      <c r="S330" s="132"/>
      <c r="T330" s="132"/>
      <c r="U330" s="132"/>
    </row>
    <row r="331" ht="12.75" customHeight="1">
      <c r="A331" s="132"/>
      <c r="B331" s="132"/>
      <c r="C331" s="132"/>
      <c r="D331" s="132"/>
      <c r="E331" s="54"/>
      <c r="F331" s="132"/>
      <c r="G331" s="132"/>
      <c r="H331" s="132"/>
      <c r="I331" s="132"/>
      <c r="J331" s="132"/>
      <c r="K331" s="132"/>
      <c r="L331" s="132"/>
      <c r="M331" s="137"/>
      <c r="N331" s="137"/>
      <c r="O331" s="132"/>
      <c r="P331" s="139"/>
      <c r="Q331" s="132"/>
      <c r="R331" s="137"/>
      <c r="S331" s="132"/>
      <c r="T331" s="132"/>
      <c r="U331" s="132"/>
    </row>
    <row r="332" ht="12.75" customHeight="1">
      <c r="A332" s="132"/>
      <c r="B332" s="132"/>
      <c r="C332" s="132"/>
      <c r="D332" s="132"/>
      <c r="E332" s="54"/>
      <c r="F332" s="132"/>
      <c r="G332" s="132"/>
      <c r="H332" s="132"/>
      <c r="I332" s="132"/>
      <c r="J332" s="132"/>
      <c r="K332" s="132"/>
      <c r="L332" s="132"/>
      <c r="M332" s="137"/>
      <c r="N332" s="137"/>
      <c r="O332" s="132"/>
      <c r="P332" s="139"/>
      <c r="Q332" s="132"/>
      <c r="R332" s="137"/>
      <c r="S332" s="132"/>
      <c r="T332" s="132"/>
      <c r="U332" s="132"/>
    </row>
    <row r="333" ht="12.75" customHeight="1">
      <c r="A333" s="132"/>
      <c r="B333" s="132"/>
      <c r="C333" s="132"/>
      <c r="D333" s="132"/>
      <c r="E333" s="54"/>
      <c r="F333" s="132"/>
      <c r="G333" s="132"/>
      <c r="H333" s="132"/>
      <c r="I333" s="132"/>
      <c r="J333" s="132"/>
      <c r="K333" s="132"/>
      <c r="L333" s="132"/>
      <c r="M333" s="137"/>
      <c r="N333" s="137"/>
      <c r="O333" s="132"/>
      <c r="P333" s="139"/>
      <c r="Q333" s="132"/>
      <c r="R333" s="137"/>
      <c r="S333" s="132"/>
      <c r="T333" s="132"/>
      <c r="U333" s="132"/>
    </row>
    <row r="334" ht="12.75" customHeight="1">
      <c r="A334" s="132"/>
      <c r="B334" s="132"/>
      <c r="C334" s="132"/>
      <c r="D334" s="132"/>
      <c r="E334" s="54"/>
      <c r="F334" s="132"/>
      <c r="G334" s="132"/>
      <c r="H334" s="132"/>
      <c r="I334" s="132"/>
      <c r="J334" s="132"/>
      <c r="K334" s="132"/>
      <c r="L334" s="132"/>
      <c r="M334" s="137"/>
      <c r="N334" s="137"/>
      <c r="O334" s="132"/>
      <c r="P334" s="139"/>
      <c r="Q334" s="132"/>
      <c r="R334" s="137"/>
      <c r="S334" s="132"/>
      <c r="T334" s="132"/>
      <c r="U334" s="132"/>
    </row>
    <row r="335" ht="12.75" customHeight="1">
      <c r="A335" s="132"/>
      <c r="B335" s="132"/>
      <c r="C335" s="132"/>
      <c r="D335" s="132"/>
      <c r="E335" s="54"/>
      <c r="F335" s="132"/>
      <c r="G335" s="132"/>
      <c r="H335" s="132"/>
      <c r="I335" s="132"/>
      <c r="J335" s="132"/>
      <c r="K335" s="132"/>
      <c r="L335" s="132"/>
      <c r="M335" s="137"/>
      <c r="N335" s="137"/>
      <c r="O335" s="132"/>
      <c r="P335" s="139"/>
      <c r="Q335" s="132"/>
      <c r="R335" s="137"/>
      <c r="S335" s="132"/>
      <c r="T335" s="132"/>
      <c r="U335" s="132"/>
    </row>
    <row r="336" ht="12.75" customHeight="1">
      <c r="A336" s="132"/>
      <c r="B336" s="132"/>
      <c r="C336" s="132"/>
      <c r="D336" s="132"/>
      <c r="E336" s="54"/>
      <c r="F336" s="132"/>
      <c r="G336" s="132"/>
      <c r="H336" s="132"/>
      <c r="I336" s="132"/>
      <c r="J336" s="132"/>
      <c r="K336" s="132"/>
      <c r="L336" s="132"/>
      <c r="M336" s="137"/>
      <c r="N336" s="137"/>
      <c r="O336" s="132"/>
      <c r="P336" s="139"/>
      <c r="Q336" s="132"/>
      <c r="R336" s="137"/>
      <c r="S336" s="132"/>
      <c r="T336" s="132"/>
      <c r="U336" s="132"/>
    </row>
    <row r="337" ht="12.75" customHeight="1">
      <c r="A337" s="132"/>
      <c r="B337" s="132"/>
      <c r="C337" s="132"/>
      <c r="D337" s="132"/>
      <c r="E337" s="54"/>
      <c r="F337" s="132"/>
      <c r="G337" s="132"/>
      <c r="H337" s="132"/>
      <c r="I337" s="132"/>
      <c r="J337" s="132"/>
      <c r="K337" s="132"/>
      <c r="L337" s="132"/>
      <c r="M337" s="137"/>
      <c r="N337" s="137"/>
      <c r="O337" s="132"/>
      <c r="P337" s="139"/>
      <c r="Q337" s="132"/>
      <c r="R337" s="137"/>
      <c r="S337" s="132"/>
      <c r="T337" s="132"/>
      <c r="U337" s="132"/>
    </row>
    <row r="338" ht="12.75" customHeight="1">
      <c r="A338" s="132"/>
      <c r="B338" s="132"/>
      <c r="C338" s="132"/>
      <c r="D338" s="132"/>
      <c r="E338" s="54"/>
      <c r="F338" s="132"/>
      <c r="G338" s="132"/>
      <c r="H338" s="132"/>
      <c r="I338" s="132"/>
      <c r="J338" s="132"/>
      <c r="K338" s="132"/>
      <c r="L338" s="132"/>
      <c r="M338" s="137"/>
      <c r="N338" s="137"/>
      <c r="O338" s="132"/>
      <c r="P338" s="139"/>
      <c r="Q338" s="132"/>
      <c r="R338" s="137"/>
      <c r="S338" s="132"/>
      <c r="T338" s="132"/>
      <c r="U338" s="132"/>
    </row>
    <row r="339" ht="12.75" customHeight="1">
      <c r="A339" s="132"/>
      <c r="B339" s="132"/>
      <c r="C339" s="132"/>
      <c r="D339" s="132"/>
      <c r="E339" s="54"/>
      <c r="F339" s="132"/>
      <c r="G339" s="132"/>
      <c r="H339" s="132"/>
      <c r="I339" s="132"/>
      <c r="J339" s="132"/>
      <c r="K339" s="132"/>
      <c r="L339" s="132"/>
      <c r="M339" s="137"/>
      <c r="N339" s="137"/>
      <c r="O339" s="132"/>
      <c r="P339" s="139"/>
      <c r="Q339" s="132"/>
      <c r="R339" s="137"/>
      <c r="S339" s="132"/>
      <c r="T339" s="132"/>
      <c r="U339" s="132"/>
    </row>
    <row r="340" ht="12.75" customHeight="1">
      <c r="A340" s="132"/>
      <c r="B340" s="132"/>
      <c r="C340" s="132"/>
      <c r="D340" s="132"/>
      <c r="E340" s="54"/>
      <c r="F340" s="132"/>
      <c r="G340" s="132"/>
      <c r="H340" s="132"/>
      <c r="I340" s="132"/>
      <c r="J340" s="132"/>
      <c r="K340" s="132"/>
      <c r="L340" s="132"/>
      <c r="M340" s="137"/>
      <c r="N340" s="137"/>
      <c r="O340" s="132"/>
      <c r="P340" s="139"/>
      <c r="Q340" s="132"/>
      <c r="R340" s="137"/>
      <c r="S340" s="132"/>
      <c r="T340" s="132"/>
      <c r="U340" s="132"/>
    </row>
    <row r="341" ht="12.75" customHeight="1">
      <c r="A341" s="132"/>
      <c r="B341" s="132"/>
      <c r="C341" s="132"/>
      <c r="D341" s="132"/>
      <c r="E341" s="54"/>
      <c r="F341" s="132"/>
      <c r="G341" s="132"/>
      <c r="H341" s="132"/>
      <c r="I341" s="132"/>
      <c r="J341" s="132"/>
      <c r="K341" s="132"/>
      <c r="L341" s="132"/>
      <c r="M341" s="137"/>
      <c r="N341" s="137"/>
      <c r="O341" s="132"/>
      <c r="P341" s="139"/>
      <c r="Q341" s="132"/>
      <c r="R341" s="137"/>
      <c r="S341" s="132"/>
      <c r="T341" s="132"/>
      <c r="U341" s="132"/>
    </row>
    <row r="342" ht="12.75" customHeight="1">
      <c r="A342" s="132"/>
      <c r="B342" s="132"/>
      <c r="C342" s="132"/>
      <c r="D342" s="132"/>
      <c r="E342" s="54"/>
      <c r="F342" s="132"/>
      <c r="G342" s="132"/>
      <c r="H342" s="132"/>
      <c r="I342" s="132"/>
      <c r="J342" s="132"/>
      <c r="K342" s="132"/>
      <c r="L342" s="132"/>
      <c r="M342" s="137"/>
      <c r="N342" s="137"/>
      <c r="O342" s="132"/>
      <c r="P342" s="139"/>
      <c r="Q342" s="132"/>
      <c r="R342" s="137"/>
      <c r="S342" s="132"/>
      <c r="T342" s="132"/>
      <c r="U342" s="132"/>
    </row>
    <row r="343" ht="12.75" customHeight="1">
      <c r="A343" s="132"/>
      <c r="B343" s="132"/>
      <c r="C343" s="132"/>
      <c r="D343" s="132"/>
      <c r="E343" s="54"/>
      <c r="F343" s="132"/>
      <c r="G343" s="132"/>
      <c r="H343" s="132"/>
      <c r="I343" s="132"/>
      <c r="J343" s="132"/>
      <c r="K343" s="132"/>
      <c r="L343" s="132"/>
      <c r="M343" s="137"/>
      <c r="N343" s="137"/>
      <c r="O343" s="132"/>
      <c r="P343" s="139"/>
      <c r="Q343" s="132"/>
      <c r="R343" s="137"/>
      <c r="S343" s="132"/>
      <c r="T343" s="132"/>
      <c r="U343" s="132"/>
    </row>
    <row r="344" ht="12.75" customHeight="1">
      <c r="A344" s="132"/>
      <c r="B344" s="132"/>
      <c r="C344" s="132"/>
      <c r="D344" s="132"/>
      <c r="E344" s="54"/>
      <c r="F344" s="132"/>
      <c r="G344" s="132"/>
      <c r="H344" s="132"/>
      <c r="I344" s="132"/>
      <c r="J344" s="132"/>
      <c r="K344" s="132"/>
      <c r="L344" s="132"/>
      <c r="M344" s="137"/>
      <c r="N344" s="137"/>
      <c r="O344" s="132"/>
      <c r="P344" s="139"/>
      <c r="Q344" s="132"/>
      <c r="R344" s="137"/>
      <c r="S344" s="132"/>
      <c r="T344" s="132"/>
      <c r="U344" s="132"/>
    </row>
    <row r="345" ht="12.75" customHeight="1">
      <c r="A345" s="132"/>
      <c r="B345" s="132"/>
      <c r="C345" s="132"/>
      <c r="D345" s="132"/>
      <c r="E345" s="54"/>
      <c r="F345" s="132"/>
      <c r="G345" s="132"/>
      <c r="H345" s="132"/>
      <c r="I345" s="132"/>
      <c r="J345" s="132"/>
      <c r="K345" s="132"/>
      <c r="L345" s="132"/>
      <c r="M345" s="137"/>
      <c r="N345" s="137"/>
      <c r="O345" s="132"/>
      <c r="P345" s="139"/>
      <c r="Q345" s="132"/>
      <c r="R345" s="137"/>
      <c r="S345" s="132"/>
      <c r="T345" s="132"/>
      <c r="U345" s="132"/>
    </row>
    <row r="346" ht="12.75" customHeight="1">
      <c r="A346" s="132"/>
      <c r="B346" s="132"/>
      <c r="C346" s="132"/>
      <c r="D346" s="132"/>
      <c r="E346" s="54"/>
      <c r="F346" s="132"/>
      <c r="G346" s="132"/>
      <c r="H346" s="132"/>
      <c r="I346" s="132"/>
      <c r="J346" s="132"/>
      <c r="K346" s="132"/>
      <c r="L346" s="132"/>
      <c r="M346" s="137"/>
      <c r="N346" s="137"/>
      <c r="O346" s="132"/>
      <c r="P346" s="139"/>
      <c r="Q346" s="132"/>
      <c r="R346" s="137"/>
      <c r="S346" s="132"/>
      <c r="T346" s="132"/>
      <c r="U346" s="132"/>
    </row>
    <row r="347" ht="12.75" customHeight="1">
      <c r="A347" s="132"/>
      <c r="B347" s="132"/>
      <c r="C347" s="132"/>
      <c r="D347" s="132"/>
      <c r="E347" s="54"/>
      <c r="F347" s="132"/>
      <c r="G347" s="132"/>
      <c r="H347" s="132"/>
      <c r="I347" s="132"/>
      <c r="J347" s="132"/>
      <c r="K347" s="132"/>
      <c r="L347" s="132"/>
      <c r="M347" s="137"/>
      <c r="N347" s="137"/>
      <c r="O347" s="132"/>
      <c r="P347" s="139"/>
      <c r="Q347" s="132"/>
      <c r="R347" s="137"/>
      <c r="S347" s="132"/>
      <c r="T347" s="132"/>
      <c r="U347" s="132"/>
    </row>
    <row r="348" ht="12.75" customHeight="1">
      <c r="A348" s="132"/>
      <c r="B348" s="132"/>
      <c r="C348" s="132"/>
      <c r="D348" s="132"/>
      <c r="E348" s="54"/>
      <c r="F348" s="132"/>
      <c r="G348" s="132"/>
      <c r="H348" s="132"/>
      <c r="I348" s="132"/>
      <c r="J348" s="132"/>
      <c r="K348" s="132"/>
      <c r="L348" s="132"/>
      <c r="M348" s="137"/>
      <c r="N348" s="137"/>
      <c r="O348" s="132"/>
      <c r="P348" s="139"/>
      <c r="Q348" s="132"/>
      <c r="R348" s="137"/>
      <c r="S348" s="132"/>
      <c r="T348" s="132"/>
      <c r="U348" s="132"/>
    </row>
    <row r="349" ht="12.75" customHeight="1">
      <c r="A349" s="132"/>
      <c r="B349" s="132"/>
      <c r="C349" s="132"/>
      <c r="D349" s="132"/>
      <c r="E349" s="54"/>
      <c r="F349" s="132"/>
      <c r="G349" s="132"/>
      <c r="H349" s="132"/>
      <c r="I349" s="132"/>
      <c r="J349" s="132"/>
      <c r="K349" s="132"/>
      <c r="L349" s="132"/>
      <c r="M349" s="137"/>
      <c r="N349" s="137"/>
      <c r="O349" s="132"/>
      <c r="P349" s="139"/>
      <c r="Q349" s="132"/>
      <c r="R349" s="137"/>
      <c r="S349" s="132"/>
      <c r="T349" s="132"/>
      <c r="U349" s="132"/>
    </row>
    <row r="350" ht="12.75" customHeight="1">
      <c r="A350" s="132"/>
      <c r="B350" s="132"/>
      <c r="C350" s="132"/>
      <c r="D350" s="132"/>
      <c r="E350" s="54"/>
      <c r="F350" s="132"/>
      <c r="G350" s="132"/>
      <c r="H350" s="132"/>
      <c r="I350" s="132"/>
      <c r="J350" s="132"/>
      <c r="K350" s="132"/>
      <c r="L350" s="132"/>
      <c r="M350" s="137"/>
      <c r="N350" s="137"/>
      <c r="O350" s="132"/>
      <c r="P350" s="139"/>
      <c r="Q350" s="132"/>
      <c r="R350" s="137"/>
      <c r="S350" s="132"/>
      <c r="T350" s="132"/>
      <c r="U350" s="132"/>
    </row>
    <row r="351" ht="12.75" customHeight="1">
      <c r="A351" s="132"/>
      <c r="B351" s="132"/>
      <c r="C351" s="132"/>
      <c r="D351" s="132"/>
      <c r="E351" s="54"/>
      <c r="F351" s="132"/>
      <c r="G351" s="132"/>
      <c r="H351" s="132"/>
      <c r="I351" s="132"/>
      <c r="J351" s="132"/>
      <c r="K351" s="132"/>
      <c r="L351" s="132"/>
      <c r="M351" s="137"/>
      <c r="N351" s="137"/>
      <c r="O351" s="132"/>
      <c r="P351" s="139"/>
      <c r="Q351" s="132"/>
      <c r="R351" s="137"/>
      <c r="S351" s="132"/>
      <c r="T351" s="132"/>
      <c r="U351" s="132"/>
    </row>
    <row r="352" ht="12.75" customHeight="1">
      <c r="A352" s="132"/>
      <c r="B352" s="132"/>
      <c r="C352" s="132"/>
      <c r="D352" s="132"/>
      <c r="E352" s="54"/>
      <c r="F352" s="132"/>
      <c r="G352" s="132"/>
      <c r="H352" s="132"/>
      <c r="I352" s="132"/>
      <c r="J352" s="132"/>
      <c r="K352" s="132"/>
      <c r="L352" s="132"/>
      <c r="M352" s="137"/>
      <c r="N352" s="137"/>
      <c r="O352" s="132"/>
      <c r="P352" s="139"/>
      <c r="Q352" s="132"/>
      <c r="R352" s="137"/>
      <c r="S352" s="132"/>
      <c r="T352" s="132"/>
      <c r="U352" s="132"/>
    </row>
    <row r="353" ht="12.75" customHeight="1">
      <c r="A353" s="132"/>
      <c r="B353" s="132"/>
      <c r="C353" s="132"/>
      <c r="D353" s="132"/>
      <c r="E353" s="54"/>
      <c r="F353" s="132"/>
      <c r="G353" s="132"/>
      <c r="H353" s="132"/>
      <c r="I353" s="132"/>
      <c r="J353" s="132"/>
      <c r="K353" s="132"/>
      <c r="L353" s="132"/>
      <c r="M353" s="137"/>
      <c r="N353" s="137"/>
      <c r="O353" s="132"/>
      <c r="P353" s="139"/>
      <c r="Q353" s="132"/>
      <c r="R353" s="137"/>
      <c r="S353" s="132"/>
      <c r="T353" s="132"/>
      <c r="U353" s="132"/>
    </row>
    <row r="354" ht="12.75" customHeight="1">
      <c r="A354" s="132"/>
      <c r="B354" s="132"/>
      <c r="C354" s="132"/>
      <c r="D354" s="132"/>
      <c r="E354" s="54"/>
      <c r="F354" s="132"/>
      <c r="G354" s="132"/>
      <c r="H354" s="132"/>
      <c r="I354" s="132"/>
      <c r="J354" s="132"/>
      <c r="K354" s="132"/>
      <c r="L354" s="132"/>
      <c r="M354" s="137"/>
      <c r="N354" s="137"/>
      <c r="O354" s="132"/>
      <c r="P354" s="139"/>
      <c r="Q354" s="132"/>
      <c r="R354" s="137"/>
      <c r="S354" s="132"/>
      <c r="T354" s="132"/>
      <c r="U354" s="132"/>
    </row>
    <row r="355" ht="12.75" customHeight="1">
      <c r="A355" s="132"/>
      <c r="B355" s="132"/>
      <c r="C355" s="132"/>
      <c r="D355" s="132"/>
      <c r="E355" s="54"/>
      <c r="F355" s="132"/>
      <c r="G355" s="132"/>
      <c r="H355" s="132"/>
      <c r="I355" s="132"/>
      <c r="J355" s="132"/>
      <c r="K355" s="132"/>
      <c r="L355" s="132"/>
      <c r="M355" s="137"/>
      <c r="N355" s="137"/>
      <c r="O355" s="132"/>
      <c r="P355" s="139"/>
      <c r="Q355" s="132"/>
      <c r="R355" s="137"/>
      <c r="S355" s="132"/>
      <c r="T355" s="132"/>
      <c r="U355" s="132"/>
    </row>
    <row r="356" ht="12.75" customHeight="1">
      <c r="A356" s="132"/>
      <c r="B356" s="132"/>
      <c r="C356" s="132"/>
      <c r="D356" s="132"/>
      <c r="E356" s="54"/>
      <c r="F356" s="132"/>
      <c r="G356" s="132"/>
      <c r="H356" s="132"/>
      <c r="I356" s="132"/>
      <c r="J356" s="132"/>
      <c r="K356" s="132"/>
      <c r="L356" s="132"/>
      <c r="M356" s="137"/>
      <c r="N356" s="137"/>
      <c r="O356" s="132"/>
      <c r="P356" s="139"/>
      <c r="Q356" s="132"/>
      <c r="R356" s="137"/>
      <c r="S356" s="132"/>
      <c r="T356" s="132"/>
      <c r="U356" s="132"/>
    </row>
    <row r="357" ht="12.75" customHeight="1">
      <c r="A357" s="132"/>
      <c r="B357" s="132"/>
      <c r="C357" s="132"/>
      <c r="D357" s="132"/>
      <c r="E357" s="54"/>
      <c r="F357" s="132"/>
      <c r="G357" s="132"/>
      <c r="H357" s="132"/>
      <c r="I357" s="132"/>
      <c r="J357" s="132"/>
      <c r="K357" s="132"/>
      <c r="L357" s="132"/>
      <c r="M357" s="137"/>
      <c r="N357" s="137"/>
      <c r="O357" s="132"/>
      <c r="P357" s="139"/>
      <c r="Q357" s="132"/>
      <c r="R357" s="137"/>
      <c r="S357" s="132"/>
      <c r="T357" s="132"/>
      <c r="U357" s="132"/>
    </row>
    <row r="358" ht="12.75" customHeight="1">
      <c r="A358" s="132"/>
      <c r="B358" s="132"/>
      <c r="C358" s="132"/>
      <c r="D358" s="132"/>
      <c r="E358" s="54"/>
      <c r="F358" s="132"/>
      <c r="G358" s="132"/>
      <c r="H358" s="132"/>
      <c r="I358" s="132"/>
      <c r="J358" s="132"/>
      <c r="K358" s="132"/>
      <c r="L358" s="132"/>
      <c r="M358" s="137"/>
      <c r="N358" s="137"/>
      <c r="O358" s="132"/>
      <c r="P358" s="139"/>
      <c r="Q358" s="132"/>
      <c r="R358" s="137"/>
      <c r="S358" s="132"/>
      <c r="T358" s="132"/>
      <c r="U358" s="132"/>
    </row>
    <row r="359" ht="12.75" customHeight="1">
      <c r="A359" s="132"/>
      <c r="B359" s="132"/>
      <c r="C359" s="132"/>
      <c r="D359" s="132"/>
      <c r="E359" s="54"/>
      <c r="F359" s="132"/>
      <c r="G359" s="132"/>
      <c r="H359" s="132"/>
      <c r="I359" s="132"/>
      <c r="J359" s="132"/>
      <c r="K359" s="132"/>
      <c r="L359" s="132"/>
      <c r="M359" s="137"/>
      <c r="N359" s="137"/>
      <c r="O359" s="132"/>
      <c r="P359" s="139"/>
      <c r="Q359" s="132"/>
      <c r="R359" s="137"/>
      <c r="S359" s="132"/>
      <c r="T359" s="132"/>
      <c r="U359" s="132"/>
    </row>
    <row r="360" ht="12.75" customHeight="1">
      <c r="A360" s="132"/>
      <c r="B360" s="132"/>
      <c r="C360" s="132"/>
      <c r="D360" s="132"/>
      <c r="E360" s="54"/>
      <c r="F360" s="132"/>
      <c r="G360" s="132"/>
      <c r="H360" s="132"/>
      <c r="I360" s="132"/>
      <c r="J360" s="132"/>
      <c r="K360" s="132"/>
      <c r="L360" s="132"/>
      <c r="M360" s="137"/>
      <c r="N360" s="137"/>
      <c r="O360" s="132"/>
      <c r="P360" s="139"/>
      <c r="Q360" s="132"/>
      <c r="R360" s="137"/>
      <c r="S360" s="132"/>
      <c r="T360" s="132"/>
      <c r="U360" s="132"/>
    </row>
    <row r="361" ht="12.75" customHeight="1">
      <c r="A361" s="132"/>
      <c r="B361" s="132"/>
      <c r="C361" s="132"/>
      <c r="D361" s="132"/>
      <c r="E361" s="54"/>
      <c r="F361" s="132"/>
      <c r="G361" s="132"/>
      <c r="H361" s="132"/>
      <c r="I361" s="132"/>
      <c r="J361" s="132"/>
      <c r="K361" s="132"/>
      <c r="L361" s="132"/>
      <c r="M361" s="137"/>
      <c r="N361" s="137"/>
      <c r="O361" s="132"/>
      <c r="P361" s="139"/>
      <c r="Q361" s="132"/>
      <c r="R361" s="137"/>
      <c r="S361" s="132"/>
      <c r="T361" s="132"/>
      <c r="U361" s="132"/>
    </row>
    <row r="362" ht="12.75" customHeight="1">
      <c r="A362" s="132"/>
      <c r="B362" s="132"/>
      <c r="C362" s="132"/>
      <c r="D362" s="132"/>
      <c r="E362" s="54"/>
      <c r="F362" s="132"/>
      <c r="G362" s="132"/>
      <c r="H362" s="132"/>
      <c r="I362" s="132"/>
      <c r="J362" s="132"/>
      <c r="K362" s="132"/>
      <c r="L362" s="132"/>
      <c r="M362" s="137"/>
      <c r="N362" s="137"/>
      <c r="O362" s="132"/>
      <c r="P362" s="139"/>
      <c r="Q362" s="132"/>
      <c r="R362" s="137"/>
      <c r="S362" s="132"/>
      <c r="T362" s="132"/>
      <c r="U362" s="132"/>
    </row>
    <row r="363" ht="12.75" customHeight="1">
      <c r="A363" s="132"/>
      <c r="B363" s="132"/>
      <c r="C363" s="132"/>
      <c r="D363" s="132"/>
      <c r="E363" s="54"/>
      <c r="F363" s="132"/>
      <c r="G363" s="132"/>
      <c r="H363" s="132"/>
      <c r="I363" s="132"/>
      <c r="J363" s="132"/>
      <c r="K363" s="132"/>
      <c r="L363" s="132"/>
      <c r="M363" s="137"/>
      <c r="N363" s="137"/>
      <c r="O363" s="132"/>
      <c r="P363" s="139"/>
      <c r="Q363" s="132"/>
      <c r="R363" s="137"/>
      <c r="S363" s="132"/>
      <c r="T363" s="132"/>
      <c r="U363" s="132"/>
    </row>
    <row r="364" ht="12.75" customHeight="1">
      <c r="A364" s="132"/>
      <c r="B364" s="132"/>
      <c r="C364" s="132"/>
      <c r="D364" s="132"/>
      <c r="E364" s="54"/>
      <c r="F364" s="132"/>
      <c r="G364" s="132"/>
      <c r="H364" s="132"/>
      <c r="I364" s="132"/>
      <c r="J364" s="132"/>
      <c r="K364" s="132"/>
      <c r="L364" s="132"/>
      <c r="M364" s="137"/>
      <c r="N364" s="137"/>
      <c r="O364" s="132"/>
      <c r="P364" s="139"/>
      <c r="Q364" s="132"/>
      <c r="R364" s="137"/>
      <c r="S364" s="132"/>
      <c r="T364" s="132"/>
      <c r="U364" s="132"/>
    </row>
    <row r="365" ht="12.75" customHeight="1">
      <c r="A365" s="132"/>
      <c r="B365" s="132"/>
      <c r="C365" s="132"/>
      <c r="D365" s="132"/>
      <c r="E365" s="54"/>
      <c r="F365" s="132"/>
      <c r="G365" s="132"/>
      <c r="H365" s="132"/>
      <c r="I365" s="132"/>
      <c r="J365" s="132"/>
      <c r="K365" s="132"/>
      <c r="L365" s="132"/>
      <c r="M365" s="137"/>
      <c r="N365" s="137"/>
      <c r="O365" s="132"/>
      <c r="P365" s="139"/>
      <c r="Q365" s="132"/>
      <c r="R365" s="137"/>
      <c r="S365" s="132"/>
      <c r="T365" s="132"/>
      <c r="U365" s="132"/>
    </row>
    <row r="366" ht="12.75" customHeight="1">
      <c r="A366" s="132"/>
      <c r="B366" s="132"/>
      <c r="C366" s="132"/>
      <c r="D366" s="132"/>
      <c r="E366" s="54"/>
      <c r="F366" s="132"/>
      <c r="G366" s="132"/>
      <c r="H366" s="132"/>
      <c r="I366" s="132"/>
      <c r="J366" s="132"/>
      <c r="K366" s="132"/>
      <c r="L366" s="132"/>
      <c r="M366" s="137"/>
      <c r="N366" s="137"/>
      <c r="O366" s="132"/>
      <c r="P366" s="139"/>
      <c r="Q366" s="132"/>
      <c r="R366" s="137"/>
      <c r="S366" s="132"/>
      <c r="T366" s="132"/>
      <c r="U366" s="132"/>
    </row>
    <row r="367" ht="12.75" customHeight="1">
      <c r="A367" s="132"/>
      <c r="B367" s="132"/>
      <c r="C367" s="132"/>
      <c r="D367" s="132"/>
      <c r="E367" s="54"/>
      <c r="F367" s="132"/>
      <c r="G367" s="132"/>
      <c r="H367" s="132"/>
      <c r="I367" s="132"/>
      <c r="J367" s="132"/>
      <c r="K367" s="132"/>
      <c r="L367" s="132"/>
      <c r="M367" s="137"/>
      <c r="N367" s="137"/>
      <c r="O367" s="132"/>
      <c r="P367" s="139"/>
      <c r="Q367" s="132"/>
      <c r="R367" s="137"/>
      <c r="S367" s="132"/>
      <c r="T367" s="132"/>
      <c r="U367" s="132"/>
    </row>
    <row r="368" ht="12.75" customHeight="1">
      <c r="A368" s="132"/>
      <c r="B368" s="132"/>
      <c r="C368" s="132"/>
      <c r="D368" s="132"/>
      <c r="E368" s="54"/>
      <c r="F368" s="132"/>
      <c r="G368" s="132"/>
      <c r="H368" s="132"/>
      <c r="I368" s="132"/>
      <c r="J368" s="132"/>
      <c r="K368" s="132"/>
      <c r="L368" s="132"/>
      <c r="M368" s="137"/>
      <c r="N368" s="137"/>
      <c r="O368" s="132"/>
      <c r="P368" s="139"/>
      <c r="Q368" s="132"/>
      <c r="R368" s="137"/>
      <c r="S368" s="132"/>
      <c r="T368" s="132"/>
      <c r="U368" s="132"/>
    </row>
    <row r="369" ht="12.75" customHeight="1">
      <c r="A369" s="132"/>
      <c r="B369" s="132"/>
      <c r="C369" s="132"/>
      <c r="D369" s="132"/>
      <c r="E369" s="54"/>
      <c r="F369" s="132"/>
      <c r="G369" s="132"/>
      <c r="H369" s="132"/>
      <c r="I369" s="132"/>
      <c r="J369" s="132"/>
      <c r="K369" s="132"/>
      <c r="L369" s="132"/>
      <c r="M369" s="137"/>
      <c r="N369" s="137"/>
      <c r="O369" s="132"/>
      <c r="P369" s="139"/>
      <c r="Q369" s="132"/>
      <c r="R369" s="137"/>
      <c r="S369" s="132"/>
      <c r="T369" s="132"/>
      <c r="U369" s="132"/>
    </row>
    <row r="370" ht="12.75" customHeight="1">
      <c r="A370" s="132"/>
      <c r="B370" s="132"/>
      <c r="C370" s="132"/>
      <c r="D370" s="132"/>
      <c r="E370" s="54"/>
      <c r="F370" s="132"/>
      <c r="G370" s="132"/>
      <c r="H370" s="132"/>
      <c r="I370" s="132"/>
      <c r="J370" s="132"/>
      <c r="K370" s="132"/>
      <c r="L370" s="132"/>
      <c r="M370" s="137"/>
      <c r="N370" s="137"/>
      <c r="O370" s="132"/>
      <c r="P370" s="139"/>
      <c r="Q370" s="132"/>
      <c r="R370" s="137"/>
      <c r="S370" s="132"/>
      <c r="T370" s="132"/>
      <c r="U370" s="132"/>
    </row>
    <row r="371" ht="12.75" customHeight="1">
      <c r="A371" s="132"/>
      <c r="B371" s="132"/>
      <c r="C371" s="132"/>
      <c r="D371" s="132"/>
      <c r="E371" s="54"/>
      <c r="F371" s="132"/>
      <c r="G371" s="132"/>
      <c r="H371" s="132"/>
      <c r="I371" s="132"/>
      <c r="J371" s="132"/>
      <c r="K371" s="132"/>
      <c r="L371" s="132"/>
      <c r="M371" s="137"/>
      <c r="N371" s="137"/>
      <c r="O371" s="132"/>
      <c r="P371" s="139"/>
      <c r="Q371" s="132"/>
      <c r="R371" s="137"/>
      <c r="S371" s="132"/>
      <c r="T371" s="132"/>
      <c r="U371" s="132"/>
    </row>
    <row r="372" ht="12.75" customHeight="1">
      <c r="A372" s="132"/>
      <c r="B372" s="132"/>
      <c r="C372" s="132"/>
      <c r="D372" s="132"/>
      <c r="E372" s="54"/>
      <c r="F372" s="132"/>
      <c r="G372" s="132"/>
      <c r="H372" s="132"/>
      <c r="I372" s="132"/>
      <c r="J372" s="132"/>
      <c r="K372" s="132"/>
      <c r="L372" s="132"/>
      <c r="M372" s="137"/>
      <c r="N372" s="137"/>
      <c r="O372" s="132"/>
      <c r="P372" s="139"/>
      <c r="Q372" s="132"/>
      <c r="R372" s="137"/>
      <c r="S372" s="132"/>
      <c r="T372" s="132"/>
      <c r="U372" s="132"/>
    </row>
    <row r="373" ht="12.75" customHeight="1">
      <c r="A373" s="132"/>
      <c r="B373" s="132"/>
      <c r="C373" s="132"/>
      <c r="D373" s="132"/>
      <c r="E373" s="54"/>
      <c r="F373" s="132"/>
      <c r="G373" s="132"/>
      <c r="H373" s="132"/>
      <c r="I373" s="132"/>
      <c r="J373" s="132"/>
      <c r="K373" s="132"/>
      <c r="L373" s="132"/>
      <c r="M373" s="137"/>
      <c r="N373" s="137"/>
      <c r="O373" s="132"/>
      <c r="P373" s="139"/>
      <c r="Q373" s="132"/>
      <c r="R373" s="137"/>
      <c r="S373" s="132"/>
      <c r="T373" s="132"/>
      <c r="U373" s="132"/>
    </row>
    <row r="374" ht="12.75" customHeight="1">
      <c r="A374" s="132"/>
      <c r="B374" s="132"/>
      <c r="C374" s="132"/>
      <c r="D374" s="132"/>
      <c r="E374" s="54"/>
      <c r="F374" s="132"/>
      <c r="G374" s="132"/>
      <c r="H374" s="132"/>
      <c r="I374" s="132"/>
      <c r="J374" s="132"/>
      <c r="K374" s="132"/>
      <c r="L374" s="132"/>
      <c r="M374" s="137"/>
      <c r="N374" s="137"/>
      <c r="O374" s="132"/>
      <c r="P374" s="139"/>
      <c r="Q374" s="132"/>
      <c r="R374" s="137"/>
      <c r="S374" s="132"/>
      <c r="T374" s="132"/>
      <c r="U374" s="132"/>
    </row>
    <row r="375" ht="12.75" customHeight="1">
      <c r="A375" s="132"/>
      <c r="B375" s="132"/>
      <c r="C375" s="132"/>
      <c r="D375" s="132"/>
      <c r="E375" s="54"/>
      <c r="F375" s="132"/>
      <c r="G375" s="132"/>
      <c r="H375" s="132"/>
      <c r="I375" s="132"/>
      <c r="J375" s="132"/>
      <c r="K375" s="132"/>
      <c r="L375" s="132"/>
      <c r="M375" s="137"/>
      <c r="N375" s="137"/>
      <c r="O375" s="132"/>
      <c r="P375" s="139"/>
      <c r="Q375" s="132"/>
      <c r="R375" s="137"/>
      <c r="S375" s="132"/>
      <c r="T375" s="132"/>
      <c r="U375" s="132"/>
    </row>
    <row r="376" ht="12.75" customHeight="1">
      <c r="A376" s="132"/>
      <c r="B376" s="132"/>
      <c r="C376" s="132"/>
      <c r="D376" s="132"/>
      <c r="E376" s="54"/>
      <c r="F376" s="132"/>
      <c r="G376" s="132"/>
      <c r="H376" s="132"/>
      <c r="I376" s="132"/>
      <c r="J376" s="132"/>
      <c r="K376" s="132"/>
      <c r="L376" s="132"/>
      <c r="M376" s="137"/>
      <c r="N376" s="137"/>
      <c r="O376" s="132"/>
      <c r="P376" s="139"/>
      <c r="Q376" s="132"/>
      <c r="R376" s="137"/>
      <c r="S376" s="132"/>
      <c r="T376" s="132"/>
      <c r="U376" s="132"/>
    </row>
    <row r="377" ht="12.75" customHeight="1">
      <c r="A377" s="132"/>
      <c r="B377" s="132"/>
      <c r="C377" s="132"/>
      <c r="D377" s="132"/>
      <c r="E377" s="54"/>
      <c r="F377" s="132"/>
      <c r="G377" s="132"/>
      <c r="H377" s="132"/>
      <c r="I377" s="132"/>
      <c r="J377" s="132"/>
      <c r="K377" s="132"/>
      <c r="L377" s="132"/>
      <c r="M377" s="137"/>
      <c r="N377" s="137"/>
      <c r="O377" s="132"/>
      <c r="P377" s="139"/>
      <c r="Q377" s="132"/>
      <c r="R377" s="137"/>
      <c r="S377" s="132"/>
      <c r="T377" s="132"/>
      <c r="U377" s="132"/>
    </row>
    <row r="378" ht="12.75" customHeight="1">
      <c r="A378" s="132"/>
      <c r="B378" s="132"/>
      <c r="C378" s="132"/>
      <c r="D378" s="132"/>
      <c r="E378" s="54"/>
      <c r="F378" s="132"/>
      <c r="G378" s="132"/>
      <c r="H378" s="132"/>
      <c r="I378" s="132"/>
      <c r="J378" s="132"/>
      <c r="K378" s="132"/>
      <c r="L378" s="132"/>
      <c r="M378" s="137"/>
      <c r="N378" s="137"/>
      <c r="O378" s="132"/>
      <c r="P378" s="139"/>
      <c r="Q378" s="132"/>
      <c r="R378" s="137"/>
      <c r="S378" s="132"/>
      <c r="T378" s="132"/>
      <c r="U378" s="132"/>
    </row>
    <row r="379" ht="12.75" customHeight="1">
      <c r="A379" s="132"/>
      <c r="B379" s="132"/>
      <c r="C379" s="132"/>
      <c r="D379" s="132"/>
      <c r="E379" s="54"/>
      <c r="F379" s="132"/>
      <c r="G379" s="132"/>
      <c r="H379" s="132"/>
      <c r="I379" s="132"/>
      <c r="J379" s="132"/>
      <c r="K379" s="132"/>
      <c r="L379" s="132"/>
      <c r="M379" s="137"/>
      <c r="N379" s="137"/>
      <c r="O379" s="132"/>
      <c r="P379" s="139"/>
      <c r="Q379" s="132"/>
      <c r="R379" s="137"/>
      <c r="S379" s="132"/>
      <c r="T379" s="132"/>
      <c r="U379" s="132"/>
    </row>
    <row r="380" ht="12.75" customHeight="1">
      <c r="A380" s="132"/>
      <c r="B380" s="132"/>
      <c r="C380" s="132"/>
      <c r="D380" s="132"/>
      <c r="E380" s="54"/>
      <c r="F380" s="132"/>
      <c r="G380" s="132"/>
      <c r="H380" s="132"/>
      <c r="I380" s="132"/>
      <c r="J380" s="132"/>
      <c r="K380" s="132"/>
      <c r="L380" s="132"/>
      <c r="M380" s="137"/>
      <c r="N380" s="137"/>
      <c r="O380" s="132"/>
      <c r="P380" s="139"/>
      <c r="Q380" s="132"/>
      <c r="R380" s="137"/>
      <c r="S380" s="132"/>
      <c r="T380" s="132"/>
      <c r="U380" s="132"/>
    </row>
    <row r="381" ht="12.75" customHeight="1">
      <c r="A381" s="132"/>
      <c r="B381" s="132"/>
      <c r="C381" s="132"/>
      <c r="D381" s="132"/>
      <c r="E381" s="54"/>
      <c r="F381" s="132"/>
      <c r="G381" s="132"/>
      <c r="H381" s="132"/>
      <c r="I381" s="132"/>
      <c r="J381" s="132"/>
      <c r="K381" s="132"/>
      <c r="L381" s="132"/>
      <c r="M381" s="137"/>
      <c r="N381" s="137"/>
      <c r="O381" s="132"/>
      <c r="P381" s="139"/>
      <c r="Q381" s="132"/>
      <c r="R381" s="137"/>
      <c r="S381" s="132"/>
      <c r="T381" s="132"/>
      <c r="U381" s="132"/>
    </row>
    <row r="382" ht="12.75" customHeight="1">
      <c r="A382" s="132"/>
      <c r="B382" s="132"/>
      <c r="C382" s="132"/>
      <c r="D382" s="132"/>
      <c r="E382" s="54"/>
      <c r="F382" s="132"/>
      <c r="G382" s="132"/>
      <c r="H382" s="132"/>
      <c r="I382" s="132"/>
      <c r="J382" s="132"/>
      <c r="K382" s="132"/>
      <c r="L382" s="132"/>
      <c r="M382" s="137"/>
      <c r="N382" s="137"/>
      <c r="O382" s="132"/>
      <c r="P382" s="139"/>
      <c r="Q382" s="132"/>
      <c r="R382" s="137"/>
      <c r="S382" s="132"/>
      <c r="T382" s="132"/>
      <c r="U382" s="132"/>
    </row>
    <row r="383" ht="12.75" customHeight="1">
      <c r="A383" s="132"/>
      <c r="B383" s="132"/>
      <c r="C383" s="132"/>
      <c r="D383" s="132"/>
      <c r="E383" s="54"/>
      <c r="F383" s="132"/>
      <c r="G383" s="132"/>
      <c r="H383" s="132"/>
      <c r="I383" s="132"/>
      <c r="J383" s="132"/>
      <c r="K383" s="132"/>
      <c r="L383" s="132"/>
      <c r="M383" s="137"/>
      <c r="N383" s="137"/>
      <c r="O383" s="132"/>
      <c r="P383" s="139"/>
      <c r="Q383" s="132"/>
      <c r="R383" s="137"/>
      <c r="S383" s="132"/>
      <c r="T383" s="132"/>
      <c r="U383" s="132"/>
    </row>
    <row r="384" ht="12.75" customHeight="1">
      <c r="A384" s="132"/>
      <c r="B384" s="132"/>
      <c r="C384" s="132"/>
      <c r="D384" s="132"/>
      <c r="E384" s="54"/>
      <c r="F384" s="132"/>
      <c r="G384" s="132"/>
      <c r="H384" s="132"/>
      <c r="I384" s="132"/>
      <c r="J384" s="132"/>
      <c r="K384" s="132"/>
      <c r="L384" s="132"/>
      <c r="M384" s="137"/>
      <c r="N384" s="137"/>
      <c r="O384" s="132"/>
      <c r="P384" s="139"/>
      <c r="Q384" s="132"/>
      <c r="R384" s="137"/>
      <c r="S384" s="132"/>
      <c r="T384" s="132"/>
      <c r="U384" s="132"/>
    </row>
    <row r="385" ht="12.75" customHeight="1">
      <c r="A385" s="132"/>
      <c r="B385" s="132"/>
      <c r="C385" s="132"/>
      <c r="D385" s="132"/>
      <c r="E385" s="54"/>
      <c r="F385" s="132"/>
      <c r="G385" s="132"/>
      <c r="H385" s="132"/>
      <c r="I385" s="132"/>
      <c r="J385" s="132"/>
      <c r="K385" s="132"/>
      <c r="L385" s="132"/>
      <c r="M385" s="137"/>
      <c r="N385" s="137"/>
      <c r="O385" s="132"/>
      <c r="P385" s="139"/>
      <c r="Q385" s="132"/>
      <c r="R385" s="137"/>
      <c r="S385" s="132"/>
      <c r="T385" s="132"/>
      <c r="U385" s="132"/>
    </row>
    <row r="386" ht="12.75" customHeight="1">
      <c r="A386" s="132"/>
      <c r="B386" s="132"/>
      <c r="C386" s="132"/>
      <c r="D386" s="132"/>
      <c r="E386" s="54"/>
      <c r="F386" s="132"/>
      <c r="G386" s="132"/>
      <c r="H386" s="132"/>
      <c r="I386" s="132"/>
      <c r="J386" s="132"/>
      <c r="K386" s="132"/>
      <c r="L386" s="132"/>
      <c r="M386" s="137"/>
      <c r="N386" s="137"/>
      <c r="O386" s="132"/>
      <c r="P386" s="139"/>
      <c r="Q386" s="132"/>
      <c r="R386" s="137"/>
      <c r="S386" s="132"/>
      <c r="T386" s="132"/>
      <c r="U386" s="132"/>
    </row>
    <row r="387" ht="12.75" customHeight="1">
      <c r="A387" s="132"/>
      <c r="B387" s="132"/>
      <c r="C387" s="132"/>
      <c r="D387" s="132"/>
      <c r="E387" s="54"/>
      <c r="F387" s="132"/>
      <c r="G387" s="132"/>
      <c r="H387" s="132"/>
      <c r="I387" s="132"/>
      <c r="J387" s="132"/>
      <c r="K387" s="132"/>
      <c r="L387" s="132"/>
      <c r="M387" s="137"/>
      <c r="N387" s="137"/>
      <c r="O387" s="132"/>
      <c r="P387" s="139"/>
      <c r="Q387" s="132"/>
      <c r="R387" s="137"/>
      <c r="S387" s="132"/>
      <c r="T387" s="132"/>
      <c r="U387" s="132"/>
    </row>
    <row r="388" ht="12.75" customHeight="1">
      <c r="A388" s="132"/>
      <c r="B388" s="132"/>
      <c r="C388" s="132"/>
      <c r="D388" s="132"/>
      <c r="E388" s="54"/>
      <c r="F388" s="132"/>
      <c r="G388" s="132"/>
      <c r="H388" s="132"/>
      <c r="I388" s="132"/>
      <c r="J388" s="132"/>
      <c r="K388" s="132"/>
      <c r="L388" s="132"/>
      <c r="M388" s="137"/>
      <c r="N388" s="137"/>
      <c r="O388" s="132"/>
      <c r="P388" s="139"/>
      <c r="Q388" s="132"/>
      <c r="R388" s="137"/>
      <c r="S388" s="132"/>
      <c r="T388" s="132"/>
      <c r="U388" s="132"/>
    </row>
    <row r="389" ht="12.75" customHeight="1">
      <c r="A389" s="132"/>
      <c r="B389" s="132"/>
      <c r="C389" s="132"/>
      <c r="D389" s="132"/>
      <c r="E389" s="54"/>
      <c r="F389" s="132"/>
      <c r="G389" s="132"/>
      <c r="H389" s="132"/>
      <c r="I389" s="132"/>
      <c r="J389" s="132"/>
      <c r="K389" s="132"/>
      <c r="L389" s="132"/>
      <c r="M389" s="137"/>
      <c r="N389" s="137"/>
      <c r="O389" s="132"/>
      <c r="P389" s="139"/>
      <c r="Q389" s="132"/>
      <c r="R389" s="137"/>
      <c r="S389" s="132"/>
      <c r="T389" s="132"/>
      <c r="U389" s="132"/>
    </row>
    <row r="390" ht="12.75" customHeight="1">
      <c r="A390" s="132"/>
      <c r="B390" s="132"/>
      <c r="C390" s="132"/>
      <c r="D390" s="132"/>
      <c r="E390" s="54"/>
      <c r="F390" s="132"/>
      <c r="G390" s="132"/>
      <c r="H390" s="132"/>
      <c r="I390" s="132"/>
      <c r="J390" s="132"/>
      <c r="K390" s="132"/>
      <c r="L390" s="132"/>
      <c r="M390" s="137"/>
      <c r="N390" s="137"/>
      <c r="O390" s="132"/>
      <c r="P390" s="139"/>
      <c r="Q390" s="132"/>
      <c r="R390" s="137"/>
      <c r="S390" s="132"/>
      <c r="T390" s="132"/>
      <c r="U390" s="132"/>
    </row>
    <row r="391" ht="12.75" customHeight="1">
      <c r="A391" s="132"/>
      <c r="B391" s="132"/>
      <c r="C391" s="132"/>
      <c r="D391" s="132"/>
      <c r="E391" s="54"/>
      <c r="F391" s="132"/>
      <c r="G391" s="132"/>
      <c r="H391" s="132"/>
      <c r="I391" s="132"/>
      <c r="J391" s="132"/>
      <c r="K391" s="132"/>
      <c r="L391" s="132"/>
      <c r="M391" s="137"/>
      <c r="N391" s="137"/>
      <c r="O391" s="132"/>
      <c r="P391" s="139"/>
      <c r="Q391" s="132"/>
      <c r="R391" s="137"/>
      <c r="S391" s="132"/>
      <c r="T391" s="132"/>
      <c r="U391" s="132"/>
    </row>
    <row r="392" ht="12.75" customHeight="1">
      <c r="A392" s="132"/>
      <c r="B392" s="132"/>
      <c r="C392" s="132"/>
      <c r="D392" s="132"/>
      <c r="E392" s="54"/>
      <c r="F392" s="132"/>
      <c r="G392" s="132"/>
      <c r="H392" s="132"/>
      <c r="I392" s="132"/>
      <c r="J392" s="132"/>
      <c r="K392" s="132"/>
      <c r="L392" s="132"/>
      <c r="M392" s="137"/>
      <c r="N392" s="137"/>
      <c r="O392" s="132"/>
      <c r="P392" s="139"/>
      <c r="Q392" s="132"/>
      <c r="R392" s="137"/>
      <c r="S392" s="132"/>
      <c r="T392" s="132"/>
      <c r="U392" s="132"/>
    </row>
    <row r="393" ht="12.75" customHeight="1">
      <c r="A393" s="132"/>
      <c r="B393" s="132"/>
      <c r="C393" s="132"/>
      <c r="D393" s="132"/>
      <c r="E393" s="54"/>
      <c r="F393" s="132"/>
      <c r="G393" s="132"/>
      <c r="H393" s="132"/>
      <c r="I393" s="132"/>
      <c r="J393" s="132"/>
      <c r="K393" s="132"/>
      <c r="L393" s="132"/>
      <c r="M393" s="137"/>
      <c r="N393" s="137"/>
      <c r="O393" s="132"/>
      <c r="P393" s="139"/>
      <c r="Q393" s="132"/>
      <c r="R393" s="137"/>
      <c r="S393" s="132"/>
      <c r="T393" s="132"/>
      <c r="U393" s="132"/>
    </row>
    <row r="394" ht="12.75" customHeight="1">
      <c r="A394" s="132"/>
      <c r="B394" s="132"/>
      <c r="C394" s="132"/>
      <c r="D394" s="132"/>
      <c r="E394" s="54"/>
      <c r="F394" s="132"/>
      <c r="G394" s="132"/>
      <c r="H394" s="132"/>
      <c r="I394" s="132"/>
      <c r="J394" s="132"/>
      <c r="K394" s="132"/>
      <c r="L394" s="132"/>
      <c r="M394" s="137"/>
      <c r="N394" s="137"/>
      <c r="O394" s="132"/>
      <c r="P394" s="139"/>
      <c r="Q394" s="132"/>
      <c r="R394" s="137"/>
      <c r="S394" s="132"/>
      <c r="T394" s="132"/>
      <c r="U394" s="132"/>
    </row>
    <row r="395" ht="12.75" customHeight="1">
      <c r="A395" s="132"/>
      <c r="B395" s="132"/>
      <c r="C395" s="132"/>
      <c r="D395" s="132"/>
      <c r="E395" s="54"/>
      <c r="F395" s="132"/>
      <c r="G395" s="132"/>
      <c r="H395" s="132"/>
      <c r="I395" s="132"/>
      <c r="J395" s="132"/>
      <c r="K395" s="132"/>
      <c r="L395" s="132"/>
      <c r="M395" s="137"/>
      <c r="N395" s="137"/>
      <c r="O395" s="132"/>
      <c r="P395" s="139"/>
      <c r="Q395" s="132"/>
      <c r="R395" s="137"/>
      <c r="S395" s="132"/>
      <c r="T395" s="132"/>
      <c r="U395" s="132"/>
    </row>
    <row r="396" ht="12.75" customHeight="1">
      <c r="A396" s="132"/>
      <c r="B396" s="132"/>
      <c r="C396" s="132"/>
      <c r="D396" s="132"/>
      <c r="E396" s="54"/>
      <c r="F396" s="132"/>
      <c r="G396" s="132"/>
      <c r="H396" s="132"/>
      <c r="I396" s="132"/>
      <c r="J396" s="132"/>
      <c r="K396" s="132"/>
      <c r="L396" s="132"/>
      <c r="M396" s="137"/>
      <c r="N396" s="137"/>
      <c r="O396" s="132"/>
      <c r="P396" s="139"/>
      <c r="Q396" s="132"/>
      <c r="R396" s="137"/>
      <c r="S396" s="132"/>
      <c r="T396" s="132"/>
      <c r="U396" s="132"/>
    </row>
    <row r="397" ht="12.75" customHeight="1">
      <c r="A397" s="132"/>
      <c r="B397" s="132"/>
      <c r="C397" s="132"/>
      <c r="D397" s="132"/>
      <c r="E397" s="54"/>
      <c r="F397" s="132"/>
      <c r="G397" s="132"/>
      <c r="H397" s="132"/>
      <c r="I397" s="132"/>
      <c r="J397" s="132"/>
      <c r="K397" s="132"/>
      <c r="L397" s="132"/>
      <c r="M397" s="137"/>
      <c r="N397" s="137"/>
      <c r="O397" s="132"/>
      <c r="P397" s="139"/>
      <c r="Q397" s="132"/>
      <c r="R397" s="137"/>
      <c r="S397" s="132"/>
      <c r="T397" s="132"/>
      <c r="U397" s="132"/>
    </row>
    <row r="398" ht="12.75" customHeight="1">
      <c r="A398" s="132"/>
      <c r="B398" s="132"/>
      <c r="C398" s="132"/>
      <c r="D398" s="132"/>
      <c r="E398" s="54"/>
      <c r="F398" s="132"/>
      <c r="G398" s="132"/>
      <c r="H398" s="132"/>
      <c r="I398" s="132"/>
      <c r="J398" s="132"/>
      <c r="K398" s="132"/>
      <c r="L398" s="132"/>
      <c r="M398" s="137"/>
      <c r="N398" s="137"/>
      <c r="O398" s="132"/>
      <c r="P398" s="139"/>
      <c r="Q398" s="132"/>
      <c r="R398" s="137"/>
      <c r="S398" s="132"/>
      <c r="T398" s="132"/>
      <c r="U398" s="132"/>
    </row>
    <row r="399" ht="12.75" customHeight="1">
      <c r="A399" s="132"/>
      <c r="B399" s="132"/>
      <c r="C399" s="132"/>
      <c r="D399" s="132"/>
      <c r="E399" s="54"/>
      <c r="F399" s="132"/>
      <c r="G399" s="132"/>
      <c r="H399" s="132"/>
      <c r="I399" s="132"/>
      <c r="J399" s="132"/>
      <c r="K399" s="132"/>
      <c r="L399" s="132"/>
      <c r="M399" s="137"/>
      <c r="N399" s="137"/>
      <c r="O399" s="132"/>
      <c r="P399" s="139"/>
      <c r="Q399" s="132"/>
      <c r="R399" s="137"/>
      <c r="S399" s="132"/>
      <c r="T399" s="132"/>
      <c r="U399" s="132"/>
    </row>
    <row r="400" ht="12.75" customHeight="1">
      <c r="A400" s="132"/>
      <c r="B400" s="132"/>
      <c r="C400" s="132"/>
      <c r="D400" s="132"/>
      <c r="E400" s="54"/>
      <c r="F400" s="132"/>
      <c r="G400" s="132"/>
      <c r="H400" s="132"/>
      <c r="I400" s="132"/>
      <c r="J400" s="132"/>
      <c r="K400" s="132"/>
      <c r="L400" s="132"/>
      <c r="M400" s="137"/>
      <c r="N400" s="137"/>
      <c r="O400" s="132"/>
      <c r="P400" s="139"/>
      <c r="Q400" s="132"/>
      <c r="R400" s="137"/>
      <c r="S400" s="132"/>
      <c r="T400" s="132"/>
      <c r="U400" s="132"/>
    </row>
    <row r="401" ht="12.75" customHeight="1">
      <c r="A401" s="132"/>
      <c r="B401" s="132"/>
      <c r="C401" s="132"/>
      <c r="D401" s="132"/>
      <c r="E401" s="54"/>
      <c r="F401" s="132"/>
      <c r="G401" s="132"/>
      <c r="H401" s="132"/>
      <c r="I401" s="132"/>
      <c r="J401" s="132"/>
      <c r="K401" s="132"/>
      <c r="L401" s="132"/>
      <c r="M401" s="137"/>
      <c r="N401" s="137"/>
      <c r="O401" s="132"/>
      <c r="P401" s="139"/>
      <c r="Q401" s="132"/>
      <c r="R401" s="137"/>
      <c r="S401" s="132"/>
      <c r="T401" s="132"/>
      <c r="U401" s="132"/>
    </row>
    <row r="402" ht="12.75" customHeight="1">
      <c r="A402" s="132"/>
      <c r="B402" s="132"/>
      <c r="C402" s="132"/>
      <c r="D402" s="132"/>
      <c r="E402" s="54"/>
      <c r="F402" s="132"/>
      <c r="G402" s="132"/>
      <c r="H402" s="132"/>
      <c r="I402" s="132"/>
      <c r="J402" s="132"/>
      <c r="K402" s="132"/>
      <c r="L402" s="132"/>
      <c r="M402" s="137"/>
      <c r="N402" s="137"/>
      <c r="O402" s="132"/>
      <c r="P402" s="139"/>
      <c r="Q402" s="132"/>
      <c r="R402" s="137"/>
      <c r="S402" s="132"/>
      <c r="T402" s="132"/>
      <c r="U402" s="132"/>
    </row>
    <row r="403" ht="12.75" customHeight="1">
      <c r="A403" s="132"/>
      <c r="B403" s="132"/>
      <c r="C403" s="132"/>
      <c r="D403" s="132"/>
      <c r="E403" s="54"/>
      <c r="F403" s="132"/>
      <c r="G403" s="132"/>
      <c r="H403" s="132"/>
      <c r="I403" s="132"/>
      <c r="J403" s="132"/>
      <c r="K403" s="132"/>
      <c r="L403" s="132"/>
      <c r="M403" s="137"/>
      <c r="N403" s="137"/>
      <c r="O403" s="132"/>
      <c r="P403" s="139"/>
      <c r="Q403" s="132"/>
      <c r="R403" s="137"/>
      <c r="S403" s="132"/>
      <c r="T403" s="132"/>
      <c r="U403" s="132"/>
    </row>
    <row r="404" ht="12.75" customHeight="1">
      <c r="A404" s="132"/>
      <c r="B404" s="132"/>
      <c r="C404" s="132"/>
      <c r="D404" s="132"/>
      <c r="E404" s="54"/>
      <c r="F404" s="132"/>
      <c r="G404" s="132"/>
      <c r="H404" s="132"/>
      <c r="I404" s="132"/>
      <c r="J404" s="132"/>
      <c r="K404" s="132"/>
      <c r="L404" s="132"/>
      <c r="M404" s="137"/>
      <c r="N404" s="137"/>
      <c r="O404" s="132"/>
      <c r="P404" s="139"/>
      <c r="Q404" s="132"/>
      <c r="R404" s="137"/>
      <c r="S404" s="132"/>
      <c r="T404" s="132"/>
      <c r="U404" s="132"/>
    </row>
    <row r="405" ht="12.75" customHeight="1">
      <c r="A405" s="132"/>
      <c r="B405" s="132"/>
      <c r="C405" s="132"/>
      <c r="D405" s="132"/>
      <c r="E405" s="54"/>
      <c r="F405" s="132"/>
      <c r="G405" s="132"/>
      <c r="H405" s="132"/>
      <c r="I405" s="132"/>
      <c r="J405" s="132"/>
      <c r="K405" s="132"/>
      <c r="L405" s="132"/>
      <c r="M405" s="137"/>
      <c r="N405" s="137"/>
      <c r="O405" s="132"/>
      <c r="P405" s="139"/>
      <c r="Q405" s="132"/>
      <c r="R405" s="137"/>
      <c r="S405" s="132"/>
      <c r="T405" s="132"/>
      <c r="U405" s="132"/>
    </row>
    <row r="406" ht="12.75" customHeight="1">
      <c r="A406" s="132"/>
      <c r="B406" s="132"/>
      <c r="C406" s="132"/>
      <c r="D406" s="132"/>
      <c r="E406" s="54"/>
      <c r="F406" s="132"/>
      <c r="G406" s="132"/>
      <c r="H406" s="132"/>
      <c r="I406" s="132"/>
      <c r="J406" s="132"/>
      <c r="K406" s="132"/>
      <c r="L406" s="132"/>
      <c r="M406" s="137"/>
      <c r="N406" s="137"/>
      <c r="O406" s="132"/>
      <c r="P406" s="139"/>
      <c r="Q406" s="132"/>
      <c r="R406" s="137"/>
      <c r="S406" s="132"/>
      <c r="T406" s="132"/>
      <c r="U406" s="132"/>
    </row>
    <row r="407" ht="12.75" customHeight="1">
      <c r="A407" s="132"/>
      <c r="B407" s="132"/>
      <c r="C407" s="132"/>
      <c r="D407" s="132"/>
      <c r="E407" s="54"/>
      <c r="F407" s="132"/>
      <c r="G407" s="132"/>
      <c r="H407" s="132"/>
      <c r="I407" s="132"/>
      <c r="J407" s="132"/>
      <c r="K407" s="132"/>
      <c r="L407" s="132"/>
      <c r="M407" s="137"/>
      <c r="N407" s="137"/>
      <c r="O407" s="132"/>
      <c r="P407" s="139"/>
      <c r="Q407" s="132"/>
      <c r="R407" s="137"/>
      <c r="S407" s="132"/>
      <c r="T407" s="132"/>
      <c r="U407" s="132"/>
    </row>
    <row r="408" ht="12.75" customHeight="1">
      <c r="A408" s="132"/>
      <c r="B408" s="132"/>
      <c r="C408" s="132"/>
      <c r="D408" s="132"/>
      <c r="E408" s="54"/>
      <c r="F408" s="132"/>
      <c r="G408" s="132"/>
      <c r="H408" s="132"/>
      <c r="I408" s="132"/>
      <c r="J408" s="132"/>
      <c r="K408" s="132"/>
      <c r="L408" s="132"/>
      <c r="M408" s="137"/>
      <c r="N408" s="137"/>
      <c r="O408" s="132"/>
      <c r="P408" s="139"/>
      <c r="Q408" s="132"/>
      <c r="R408" s="137"/>
      <c r="S408" s="132"/>
      <c r="T408" s="132"/>
      <c r="U408" s="132"/>
    </row>
    <row r="409" ht="12.75" customHeight="1">
      <c r="A409" s="132"/>
      <c r="B409" s="132"/>
      <c r="C409" s="132"/>
      <c r="D409" s="132"/>
      <c r="E409" s="54"/>
      <c r="F409" s="132"/>
      <c r="G409" s="132"/>
      <c r="H409" s="132"/>
      <c r="I409" s="132"/>
      <c r="J409" s="132"/>
      <c r="K409" s="132"/>
      <c r="L409" s="132"/>
      <c r="M409" s="137"/>
      <c r="N409" s="137"/>
      <c r="O409" s="132"/>
      <c r="P409" s="139"/>
      <c r="Q409" s="132"/>
      <c r="R409" s="137"/>
      <c r="S409" s="132"/>
      <c r="T409" s="132"/>
      <c r="U409" s="132"/>
    </row>
    <row r="410" ht="12.75" customHeight="1">
      <c r="A410" s="132"/>
      <c r="B410" s="132"/>
      <c r="C410" s="132"/>
      <c r="D410" s="132"/>
      <c r="E410" s="54"/>
      <c r="F410" s="132"/>
      <c r="G410" s="132"/>
      <c r="H410" s="132"/>
      <c r="I410" s="132"/>
      <c r="J410" s="132"/>
      <c r="K410" s="132"/>
      <c r="L410" s="132"/>
      <c r="M410" s="137"/>
      <c r="N410" s="137"/>
      <c r="O410" s="132"/>
      <c r="P410" s="139"/>
      <c r="Q410" s="132"/>
      <c r="R410" s="137"/>
      <c r="S410" s="132"/>
      <c r="T410" s="132"/>
      <c r="U410" s="132"/>
    </row>
    <row r="411" ht="12.75" customHeight="1">
      <c r="A411" s="132"/>
      <c r="B411" s="132"/>
      <c r="C411" s="132"/>
      <c r="D411" s="132"/>
      <c r="E411" s="54"/>
      <c r="F411" s="132"/>
      <c r="G411" s="132"/>
      <c r="H411" s="132"/>
      <c r="I411" s="132"/>
      <c r="J411" s="132"/>
      <c r="K411" s="132"/>
      <c r="L411" s="132"/>
      <c r="M411" s="137"/>
      <c r="N411" s="137"/>
      <c r="O411" s="132"/>
      <c r="P411" s="139"/>
      <c r="Q411" s="132"/>
      <c r="R411" s="137"/>
      <c r="S411" s="132"/>
      <c r="T411" s="132"/>
      <c r="U411" s="132"/>
    </row>
    <row r="412" ht="12.75" customHeight="1">
      <c r="A412" s="132"/>
      <c r="B412" s="132"/>
      <c r="C412" s="132"/>
      <c r="D412" s="132"/>
      <c r="E412" s="54"/>
      <c r="F412" s="132"/>
      <c r="G412" s="132"/>
      <c r="H412" s="132"/>
      <c r="I412" s="132"/>
      <c r="J412" s="132"/>
      <c r="K412" s="132"/>
      <c r="L412" s="132"/>
      <c r="M412" s="137"/>
      <c r="N412" s="137"/>
      <c r="O412" s="132"/>
      <c r="P412" s="139"/>
      <c r="Q412" s="132"/>
      <c r="R412" s="137"/>
      <c r="S412" s="132"/>
      <c r="T412" s="132"/>
      <c r="U412" s="132"/>
    </row>
    <row r="413" ht="12.75" customHeight="1">
      <c r="A413" s="132"/>
      <c r="B413" s="132"/>
      <c r="C413" s="132"/>
      <c r="D413" s="132"/>
      <c r="E413" s="54"/>
      <c r="F413" s="132"/>
      <c r="G413" s="132"/>
      <c r="H413" s="132"/>
      <c r="I413" s="132"/>
      <c r="J413" s="132"/>
      <c r="K413" s="132"/>
      <c r="L413" s="132"/>
      <c r="M413" s="137"/>
      <c r="N413" s="137"/>
      <c r="O413" s="132"/>
      <c r="P413" s="139"/>
      <c r="Q413" s="132"/>
      <c r="R413" s="137"/>
      <c r="S413" s="132"/>
      <c r="T413" s="132"/>
      <c r="U413" s="132"/>
    </row>
    <row r="414" ht="12.75" customHeight="1">
      <c r="A414" s="132"/>
      <c r="B414" s="132"/>
      <c r="C414" s="132"/>
      <c r="D414" s="132"/>
      <c r="E414" s="54"/>
      <c r="F414" s="132"/>
      <c r="G414" s="132"/>
      <c r="H414" s="132"/>
      <c r="I414" s="132"/>
      <c r="J414" s="132"/>
      <c r="K414" s="132"/>
      <c r="L414" s="132"/>
      <c r="M414" s="137"/>
      <c r="N414" s="137"/>
      <c r="O414" s="132"/>
      <c r="P414" s="139"/>
      <c r="Q414" s="132"/>
      <c r="R414" s="137"/>
      <c r="S414" s="132"/>
      <c r="T414" s="132"/>
      <c r="U414" s="132"/>
    </row>
    <row r="415" ht="12.75" customHeight="1">
      <c r="A415" s="132"/>
      <c r="B415" s="132"/>
      <c r="C415" s="132"/>
      <c r="D415" s="132"/>
      <c r="E415" s="54"/>
      <c r="F415" s="132"/>
      <c r="G415" s="132"/>
      <c r="H415" s="132"/>
      <c r="I415" s="132"/>
      <c r="J415" s="132"/>
      <c r="K415" s="132"/>
      <c r="L415" s="132"/>
      <c r="M415" s="137"/>
      <c r="N415" s="137"/>
      <c r="O415" s="132"/>
      <c r="P415" s="139"/>
      <c r="Q415" s="132"/>
      <c r="R415" s="137"/>
      <c r="S415" s="132"/>
      <c r="T415" s="132"/>
      <c r="U415" s="132"/>
    </row>
    <row r="416" ht="12.75" customHeight="1">
      <c r="A416" s="132"/>
      <c r="B416" s="132"/>
      <c r="C416" s="132"/>
      <c r="D416" s="132"/>
      <c r="E416" s="54"/>
      <c r="F416" s="132"/>
      <c r="G416" s="132"/>
      <c r="H416" s="132"/>
      <c r="I416" s="132"/>
      <c r="J416" s="132"/>
      <c r="K416" s="132"/>
      <c r="L416" s="132"/>
      <c r="M416" s="137"/>
      <c r="N416" s="137"/>
      <c r="O416" s="132"/>
      <c r="P416" s="139"/>
      <c r="Q416" s="132"/>
      <c r="R416" s="137"/>
      <c r="S416" s="132"/>
      <c r="T416" s="132"/>
      <c r="U416" s="132"/>
    </row>
    <row r="417" ht="12.75" customHeight="1">
      <c r="A417" s="132"/>
      <c r="B417" s="132"/>
      <c r="C417" s="132"/>
      <c r="D417" s="132"/>
      <c r="E417" s="54"/>
      <c r="F417" s="132"/>
      <c r="G417" s="132"/>
      <c r="H417" s="132"/>
      <c r="I417" s="132"/>
      <c r="J417" s="132"/>
      <c r="K417" s="132"/>
      <c r="L417" s="132"/>
      <c r="M417" s="137"/>
      <c r="N417" s="137"/>
      <c r="O417" s="132"/>
      <c r="P417" s="139"/>
      <c r="Q417" s="132"/>
      <c r="R417" s="137"/>
      <c r="S417" s="132"/>
      <c r="T417" s="132"/>
      <c r="U417" s="132"/>
    </row>
    <row r="418" ht="12.75" customHeight="1">
      <c r="A418" s="132"/>
      <c r="B418" s="132"/>
      <c r="C418" s="132"/>
      <c r="D418" s="132"/>
      <c r="E418" s="54"/>
      <c r="F418" s="132"/>
      <c r="G418" s="132"/>
      <c r="H418" s="132"/>
      <c r="I418" s="132"/>
      <c r="J418" s="132"/>
      <c r="K418" s="132"/>
      <c r="L418" s="132"/>
      <c r="M418" s="137"/>
      <c r="N418" s="137"/>
      <c r="O418" s="132"/>
      <c r="P418" s="139"/>
      <c r="Q418" s="132"/>
      <c r="R418" s="137"/>
      <c r="S418" s="132"/>
      <c r="T418" s="132"/>
      <c r="U418" s="132"/>
    </row>
    <row r="419" ht="12.75" customHeight="1">
      <c r="A419" s="132"/>
      <c r="B419" s="132"/>
      <c r="C419" s="132"/>
      <c r="D419" s="132"/>
      <c r="E419" s="54"/>
      <c r="F419" s="132"/>
      <c r="G419" s="132"/>
      <c r="H419" s="132"/>
      <c r="I419" s="132"/>
      <c r="J419" s="132"/>
      <c r="K419" s="132"/>
      <c r="L419" s="132"/>
      <c r="M419" s="137"/>
      <c r="N419" s="137"/>
      <c r="O419" s="132"/>
      <c r="P419" s="139"/>
      <c r="Q419" s="132"/>
      <c r="R419" s="137"/>
      <c r="S419" s="132"/>
      <c r="T419" s="132"/>
      <c r="U419" s="132"/>
    </row>
    <row r="420" ht="12.75" customHeight="1">
      <c r="A420" s="132"/>
      <c r="B420" s="132"/>
      <c r="C420" s="132"/>
      <c r="D420" s="132"/>
      <c r="E420" s="54"/>
      <c r="F420" s="132"/>
      <c r="G420" s="132"/>
      <c r="H420" s="132"/>
      <c r="I420" s="132"/>
      <c r="J420" s="132"/>
      <c r="K420" s="132"/>
      <c r="L420" s="132"/>
      <c r="M420" s="137"/>
      <c r="N420" s="137"/>
      <c r="O420" s="132"/>
      <c r="P420" s="139"/>
      <c r="Q420" s="132"/>
      <c r="R420" s="137"/>
      <c r="S420" s="132"/>
      <c r="T420" s="132"/>
      <c r="U420" s="132"/>
    </row>
    <row r="421" ht="12.75" customHeight="1">
      <c r="A421" s="132"/>
      <c r="B421" s="132"/>
      <c r="C421" s="132"/>
      <c r="D421" s="132"/>
      <c r="E421" s="54"/>
      <c r="F421" s="132"/>
      <c r="G421" s="132"/>
      <c r="H421" s="132"/>
      <c r="I421" s="132"/>
      <c r="J421" s="132"/>
      <c r="K421" s="132"/>
      <c r="L421" s="132"/>
      <c r="M421" s="137"/>
      <c r="N421" s="137"/>
      <c r="O421" s="132"/>
      <c r="P421" s="139"/>
      <c r="Q421" s="132"/>
      <c r="R421" s="137"/>
      <c r="S421" s="132"/>
      <c r="T421" s="132"/>
      <c r="U421" s="132"/>
    </row>
    <row r="422" ht="12.75" customHeight="1">
      <c r="A422" s="132"/>
      <c r="B422" s="132"/>
      <c r="C422" s="132"/>
      <c r="D422" s="132"/>
      <c r="E422" s="54"/>
      <c r="F422" s="132"/>
      <c r="G422" s="132"/>
      <c r="H422" s="132"/>
      <c r="I422" s="132"/>
      <c r="J422" s="132"/>
      <c r="K422" s="132"/>
      <c r="L422" s="132"/>
      <c r="M422" s="137"/>
      <c r="N422" s="137"/>
      <c r="O422" s="132"/>
      <c r="P422" s="139"/>
      <c r="Q422" s="132"/>
      <c r="R422" s="137"/>
      <c r="S422" s="132"/>
      <c r="T422" s="132"/>
      <c r="U422" s="132"/>
    </row>
    <row r="423" ht="12.75" customHeight="1">
      <c r="A423" s="132"/>
      <c r="B423" s="132"/>
      <c r="C423" s="132"/>
      <c r="D423" s="132"/>
      <c r="E423" s="54"/>
      <c r="F423" s="132"/>
      <c r="G423" s="132"/>
      <c r="H423" s="132"/>
      <c r="I423" s="132"/>
      <c r="J423" s="132"/>
      <c r="K423" s="132"/>
      <c r="L423" s="132"/>
      <c r="M423" s="137"/>
      <c r="N423" s="137"/>
      <c r="O423" s="132"/>
      <c r="P423" s="139"/>
      <c r="Q423" s="132"/>
      <c r="R423" s="137"/>
      <c r="S423" s="132"/>
      <c r="T423" s="132"/>
      <c r="U423" s="132"/>
    </row>
    <row r="424" ht="12.75" customHeight="1">
      <c r="A424" s="132"/>
      <c r="B424" s="132"/>
      <c r="C424" s="132"/>
      <c r="D424" s="132"/>
      <c r="E424" s="54"/>
      <c r="F424" s="132"/>
      <c r="G424" s="132"/>
      <c r="H424" s="132"/>
      <c r="I424" s="132"/>
      <c r="J424" s="132"/>
      <c r="K424" s="132"/>
      <c r="L424" s="132"/>
      <c r="M424" s="137"/>
      <c r="N424" s="137"/>
      <c r="O424" s="132"/>
      <c r="P424" s="139"/>
      <c r="Q424" s="132"/>
      <c r="R424" s="137"/>
      <c r="S424" s="132"/>
      <c r="T424" s="132"/>
      <c r="U424" s="132"/>
    </row>
    <row r="425" ht="12.75" customHeight="1">
      <c r="A425" s="132"/>
      <c r="B425" s="132"/>
      <c r="C425" s="132"/>
      <c r="D425" s="132"/>
      <c r="E425" s="54"/>
      <c r="F425" s="132"/>
      <c r="G425" s="132"/>
      <c r="H425" s="132"/>
      <c r="I425" s="132"/>
      <c r="J425" s="132"/>
      <c r="K425" s="132"/>
      <c r="L425" s="132"/>
      <c r="M425" s="137"/>
      <c r="N425" s="137"/>
      <c r="O425" s="132"/>
      <c r="P425" s="139"/>
      <c r="Q425" s="132"/>
      <c r="R425" s="137"/>
      <c r="S425" s="132"/>
      <c r="T425" s="132"/>
      <c r="U425" s="132"/>
    </row>
    <row r="426" ht="12.75" customHeight="1">
      <c r="A426" s="132"/>
      <c r="B426" s="132"/>
      <c r="C426" s="132"/>
      <c r="D426" s="132"/>
      <c r="E426" s="54"/>
      <c r="F426" s="132"/>
      <c r="G426" s="132"/>
      <c r="H426" s="132"/>
      <c r="I426" s="132"/>
      <c r="J426" s="132"/>
      <c r="K426" s="132"/>
      <c r="L426" s="132"/>
      <c r="M426" s="137"/>
      <c r="N426" s="137"/>
      <c r="O426" s="132"/>
      <c r="P426" s="139"/>
      <c r="Q426" s="132"/>
      <c r="R426" s="137"/>
      <c r="S426" s="132"/>
      <c r="T426" s="132"/>
      <c r="U426" s="132"/>
    </row>
    <row r="427" ht="12.75" customHeight="1">
      <c r="A427" s="132"/>
      <c r="B427" s="132"/>
      <c r="C427" s="132"/>
      <c r="D427" s="132"/>
      <c r="E427" s="54"/>
      <c r="F427" s="132"/>
      <c r="G427" s="132"/>
      <c r="H427" s="132"/>
      <c r="I427" s="132"/>
      <c r="J427" s="132"/>
      <c r="K427" s="132"/>
      <c r="L427" s="132"/>
      <c r="M427" s="137"/>
      <c r="N427" s="137"/>
      <c r="O427" s="132"/>
      <c r="P427" s="139"/>
      <c r="Q427" s="132"/>
      <c r="R427" s="137"/>
      <c r="S427" s="132"/>
      <c r="T427" s="132"/>
      <c r="U427" s="132"/>
    </row>
    <row r="428" ht="12.75" customHeight="1">
      <c r="A428" s="132"/>
      <c r="B428" s="132"/>
      <c r="C428" s="132"/>
      <c r="D428" s="132"/>
      <c r="E428" s="54"/>
      <c r="F428" s="132"/>
      <c r="G428" s="132"/>
      <c r="H428" s="132"/>
      <c r="I428" s="132"/>
      <c r="J428" s="132"/>
      <c r="K428" s="132"/>
      <c r="L428" s="132"/>
      <c r="M428" s="137"/>
      <c r="N428" s="137"/>
      <c r="O428" s="132"/>
      <c r="P428" s="139"/>
      <c r="Q428" s="132"/>
      <c r="R428" s="137"/>
      <c r="S428" s="132"/>
      <c r="T428" s="132"/>
      <c r="U428" s="132"/>
    </row>
    <row r="429" ht="12.75" customHeight="1">
      <c r="A429" s="132"/>
      <c r="B429" s="132"/>
      <c r="C429" s="132"/>
      <c r="D429" s="132"/>
      <c r="E429" s="54"/>
      <c r="F429" s="132"/>
      <c r="G429" s="132"/>
      <c r="H429" s="132"/>
      <c r="I429" s="132"/>
      <c r="J429" s="132"/>
      <c r="K429" s="132"/>
      <c r="L429" s="132"/>
      <c r="M429" s="137"/>
      <c r="N429" s="137"/>
      <c r="O429" s="132"/>
      <c r="P429" s="139"/>
      <c r="Q429" s="132"/>
      <c r="R429" s="137"/>
      <c r="S429" s="132"/>
      <c r="T429" s="132"/>
      <c r="U429" s="132"/>
    </row>
    <row r="430" ht="12.75" customHeight="1">
      <c r="A430" s="132"/>
      <c r="B430" s="132"/>
      <c r="C430" s="132"/>
      <c r="D430" s="132"/>
      <c r="E430" s="54"/>
      <c r="F430" s="132"/>
      <c r="G430" s="132"/>
      <c r="H430" s="132"/>
      <c r="I430" s="132"/>
      <c r="J430" s="132"/>
      <c r="K430" s="132"/>
      <c r="L430" s="132"/>
      <c r="M430" s="137"/>
      <c r="N430" s="137"/>
      <c r="O430" s="132"/>
      <c r="P430" s="139"/>
      <c r="Q430" s="132"/>
      <c r="R430" s="137"/>
      <c r="S430" s="132"/>
      <c r="T430" s="132"/>
      <c r="U430" s="132"/>
    </row>
    <row r="431" ht="12.75" customHeight="1">
      <c r="A431" s="132"/>
      <c r="B431" s="132"/>
      <c r="C431" s="132"/>
      <c r="D431" s="132"/>
      <c r="E431" s="54"/>
      <c r="F431" s="132"/>
      <c r="G431" s="132"/>
      <c r="H431" s="132"/>
      <c r="I431" s="132"/>
      <c r="J431" s="132"/>
      <c r="K431" s="132"/>
      <c r="L431" s="132"/>
      <c r="M431" s="137"/>
      <c r="N431" s="137"/>
      <c r="O431" s="132"/>
      <c r="P431" s="139"/>
      <c r="Q431" s="132"/>
      <c r="R431" s="137"/>
      <c r="S431" s="132"/>
      <c r="T431" s="132"/>
      <c r="U431" s="132"/>
    </row>
    <row r="432" ht="12.75" customHeight="1">
      <c r="A432" s="132"/>
      <c r="B432" s="132"/>
      <c r="C432" s="132"/>
      <c r="D432" s="132"/>
      <c r="E432" s="54"/>
      <c r="F432" s="132"/>
      <c r="G432" s="132"/>
      <c r="H432" s="132"/>
      <c r="I432" s="132"/>
      <c r="J432" s="132"/>
      <c r="K432" s="132"/>
      <c r="L432" s="132"/>
      <c r="M432" s="137"/>
      <c r="N432" s="137"/>
      <c r="O432" s="132"/>
      <c r="P432" s="139"/>
      <c r="Q432" s="132"/>
      <c r="R432" s="137"/>
      <c r="S432" s="132"/>
      <c r="T432" s="132"/>
      <c r="U432" s="132"/>
    </row>
    <row r="433" ht="12.75" customHeight="1">
      <c r="A433" s="132"/>
      <c r="B433" s="132"/>
      <c r="C433" s="132"/>
      <c r="D433" s="132"/>
      <c r="E433" s="54"/>
      <c r="F433" s="132"/>
      <c r="G433" s="132"/>
      <c r="H433" s="132"/>
      <c r="I433" s="132"/>
      <c r="J433" s="132"/>
      <c r="K433" s="132"/>
      <c r="L433" s="132"/>
      <c r="M433" s="137"/>
      <c r="N433" s="137"/>
      <c r="O433" s="132"/>
      <c r="P433" s="139"/>
      <c r="Q433" s="132"/>
      <c r="R433" s="137"/>
      <c r="S433" s="132"/>
      <c r="T433" s="132"/>
      <c r="U433" s="132"/>
    </row>
    <row r="434" ht="12.75" customHeight="1">
      <c r="A434" s="132"/>
      <c r="B434" s="132"/>
      <c r="C434" s="132"/>
      <c r="D434" s="132"/>
      <c r="E434" s="54"/>
      <c r="F434" s="132"/>
      <c r="G434" s="132"/>
      <c r="H434" s="132"/>
      <c r="I434" s="132"/>
      <c r="J434" s="132"/>
      <c r="K434" s="132"/>
      <c r="L434" s="132"/>
      <c r="M434" s="137"/>
      <c r="N434" s="137"/>
      <c r="O434" s="132"/>
      <c r="P434" s="139"/>
      <c r="Q434" s="132"/>
      <c r="R434" s="137"/>
      <c r="S434" s="132"/>
      <c r="T434" s="132"/>
      <c r="U434" s="132"/>
    </row>
    <row r="435" ht="12.75" customHeight="1">
      <c r="A435" s="132"/>
      <c r="B435" s="132"/>
      <c r="C435" s="132"/>
      <c r="D435" s="132"/>
      <c r="E435" s="54"/>
      <c r="F435" s="132"/>
      <c r="G435" s="132"/>
      <c r="H435" s="132"/>
      <c r="I435" s="132"/>
      <c r="J435" s="132"/>
      <c r="K435" s="132"/>
      <c r="L435" s="132"/>
      <c r="M435" s="137"/>
      <c r="N435" s="137"/>
      <c r="O435" s="132"/>
      <c r="P435" s="139"/>
      <c r="Q435" s="132"/>
      <c r="R435" s="137"/>
      <c r="S435" s="132"/>
      <c r="T435" s="132"/>
      <c r="U435" s="132"/>
    </row>
    <row r="436" ht="12.75" customHeight="1">
      <c r="A436" s="132"/>
      <c r="B436" s="132"/>
      <c r="C436" s="132"/>
      <c r="D436" s="132"/>
      <c r="E436" s="54"/>
      <c r="F436" s="132"/>
      <c r="G436" s="132"/>
      <c r="H436" s="132"/>
      <c r="I436" s="132"/>
      <c r="J436" s="132"/>
      <c r="K436" s="132"/>
      <c r="L436" s="132"/>
      <c r="M436" s="137"/>
      <c r="N436" s="137"/>
      <c r="O436" s="132"/>
      <c r="P436" s="139"/>
      <c r="Q436" s="132"/>
      <c r="R436" s="137"/>
      <c r="S436" s="132"/>
      <c r="T436" s="132"/>
      <c r="U436" s="132"/>
    </row>
    <row r="437" ht="12.75" customHeight="1">
      <c r="A437" s="132"/>
      <c r="B437" s="132"/>
      <c r="C437" s="132"/>
      <c r="D437" s="132"/>
      <c r="E437" s="54"/>
      <c r="F437" s="132"/>
      <c r="G437" s="132"/>
      <c r="H437" s="132"/>
      <c r="I437" s="132"/>
      <c r="J437" s="132"/>
      <c r="K437" s="132"/>
      <c r="L437" s="132"/>
      <c r="M437" s="137"/>
      <c r="N437" s="137"/>
      <c r="O437" s="132"/>
      <c r="P437" s="139"/>
      <c r="Q437" s="132"/>
      <c r="R437" s="137"/>
      <c r="S437" s="132"/>
      <c r="T437" s="132"/>
      <c r="U437" s="132"/>
    </row>
    <row r="438" ht="12.75" customHeight="1">
      <c r="A438" s="132"/>
      <c r="B438" s="132"/>
      <c r="C438" s="132"/>
      <c r="D438" s="132"/>
      <c r="E438" s="54"/>
      <c r="F438" s="132"/>
      <c r="G438" s="132"/>
      <c r="H438" s="132"/>
      <c r="I438" s="132"/>
      <c r="J438" s="132"/>
      <c r="K438" s="132"/>
      <c r="L438" s="132"/>
      <c r="M438" s="137"/>
      <c r="N438" s="137"/>
      <c r="O438" s="132"/>
      <c r="P438" s="139"/>
      <c r="Q438" s="132"/>
      <c r="R438" s="137"/>
      <c r="S438" s="132"/>
      <c r="T438" s="132"/>
      <c r="U438" s="132"/>
    </row>
    <row r="439" ht="12.75" customHeight="1">
      <c r="A439" s="132"/>
      <c r="B439" s="132"/>
      <c r="C439" s="132"/>
      <c r="D439" s="132"/>
      <c r="E439" s="54"/>
      <c r="F439" s="132"/>
      <c r="G439" s="132"/>
      <c r="H439" s="132"/>
      <c r="I439" s="132"/>
      <c r="J439" s="132"/>
      <c r="K439" s="132"/>
      <c r="L439" s="132"/>
      <c r="M439" s="137"/>
      <c r="N439" s="137"/>
      <c r="O439" s="132"/>
      <c r="P439" s="139"/>
      <c r="Q439" s="132"/>
      <c r="R439" s="137"/>
      <c r="S439" s="132"/>
      <c r="T439" s="132"/>
      <c r="U439" s="132"/>
    </row>
    <row r="440" ht="12.75" customHeight="1">
      <c r="A440" s="132"/>
      <c r="B440" s="132"/>
      <c r="C440" s="132"/>
      <c r="D440" s="132"/>
      <c r="E440" s="54"/>
      <c r="F440" s="132"/>
      <c r="G440" s="132"/>
      <c r="H440" s="132"/>
      <c r="I440" s="132"/>
      <c r="J440" s="132"/>
      <c r="K440" s="132"/>
      <c r="L440" s="132"/>
      <c r="M440" s="137"/>
      <c r="N440" s="137"/>
      <c r="O440" s="132"/>
      <c r="P440" s="139"/>
      <c r="Q440" s="132"/>
      <c r="R440" s="137"/>
      <c r="S440" s="132"/>
      <c r="T440" s="132"/>
      <c r="U440" s="132"/>
    </row>
    <row r="441" ht="12.75" customHeight="1">
      <c r="A441" s="132"/>
      <c r="B441" s="132"/>
      <c r="C441" s="132"/>
      <c r="D441" s="132"/>
      <c r="E441" s="54"/>
      <c r="F441" s="132"/>
      <c r="G441" s="132"/>
      <c r="H441" s="132"/>
      <c r="I441" s="132"/>
      <c r="J441" s="132"/>
      <c r="K441" s="132"/>
      <c r="L441" s="132"/>
      <c r="M441" s="137"/>
      <c r="N441" s="137"/>
      <c r="O441" s="132"/>
      <c r="P441" s="139"/>
      <c r="Q441" s="132"/>
      <c r="R441" s="137"/>
      <c r="S441" s="132"/>
      <c r="T441" s="132"/>
      <c r="U441" s="132"/>
    </row>
    <row r="442" ht="12.75" customHeight="1">
      <c r="A442" s="132"/>
      <c r="B442" s="132"/>
      <c r="C442" s="132"/>
      <c r="D442" s="132"/>
      <c r="E442" s="54"/>
      <c r="F442" s="132"/>
      <c r="G442" s="132"/>
      <c r="H442" s="132"/>
      <c r="I442" s="132"/>
      <c r="J442" s="132"/>
      <c r="K442" s="132"/>
      <c r="L442" s="132"/>
      <c r="M442" s="137"/>
      <c r="N442" s="137"/>
      <c r="O442" s="132"/>
      <c r="P442" s="139"/>
      <c r="Q442" s="132"/>
      <c r="R442" s="137"/>
      <c r="S442" s="132"/>
      <c r="T442" s="132"/>
      <c r="U442" s="132"/>
    </row>
    <row r="443" ht="12.75" customHeight="1">
      <c r="A443" s="132"/>
      <c r="B443" s="132"/>
      <c r="C443" s="132"/>
      <c r="D443" s="132"/>
      <c r="E443" s="54"/>
      <c r="F443" s="132"/>
      <c r="G443" s="132"/>
      <c r="H443" s="132"/>
      <c r="I443" s="132"/>
      <c r="J443" s="132"/>
      <c r="K443" s="132"/>
      <c r="L443" s="132"/>
      <c r="M443" s="137"/>
      <c r="N443" s="137"/>
      <c r="O443" s="132"/>
      <c r="P443" s="139"/>
      <c r="Q443" s="132"/>
      <c r="R443" s="137"/>
      <c r="S443" s="132"/>
      <c r="T443" s="132"/>
      <c r="U443" s="132"/>
    </row>
    <row r="444" ht="12.75" customHeight="1">
      <c r="A444" s="132"/>
      <c r="B444" s="132"/>
      <c r="C444" s="132"/>
      <c r="D444" s="132"/>
      <c r="E444" s="54"/>
      <c r="F444" s="132"/>
      <c r="G444" s="132"/>
      <c r="H444" s="132"/>
      <c r="I444" s="132"/>
      <c r="J444" s="132"/>
      <c r="K444" s="132"/>
      <c r="L444" s="132"/>
      <c r="M444" s="137"/>
      <c r="N444" s="137"/>
      <c r="O444" s="132"/>
      <c r="P444" s="139"/>
      <c r="Q444" s="132"/>
      <c r="R444" s="137"/>
      <c r="S444" s="132"/>
      <c r="T444" s="132"/>
      <c r="U444" s="132"/>
    </row>
    <row r="445" ht="12.75" customHeight="1">
      <c r="A445" s="132"/>
      <c r="B445" s="132"/>
      <c r="C445" s="132"/>
      <c r="D445" s="132"/>
      <c r="E445" s="54"/>
      <c r="F445" s="132"/>
      <c r="G445" s="132"/>
      <c r="H445" s="132"/>
      <c r="I445" s="132"/>
      <c r="J445" s="132"/>
      <c r="K445" s="132"/>
      <c r="L445" s="132"/>
      <c r="M445" s="137"/>
      <c r="N445" s="137"/>
      <c r="O445" s="132"/>
      <c r="P445" s="139"/>
      <c r="Q445" s="132"/>
      <c r="R445" s="137"/>
      <c r="S445" s="132"/>
      <c r="T445" s="132"/>
      <c r="U445" s="132"/>
    </row>
    <row r="446" ht="12.75" customHeight="1">
      <c r="A446" s="132"/>
      <c r="B446" s="132"/>
      <c r="C446" s="132"/>
      <c r="D446" s="132"/>
      <c r="E446" s="54"/>
      <c r="F446" s="132"/>
      <c r="G446" s="132"/>
      <c r="H446" s="132"/>
      <c r="I446" s="132"/>
      <c r="J446" s="132"/>
      <c r="K446" s="132"/>
      <c r="L446" s="132"/>
      <c r="M446" s="137"/>
      <c r="N446" s="137"/>
      <c r="O446" s="132"/>
      <c r="P446" s="139"/>
      <c r="Q446" s="132"/>
      <c r="R446" s="137"/>
      <c r="S446" s="132"/>
      <c r="T446" s="132"/>
      <c r="U446" s="132"/>
    </row>
    <row r="447" ht="12.75" customHeight="1">
      <c r="A447" s="132"/>
      <c r="B447" s="132"/>
      <c r="C447" s="132"/>
      <c r="D447" s="132"/>
      <c r="E447" s="54"/>
      <c r="F447" s="132"/>
      <c r="G447" s="132"/>
      <c r="H447" s="132"/>
      <c r="I447" s="132"/>
      <c r="J447" s="132"/>
      <c r="K447" s="132"/>
      <c r="L447" s="132"/>
      <c r="M447" s="137"/>
      <c r="N447" s="137"/>
      <c r="O447" s="132"/>
      <c r="P447" s="139"/>
      <c r="Q447" s="132"/>
      <c r="R447" s="137"/>
      <c r="S447" s="132"/>
      <c r="T447" s="132"/>
      <c r="U447" s="132"/>
    </row>
    <row r="448" ht="12.75" customHeight="1">
      <c r="A448" s="132"/>
      <c r="B448" s="132"/>
      <c r="C448" s="132"/>
      <c r="D448" s="132"/>
      <c r="E448" s="54"/>
      <c r="F448" s="132"/>
      <c r="G448" s="132"/>
      <c r="H448" s="132"/>
      <c r="I448" s="132"/>
      <c r="J448" s="132"/>
      <c r="K448" s="132"/>
      <c r="L448" s="132"/>
      <c r="M448" s="137"/>
      <c r="N448" s="137"/>
      <c r="O448" s="132"/>
      <c r="P448" s="139"/>
      <c r="Q448" s="132"/>
      <c r="R448" s="137"/>
      <c r="S448" s="132"/>
      <c r="T448" s="132"/>
      <c r="U448" s="132"/>
    </row>
    <row r="449" ht="12.75" customHeight="1">
      <c r="A449" s="132"/>
      <c r="B449" s="132"/>
      <c r="C449" s="132"/>
      <c r="D449" s="132"/>
      <c r="E449" s="54"/>
      <c r="F449" s="132"/>
      <c r="G449" s="132"/>
      <c r="H449" s="132"/>
      <c r="I449" s="132"/>
      <c r="J449" s="132"/>
      <c r="K449" s="132"/>
      <c r="L449" s="132"/>
      <c r="M449" s="137"/>
      <c r="N449" s="137"/>
      <c r="O449" s="132"/>
      <c r="P449" s="139"/>
      <c r="Q449" s="132"/>
      <c r="R449" s="137"/>
      <c r="S449" s="132"/>
      <c r="T449" s="132"/>
      <c r="U449" s="132"/>
    </row>
    <row r="450" ht="12.75" customHeight="1">
      <c r="A450" s="132"/>
      <c r="B450" s="132"/>
      <c r="C450" s="132"/>
      <c r="D450" s="132"/>
      <c r="E450" s="54"/>
      <c r="F450" s="132"/>
      <c r="G450" s="132"/>
      <c r="H450" s="132"/>
      <c r="I450" s="132"/>
      <c r="J450" s="132"/>
      <c r="K450" s="132"/>
      <c r="L450" s="132"/>
      <c r="M450" s="137"/>
      <c r="N450" s="137"/>
      <c r="O450" s="132"/>
      <c r="P450" s="139"/>
      <c r="Q450" s="132"/>
      <c r="R450" s="137"/>
      <c r="S450" s="132"/>
      <c r="T450" s="132"/>
      <c r="U450" s="132"/>
    </row>
    <row r="451" ht="12.75" customHeight="1">
      <c r="A451" s="132"/>
      <c r="B451" s="132"/>
      <c r="C451" s="132"/>
      <c r="D451" s="132"/>
      <c r="E451" s="54"/>
      <c r="F451" s="132"/>
      <c r="G451" s="132"/>
      <c r="H451" s="132"/>
      <c r="I451" s="132"/>
      <c r="J451" s="132"/>
      <c r="K451" s="132"/>
      <c r="L451" s="132"/>
      <c r="M451" s="137"/>
      <c r="N451" s="137"/>
      <c r="O451" s="132"/>
      <c r="P451" s="139"/>
      <c r="Q451" s="132"/>
      <c r="R451" s="137"/>
      <c r="S451" s="132"/>
      <c r="T451" s="132"/>
      <c r="U451" s="132"/>
    </row>
    <row r="452" ht="12.75" customHeight="1">
      <c r="A452" s="132"/>
      <c r="B452" s="132"/>
      <c r="C452" s="132"/>
      <c r="D452" s="132"/>
      <c r="E452" s="54"/>
      <c r="F452" s="132"/>
      <c r="G452" s="132"/>
      <c r="H452" s="132"/>
      <c r="I452" s="132"/>
      <c r="J452" s="132"/>
      <c r="K452" s="132"/>
      <c r="L452" s="132"/>
      <c r="M452" s="137"/>
      <c r="N452" s="137"/>
      <c r="O452" s="132"/>
      <c r="P452" s="139"/>
      <c r="Q452" s="132"/>
      <c r="R452" s="137"/>
      <c r="S452" s="132"/>
      <c r="T452" s="132"/>
      <c r="U452" s="132"/>
    </row>
    <row r="453" ht="12.75" customHeight="1">
      <c r="A453" s="132"/>
      <c r="B453" s="132"/>
      <c r="C453" s="132"/>
      <c r="D453" s="132"/>
      <c r="E453" s="54"/>
      <c r="F453" s="132"/>
      <c r="G453" s="132"/>
      <c r="H453" s="132"/>
      <c r="I453" s="132"/>
      <c r="J453" s="132"/>
      <c r="K453" s="132"/>
      <c r="L453" s="132"/>
      <c r="M453" s="137"/>
      <c r="N453" s="137"/>
      <c r="O453" s="132"/>
      <c r="P453" s="139"/>
      <c r="Q453" s="132"/>
      <c r="R453" s="137"/>
      <c r="S453" s="132"/>
      <c r="T453" s="132"/>
      <c r="U453" s="132"/>
    </row>
    <row r="454" ht="12.75" customHeight="1">
      <c r="A454" s="132"/>
      <c r="B454" s="132"/>
      <c r="C454" s="132"/>
      <c r="D454" s="132"/>
      <c r="E454" s="54"/>
      <c r="F454" s="132"/>
      <c r="G454" s="132"/>
      <c r="H454" s="132"/>
      <c r="I454" s="132"/>
      <c r="J454" s="132"/>
      <c r="K454" s="132"/>
      <c r="L454" s="132"/>
      <c r="M454" s="137"/>
      <c r="N454" s="137"/>
      <c r="O454" s="132"/>
      <c r="P454" s="139"/>
      <c r="Q454" s="132"/>
      <c r="R454" s="137"/>
      <c r="S454" s="132"/>
      <c r="T454" s="132"/>
      <c r="U454" s="132"/>
    </row>
    <row r="455" ht="12.75" customHeight="1">
      <c r="A455" s="132"/>
      <c r="B455" s="132"/>
      <c r="C455" s="132"/>
      <c r="D455" s="132"/>
      <c r="E455" s="54"/>
      <c r="F455" s="132"/>
      <c r="G455" s="132"/>
      <c r="H455" s="132"/>
      <c r="I455" s="132"/>
      <c r="J455" s="132"/>
      <c r="K455" s="132"/>
      <c r="L455" s="132"/>
      <c r="M455" s="137"/>
      <c r="N455" s="137"/>
      <c r="O455" s="132"/>
      <c r="P455" s="139"/>
      <c r="Q455" s="132"/>
      <c r="R455" s="137"/>
      <c r="S455" s="132"/>
      <c r="T455" s="132"/>
      <c r="U455" s="132"/>
    </row>
    <row r="456" ht="12.75" customHeight="1">
      <c r="A456" s="132"/>
      <c r="B456" s="132"/>
      <c r="C456" s="132"/>
      <c r="D456" s="132"/>
      <c r="E456" s="54"/>
      <c r="F456" s="132"/>
      <c r="G456" s="132"/>
      <c r="H456" s="132"/>
      <c r="I456" s="132"/>
      <c r="J456" s="132"/>
      <c r="K456" s="132"/>
      <c r="L456" s="132"/>
      <c r="M456" s="137"/>
      <c r="N456" s="137"/>
      <c r="O456" s="132"/>
      <c r="P456" s="139"/>
      <c r="Q456" s="132"/>
      <c r="R456" s="137"/>
      <c r="S456" s="132"/>
      <c r="T456" s="132"/>
      <c r="U456" s="132"/>
    </row>
    <row r="457" ht="12.75" customHeight="1">
      <c r="A457" s="132"/>
      <c r="B457" s="132"/>
      <c r="C457" s="132"/>
      <c r="D457" s="132"/>
      <c r="E457" s="54"/>
      <c r="F457" s="132"/>
      <c r="G457" s="132"/>
      <c r="H457" s="132"/>
      <c r="I457" s="132"/>
      <c r="J457" s="132"/>
      <c r="K457" s="132"/>
      <c r="L457" s="132"/>
      <c r="M457" s="137"/>
      <c r="N457" s="137"/>
      <c r="O457" s="132"/>
      <c r="P457" s="139"/>
      <c r="Q457" s="132"/>
      <c r="R457" s="137"/>
      <c r="S457" s="132"/>
      <c r="T457" s="132"/>
      <c r="U457" s="132"/>
    </row>
    <row r="458" ht="12.75" customHeight="1">
      <c r="A458" s="132"/>
      <c r="B458" s="132"/>
      <c r="C458" s="132"/>
      <c r="D458" s="132"/>
      <c r="E458" s="54"/>
      <c r="F458" s="132"/>
      <c r="G458" s="132"/>
      <c r="H458" s="132"/>
      <c r="I458" s="132"/>
      <c r="J458" s="132"/>
      <c r="K458" s="132"/>
      <c r="L458" s="132"/>
      <c r="M458" s="137"/>
      <c r="N458" s="137"/>
      <c r="O458" s="132"/>
      <c r="P458" s="139"/>
      <c r="Q458" s="132"/>
      <c r="R458" s="137"/>
      <c r="S458" s="132"/>
      <c r="T458" s="132"/>
      <c r="U458" s="132"/>
    </row>
    <row r="459" ht="12.75" customHeight="1">
      <c r="A459" s="132"/>
      <c r="B459" s="132"/>
      <c r="C459" s="132"/>
      <c r="D459" s="132"/>
      <c r="E459" s="54"/>
      <c r="F459" s="132"/>
      <c r="G459" s="132"/>
      <c r="H459" s="132"/>
      <c r="I459" s="132"/>
      <c r="J459" s="132"/>
      <c r="K459" s="132"/>
      <c r="L459" s="132"/>
      <c r="M459" s="137"/>
      <c r="N459" s="137"/>
      <c r="O459" s="132"/>
      <c r="P459" s="139"/>
      <c r="Q459" s="132"/>
      <c r="R459" s="137"/>
      <c r="S459" s="132"/>
      <c r="T459" s="132"/>
      <c r="U459" s="132"/>
    </row>
    <row r="460" ht="12.75" customHeight="1">
      <c r="A460" s="132"/>
      <c r="B460" s="132"/>
      <c r="C460" s="132"/>
      <c r="D460" s="132"/>
      <c r="E460" s="54"/>
      <c r="F460" s="132"/>
      <c r="G460" s="132"/>
      <c r="H460" s="132"/>
      <c r="I460" s="132"/>
      <c r="J460" s="132"/>
      <c r="K460" s="132"/>
      <c r="L460" s="132"/>
      <c r="M460" s="137"/>
      <c r="N460" s="137"/>
      <c r="O460" s="132"/>
      <c r="P460" s="139"/>
      <c r="Q460" s="132"/>
      <c r="R460" s="137"/>
      <c r="S460" s="132"/>
      <c r="T460" s="132"/>
      <c r="U460" s="132"/>
    </row>
    <row r="461" ht="12.75" customHeight="1">
      <c r="A461" s="132"/>
      <c r="B461" s="132"/>
      <c r="C461" s="132"/>
      <c r="D461" s="132"/>
      <c r="E461" s="54"/>
      <c r="F461" s="132"/>
      <c r="G461" s="132"/>
      <c r="H461" s="132"/>
      <c r="I461" s="132"/>
      <c r="J461" s="132"/>
      <c r="K461" s="132"/>
      <c r="L461" s="132"/>
      <c r="M461" s="137"/>
      <c r="N461" s="137"/>
      <c r="O461" s="132"/>
      <c r="P461" s="139"/>
      <c r="Q461" s="132"/>
      <c r="R461" s="137"/>
      <c r="S461" s="132"/>
      <c r="T461" s="132"/>
      <c r="U461" s="132"/>
    </row>
    <row r="462" ht="12.75" customHeight="1">
      <c r="A462" s="132"/>
      <c r="B462" s="132"/>
      <c r="C462" s="132"/>
      <c r="D462" s="132"/>
      <c r="E462" s="54"/>
      <c r="F462" s="132"/>
      <c r="G462" s="132"/>
      <c r="H462" s="132"/>
      <c r="I462" s="132"/>
      <c r="J462" s="132"/>
      <c r="K462" s="132"/>
      <c r="L462" s="132"/>
      <c r="M462" s="137"/>
      <c r="N462" s="137"/>
      <c r="O462" s="132"/>
      <c r="P462" s="139"/>
      <c r="Q462" s="132"/>
      <c r="R462" s="137"/>
      <c r="S462" s="132"/>
      <c r="T462" s="132"/>
      <c r="U462" s="132"/>
    </row>
    <row r="463" ht="12.75" customHeight="1">
      <c r="A463" s="132"/>
      <c r="B463" s="132"/>
      <c r="C463" s="132"/>
      <c r="D463" s="132"/>
      <c r="E463" s="54"/>
      <c r="F463" s="132"/>
      <c r="G463" s="132"/>
      <c r="H463" s="132"/>
      <c r="I463" s="132"/>
      <c r="J463" s="132"/>
      <c r="K463" s="132"/>
      <c r="L463" s="132"/>
      <c r="M463" s="137"/>
      <c r="N463" s="137"/>
      <c r="O463" s="132"/>
      <c r="P463" s="139"/>
      <c r="Q463" s="132"/>
      <c r="R463" s="137"/>
      <c r="S463" s="132"/>
      <c r="T463" s="132"/>
      <c r="U463" s="132"/>
    </row>
    <row r="464" ht="12.75" customHeight="1">
      <c r="A464" s="132"/>
      <c r="B464" s="132"/>
      <c r="C464" s="132"/>
      <c r="D464" s="132"/>
      <c r="E464" s="54"/>
      <c r="F464" s="132"/>
      <c r="G464" s="132"/>
      <c r="H464" s="132"/>
      <c r="I464" s="132"/>
      <c r="J464" s="132"/>
      <c r="K464" s="132"/>
      <c r="L464" s="132"/>
      <c r="M464" s="137"/>
      <c r="N464" s="137"/>
      <c r="O464" s="132"/>
      <c r="P464" s="139"/>
      <c r="Q464" s="132"/>
      <c r="R464" s="137"/>
      <c r="S464" s="132"/>
      <c r="T464" s="132"/>
      <c r="U464" s="132"/>
    </row>
    <row r="465" ht="12.75" customHeight="1">
      <c r="A465" s="132"/>
      <c r="B465" s="132"/>
      <c r="C465" s="132"/>
      <c r="D465" s="132"/>
      <c r="E465" s="54"/>
      <c r="F465" s="132"/>
      <c r="G465" s="132"/>
      <c r="H465" s="132"/>
      <c r="I465" s="132"/>
      <c r="J465" s="132"/>
      <c r="K465" s="132"/>
      <c r="L465" s="132"/>
      <c r="M465" s="137"/>
      <c r="N465" s="137"/>
      <c r="O465" s="132"/>
      <c r="P465" s="139"/>
      <c r="Q465" s="132"/>
      <c r="R465" s="137"/>
      <c r="S465" s="132"/>
      <c r="T465" s="132"/>
      <c r="U465" s="132"/>
    </row>
    <row r="466" ht="12.75" customHeight="1">
      <c r="A466" s="132"/>
      <c r="B466" s="132"/>
      <c r="C466" s="132"/>
      <c r="D466" s="132"/>
      <c r="E466" s="54"/>
      <c r="F466" s="132"/>
      <c r="G466" s="132"/>
      <c r="H466" s="132"/>
      <c r="I466" s="132"/>
      <c r="J466" s="132"/>
      <c r="K466" s="132"/>
      <c r="L466" s="132"/>
      <c r="M466" s="137"/>
      <c r="N466" s="137"/>
      <c r="O466" s="132"/>
      <c r="P466" s="139"/>
      <c r="Q466" s="132"/>
      <c r="R466" s="137"/>
      <c r="S466" s="132"/>
      <c r="T466" s="132"/>
      <c r="U466" s="132"/>
    </row>
    <row r="467" ht="12.75" customHeight="1">
      <c r="A467" s="132"/>
      <c r="B467" s="132"/>
      <c r="C467" s="132"/>
      <c r="D467" s="132"/>
      <c r="E467" s="54"/>
      <c r="F467" s="132"/>
      <c r="G467" s="132"/>
      <c r="H467" s="132"/>
      <c r="I467" s="132"/>
      <c r="J467" s="132"/>
      <c r="K467" s="132"/>
      <c r="L467" s="132"/>
      <c r="M467" s="137"/>
      <c r="N467" s="137"/>
      <c r="O467" s="132"/>
      <c r="P467" s="139"/>
      <c r="Q467" s="132"/>
      <c r="R467" s="137"/>
      <c r="S467" s="132"/>
      <c r="T467" s="132"/>
      <c r="U467" s="132"/>
    </row>
    <row r="468" ht="12.75" customHeight="1">
      <c r="A468" s="132"/>
      <c r="B468" s="132"/>
      <c r="C468" s="132"/>
      <c r="D468" s="132"/>
      <c r="E468" s="54"/>
      <c r="F468" s="132"/>
      <c r="G468" s="132"/>
      <c r="H468" s="132"/>
      <c r="I468" s="132"/>
      <c r="J468" s="132"/>
      <c r="K468" s="132"/>
      <c r="L468" s="132"/>
      <c r="M468" s="137"/>
      <c r="N468" s="137"/>
      <c r="O468" s="132"/>
      <c r="P468" s="139"/>
      <c r="Q468" s="132"/>
      <c r="R468" s="137"/>
      <c r="S468" s="132"/>
      <c r="T468" s="132"/>
      <c r="U468" s="132"/>
    </row>
    <row r="469" ht="12.75" customHeight="1">
      <c r="A469" s="132"/>
      <c r="B469" s="132"/>
      <c r="C469" s="132"/>
      <c r="D469" s="132"/>
      <c r="E469" s="54"/>
      <c r="F469" s="132"/>
      <c r="G469" s="132"/>
      <c r="H469" s="132"/>
      <c r="I469" s="132"/>
      <c r="J469" s="132"/>
      <c r="K469" s="132"/>
      <c r="L469" s="132"/>
      <c r="M469" s="137"/>
      <c r="N469" s="137"/>
      <c r="O469" s="132"/>
      <c r="P469" s="139"/>
      <c r="Q469" s="132"/>
      <c r="R469" s="137"/>
      <c r="S469" s="132"/>
      <c r="T469" s="132"/>
      <c r="U469" s="132"/>
    </row>
    <row r="470" ht="12.75" customHeight="1">
      <c r="A470" s="132"/>
      <c r="B470" s="132"/>
      <c r="C470" s="132"/>
      <c r="D470" s="132"/>
      <c r="E470" s="54"/>
      <c r="F470" s="132"/>
      <c r="G470" s="132"/>
      <c r="H470" s="132"/>
      <c r="I470" s="132"/>
      <c r="J470" s="132"/>
      <c r="K470" s="132"/>
      <c r="L470" s="132"/>
      <c r="M470" s="137"/>
      <c r="N470" s="137"/>
      <c r="O470" s="132"/>
      <c r="P470" s="139"/>
      <c r="Q470" s="132"/>
      <c r="R470" s="137"/>
      <c r="S470" s="132"/>
      <c r="T470" s="132"/>
      <c r="U470" s="132"/>
    </row>
    <row r="471" ht="12.75" customHeight="1">
      <c r="A471" s="132"/>
      <c r="B471" s="132"/>
      <c r="C471" s="132"/>
      <c r="D471" s="132"/>
      <c r="E471" s="54"/>
      <c r="F471" s="132"/>
      <c r="G471" s="132"/>
      <c r="H471" s="132"/>
      <c r="I471" s="132"/>
      <c r="J471" s="132"/>
      <c r="K471" s="132"/>
      <c r="L471" s="132"/>
      <c r="M471" s="137"/>
      <c r="N471" s="137"/>
      <c r="O471" s="132"/>
      <c r="P471" s="139"/>
      <c r="Q471" s="132"/>
      <c r="R471" s="137"/>
      <c r="S471" s="132"/>
      <c r="T471" s="132"/>
      <c r="U471" s="132"/>
    </row>
    <row r="472" ht="12.75" customHeight="1">
      <c r="A472" s="132"/>
      <c r="B472" s="132"/>
      <c r="C472" s="132"/>
      <c r="D472" s="132"/>
      <c r="E472" s="54"/>
      <c r="F472" s="132"/>
      <c r="G472" s="132"/>
      <c r="H472" s="132"/>
      <c r="I472" s="132"/>
      <c r="J472" s="132"/>
      <c r="K472" s="132"/>
      <c r="L472" s="132"/>
      <c r="M472" s="137"/>
      <c r="N472" s="137"/>
      <c r="O472" s="132"/>
      <c r="P472" s="139"/>
      <c r="Q472" s="132"/>
      <c r="R472" s="137"/>
      <c r="S472" s="132"/>
      <c r="T472" s="132"/>
      <c r="U472" s="132"/>
    </row>
    <row r="473" ht="12.75" customHeight="1">
      <c r="A473" s="132"/>
      <c r="B473" s="132"/>
      <c r="C473" s="132"/>
      <c r="D473" s="132"/>
      <c r="E473" s="54"/>
      <c r="F473" s="132"/>
      <c r="G473" s="132"/>
      <c r="H473" s="132"/>
      <c r="I473" s="132"/>
      <c r="J473" s="132"/>
      <c r="K473" s="132"/>
      <c r="L473" s="132"/>
      <c r="M473" s="137"/>
      <c r="N473" s="137"/>
      <c r="O473" s="132"/>
      <c r="P473" s="139"/>
      <c r="Q473" s="132"/>
      <c r="R473" s="137"/>
      <c r="S473" s="132"/>
      <c r="T473" s="132"/>
      <c r="U473" s="132"/>
    </row>
    <row r="474" ht="12.75" customHeight="1">
      <c r="A474" s="132"/>
      <c r="B474" s="132"/>
      <c r="C474" s="132"/>
      <c r="D474" s="132"/>
      <c r="E474" s="54"/>
      <c r="F474" s="132"/>
      <c r="G474" s="132"/>
      <c r="H474" s="132"/>
      <c r="I474" s="132"/>
      <c r="J474" s="132"/>
      <c r="K474" s="132"/>
      <c r="L474" s="132"/>
      <c r="M474" s="137"/>
      <c r="N474" s="137"/>
      <c r="O474" s="132"/>
      <c r="P474" s="139"/>
      <c r="Q474" s="132"/>
      <c r="R474" s="137"/>
      <c r="S474" s="132"/>
      <c r="T474" s="132"/>
      <c r="U474" s="132"/>
    </row>
    <row r="475" ht="12.75" customHeight="1">
      <c r="A475" s="132"/>
      <c r="B475" s="132"/>
      <c r="C475" s="132"/>
      <c r="D475" s="132"/>
      <c r="E475" s="54"/>
      <c r="F475" s="132"/>
      <c r="G475" s="132"/>
      <c r="H475" s="132"/>
      <c r="I475" s="132"/>
      <c r="J475" s="132"/>
      <c r="K475" s="132"/>
      <c r="L475" s="132"/>
      <c r="M475" s="137"/>
      <c r="N475" s="137"/>
      <c r="O475" s="132"/>
      <c r="P475" s="139"/>
      <c r="Q475" s="132"/>
      <c r="R475" s="137"/>
      <c r="S475" s="132"/>
      <c r="T475" s="132"/>
      <c r="U475" s="132"/>
    </row>
    <row r="476" ht="12.75" customHeight="1">
      <c r="A476" s="132"/>
      <c r="B476" s="132"/>
      <c r="C476" s="132"/>
      <c r="D476" s="132"/>
      <c r="E476" s="54"/>
      <c r="F476" s="132"/>
      <c r="G476" s="132"/>
      <c r="H476" s="132"/>
      <c r="I476" s="132"/>
      <c r="J476" s="132"/>
      <c r="K476" s="132"/>
      <c r="L476" s="132"/>
      <c r="M476" s="137"/>
      <c r="N476" s="137"/>
      <c r="O476" s="132"/>
      <c r="P476" s="139"/>
      <c r="Q476" s="132"/>
      <c r="R476" s="137"/>
      <c r="S476" s="132"/>
      <c r="T476" s="132"/>
      <c r="U476" s="132"/>
    </row>
    <row r="477" ht="12.75" customHeight="1">
      <c r="A477" s="132"/>
      <c r="B477" s="132"/>
      <c r="C477" s="132"/>
      <c r="D477" s="132"/>
      <c r="E477" s="54"/>
      <c r="F477" s="132"/>
      <c r="G477" s="132"/>
      <c r="H477" s="132"/>
      <c r="I477" s="132"/>
      <c r="J477" s="132"/>
      <c r="K477" s="132"/>
      <c r="L477" s="132"/>
      <c r="M477" s="137"/>
      <c r="N477" s="137"/>
      <c r="O477" s="132"/>
      <c r="P477" s="139"/>
      <c r="Q477" s="132"/>
      <c r="R477" s="137"/>
      <c r="S477" s="132"/>
      <c r="T477" s="132"/>
      <c r="U477" s="132"/>
    </row>
    <row r="478" ht="12.75" customHeight="1">
      <c r="A478" s="132"/>
      <c r="B478" s="132"/>
      <c r="C478" s="132"/>
      <c r="D478" s="132"/>
      <c r="E478" s="54"/>
      <c r="F478" s="132"/>
      <c r="G478" s="132"/>
      <c r="H478" s="132"/>
      <c r="I478" s="132"/>
      <c r="J478" s="132"/>
      <c r="K478" s="132"/>
      <c r="L478" s="132"/>
      <c r="M478" s="137"/>
      <c r="N478" s="137"/>
      <c r="O478" s="132"/>
      <c r="P478" s="139"/>
      <c r="Q478" s="132"/>
      <c r="R478" s="137"/>
      <c r="S478" s="132"/>
      <c r="T478" s="132"/>
      <c r="U478" s="132"/>
    </row>
    <row r="479" ht="12.75" customHeight="1">
      <c r="A479" s="132"/>
      <c r="B479" s="132"/>
      <c r="C479" s="132"/>
      <c r="D479" s="132"/>
      <c r="E479" s="54"/>
      <c r="F479" s="132"/>
      <c r="G479" s="132"/>
      <c r="H479" s="132"/>
      <c r="I479" s="132"/>
      <c r="J479" s="132"/>
      <c r="K479" s="132"/>
      <c r="L479" s="132"/>
      <c r="M479" s="137"/>
      <c r="N479" s="137"/>
      <c r="O479" s="132"/>
      <c r="P479" s="139"/>
      <c r="Q479" s="132"/>
      <c r="R479" s="137"/>
      <c r="S479" s="132"/>
      <c r="T479" s="132"/>
      <c r="U479" s="132"/>
    </row>
    <row r="480" ht="12.75" customHeight="1">
      <c r="A480" s="132"/>
      <c r="B480" s="132"/>
      <c r="C480" s="132"/>
      <c r="D480" s="132"/>
      <c r="E480" s="54"/>
      <c r="F480" s="132"/>
      <c r="G480" s="132"/>
      <c r="H480" s="132"/>
      <c r="I480" s="132"/>
      <c r="J480" s="132"/>
      <c r="K480" s="132"/>
      <c r="L480" s="132"/>
      <c r="M480" s="137"/>
      <c r="N480" s="137"/>
      <c r="O480" s="132"/>
      <c r="P480" s="139"/>
      <c r="Q480" s="132"/>
      <c r="R480" s="137"/>
      <c r="S480" s="132"/>
      <c r="T480" s="132"/>
      <c r="U480" s="132"/>
    </row>
    <row r="481" ht="12.75" customHeight="1">
      <c r="A481" s="132"/>
      <c r="B481" s="132"/>
      <c r="C481" s="132"/>
      <c r="D481" s="132"/>
      <c r="E481" s="54"/>
      <c r="F481" s="132"/>
      <c r="G481" s="132"/>
      <c r="H481" s="132"/>
      <c r="I481" s="132"/>
      <c r="J481" s="132"/>
      <c r="K481" s="132"/>
      <c r="L481" s="132"/>
      <c r="M481" s="137"/>
      <c r="N481" s="137"/>
      <c r="O481" s="132"/>
      <c r="P481" s="139"/>
      <c r="Q481" s="132"/>
      <c r="R481" s="137"/>
      <c r="S481" s="132"/>
      <c r="T481" s="132"/>
      <c r="U481" s="132"/>
    </row>
    <row r="482" ht="12.75" customHeight="1">
      <c r="A482" s="132"/>
      <c r="B482" s="132"/>
      <c r="C482" s="132"/>
      <c r="D482" s="132"/>
      <c r="E482" s="54"/>
      <c r="F482" s="132"/>
      <c r="G482" s="132"/>
      <c r="H482" s="132"/>
      <c r="I482" s="132"/>
      <c r="J482" s="132"/>
      <c r="K482" s="132"/>
      <c r="L482" s="132"/>
      <c r="M482" s="137"/>
      <c r="N482" s="137"/>
      <c r="O482" s="132"/>
      <c r="P482" s="139"/>
      <c r="Q482" s="132"/>
      <c r="R482" s="137"/>
      <c r="S482" s="132"/>
      <c r="T482" s="132"/>
      <c r="U482" s="132"/>
    </row>
    <row r="483" ht="12.75" customHeight="1">
      <c r="A483" s="132"/>
      <c r="B483" s="132"/>
      <c r="C483" s="132"/>
      <c r="D483" s="132"/>
      <c r="E483" s="54"/>
      <c r="F483" s="132"/>
      <c r="G483" s="132"/>
      <c r="H483" s="132"/>
      <c r="I483" s="132"/>
      <c r="J483" s="132"/>
      <c r="K483" s="132"/>
      <c r="L483" s="132"/>
      <c r="M483" s="137"/>
      <c r="N483" s="137"/>
      <c r="O483" s="132"/>
      <c r="P483" s="139"/>
      <c r="Q483" s="132"/>
      <c r="R483" s="137"/>
      <c r="S483" s="132"/>
      <c r="T483" s="132"/>
      <c r="U483" s="132"/>
    </row>
    <row r="484" ht="12.75" customHeight="1">
      <c r="A484" s="132"/>
      <c r="B484" s="132"/>
      <c r="C484" s="132"/>
      <c r="D484" s="132"/>
      <c r="E484" s="54"/>
      <c r="F484" s="132"/>
      <c r="G484" s="132"/>
      <c r="H484" s="132"/>
      <c r="I484" s="132"/>
      <c r="J484" s="132"/>
      <c r="K484" s="132"/>
      <c r="L484" s="132"/>
      <c r="M484" s="137"/>
      <c r="N484" s="137"/>
      <c r="O484" s="132"/>
      <c r="P484" s="139"/>
      <c r="Q484" s="132"/>
      <c r="R484" s="137"/>
      <c r="S484" s="132"/>
      <c r="T484" s="132"/>
      <c r="U484" s="132"/>
    </row>
    <row r="485" ht="12.75" customHeight="1">
      <c r="A485" s="132"/>
      <c r="B485" s="132"/>
      <c r="C485" s="132"/>
      <c r="D485" s="132"/>
      <c r="E485" s="54"/>
      <c r="F485" s="132"/>
      <c r="G485" s="132"/>
      <c r="H485" s="132"/>
      <c r="I485" s="132"/>
      <c r="J485" s="132"/>
      <c r="K485" s="132"/>
      <c r="L485" s="132"/>
      <c r="M485" s="137"/>
      <c r="N485" s="137"/>
      <c r="O485" s="132"/>
      <c r="P485" s="139"/>
      <c r="Q485" s="132"/>
      <c r="R485" s="137"/>
      <c r="S485" s="132"/>
      <c r="T485" s="132"/>
      <c r="U485" s="132"/>
    </row>
    <row r="486" ht="12.75" customHeight="1">
      <c r="A486" s="132"/>
      <c r="B486" s="132"/>
      <c r="C486" s="132"/>
      <c r="D486" s="132"/>
      <c r="E486" s="54"/>
      <c r="F486" s="132"/>
      <c r="G486" s="132"/>
      <c r="H486" s="132"/>
      <c r="I486" s="132"/>
      <c r="J486" s="132"/>
      <c r="K486" s="132"/>
      <c r="L486" s="132"/>
      <c r="M486" s="137"/>
      <c r="N486" s="137"/>
      <c r="O486" s="132"/>
      <c r="P486" s="139"/>
      <c r="Q486" s="132"/>
      <c r="R486" s="137"/>
      <c r="S486" s="132"/>
      <c r="T486" s="132"/>
      <c r="U486" s="132"/>
    </row>
    <row r="487" ht="12.75" customHeight="1">
      <c r="A487" s="132"/>
      <c r="B487" s="132"/>
      <c r="C487" s="132"/>
      <c r="D487" s="132"/>
      <c r="E487" s="54"/>
      <c r="F487" s="132"/>
      <c r="G487" s="132"/>
      <c r="H487" s="132"/>
      <c r="I487" s="132"/>
      <c r="J487" s="132"/>
      <c r="K487" s="132"/>
      <c r="L487" s="132"/>
      <c r="M487" s="137"/>
      <c r="N487" s="137"/>
      <c r="O487" s="132"/>
      <c r="P487" s="139"/>
      <c r="Q487" s="132"/>
      <c r="R487" s="137"/>
      <c r="S487" s="132"/>
      <c r="T487" s="132"/>
      <c r="U487" s="132"/>
    </row>
    <row r="488" ht="12.75" customHeight="1">
      <c r="A488" s="132"/>
      <c r="B488" s="132"/>
      <c r="C488" s="132"/>
      <c r="D488" s="132"/>
      <c r="E488" s="54"/>
      <c r="F488" s="132"/>
      <c r="G488" s="132"/>
      <c r="H488" s="132"/>
      <c r="I488" s="132"/>
      <c r="J488" s="132"/>
      <c r="K488" s="132"/>
      <c r="L488" s="132"/>
      <c r="M488" s="137"/>
      <c r="N488" s="137"/>
      <c r="O488" s="132"/>
      <c r="P488" s="139"/>
      <c r="Q488" s="132"/>
      <c r="R488" s="137"/>
      <c r="S488" s="132"/>
      <c r="T488" s="132"/>
      <c r="U488" s="132"/>
    </row>
    <row r="489" ht="12.75" customHeight="1">
      <c r="A489" s="132"/>
      <c r="B489" s="132"/>
      <c r="C489" s="132"/>
      <c r="D489" s="132"/>
      <c r="E489" s="54"/>
      <c r="F489" s="132"/>
      <c r="G489" s="132"/>
      <c r="H489" s="132"/>
      <c r="I489" s="132"/>
      <c r="J489" s="132"/>
      <c r="K489" s="132"/>
      <c r="L489" s="132"/>
      <c r="M489" s="137"/>
      <c r="N489" s="137"/>
      <c r="O489" s="132"/>
      <c r="P489" s="139"/>
      <c r="Q489" s="132"/>
      <c r="R489" s="137"/>
      <c r="S489" s="132"/>
      <c r="T489" s="132"/>
      <c r="U489" s="132"/>
    </row>
    <row r="490" ht="12.75" customHeight="1">
      <c r="A490" s="132"/>
      <c r="B490" s="132"/>
      <c r="C490" s="132"/>
      <c r="D490" s="132"/>
      <c r="E490" s="54"/>
      <c r="F490" s="132"/>
      <c r="G490" s="132"/>
      <c r="H490" s="132"/>
      <c r="I490" s="132"/>
      <c r="J490" s="132"/>
      <c r="K490" s="132"/>
      <c r="L490" s="132"/>
      <c r="M490" s="137"/>
      <c r="N490" s="137"/>
      <c r="O490" s="132"/>
      <c r="P490" s="139"/>
      <c r="Q490" s="132"/>
      <c r="R490" s="137"/>
      <c r="S490" s="132"/>
      <c r="T490" s="132"/>
      <c r="U490" s="132"/>
    </row>
    <row r="491" ht="12.75" customHeight="1">
      <c r="A491" s="132"/>
      <c r="B491" s="132"/>
      <c r="C491" s="132"/>
      <c r="D491" s="132"/>
      <c r="E491" s="54"/>
      <c r="F491" s="132"/>
      <c r="G491" s="132"/>
      <c r="H491" s="132"/>
      <c r="I491" s="132"/>
      <c r="J491" s="132"/>
      <c r="K491" s="132"/>
      <c r="L491" s="132"/>
      <c r="M491" s="137"/>
      <c r="N491" s="137"/>
      <c r="O491" s="132"/>
      <c r="P491" s="139"/>
      <c r="Q491" s="132"/>
      <c r="R491" s="137"/>
      <c r="S491" s="132"/>
      <c r="T491" s="132"/>
      <c r="U491" s="132"/>
    </row>
    <row r="492" ht="12.75" customHeight="1">
      <c r="A492" s="132"/>
      <c r="B492" s="132"/>
      <c r="C492" s="132"/>
      <c r="D492" s="132"/>
      <c r="E492" s="54"/>
      <c r="F492" s="132"/>
      <c r="G492" s="132"/>
      <c r="H492" s="132"/>
      <c r="I492" s="132"/>
      <c r="J492" s="132"/>
      <c r="K492" s="132"/>
      <c r="L492" s="132"/>
      <c r="M492" s="137"/>
      <c r="N492" s="137"/>
      <c r="O492" s="132"/>
      <c r="P492" s="139"/>
      <c r="Q492" s="132"/>
      <c r="R492" s="137"/>
      <c r="S492" s="132"/>
      <c r="T492" s="132"/>
      <c r="U492" s="132"/>
    </row>
    <row r="493" ht="12.75" customHeight="1">
      <c r="A493" s="132"/>
      <c r="B493" s="132"/>
      <c r="C493" s="132"/>
      <c r="D493" s="132"/>
      <c r="E493" s="54"/>
      <c r="F493" s="132"/>
      <c r="G493" s="132"/>
      <c r="H493" s="132"/>
      <c r="I493" s="132"/>
      <c r="J493" s="132"/>
      <c r="K493" s="132"/>
      <c r="L493" s="132"/>
      <c r="M493" s="137"/>
      <c r="N493" s="137"/>
      <c r="O493" s="132"/>
      <c r="P493" s="139"/>
      <c r="Q493" s="132"/>
      <c r="R493" s="137"/>
      <c r="S493" s="132"/>
      <c r="T493" s="132"/>
      <c r="U493" s="132"/>
    </row>
    <row r="494" ht="12.75" customHeight="1">
      <c r="A494" s="132"/>
      <c r="B494" s="132"/>
      <c r="C494" s="132"/>
      <c r="D494" s="132"/>
      <c r="E494" s="54"/>
      <c r="F494" s="132"/>
      <c r="G494" s="132"/>
      <c r="H494" s="132"/>
      <c r="I494" s="132"/>
      <c r="J494" s="132"/>
      <c r="K494" s="132"/>
      <c r="L494" s="132"/>
      <c r="M494" s="137"/>
      <c r="N494" s="137"/>
      <c r="O494" s="132"/>
      <c r="P494" s="139"/>
      <c r="Q494" s="132"/>
      <c r="R494" s="137"/>
      <c r="S494" s="132"/>
      <c r="T494" s="132"/>
      <c r="U494" s="132"/>
    </row>
    <row r="495" ht="12.75" customHeight="1">
      <c r="A495" s="132"/>
      <c r="B495" s="132"/>
      <c r="C495" s="132"/>
      <c r="D495" s="132"/>
      <c r="E495" s="54"/>
      <c r="F495" s="132"/>
      <c r="G495" s="132"/>
      <c r="H495" s="132"/>
      <c r="I495" s="132"/>
      <c r="J495" s="132"/>
      <c r="K495" s="132"/>
      <c r="L495" s="132"/>
      <c r="M495" s="137"/>
      <c r="N495" s="137"/>
      <c r="O495" s="132"/>
      <c r="P495" s="139"/>
      <c r="Q495" s="132"/>
      <c r="R495" s="137"/>
      <c r="S495" s="132"/>
      <c r="T495" s="132"/>
      <c r="U495" s="132"/>
    </row>
    <row r="496" ht="12.75" customHeight="1">
      <c r="A496" s="132"/>
      <c r="B496" s="132"/>
      <c r="C496" s="132"/>
      <c r="D496" s="132"/>
      <c r="E496" s="54"/>
      <c r="F496" s="132"/>
      <c r="G496" s="132"/>
      <c r="H496" s="132"/>
      <c r="I496" s="132"/>
      <c r="J496" s="132"/>
      <c r="K496" s="132"/>
      <c r="L496" s="132"/>
      <c r="M496" s="137"/>
      <c r="N496" s="137"/>
      <c r="O496" s="132"/>
      <c r="P496" s="139"/>
      <c r="Q496" s="132"/>
      <c r="R496" s="137"/>
      <c r="S496" s="132"/>
      <c r="T496" s="132"/>
      <c r="U496" s="132"/>
    </row>
    <row r="497" ht="12.75" customHeight="1">
      <c r="A497" s="132"/>
      <c r="B497" s="132"/>
      <c r="C497" s="132"/>
      <c r="D497" s="132"/>
      <c r="E497" s="54"/>
      <c r="F497" s="132"/>
      <c r="G497" s="132"/>
      <c r="H497" s="132"/>
      <c r="I497" s="132"/>
      <c r="J497" s="132"/>
      <c r="K497" s="132"/>
      <c r="L497" s="132"/>
      <c r="M497" s="137"/>
      <c r="N497" s="137"/>
      <c r="O497" s="132"/>
      <c r="P497" s="139"/>
      <c r="Q497" s="132"/>
      <c r="R497" s="137"/>
      <c r="S497" s="132"/>
      <c r="T497" s="132"/>
      <c r="U497" s="132"/>
    </row>
    <row r="498" ht="12.75" customHeight="1">
      <c r="A498" s="132"/>
      <c r="B498" s="132"/>
      <c r="C498" s="132"/>
      <c r="D498" s="132"/>
      <c r="E498" s="54"/>
      <c r="F498" s="132"/>
      <c r="G498" s="132"/>
      <c r="H498" s="132"/>
      <c r="I498" s="132"/>
      <c r="J498" s="132"/>
      <c r="K498" s="132"/>
      <c r="L498" s="132"/>
      <c r="M498" s="137"/>
      <c r="N498" s="137"/>
      <c r="O498" s="132"/>
      <c r="P498" s="139"/>
      <c r="Q498" s="132"/>
      <c r="R498" s="137"/>
      <c r="S498" s="132"/>
      <c r="T498" s="132"/>
      <c r="U498" s="132"/>
    </row>
    <row r="499" ht="12.75" customHeight="1">
      <c r="A499" s="132"/>
      <c r="B499" s="132"/>
      <c r="C499" s="132"/>
      <c r="D499" s="132"/>
      <c r="E499" s="54"/>
      <c r="F499" s="132"/>
      <c r="G499" s="132"/>
      <c r="H499" s="132"/>
      <c r="I499" s="132"/>
      <c r="J499" s="132"/>
      <c r="K499" s="132"/>
      <c r="L499" s="132"/>
      <c r="M499" s="137"/>
      <c r="N499" s="137"/>
      <c r="O499" s="132"/>
      <c r="P499" s="139"/>
      <c r="Q499" s="132"/>
      <c r="R499" s="137"/>
      <c r="S499" s="132"/>
      <c r="T499" s="132"/>
      <c r="U499" s="132"/>
    </row>
    <row r="500" ht="12.75" customHeight="1">
      <c r="A500" s="132"/>
      <c r="B500" s="132"/>
      <c r="C500" s="132"/>
      <c r="D500" s="132"/>
      <c r="E500" s="54"/>
      <c r="F500" s="132"/>
      <c r="G500" s="132"/>
      <c r="H500" s="132"/>
      <c r="I500" s="132"/>
      <c r="J500" s="132"/>
      <c r="K500" s="132"/>
      <c r="L500" s="132"/>
      <c r="M500" s="137"/>
      <c r="N500" s="137"/>
      <c r="O500" s="132"/>
      <c r="P500" s="139"/>
      <c r="Q500" s="132"/>
      <c r="R500" s="137"/>
      <c r="S500" s="132"/>
      <c r="T500" s="132"/>
      <c r="U500" s="132"/>
    </row>
    <row r="501" ht="12.75" customHeight="1">
      <c r="A501" s="132"/>
      <c r="B501" s="132"/>
      <c r="C501" s="132"/>
      <c r="D501" s="132"/>
      <c r="E501" s="54"/>
      <c r="F501" s="132"/>
      <c r="G501" s="132"/>
      <c r="H501" s="132"/>
      <c r="I501" s="132"/>
      <c r="J501" s="132"/>
      <c r="K501" s="132"/>
      <c r="L501" s="132"/>
      <c r="M501" s="137"/>
      <c r="N501" s="137"/>
      <c r="O501" s="132"/>
      <c r="P501" s="139"/>
      <c r="Q501" s="132"/>
      <c r="R501" s="137"/>
      <c r="S501" s="132"/>
      <c r="T501" s="132"/>
      <c r="U501" s="132"/>
    </row>
    <row r="502" ht="12.75" customHeight="1">
      <c r="A502" s="132"/>
      <c r="B502" s="132"/>
      <c r="C502" s="132"/>
      <c r="D502" s="132"/>
      <c r="E502" s="54"/>
      <c r="F502" s="132"/>
      <c r="G502" s="132"/>
      <c r="H502" s="132"/>
      <c r="I502" s="132"/>
      <c r="J502" s="132"/>
      <c r="K502" s="132"/>
      <c r="L502" s="132"/>
      <c r="M502" s="137"/>
      <c r="N502" s="137"/>
      <c r="O502" s="132"/>
      <c r="P502" s="139"/>
      <c r="Q502" s="132"/>
      <c r="R502" s="137"/>
      <c r="S502" s="132"/>
      <c r="T502" s="132"/>
      <c r="U502" s="132"/>
    </row>
    <row r="503" ht="12.75" customHeight="1">
      <c r="A503" s="132"/>
      <c r="B503" s="132"/>
      <c r="C503" s="132"/>
      <c r="D503" s="132"/>
      <c r="E503" s="54"/>
      <c r="F503" s="132"/>
      <c r="G503" s="132"/>
      <c r="H503" s="132"/>
      <c r="I503" s="132"/>
      <c r="J503" s="132"/>
      <c r="K503" s="132"/>
      <c r="L503" s="132"/>
      <c r="M503" s="137"/>
      <c r="N503" s="137"/>
      <c r="O503" s="132"/>
      <c r="P503" s="139"/>
      <c r="Q503" s="132"/>
      <c r="R503" s="137"/>
      <c r="S503" s="132"/>
      <c r="T503" s="132"/>
      <c r="U503" s="132"/>
    </row>
    <row r="504" ht="12.75" customHeight="1">
      <c r="A504" s="132"/>
      <c r="B504" s="132"/>
      <c r="C504" s="132"/>
      <c r="D504" s="132"/>
      <c r="E504" s="54"/>
      <c r="F504" s="132"/>
      <c r="G504" s="132"/>
      <c r="H504" s="132"/>
      <c r="I504" s="132"/>
      <c r="J504" s="132"/>
      <c r="K504" s="132"/>
      <c r="L504" s="132"/>
      <c r="M504" s="137"/>
      <c r="N504" s="137"/>
      <c r="O504" s="132"/>
      <c r="P504" s="139"/>
      <c r="Q504" s="132"/>
      <c r="R504" s="137"/>
      <c r="S504" s="132"/>
      <c r="T504" s="132"/>
      <c r="U504" s="132"/>
    </row>
    <row r="505" ht="12.75" customHeight="1">
      <c r="A505" s="132"/>
      <c r="B505" s="132"/>
      <c r="C505" s="132"/>
      <c r="D505" s="132"/>
      <c r="E505" s="54"/>
      <c r="F505" s="132"/>
      <c r="G505" s="132"/>
      <c r="H505" s="132"/>
      <c r="I505" s="132"/>
      <c r="J505" s="132"/>
      <c r="K505" s="132"/>
      <c r="L505" s="132"/>
      <c r="M505" s="137"/>
      <c r="N505" s="137"/>
      <c r="O505" s="132"/>
      <c r="P505" s="139"/>
      <c r="Q505" s="132"/>
      <c r="R505" s="137"/>
      <c r="S505" s="132"/>
      <c r="T505" s="132"/>
      <c r="U505" s="132"/>
    </row>
    <row r="506" ht="12.75" customHeight="1">
      <c r="A506" s="132"/>
      <c r="B506" s="132"/>
      <c r="C506" s="132"/>
      <c r="D506" s="132"/>
      <c r="E506" s="54"/>
      <c r="F506" s="132"/>
      <c r="G506" s="132"/>
      <c r="H506" s="132"/>
      <c r="I506" s="132"/>
      <c r="J506" s="132"/>
      <c r="K506" s="132"/>
      <c r="L506" s="132"/>
      <c r="M506" s="137"/>
      <c r="N506" s="137"/>
      <c r="O506" s="132"/>
      <c r="P506" s="139"/>
      <c r="Q506" s="132"/>
      <c r="R506" s="137"/>
      <c r="S506" s="132"/>
      <c r="T506" s="132"/>
      <c r="U506" s="132"/>
    </row>
    <row r="507" ht="12.75" customHeight="1">
      <c r="A507" s="132"/>
      <c r="B507" s="132"/>
      <c r="C507" s="132"/>
      <c r="D507" s="132"/>
      <c r="E507" s="54"/>
      <c r="F507" s="132"/>
      <c r="G507" s="132"/>
      <c r="H507" s="132"/>
      <c r="I507" s="132"/>
      <c r="J507" s="132"/>
      <c r="K507" s="132"/>
      <c r="L507" s="132"/>
      <c r="M507" s="137"/>
      <c r="N507" s="137"/>
      <c r="O507" s="132"/>
      <c r="P507" s="139"/>
      <c r="Q507" s="132"/>
      <c r="R507" s="137"/>
      <c r="S507" s="132"/>
      <c r="T507" s="132"/>
      <c r="U507" s="132"/>
    </row>
    <row r="508" ht="12.75" customHeight="1">
      <c r="A508" s="132"/>
      <c r="B508" s="132"/>
      <c r="C508" s="132"/>
      <c r="D508" s="132"/>
      <c r="E508" s="54"/>
      <c r="F508" s="132"/>
      <c r="G508" s="132"/>
      <c r="H508" s="132"/>
      <c r="I508" s="132"/>
      <c r="J508" s="132"/>
      <c r="K508" s="132"/>
      <c r="L508" s="132"/>
      <c r="M508" s="137"/>
      <c r="N508" s="137"/>
      <c r="O508" s="132"/>
      <c r="P508" s="139"/>
      <c r="Q508" s="132"/>
      <c r="R508" s="137"/>
      <c r="S508" s="132"/>
      <c r="T508" s="132"/>
      <c r="U508" s="132"/>
    </row>
    <row r="509" ht="12.75" customHeight="1">
      <c r="A509" s="132"/>
      <c r="B509" s="132"/>
      <c r="C509" s="132"/>
      <c r="D509" s="132"/>
      <c r="E509" s="54"/>
      <c r="F509" s="132"/>
      <c r="G509" s="132"/>
      <c r="H509" s="132"/>
      <c r="I509" s="132"/>
      <c r="J509" s="132"/>
      <c r="K509" s="132"/>
      <c r="L509" s="132"/>
      <c r="M509" s="137"/>
      <c r="N509" s="137"/>
      <c r="O509" s="132"/>
      <c r="P509" s="139"/>
      <c r="Q509" s="132"/>
      <c r="R509" s="137"/>
      <c r="S509" s="132"/>
      <c r="T509" s="132"/>
      <c r="U509" s="132"/>
    </row>
    <row r="510" ht="12.75" customHeight="1">
      <c r="A510" s="132"/>
      <c r="B510" s="132"/>
      <c r="C510" s="132"/>
      <c r="D510" s="132"/>
      <c r="E510" s="54"/>
      <c r="F510" s="132"/>
      <c r="G510" s="132"/>
      <c r="H510" s="132"/>
      <c r="I510" s="132"/>
      <c r="J510" s="132"/>
      <c r="K510" s="132"/>
      <c r="L510" s="132"/>
      <c r="M510" s="137"/>
      <c r="N510" s="137"/>
      <c r="O510" s="132"/>
      <c r="P510" s="139"/>
      <c r="Q510" s="132"/>
      <c r="R510" s="137"/>
      <c r="S510" s="132"/>
      <c r="T510" s="132"/>
      <c r="U510" s="132"/>
    </row>
    <row r="511" ht="12.75" customHeight="1">
      <c r="A511" s="132"/>
      <c r="B511" s="132"/>
      <c r="C511" s="132"/>
      <c r="D511" s="132"/>
      <c r="E511" s="54"/>
      <c r="F511" s="132"/>
      <c r="G511" s="132"/>
      <c r="H511" s="132"/>
      <c r="I511" s="132"/>
      <c r="J511" s="132"/>
      <c r="K511" s="132"/>
      <c r="L511" s="132"/>
      <c r="M511" s="137"/>
      <c r="N511" s="137"/>
      <c r="O511" s="132"/>
      <c r="P511" s="139"/>
      <c r="Q511" s="132"/>
      <c r="R511" s="137"/>
      <c r="S511" s="132"/>
      <c r="T511" s="132"/>
      <c r="U511" s="132"/>
    </row>
    <row r="512" ht="12.75" customHeight="1">
      <c r="A512" s="132"/>
      <c r="B512" s="132"/>
      <c r="C512" s="132"/>
      <c r="D512" s="132"/>
      <c r="E512" s="54"/>
      <c r="F512" s="132"/>
      <c r="G512" s="132"/>
      <c r="H512" s="132"/>
      <c r="I512" s="132"/>
      <c r="J512" s="132"/>
      <c r="K512" s="132"/>
      <c r="L512" s="132"/>
      <c r="M512" s="137"/>
      <c r="N512" s="137"/>
      <c r="O512" s="132"/>
      <c r="P512" s="139"/>
      <c r="Q512" s="132"/>
      <c r="R512" s="137"/>
      <c r="S512" s="132"/>
      <c r="T512" s="132"/>
      <c r="U512" s="132"/>
    </row>
    <row r="513" ht="12.75" customHeight="1">
      <c r="A513" s="132"/>
      <c r="B513" s="132"/>
      <c r="C513" s="132"/>
      <c r="D513" s="132"/>
      <c r="E513" s="54"/>
      <c r="F513" s="132"/>
      <c r="G513" s="132"/>
      <c r="H513" s="132"/>
      <c r="I513" s="132"/>
      <c r="J513" s="132"/>
      <c r="K513" s="132"/>
      <c r="L513" s="132"/>
      <c r="M513" s="137"/>
      <c r="N513" s="137"/>
      <c r="O513" s="132"/>
      <c r="P513" s="139"/>
      <c r="Q513" s="132"/>
      <c r="R513" s="137"/>
      <c r="S513" s="132"/>
      <c r="T513" s="132"/>
      <c r="U513" s="132"/>
    </row>
    <row r="514" ht="12.75" customHeight="1">
      <c r="A514" s="132"/>
      <c r="B514" s="132"/>
      <c r="C514" s="132"/>
      <c r="D514" s="132"/>
      <c r="E514" s="54"/>
      <c r="F514" s="132"/>
      <c r="G514" s="132"/>
      <c r="H514" s="132"/>
      <c r="I514" s="132"/>
      <c r="J514" s="132"/>
      <c r="K514" s="132"/>
      <c r="L514" s="132"/>
      <c r="M514" s="137"/>
      <c r="N514" s="137"/>
      <c r="O514" s="132"/>
      <c r="P514" s="139"/>
      <c r="Q514" s="132"/>
      <c r="R514" s="137"/>
      <c r="S514" s="132"/>
      <c r="T514" s="132"/>
      <c r="U514" s="132"/>
    </row>
    <row r="515" ht="12.75" customHeight="1">
      <c r="A515" s="132"/>
      <c r="B515" s="132"/>
      <c r="C515" s="132"/>
      <c r="D515" s="132"/>
      <c r="E515" s="54"/>
      <c r="F515" s="132"/>
      <c r="G515" s="132"/>
      <c r="H515" s="132"/>
      <c r="I515" s="132"/>
      <c r="J515" s="132"/>
      <c r="K515" s="132"/>
      <c r="L515" s="132"/>
      <c r="M515" s="137"/>
      <c r="N515" s="137"/>
      <c r="O515" s="132"/>
      <c r="P515" s="139"/>
      <c r="Q515" s="132"/>
      <c r="R515" s="137"/>
      <c r="S515" s="132"/>
      <c r="T515" s="132"/>
      <c r="U515" s="132"/>
    </row>
    <row r="516" ht="12.75" customHeight="1">
      <c r="A516" s="132"/>
      <c r="B516" s="132"/>
      <c r="C516" s="132"/>
      <c r="D516" s="132"/>
      <c r="E516" s="54"/>
      <c r="F516" s="132"/>
      <c r="G516" s="132"/>
      <c r="H516" s="132"/>
      <c r="I516" s="132"/>
      <c r="J516" s="132"/>
      <c r="K516" s="132"/>
      <c r="L516" s="132"/>
      <c r="M516" s="137"/>
      <c r="N516" s="137"/>
      <c r="O516" s="132"/>
      <c r="P516" s="139"/>
      <c r="Q516" s="132"/>
      <c r="R516" s="137"/>
      <c r="S516" s="132"/>
      <c r="T516" s="132"/>
      <c r="U516" s="132"/>
    </row>
    <row r="517" ht="12.75" customHeight="1">
      <c r="A517" s="132"/>
      <c r="B517" s="132"/>
      <c r="C517" s="132"/>
      <c r="D517" s="132"/>
      <c r="E517" s="54"/>
      <c r="F517" s="132"/>
      <c r="G517" s="132"/>
      <c r="H517" s="132"/>
      <c r="I517" s="132"/>
      <c r="J517" s="132"/>
      <c r="K517" s="132"/>
      <c r="L517" s="132"/>
      <c r="M517" s="137"/>
      <c r="N517" s="137"/>
      <c r="O517" s="132"/>
      <c r="P517" s="139"/>
      <c r="Q517" s="132"/>
      <c r="R517" s="137"/>
      <c r="S517" s="132"/>
      <c r="T517" s="132"/>
      <c r="U517" s="132"/>
    </row>
    <row r="518" ht="12.75" customHeight="1">
      <c r="A518" s="132"/>
      <c r="B518" s="132"/>
      <c r="C518" s="132"/>
      <c r="D518" s="132"/>
      <c r="E518" s="54"/>
      <c r="F518" s="132"/>
      <c r="G518" s="132"/>
      <c r="H518" s="132"/>
      <c r="I518" s="132"/>
      <c r="J518" s="132"/>
      <c r="K518" s="132"/>
      <c r="L518" s="132"/>
      <c r="M518" s="137"/>
      <c r="N518" s="137"/>
      <c r="O518" s="132"/>
      <c r="P518" s="139"/>
      <c r="Q518" s="132"/>
      <c r="R518" s="137"/>
      <c r="S518" s="132"/>
      <c r="T518" s="132"/>
      <c r="U518" s="132"/>
    </row>
    <row r="519" ht="12.75" customHeight="1">
      <c r="A519" s="132"/>
      <c r="B519" s="132"/>
      <c r="C519" s="132"/>
      <c r="D519" s="132"/>
      <c r="E519" s="54"/>
      <c r="F519" s="132"/>
      <c r="G519" s="132"/>
      <c r="H519" s="132"/>
      <c r="I519" s="132"/>
      <c r="J519" s="132"/>
      <c r="K519" s="132"/>
      <c r="L519" s="132"/>
      <c r="M519" s="137"/>
      <c r="N519" s="137"/>
      <c r="O519" s="132"/>
      <c r="P519" s="139"/>
      <c r="Q519" s="132"/>
      <c r="R519" s="137"/>
      <c r="S519" s="132"/>
      <c r="T519" s="132"/>
      <c r="U519" s="132"/>
    </row>
    <row r="520" ht="12.75" customHeight="1">
      <c r="A520" s="132"/>
      <c r="B520" s="132"/>
      <c r="C520" s="132"/>
      <c r="D520" s="132"/>
      <c r="E520" s="54"/>
      <c r="F520" s="132"/>
      <c r="G520" s="132"/>
      <c r="H520" s="132"/>
      <c r="I520" s="132"/>
      <c r="J520" s="132"/>
      <c r="K520" s="132"/>
      <c r="L520" s="132"/>
      <c r="M520" s="137"/>
      <c r="N520" s="137"/>
      <c r="O520" s="132"/>
      <c r="P520" s="139"/>
      <c r="Q520" s="132"/>
      <c r="R520" s="137"/>
      <c r="S520" s="132"/>
      <c r="T520" s="132"/>
      <c r="U520" s="132"/>
    </row>
    <row r="521" ht="12.75" customHeight="1">
      <c r="A521" s="132"/>
      <c r="B521" s="132"/>
      <c r="C521" s="132"/>
      <c r="D521" s="132"/>
      <c r="E521" s="54"/>
      <c r="F521" s="132"/>
      <c r="G521" s="132"/>
      <c r="H521" s="132"/>
      <c r="I521" s="132"/>
      <c r="J521" s="132"/>
      <c r="K521" s="132"/>
      <c r="L521" s="132"/>
      <c r="M521" s="137"/>
      <c r="N521" s="137"/>
      <c r="O521" s="132"/>
      <c r="P521" s="139"/>
      <c r="Q521" s="132"/>
      <c r="R521" s="137"/>
      <c r="S521" s="132"/>
      <c r="T521" s="132"/>
      <c r="U521" s="132"/>
    </row>
    <row r="522" ht="12.75" customHeight="1">
      <c r="A522" s="132"/>
      <c r="B522" s="132"/>
      <c r="C522" s="132"/>
      <c r="D522" s="132"/>
      <c r="E522" s="54"/>
      <c r="F522" s="132"/>
      <c r="G522" s="132"/>
      <c r="H522" s="132"/>
      <c r="I522" s="132"/>
      <c r="J522" s="132"/>
      <c r="K522" s="132"/>
      <c r="L522" s="132"/>
      <c r="M522" s="137"/>
      <c r="N522" s="137"/>
      <c r="O522" s="132"/>
      <c r="P522" s="139"/>
      <c r="Q522" s="132"/>
      <c r="R522" s="137"/>
      <c r="S522" s="132"/>
      <c r="T522" s="132"/>
      <c r="U522" s="132"/>
    </row>
    <row r="523" ht="12.75" customHeight="1">
      <c r="A523" s="132"/>
      <c r="B523" s="132"/>
      <c r="C523" s="132"/>
      <c r="D523" s="132"/>
      <c r="E523" s="54"/>
      <c r="F523" s="132"/>
      <c r="G523" s="132"/>
      <c r="H523" s="132"/>
      <c r="I523" s="132"/>
      <c r="J523" s="132"/>
      <c r="K523" s="132"/>
      <c r="L523" s="132"/>
      <c r="M523" s="137"/>
      <c r="N523" s="137"/>
      <c r="O523" s="132"/>
      <c r="P523" s="139"/>
      <c r="Q523" s="132"/>
      <c r="R523" s="137"/>
      <c r="S523" s="132"/>
      <c r="T523" s="132"/>
      <c r="U523" s="132"/>
    </row>
    <row r="524" ht="12.75" customHeight="1">
      <c r="A524" s="132"/>
      <c r="B524" s="132"/>
      <c r="C524" s="132"/>
      <c r="D524" s="132"/>
      <c r="E524" s="54"/>
      <c r="F524" s="132"/>
      <c r="G524" s="132"/>
      <c r="H524" s="132"/>
      <c r="I524" s="132"/>
      <c r="J524" s="132"/>
      <c r="K524" s="132"/>
      <c r="L524" s="132"/>
      <c r="M524" s="137"/>
      <c r="N524" s="137"/>
      <c r="O524" s="132"/>
      <c r="P524" s="139"/>
      <c r="Q524" s="132"/>
      <c r="R524" s="137"/>
      <c r="S524" s="132"/>
      <c r="T524" s="132"/>
      <c r="U524" s="132"/>
    </row>
    <row r="525" ht="12.75" customHeight="1">
      <c r="A525" s="132"/>
      <c r="B525" s="132"/>
      <c r="C525" s="132"/>
      <c r="D525" s="132"/>
      <c r="E525" s="54"/>
      <c r="F525" s="132"/>
      <c r="G525" s="132"/>
      <c r="H525" s="132"/>
      <c r="I525" s="132"/>
      <c r="J525" s="132"/>
      <c r="K525" s="132"/>
      <c r="L525" s="132"/>
      <c r="M525" s="137"/>
      <c r="N525" s="137"/>
      <c r="O525" s="132"/>
      <c r="P525" s="139"/>
      <c r="Q525" s="132"/>
      <c r="R525" s="137"/>
      <c r="S525" s="132"/>
      <c r="T525" s="132"/>
      <c r="U525" s="132"/>
    </row>
    <row r="526" ht="12.75" customHeight="1">
      <c r="A526" s="132"/>
      <c r="B526" s="132"/>
      <c r="C526" s="132"/>
      <c r="D526" s="132"/>
      <c r="E526" s="54"/>
      <c r="F526" s="132"/>
      <c r="G526" s="132"/>
      <c r="H526" s="132"/>
      <c r="I526" s="132"/>
      <c r="J526" s="132"/>
      <c r="K526" s="132"/>
      <c r="L526" s="132"/>
      <c r="M526" s="137"/>
      <c r="N526" s="137"/>
      <c r="O526" s="132"/>
      <c r="P526" s="139"/>
      <c r="Q526" s="132"/>
      <c r="R526" s="137"/>
      <c r="S526" s="132"/>
      <c r="T526" s="132"/>
      <c r="U526" s="132"/>
    </row>
    <row r="527" ht="12.75" customHeight="1">
      <c r="A527" s="132"/>
      <c r="B527" s="132"/>
      <c r="C527" s="132"/>
      <c r="D527" s="132"/>
      <c r="E527" s="54"/>
      <c r="F527" s="132"/>
      <c r="G527" s="132"/>
      <c r="H527" s="132"/>
      <c r="I527" s="132"/>
      <c r="J527" s="132"/>
      <c r="K527" s="132"/>
      <c r="L527" s="132"/>
      <c r="M527" s="137"/>
      <c r="N527" s="137"/>
      <c r="O527" s="132"/>
      <c r="P527" s="139"/>
      <c r="Q527" s="132"/>
      <c r="R527" s="137"/>
      <c r="S527" s="132"/>
      <c r="T527" s="132"/>
      <c r="U527" s="132"/>
    </row>
    <row r="528" ht="12.75" customHeight="1">
      <c r="A528" s="132"/>
      <c r="B528" s="132"/>
      <c r="C528" s="132"/>
      <c r="D528" s="132"/>
      <c r="E528" s="54"/>
      <c r="F528" s="132"/>
      <c r="G528" s="132"/>
      <c r="H528" s="132"/>
      <c r="I528" s="132"/>
      <c r="J528" s="132"/>
      <c r="K528" s="132"/>
      <c r="L528" s="132"/>
      <c r="M528" s="137"/>
      <c r="N528" s="137"/>
      <c r="O528" s="132"/>
      <c r="P528" s="139"/>
      <c r="Q528" s="132"/>
      <c r="R528" s="137"/>
      <c r="S528" s="132"/>
      <c r="T528" s="132"/>
      <c r="U528" s="132"/>
    </row>
    <row r="529" ht="12.75" customHeight="1">
      <c r="A529" s="132"/>
      <c r="B529" s="132"/>
      <c r="C529" s="132"/>
      <c r="D529" s="132"/>
      <c r="E529" s="54"/>
      <c r="F529" s="132"/>
      <c r="G529" s="132"/>
      <c r="H529" s="132"/>
      <c r="I529" s="132"/>
      <c r="J529" s="132"/>
      <c r="K529" s="132"/>
      <c r="L529" s="132"/>
      <c r="M529" s="137"/>
      <c r="N529" s="137"/>
      <c r="O529" s="132"/>
      <c r="P529" s="139"/>
      <c r="Q529" s="132"/>
      <c r="R529" s="137"/>
      <c r="S529" s="132"/>
      <c r="T529" s="132"/>
      <c r="U529" s="132"/>
    </row>
    <row r="530" ht="12.75" customHeight="1">
      <c r="A530" s="132"/>
      <c r="B530" s="132"/>
      <c r="C530" s="132"/>
      <c r="D530" s="132"/>
      <c r="E530" s="54"/>
      <c r="F530" s="132"/>
      <c r="G530" s="132"/>
      <c r="H530" s="132"/>
      <c r="I530" s="132"/>
      <c r="J530" s="132"/>
      <c r="K530" s="132"/>
      <c r="L530" s="132"/>
      <c r="M530" s="137"/>
      <c r="N530" s="137"/>
      <c r="O530" s="132"/>
      <c r="P530" s="139"/>
      <c r="Q530" s="132"/>
      <c r="R530" s="137"/>
      <c r="S530" s="132"/>
      <c r="T530" s="132"/>
      <c r="U530" s="132"/>
    </row>
    <row r="531" ht="12.75" customHeight="1">
      <c r="A531" s="132"/>
      <c r="B531" s="132"/>
      <c r="C531" s="132"/>
      <c r="D531" s="132"/>
      <c r="E531" s="54"/>
      <c r="F531" s="132"/>
      <c r="G531" s="132"/>
      <c r="H531" s="132"/>
      <c r="I531" s="132"/>
      <c r="J531" s="132"/>
      <c r="K531" s="132"/>
      <c r="L531" s="132"/>
      <c r="M531" s="137"/>
      <c r="N531" s="137"/>
      <c r="O531" s="132"/>
      <c r="P531" s="139"/>
      <c r="Q531" s="132"/>
      <c r="R531" s="137"/>
      <c r="S531" s="132"/>
      <c r="T531" s="132"/>
      <c r="U531" s="132"/>
    </row>
    <row r="532" ht="12.75" customHeight="1">
      <c r="A532" s="132"/>
      <c r="B532" s="132"/>
      <c r="C532" s="132"/>
      <c r="D532" s="132"/>
      <c r="E532" s="54"/>
      <c r="F532" s="132"/>
      <c r="G532" s="132"/>
      <c r="H532" s="132"/>
      <c r="I532" s="132"/>
      <c r="J532" s="132"/>
      <c r="K532" s="132"/>
      <c r="L532" s="132"/>
      <c r="M532" s="137"/>
      <c r="N532" s="137"/>
      <c r="O532" s="132"/>
      <c r="P532" s="139"/>
      <c r="Q532" s="132"/>
      <c r="R532" s="137"/>
      <c r="S532" s="132"/>
      <c r="T532" s="132"/>
      <c r="U532" s="132"/>
    </row>
    <row r="533" ht="12.75" customHeight="1">
      <c r="A533" s="132"/>
      <c r="B533" s="132"/>
      <c r="C533" s="132"/>
      <c r="D533" s="132"/>
      <c r="E533" s="54"/>
      <c r="F533" s="132"/>
      <c r="G533" s="132"/>
      <c r="H533" s="132"/>
      <c r="I533" s="132"/>
      <c r="J533" s="132"/>
      <c r="K533" s="132"/>
      <c r="L533" s="132"/>
      <c r="M533" s="137"/>
      <c r="N533" s="137"/>
      <c r="O533" s="132"/>
      <c r="P533" s="139"/>
      <c r="Q533" s="132"/>
      <c r="R533" s="137"/>
      <c r="S533" s="132"/>
      <c r="T533" s="132"/>
      <c r="U533" s="132"/>
    </row>
    <row r="534" ht="12.75" customHeight="1">
      <c r="A534" s="132"/>
      <c r="B534" s="132"/>
      <c r="C534" s="132"/>
      <c r="D534" s="132"/>
      <c r="E534" s="54"/>
      <c r="F534" s="132"/>
      <c r="G534" s="132"/>
      <c r="H534" s="132"/>
      <c r="I534" s="132"/>
      <c r="J534" s="132"/>
      <c r="K534" s="132"/>
      <c r="L534" s="132"/>
      <c r="M534" s="137"/>
      <c r="N534" s="137"/>
      <c r="O534" s="132"/>
      <c r="P534" s="139"/>
      <c r="Q534" s="132"/>
      <c r="R534" s="137"/>
      <c r="S534" s="132"/>
      <c r="T534" s="132"/>
      <c r="U534" s="132"/>
    </row>
    <row r="535" ht="12.75" customHeight="1">
      <c r="A535" s="132"/>
      <c r="B535" s="132"/>
      <c r="C535" s="132"/>
      <c r="D535" s="132"/>
      <c r="E535" s="54"/>
      <c r="F535" s="132"/>
      <c r="G535" s="132"/>
      <c r="H535" s="132"/>
      <c r="I535" s="132"/>
      <c r="J535" s="132"/>
      <c r="K535" s="132"/>
      <c r="L535" s="132"/>
      <c r="M535" s="137"/>
      <c r="N535" s="137"/>
      <c r="O535" s="132"/>
      <c r="P535" s="139"/>
      <c r="Q535" s="132"/>
      <c r="R535" s="137"/>
      <c r="S535" s="132"/>
      <c r="T535" s="132"/>
      <c r="U535" s="132"/>
    </row>
    <row r="536" ht="12.75" customHeight="1">
      <c r="A536" s="132"/>
      <c r="B536" s="132"/>
      <c r="C536" s="132"/>
      <c r="D536" s="132"/>
      <c r="E536" s="54"/>
      <c r="F536" s="132"/>
      <c r="G536" s="132"/>
      <c r="H536" s="132"/>
      <c r="I536" s="132"/>
      <c r="J536" s="132"/>
      <c r="K536" s="132"/>
      <c r="L536" s="132"/>
      <c r="M536" s="137"/>
      <c r="N536" s="137"/>
      <c r="O536" s="132"/>
      <c r="P536" s="139"/>
      <c r="Q536" s="132"/>
      <c r="R536" s="137"/>
      <c r="S536" s="132"/>
      <c r="T536" s="132"/>
      <c r="U536" s="132"/>
    </row>
    <row r="537" ht="12.75" customHeight="1">
      <c r="A537" s="132"/>
      <c r="B537" s="132"/>
      <c r="C537" s="132"/>
      <c r="D537" s="132"/>
      <c r="E537" s="54"/>
      <c r="F537" s="132"/>
      <c r="G537" s="132"/>
      <c r="H537" s="132"/>
      <c r="I537" s="132"/>
      <c r="J537" s="132"/>
      <c r="K537" s="132"/>
      <c r="L537" s="132"/>
      <c r="M537" s="137"/>
      <c r="N537" s="137"/>
      <c r="O537" s="132"/>
      <c r="P537" s="139"/>
      <c r="Q537" s="132"/>
      <c r="R537" s="137"/>
      <c r="S537" s="132"/>
      <c r="T537" s="132"/>
      <c r="U537" s="132"/>
    </row>
    <row r="538" ht="12.75" customHeight="1">
      <c r="A538" s="132"/>
      <c r="B538" s="132"/>
      <c r="C538" s="132"/>
      <c r="D538" s="132"/>
      <c r="E538" s="54"/>
      <c r="F538" s="132"/>
      <c r="G538" s="132"/>
      <c r="H538" s="132"/>
      <c r="I538" s="132"/>
      <c r="J538" s="132"/>
      <c r="K538" s="132"/>
      <c r="L538" s="132"/>
      <c r="M538" s="137"/>
      <c r="N538" s="137"/>
      <c r="O538" s="132"/>
      <c r="P538" s="139"/>
      <c r="Q538" s="132"/>
      <c r="R538" s="137"/>
      <c r="S538" s="132"/>
      <c r="T538" s="132"/>
      <c r="U538" s="132"/>
    </row>
    <row r="539" ht="12.75" customHeight="1">
      <c r="A539" s="132"/>
      <c r="B539" s="132"/>
      <c r="C539" s="132"/>
      <c r="D539" s="132"/>
      <c r="E539" s="54"/>
      <c r="F539" s="132"/>
      <c r="G539" s="132"/>
      <c r="H539" s="132"/>
      <c r="I539" s="132"/>
      <c r="J539" s="132"/>
      <c r="K539" s="132"/>
      <c r="L539" s="132"/>
      <c r="M539" s="137"/>
      <c r="N539" s="137"/>
      <c r="O539" s="132"/>
      <c r="P539" s="139"/>
      <c r="Q539" s="132"/>
      <c r="R539" s="137"/>
      <c r="S539" s="132"/>
      <c r="T539" s="132"/>
      <c r="U539" s="132"/>
    </row>
    <row r="540" ht="12.75" customHeight="1">
      <c r="A540" s="132"/>
      <c r="B540" s="132"/>
      <c r="C540" s="132"/>
      <c r="D540" s="132"/>
      <c r="E540" s="54"/>
      <c r="F540" s="132"/>
      <c r="G540" s="132"/>
      <c r="H540" s="132"/>
      <c r="I540" s="132"/>
      <c r="J540" s="132"/>
      <c r="K540" s="132"/>
      <c r="L540" s="132"/>
      <c r="M540" s="137"/>
      <c r="N540" s="137"/>
      <c r="O540" s="132"/>
      <c r="P540" s="139"/>
      <c r="Q540" s="132"/>
      <c r="R540" s="137"/>
      <c r="S540" s="132"/>
      <c r="T540" s="132"/>
      <c r="U540" s="132"/>
    </row>
    <row r="541" ht="12.75" customHeight="1">
      <c r="A541" s="132"/>
      <c r="B541" s="132"/>
      <c r="C541" s="132"/>
      <c r="D541" s="132"/>
      <c r="E541" s="54"/>
      <c r="F541" s="132"/>
      <c r="G541" s="132"/>
      <c r="H541" s="132"/>
      <c r="I541" s="132"/>
      <c r="J541" s="132"/>
      <c r="K541" s="132"/>
      <c r="L541" s="132"/>
      <c r="M541" s="137"/>
      <c r="N541" s="137"/>
      <c r="O541" s="132"/>
      <c r="P541" s="139"/>
      <c r="Q541" s="132"/>
      <c r="R541" s="137"/>
      <c r="S541" s="132"/>
      <c r="T541" s="132"/>
      <c r="U541" s="132"/>
    </row>
    <row r="542" ht="12.75" customHeight="1">
      <c r="A542" s="132"/>
      <c r="B542" s="132"/>
      <c r="C542" s="132"/>
      <c r="D542" s="132"/>
      <c r="E542" s="54"/>
      <c r="F542" s="132"/>
      <c r="G542" s="132"/>
      <c r="H542" s="132"/>
      <c r="I542" s="132"/>
      <c r="J542" s="132"/>
      <c r="K542" s="132"/>
      <c r="L542" s="132"/>
      <c r="M542" s="137"/>
      <c r="N542" s="137"/>
      <c r="O542" s="132"/>
      <c r="P542" s="139"/>
      <c r="Q542" s="132"/>
      <c r="R542" s="137"/>
      <c r="S542" s="132"/>
      <c r="T542" s="132"/>
      <c r="U542" s="132"/>
    </row>
    <row r="543" ht="12.75" customHeight="1">
      <c r="A543" s="132"/>
      <c r="B543" s="132"/>
      <c r="C543" s="132"/>
      <c r="D543" s="132"/>
      <c r="E543" s="54"/>
      <c r="F543" s="132"/>
      <c r="G543" s="132"/>
      <c r="H543" s="132"/>
      <c r="I543" s="132"/>
      <c r="J543" s="132"/>
      <c r="K543" s="132"/>
      <c r="L543" s="132"/>
      <c r="M543" s="137"/>
      <c r="N543" s="137"/>
      <c r="O543" s="132"/>
      <c r="P543" s="139"/>
      <c r="Q543" s="132"/>
      <c r="R543" s="137"/>
      <c r="S543" s="132"/>
      <c r="T543" s="132"/>
      <c r="U543" s="132"/>
    </row>
    <row r="544" ht="12.75" customHeight="1">
      <c r="A544" s="132"/>
      <c r="B544" s="132"/>
      <c r="C544" s="132"/>
      <c r="D544" s="132"/>
      <c r="E544" s="54"/>
      <c r="F544" s="132"/>
      <c r="G544" s="132"/>
      <c r="H544" s="132"/>
      <c r="I544" s="132"/>
      <c r="J544" s="132"/>
      <c r="K544" s="132"/>
      <c r="L544" s="132"/>
      <c r="M544" s="137"/>
      <c r="N544" s="137"/>
      <c r="O544" s="132"/>
      <c r="P544" s="139"/>
      <c r="Q544" s="132"/>
      <c r="R544" s="137"/>
      <c r="S544" s="132"/>
      <c r="T544" s="132"/>
      <c r="U544" s="132"/>
    </row>
    <row r="545" ht="12.75" customHeight="1">
      <c r="A545" s="132"/>
      <c r="B545" s="132"/>
      <c r="C545" s="132"/>
      <c r="D545" s="132"/>
      <c r="E545" s="54"/>
      <c r="F545" s="132"/>
      <c r="G545" s="132"/>
      <c r="H545" s="132"/>
      <c r="I545" s="132"/>
      <c r="J545" s="132"/>
      <c r="K545" s="132"/>
      <c r="L545" s="132"/>
      <c r="M545" s="137"/>
      <c r="N545" s="137"/>
      <c r="O545" s="132"/>
      <c r="P545" s="139"/>
      <c r="Q545" s="132"/>
      <c r="R545" s="137"/>
      <c r="S545" s="132"/>
      <c r="T545" s="132"/>
      <c r="U545" s="132"/>
    </row>
    <row r="546" ht="12.75" customHeight="1">
      <c r="A546" s="132"/>
      <c r="B546" s="132"/>
      <c r="C546" s="132"/>
      <c r="D546" s="132"/>
      <c r="E546" s="54"/>
      <c r="F546" s="132"/>
      <c r="G546" s="132"/>
      <c r="H546" s="132"/>
      <c r="I546" s="132"/>
      <c r="J546" s="132"/>
      <c r="K546" s="132"/>
      <c r="L546" s="132"/>
      <c r="M546" s="137"/>
      <c r="N546" s="137"/>
      <c r="O546" s="132"/>
      <c r="P546" s="139"/>
      <c r="Q546" s="132"/>
      <c r="R546" s="137"/>
      <c r="S546" s="132"/>
      <c r="T546" s="132"/>
      <c r="U546" s="132"/>
    </row>
    <row r="547" ht="12.75" customHeight="1">
      <c r="A547" s="132"/>
      <c r="B547" s="132"/>
      <c r="C547" s="132"/>
      <c r="D547" s="132"/>
      <c r="E547" s="54"/>
      <c r="F547" s="132"/>
      <c r="G547" s="132"/>
      <c r="H547" s="132"/>
      <c r="I547" s="132"/>
      <c r="J547" s="132"/>
      <c r="K547" s="132"/>
      <c r="L547" s="132"/>
      <c r="M547" s="137"/>
      <c r="N547" s="137"/>
      <c r="O547" s="132"/>
      <c r="P547" s="139"/>
      <c r="Q547" s="132"/>
      <c r="R547" s="137"/>
      <c r="S547" s="132"/>
      <c r="T547" s="132"/>
      <c r="U547" s="132"/>
    </row>
    <row r="548" ht="12.75" customHeight="1">
      <c r="A548" s="132"/>
      <c r="B548" s="132"/>
      <c r="C548" s="132"/>
      <c r="D548" s="132"/>
      <c r="E548" s="54"/>
      <c r="F548" s="132"/>
      <c r="G548" s="132"/>
      <c r="H548" s="132"/>
      <c r="I548" s="132"/>
      <c r="J548" s="132"/>
      <c r="K548" s="132"/>
      <c r="L548" s="132"/>
      <c r="M548" s="137"/>
      <c r="N548" s="137"/>
      <c r="O548" s="132"/>
      <c r="P548" s="139"/>
      <c r="Q548" s="132"/>
      <c r="R548" s="137"/>
      <c r="S548" s="132"/>
      <c r="T548" s="132"/>
      <c r="U548" s="132"/>
    </row>
    <row r="549" ht="12.75" customHeight="1">
      <c r="A549" s="132"/>
      <c r="B549" s="132"/>
      <c r="C549" s="132"/>
      <c r="D549" s="132"/>
      <c r="E549" s="54"/>
      <c r="F549" s="132"/>
      <c r="G549" s="132"/>
      <c r="H549" s="132"/>
      <c r="I549" s="132"/>
      <c r="J549" s="132"/>
      <c r="K549" s="132"/>
      <c r="L549" s="132"/>
      <c r="M549" s="137"/>
      <c r="N549" s="137"/>
      <c r="O549" s="132"/>
      <c r="P549" s="139"/>
      <c r="Q549" s="132"/>
      <c r="R549" s="137"/>
      <c r="S549" s="132"/>
      <c r="T549" s="132"/>
      <c r="U549" s="132"/>
    </row>
    <row r="550" ht="12.75" customHeight="1">
      <c r="A550" s="132"/>
      <c r="B550" s="132"/>
      <c r="C550" s="132"/>
      <c r="D550" s="132"/>
      <c r="E550" s="54"/>
      <c r="F550" s="132"/>
      <c r="G550" s="132"/>
      <c r="H550" s="132"/>
      <c r="I550" s="132"/>
      <c r="J550" s="132"/>
      <c r="K550" s="132"/>
      <c r="L550" s="132"/>
      <c r="M550" s="137"/>
      <c r="N550" s="137"/>
      <c r="O550" s="132"/>
      <c r="P550" s="139"/>
      <c r="Q550" s="132"/>
      <c r="R550" s="137"/>
      <c r="S550" s="132"/>
      <c r="T550" s="132"/>
      <c r="U550" s="132"/>
    </row>
    <row r="551" ht="12.75" customHeight="1">
      <c r="A551" s="132"/>
      <c r="B551" s="132"/>
      <c r="C551" s="132"/>
      <c r="D551" s="132"/>
      <c r="E551" s="54"/>
      <c r="F551" s="132"/>
      <c r="G551" s="132"/>
      <c r="H551" s="132"/>
      <c r="I551" s="132"/>
      <c r="J551" s="132"/>
      <c r="K551" s="132"/>
      <c r="L551" s="132"/>
      <c r="M551" s="137"/>
      <c r="N551" s="137"/>
      <c r="O551" s="132"/>
      <c r="P551" s="139"/>
      <c r="Q551" s="132"/>
      <c r="R551" s="137"/>
      <c r="S551" s="132"/>
      <c r="T551" s="132"/>
      <c r="U551" s="132"/>
    </row>
    <row r="552" ht="12.75" customHeight="1">
      <c r="A552" s="132"/>
      <c r="B552" s="132"/>
      <c r="C552" s="132"/>
      <c r="D552" s="132"/>
      <c r="E552" s="54"/>
      <c r="F552" s="132"/>
      <c r="G552" s="132"/>
      <c r="H552" s="132"/>
      <c r="I552" s="132"/>
      <c r="J552" s="132"/>
      <c r="K552" s="132"/>
      <c r="L552" s="132"/>
      <c r="M552" s="137"/>
      <c r="N552" s="137"/>
      <c r="O552" s="132"/>
      <c r="P552" s="139"/>
      <c r="Q552" s="132"/>
      <c r="R552" s="137"/>
      <c r="S552" s="132"/>
      <c r="T552" s="132"/>
      <c r="U552" s="132"/>
    </row>
    <row r="553" ht="12.75" customHeight="1">
      <c r="A553" s="132"/>
      <c r="B553" s="132"/>
      <c r="C553" s="132"/>
      <c r="D553" s="132"/>
      <c r="E553" s="54"/>
      <c r="F553" s="132"/>
      <c r="G553" s="132"/>
      <c r="H553" s="132"/>
      <c r="I553" s="132"/>
      <c r="J553" s="132"/>
      <c r="K553" s="132"/>
      <c r="L553" s="132"/>
      <c r="M553" s="137"/>
      <c r="N553" s="137"/>
      <c r="O553" s="132"/>
      <c r="P553" s="139"/>
      <c r="Q553" s="132"/>
      <c r="R553" s="137"/>
      <c r="S553" s="132"/>
      <c r="T553" s="132"/>
      <c r="U553" s="132"/>
    </row>
    <row r="554" ht="12.75" customHeight="1">
      <c r="A554" s="132"/>
      <c r="B554" s="132"/>
      <c r="C554" s="132"/>
      <c r="D554" s="132"/>
      <c r="E554" s="54"/>
      <c r="F554" s="132"/>
      <c r="G554" s="132"/>
      <c r="H554" s="132"/>
      <c r="I554" s="132"/>
      <c r="J554" s="132"/>
      <c r="K554" s="132"/>
      <c r="L554" s="132"/>
      <c r="M554" s="137"/>
      <c r="N554" s="137"/>
      <c r="O554" s="132"/>
      <c r="P554" s="139"/>
      <c r="Q554" s="132"/>
      <c r="R554" s="137"/>
      <c r="S554" s="132"/>
      <c r="T554" s="132"/>
      <c r="U554" s="132"/>
    </row>
    <row r="555" ht="12.75" customHeight="1">
      <c r="A555" s="132"/>
      <c r="B555" s="132"/>
      <c r="C555" s="132"/>
      <c r="D555" s="132"/>
      <c r="E555" s="54"/>
      <c r="F555" s="132"/>
      <c r="G555" s="132"/>
      <c r="H555" s="132"/>
      <c r="I555" s="132"/>
      <c r="J555" s="132"/>
      <c r="K555" s="132"/>
      <c r="L555" s="132"/>
      <c r="M555" s="137"/>
      <c r="N555" s="137"/>
      <c r="O555" s="132"/>
      <c r="P555" s="139"/>
      <c r="Q555" s="132"/>
      <c r="R555" s="137"/>
      <c r="S555" s="132"/>
      <c r="T555" s="132"/>
      <c r="U555" s="132"/>
    </row>
    <row r="556" ht="12.75" customHeight="1">
      <c r="A556" s="132"/>
      <c r="B556" s="132"/>
      <c r="C556" s="132"/>
      <c r="D556" s="132"/>
      <c r="E556" s="54"/>
      <c r="F556" s="132"/>
      <c r="G556" s="132"/>
      <c r="H556" s="132"/>
      <c r="I556" s="132"/>
      <c r="J556" s="132"/>
      <c r="K556" s="132"/>
      <c r="L556" s="132"/>
      <c r="M556" s="137"/>
      <c r="N556" s="137"/>
      <c r="O556" s="132"/>
      <c r="P556" s="139"/>
      <c r="Q556" s="132"/>
      <c r="R556" s="137"/>
      <c r="S556" s="132"/>
      <c r="T556" s="132"/>
      <c r="U556" s="132"/>
    </row>
    <row r="557" ht="12.75" customHeight="1">
      <c r="A557" s="132"/>
      <c r="B557" s="132"/>
      <c r="C557" s="132"/>
      <c r="D557" s="132"/>
      <c r="E557" s="54"/>
      <c r="F557" s="132"/>
      <c r="G557" s="132"/>
      <c r="H557" s="132"/>
      <c r="I557" s="132"/>
      <c r="J557" s="132"/>
      <c r="K557" s="132"/>
      <c r="L557" s="132"/>
      <c r="M557" s="137"/>
      <c r="N557" s="137"/>
      <c r="O557" s="132"/>
      <c r="P557" s="139"/>
      <c r="Q557" s="132"/>
      <c r="R557" s="137"/>
      <c r="S557" s="132"/>
      <c r="T557" s="132"/>
      <c r="U557" s="132"/>
    </row>
    <row r="558" ht="12.75" customHeight="1">
      <c r="A558" s="132"/>
      <c r="B558" s="132"/>
      <c r="C558" s="132"/>
      <c r="D558" s="132"/>
      <c r="E558" s="54"/>
      <c r="F558" s="132"/>
      <c r="G558" s="132"/>
      <c r="H558" s="132"/>
      <c r="I558" s="132"/>
      <c r="J558" s="132"/>
      <c r="K558" s="132"/>
      <c r="L558" s="132"/>
      <c r="M558" s="137"/>
      <c r="N558" s="137"/>
      <c r="O558" s="132"/>
      <c r="P558" s="139"/>
      <c r="Q558" s="132"/>
      <c r="R558" s="137"/>
      <c r="S558" s="132"/>
      <c r="T558" s="132"/>
      <c r="U558" s="132"/>
    </row>
    <row r="559" ht="12.75" customHeight="1">
      <c r="A559" s="132"/>
      <c r="B559" s="132"/>
      <c r="C559" s="132"/>
      <c r="D559" s="132"/>
      <c r="E559" s="54"/>
      <c r="F559" s="132"/>
      <c r="G559" s="132"/>
      <c r="H559" s="132"/>
      <c r="I559" s="132"/>
      <c r="J559" s="132"/>
      <c r="K559" s="132"/>
      <c r="L559" s="132"/>
      <c r="M559" s="137"/>
      <c r="N559" s="137"/>
      <c r="O559" s="132"/>
      <c r="P559" s="139"/>
      <c r="Q559" s="132"/>
      <c r="R559" s="137"/>
      <c r="S559" s="132"/>
      <c r="T559" s="132"/>
      <c r="U559" s="132"/>
    </row>
    <row r="560" ht="12.75" customHeight="1">
      <c r="A560" s="132"/>
      <c r="B560" s="132"/>
      <c r="C560" s="132"/>
      <c r="D560" s="132"/>
      <c r="E560" s="54"/>
      <c r="F560" s="132"/>
      <c r="G560" s="132"/>
      <c r="H560" s="132"/>
      <c r="I560" s="132"/>
      <c r="J560" s="132"/>
      <c r="K560" s="132"/>
      <c r="L560" s="132"/>
      <c r="M560" s="137"/>
      <c r="N560" s="137"/>
      <c r="O560" s="132"/>
      <c r="P560" s="139"/>
      <c r="Q560" s="132"/>
      <c r="R560" s="137"/>
      <c r="S560" s="132"/>
      <c r="T560" s="132"/>
      <c r="U560" s="132"/>
    </row>
    <row r="561" ht="12.75" customHeight="1">
      <c r="A561" s="132"/>
      <c r="B561" s="132"/>
      <c r="C561" s="132"/>
      <c r="D561" s="132"/>
      <c r="E561" s="54"/>
      <c r="F561" s="132"/>
      <c r="G561" s="132"/>
      <c r="H561" s="132"/>
      <c r="I561" s="132"/>
      <c r="J561" s="132"/>
      <c r="K561" s="132"/>
      <c r="L561" s="132"/>
      <c r="M561" s="137"/>
      <c r="N561" s="137"/>
      <c r="O561" s="132"/>
      <c r="P561" s="139"/>
      <c r="Q561" s="132"/>
      <c r="R561" s="137"/>
      <c r="S561" s="132"/>
      <c r="T561" s="132"/>
      <c r="U561" s="132"/>
    </row>
    <row r="562" ht="12.75" customHeight="1">
      <c r="A562" s="132"/>
      <c r="B562" s="132"/>
      <c r="C562" s="132"/>
      <c r="D562" s="132"/>
      <c r="E562" s="54"/>
      <c r="F562" s="132"/>
      <c r="G562" s="132"/>
      <c r="H562" s="132"/>
      <c r="I562" s="132"/>
      <c r="J562" s="132"/>
      <c r="K562" s="132"/>
      <c r="L562" s="132"/>
      <c r="M562" s="137"/>
      <c r="N562" s="137"/>
      <c r="O562" s="132"/>
      <c r="P562" s="139"/>
      <c r="Q562" s="132"/>
      <c r="R562" s="137"/>
      <c r="S562" s="132"/>
      <c r="T562" s="132"/>
      <c r="U562" s="132"/>
    </row>
    <row r="563" ht="12.75" customHeight="1">
      <c r="A563" s="132"/>
      <c r="B563" s="132"/>
      <c r="C563" s="132"/>
      <c r="D563" s="132"/>
      <c r="E563" s="54"/>
      <c r="F563" s="132"/>
      <c r="G563" s="132"/>
      <c r="H563" s="132"/>
      <c r="I563" s="132"/>
      <c r="J563" s="132"/>
      <c r="K563" s="132"/>
      <c r="L563" s="132"/>
      <c r="M563" s="137"/>
      <c r="N563" s="137"/>
      <c r="O563" s="132"/>
      <c r="P563" s="139"/>
      <c r="Q563" s="132"/>
      <c r="R563" s="137"/>
      <c r="S563" s="132"/>
      <c r="T563" s="132"/>
      <c r="U563" s="132"/>
    </row>
    <row r="564" ht="12.75" customHeight="1">
      <c r="A564" s="132"/>
      <c r="B564" s="132"/>
      <c r="C564" s="132"/>
      <c r="D564" s="132"/>
      <c r="E564" s="54"/>
      <c r="F564" s="132"/>
      <c r="G564" s="132"/>
      <c r="H564" s="132"/>
      <c r="I564" s="132"/>
      <c r="J564" s="132"/>
      <c r="K564" s="132"/>
      <c r="L564" s="132"/>
      <c r="M564" s="137"/>
      <c r="N564" s="137"/>
      <c r="O564" s="132"/>
      <c r="P564" s="139"/>
      <c r="Q564" s="132"/>
      <c r="R564" s="137"/>
      <c r="S564" s="132"/>
      <c r="T564" s="132"/>
      <c r="U564" s="132"/>
    </row>
    <row r="565" ht="12.75" customHeight="1">
      <c r="A565" s="132"/>
      <c r="B565" s="132"/>
      <c r="C565" s="132"/>
      <c r="D565" s="132"/>
      <c r="E565" s="54"/>
      <c r="F565" s="132"/>
      <c r="G565" s="132"/>
      <c r="H565" s="132"/>
      <c r="I565" s="132"/>
      <c r="J565" s="132"/>
      <c r="K565" s="132"/>
      <c r="L565" s="132"/>
      <c r="M565" s="137"/>
      <c r="N565" s="137"/>
      <c r="O565" s="132"/>
      <c r="P565" s="139"/>
      <c r="Q565" s="132"/>
      <c r="R565" s="137"/>
      <c r="S565" s="132"/>
      <c r="T565" s="132"/>
      <c r="U565" s="132"/>
    </row>
    <row r="566" ht="12.75" customHeight="1">
      <c r="A566" s="132"/>
      <c r="B566" s="132"/>
      <c r="C566" s="132"/>
      <c r="D566" s="132"/>
      <c r="E566" s="54"/>
      <c r="F566" s="132"/>
      <c r="G566" s="132"/>
      <c r="H566" s="132"/>
      <c r="I566" s="132"/>
      <c r="J566" s="132"/>
      <c r="K566" s="132"/>
      <c r="L566" s="132"/>
      <c r="M566" s="137"/>
      <c r="N566" s="137"/>
      <c r="O566" s="132"/>
      <c r="P566" s="139"/>
      <c r="Q566" s="132"/>
      <c r="R566" s="137"/>
      <c r="S566" s="132"/>
      <c r="T566" s="132"/>
      <c r="U566" s="132"/>
    </row>
    <row r="567" ht="12.75" customHeight="1">
      <c r="A567" s="132"/>
      <c r="B567" s="132"/>
      <c r="C567" s="132"/>
      <c r="D567" s="132"/>
      <c r="E567" s="54"/>
      <c r="F567" s="132"/>
      <c r="G567" s="132"/>
      <c r="H567" s="132"/>
      <c r="I567" s="132"/>
      <c r="J567" s="132"/>
      <c r="K567" s="132"/>
      <c r="L567" s="132"/>
      <c r="M567" s="137"/>
      <c r="N567" s="137"/>
      <c r="O567" s="132"/>
      <c r="P567" s="139"/>
      <c r="Q567" s="132"/>
      <c r="R567" s="137"/>
      <c r="S567" s="132"/>
      <c r="T567" s="132"/>
      <c r="U567" s="132"/>
    </row>
    <row r="568" ht="12.75" customHeight="1">
      <c r="A568" s="132"/>
      <c r="B568" s="132"/>
      <c r="C568" s="132"/>
      <c r="D568" s="132"/>
      <c r="E568" s="54"/>
      <c r="F568" s="132"/>
      <c r="G568" s="132"/>
      <c r="H568" s="132"/>
      <c r="I568" s="132"/>
      <c r="J568" s="132"/>
      <c r="K568" s="132"/>
      <c r="L568" s="132"/>
      <c r="M568" s="137"/>
      <c r="N568" s="137"/>
      <c r="O568" s="132"/>
      <c r="P568" s="139"/>
      <c r="Q568" s="132"/>
      <c r="R568" s="137"/>
      <c r="S568" s="132"/>
      <c r="T568" s="132"/>
      <c r="U568" s="132"/>
    </row>
    <row r="569" ht="12.75" customHeight="1">
      <c r="A569" s="132"/>
      <c r="B569" s="132"/>
      <c r="C569" s="132"/>
      <c r="D569" s="132"/>
      <c r="E569" s="54"/>
      <c r="F569" s="132"/>
      <c r="G569" s="132"/>
      <c r="H569" s="132"/>
      <c r="I569" s="132"/>
      <c r="J569" s="132"/>
      <c r="K569" s="132"/>
      <c r="L569" s="132"/>
      <c r="M569" s="137"/>
      <c r="N569" s="137"/>
      <c r="O569" s="132"/>
      <c r="P569" s="139"/>
      <c r="Q569" s="132"/>
      <c r="R569" s="137"/>
      <c r="S569" s="132"/>
      <c r="T569" s="132"/>
      <c r="U569" s="132"/>
    </row>
    <row r="570" ht="12.75" customHeight="1">
      <c r="A570" s="132"/>
      <c r="B570" s="132"/>
      <c r="C570" s="132"/>
      <c r="D570" s="132"/>
      <c r="E570" s="54"/>
      <c r="F570" s="132"/>
      <c r="G570" s="132"/>
      <c r="H570" s="132"/>
      <c r="I570" s="132"/>
      <c r="J570" s="132"/>
      <c r="K570" s="132"/>
      <c r="L570" s="132"/>
      <c r="M570" s="137"/>
      <c r="N570" s="137"/>
      <c r="O570" s="132"/>
      <c r="P570" s="139"/>
      <c r="Q570" s="132"/>
      <c r="R570" s="137"/>
      <c r="S570" s="132"/>
      <c r="T570" s="132"/>
      <c r="U570" s="132"/>
    </row>
    <row r="571" ht="12.75" customHeight="1">
      <c r="A571" s="132"/>
      <c r="B571" s="132"/>
      <c r="C571" s="132"/>
      <c r="D571" s="132"/>
      <c r="E571" s="54"/>
      <c r="F571" s="132"/>
      <c r="G571" s="132"/>
      <c r="H571" s="132"/>
      <c r="I571" s="132"/>
      <c r="J571" s="132"/>
      <c r="K571" s="132"/>
      <c r="L571" s="132"/>
      <c r="M571" s="137"/>
      <c r="N571" s="137"/>
      <c r="O571" s="132"/>
      <c r="P571" s="139"/>
      <c r="Q571" s="132"/>
      <c r="R571" s="137"/>
      <c r="S571" s="132"/>
      <c r="T571" s="132"/>
      <c r="U571" s="132"/>
    </row>
    <row r="572" ht="12.75" customHeight="1">
      <c r="A572" s="132"/>
      <c r="B572" s="132"/>
      <c r="C572" s="132"/>
      <c r="D572" s="132"/>
      <c r="E572" s="54"/>
      <c r="F572" s="132"/>
      <c r="G572" s="132"/>
      <c r="H572" s="132"/>
      <c r="I572" s="132"/>
      <c r="J572" s="132"/>
      <c r="K572" s="132"/>
      <c r="L572" s="132"/>
      <c r="M572" s="137"/>
      <c r="N572" s="137"/>
      <c r="O572" s="132"/>
      <c r="P572" s="139"/>
      <c r="Q572" s="132"/>
      <c r="R572" s="137"/>
      <c r="S572" s="132"/>
      <c r="T572" s="132"/>
      <c r="U572" s="132"/>
    </row>
    <row r="573" ht="12.75" customHeight="1">
      <c r="A573" s="132"/>
      <c r="B573" s="132"/>
      <c r="C573" s="132"/>
      <c r="D573" s="132"/>
      <c r="E573" s="54"/>
      <c r="F573" s="132"/>
      <c r="G573" s="132"/>
      <c r="H573" s="132"/>
      <c r="I573" s="132"/>
      <c r="J573" s="132"/>
      <c r="K573" s="132"/>
      <c r="L573" s="132"/>
      <c r="M573" s="137"/>
      <c r="N573" s="137"/>
      <c r="O573" s="132"/>
      <c r="P573" s="139"/>
      <c r="Q573" s="132"/>
      <c r="R573" s="137"/>
      <c r="S573" s="132"/>
      <c r="T573" s="132"/>
      <c r="U573" s="132"/>
    </row>
    <row r="574" ht="12.75" customHeight="1">
      <c r="A574" s="132"/>
      <c r="B574" s="132"/>
      <c r="C574" s="132"/>
      <c r="D574" s="132"/>
      <c r="E574" s="54"/>
      <c r="F574" s="132"/>
      <c r="G574" s="132"/>
      <c r="H574" s="132"/>
      <c r="I574" s="132"/>
      <c r="J574" s="132"/>
      <c r="K574" s="132"/>
      <c r="L574" s="132"/>
      <c r="M574" s="137"/>
      <c r="N574" s="137"/>
      <c r="O574" s="132"/>
      <c r="P574" s="139"/>
      <c r="Q574" s="132"/>
      <c r="R574" s="137"/>
      <c r="S574" s="132"/>
      <c r="T574" s="132"/>
      <c r="U574" s="132"/>
    </row>
    <row r="575" ht="12.75" customHeight="1">
      <c r="A575" s="132"/>
      <c r="B575" s="132"/>
      <c r="C575" s="132"/>
      <c r="D575" s="132"/>
      <c r="E575" s="54"/>
      <c r="F575" s="132"/>
      <c r="G575" s="132"/>
      <c r="H575" s="132"/>
      <c r="I575" s="132"/>
      <c r="J575" s="132"/>
      <c r="K575" s="132"/>
      <c r="L575" s="132"/>
      <c r="M575" s="137"/>
      <c r="N575" s="137"/>
      <c r="O575" s="132"/>
      <c r="P575" s="139"/>
      <c r="Q575" s="132"/>
      <c r="R575" s="137"/>
      <c r="S575" s="132"/>
      <c r="T575" s="132"/>
      <c r="U575" s="132"/>
    </row>
    <row r="576" ht="12.75" customHeight="1">
      <c r="A576" s="132"/>
      <c r="B576" s="132"/>
      <c r="C576" s="132"/>
      <c r="D576" s="132"/>
      <c r="E576" s="54"/>
      <c r="F576" s="132"/>
      <c r="G576" s="132"/>
      <c r="H576" s="132"/>
      <c r="I576" s="132"/>
      <c r="J576" s="132"/>
      <c r="K576" s="132"/>
      <c r="L576" s="132"/>
      <c r="M576" s="137"/>
      <c r="N576" s="137"/>
      <c r="O576" s="132"/>
      <c r="P576" s="139"/>
      <c r="Q576" s="132"/>
      <c r="R576" s="137"/>
      <c r="S576" s="132"/>
      <c r="T576" s="132"/>
      <c r="U576" s="132"/>
    </row>
    <row r="577" ht="12.75" customHeight="1">
      <c r="A577" s="132"/>
      <c r="B577" s="132"/>
      <c r="C577" s="132"/>
      <c r="D577" s="132"/>
      <c r="E577" s="54"/>
      <c r="F577" s="132"/>
      <c r="G577" s="132"/>
      <c r="H577" s="132"/>
      <c r="I577" s="132"/>
      <c r="J577" s="132"/>
      <c r="K577" s="132"/>
      <c r="L577" s="132"/>
      <c r="M577" s="137"/>
      <c r="N577" s="137"/>
      <c r="O577" s="132"/>
      <c r="P577" s="139"/>
      <c r="Q577" s="132"/>
      <c r="R577" s="137"/>
      <c r="S577" s="132"/>
      <c r="T577" s="132"/>
      <c r="U577" s="132"/>
    </row>
    <row r="578" ht="12.75" customHeight="1">
      <c r="A578" s="132"/>
      <c r="B578" s="132"/>
      <c r="C578" s="132"/>
      <c r="D578" s="132"/>
      <c r="E578" s="54"/>
      <c r="F578" s="132"/>
      <c r="G578" s="132"/>
      <c r="H578" s="132"/>
      <c r="I578" s="132"/>
      <c r="J578" s="132"/>
      <c r="K578" s="132"/>
      <c r="L578" s="132"/>
      <c r="M578" s="137"/>
      <c r="N578" s="137"/>
      <c r="O578" s="132"/>
      <c r="P578" s="139"/>
      <c r="Q578" s="132"/>
      <c r="R578" s="137"/>
      <c r="S578" s="132"/>
      <c r="T578" s="132"/>
      <c r="U578" s="132"/>
    </row>
    <row r="579" ht="12.75" customHeight="1">
      <c r="A579" s="132"/>
      <c r="B579" s="132"/>
      <c r="C579" s="132"/>
      <c r="D579" s="132"/>
      <c r="E579" s="54"/>
      <c r="F579" s="132"/>
      <c r="G579" s="132"/>
      <c r="H579" s="132"/>
      <c r="I579" s="132"/>
      <c r="J579" s="132"/>
      <c r="K579" s="132"/>
      <c r="L579" s="132"/>
      <c r="M579" s="137"/>
      <c r="N579" s="137"/>
      <c r="O579" s="132"/>
      <c r="P579" s="139"/>
      <c r="Q579" s="132"/>
      <c r="R579" s="137"/>
      <c r="S579" s="132"/>
      <c r="T579" s="132"/>
      <c r="U579" s="132"/>
    </row>
    <row r="580" ht="12.75" customHeight="1">
      <c r="A580" s="132"/>
      <c r="B580" s="132"/>
      <c r="C580" s="132"/>
      <c r="D580" s="132"/>
      <c r="E580" s="54"/>
      <c r="F580" s="132"/>
      <c r="G580" s="132"/>
      <c r="H580" s="132"/>
      <c r="I580" s="132"/>
      <c r="J580" s="132"/>
      <c r="K580" s="132"/>
      <c r="L580" s="132"/>
      <c r="M580" s="137"/>
      <c r="N580" s="137"/>
      <c r="O580" s="132"/>
      <c r="P580" s="139"/>
      <c r="Q580" s="132"/>
      <c r="R580" s="137"/>
      <c r="S580" s="132"/>
      <c r="T580" s="132"/>
      <c r="U580" s="132"/>
    </row>
    <row r="581" ht="12.75" customHeight="1">
      <c r="A581" s="132"/>
      <c r="B581" s="132"/>
      <c r="C581" s="132"/>
      <c r="D581" s="132"/>
      <c r="E581" s="54"/>
      <c r="F581" s="132"/>
      <c r="G581" s="132"/>
      <c r="H581" s="132"/>
      <c r="I581" s="132"/>
      <c r="J581" s="132"/>
      <c r="K581" s="132"/>
      <c r="L581" s="132"/>
      <c r="M581" s="137"/>
      <c r="N581" s="137"/>
      <c r="O581" s="132"/>
      <c r="P581" s="139"/>
      <c r="Q581" s="132"/>
      <c r="R581" s="137"/>
      <c r="S581" s="132"/>
      <c r="T581" s="132"/>
      <c r="U581" s="132"/>
    </row>
    <row r="582" ht="12.75" customHeight="1">
      <c r="A582" s="132"/>
      <c r="B582" s="132"/>
      <c r="C582" s="132"/>
      <c r="D582" s="132"/>
      <c r="E582" s="54"/>
      <c r="F582" s="132"/>
      <c r="G582" s="132"/>
      <c r="H582" s="132"/>
      <c r="I582" s="132"/>
      <c r="J582" s="132"/>
      <c r="K582" s="132"/>
      <c r="L582" s="132"/>
      <c r="M582" s="137"/>
      <c r="N582" s="137"/>
      <c r="O582" s="132"/>
      <c r="P582" s="139"/>
      <c r="Q582" s="132"/>
      <c r="R582" s="137"/>
      <c r="S582" s="132"/>
      <c r="T582" s="132"/>
      <c r="U582" s="132"/>
    </row>
    <row r="583" ht="12.75" customHeight="1">
      <c r="A583" s="132"/>
      <c r="B583" s="132"/>
      <c r="C583" s="132"/>
      <c r="D583" s="132"/>
      <c r="E583" s="54"/>
      <c r="F583" s="132"/>
      <c r="G583" s="132"/>
      <c r="H583" s="132"/>
      <c r="I583" s="132"/>
      <c r="J583" s="132"/>
      <c r="K583" s="132"/>
      <c r="L583" s="132"/>
      <c r="M583" s="137"/>
      <c r="N583" s="137"/>
      <c r="O583" s="132"/>
      <c r="P583" s="139"/>
      <c r="Q583" s="132"/>
      <c r="R583" s="137"/>
      <c r="S583" s="132"/>
      <c r="T583" s="132"/>
      <c r="U583" s="132"/>
    </row>
    <row r="584" ht="12.75" customHeight="1">
      <c r="A584" s="132"/>
      <c r="B584" s="132"/>
      <c r="C584" s="132"/>
      <c r="D584" s="132"/>
      <c r="E584" s="54"/>
      <c r="F584" s="132"/>
      <c r="G584" s="132"/>
      <c r="H584" s="132"/>
      <c r="I584" s="132"/>
      <c r="J584" s="132"/>
      <c r="K584" s="132"/>
      <c r="L584" s="132"/>
      <c r="M584" s="137"/>
      <c r="N584" s="137"/>
      <c r="O584" s="132"/>
      <c r="P584" s="139"/>
      <c r="Q584" s="132"/>
      <c r="R584" s="137"/>
      <c r="S584" s="132"/>
      <c r="T584" s="132"/>
      <c r="U584" s="132"/>
    </row>
    <row r="585" ht="12.75" customHeight="1">
      <c r="A585" s="132"/>
      <c r="B585" s="132"/>
      <c r="C585" s="132"/>
      <c r="D585" s="132"/>
      <c r="E585" s="54"/>
      <c r="F585" s="132"/>
      <c r="G585" s="132"/>
      <c r="H585" s="132"/>
      <c r="I585" s="132"/>
      <c r="J585" s="132"/>
      <c r="K585" s="132"/>
      <c r="L585" s="132"/>
      <c r="M585" s="137"/>
      <c r="N585" s="137"/>
      <c r="O585" s="132"/>
      <c r="P585" s="139"/>
      <c r="Q585" s="132"/>
      <c r="R585" s="137"/>
      <c r="S585" s="132"/>
      <c r="T585" s="132"/>
      <c r="U585" s="132"/>
    </row>
    <row r="586" ht="12.75" customHeight="1">
      <c r="A586" s="132"/>
      <c r="B586" s="132"/>
      <c r="C586" s="132"/>
      <c r="D586" s="132"/>
      <c r="E586" s="54"/>
      <c r="F586" s="132"/>
      <c r="G586" s="132"/>
      <c r="H586" s="132"/>
      <c r="I586" s="132"/>
      <c r="J586" s="132"/>
      <c r="K586" s="132"/>
      <c r="L586" s="132"/>
      <c r="M586" s="137"/>
      <c r="N586" s="137"/>
      <c r="O586" s="132"/>
      <c r="P586" s="139"/>
      <c r="Q586" s="132"/>
      <c r="R586" s="137"/>
      <c r="S586" s="132"/>
      <c r="T586" s="132"/>
      <c r="U586" s="132"/>
    </row>
    <row r="587" ht="12.75" customHeight="1">
      <c r="A587" s="132"/>
      <c r="B587" s="132"/>
      <c r="C587" s="132"/>
      <c r="D587" s="132"/>
      <c r="E587" s="54"/>
      <c r="F587" s="132"/>
      <c r="G587" s="132"/>
      <c r="H587" s="132"/>
      <c r="I587" s="132"/>
      <c r="J587" s="132"/>
      <c r="K587" s="132"/>
      <c r="L587" s="132"/>
      <c r="M587" s="137"/>
      <c r="N587" s="137"/>
      <c r="O587" s="132"/>
      <c r="P587" s="139"/>
      <c r="Q587" s="132"/>
      <c r="R587" s="137"/>
      <c r="S587" s="132"/>
      <c r="T587" s="132"/>
      <c r="U587" s="132"/>
    </row>
    <row r="588" ht="12.75" customHeight="1">
      <c r="A588" s="132"/>
      <c r="B588" s="132"/>
      <c r="C588" s="132"/>
      <c r="D588" s="132"/>
      <c r="E588" s="54"/>
      <c r="F588" s="132"/>
      <c r="G588" s="132"/>
      <c r="H588" s="132"/>
      <c r="I588" s="132"/>
      <c r="J588" s="132"/>
      <c r="K588" s="132"/>
      <c r="L588" s="132"/>
      <c r="M588" s="137"/>
      <c r="N588" s="137"/>
      <c r="O588" s="132"/>
      <c r="P588" s="139"/>
      <c r="Q588" s="132"/>
      <c r="R588" s="137"/>
      <c r="S588" s="132"/>
      <c r="T588" s="132"/>
      <c r="U588" s="132"/>
    </row>
    <row r="589" ht="12.75" customHeight="1">
      <c r="A589" s="132"/>
      <c r="B589" s="132"/>
      <c r="C589" s="132"/>
      <c r="D589" s="132"/>
      <c r="E589" s="54"/>
      <c r="F589" s="132"/>
      <c r="G589" s="132"/>
      <c r="H589" s="132"/>
      <c r="I589" s="132"/>
      <c r="J589" s="132"/>
      <c r="K589" s="132"/>
      <c r="L589" s="132"/>
      <c r="M589" s="137"/>
      <c r="N589" s="137"/>
      <c r="O589" s="132"/>
      <c r="P589" s="139"/>
      <c r="Q589" s="132"/>
      <c r="R589" s="137"/>
      <c r="S589" s="132"/>
      <c r="T589" s="132"/>
      <c r="U589" s="132"/>
    </row>
    <row r="590" ht="12.75" customHeight="1">
      <c r="A590" s="132"/>
      <c r="B590" s="132"/>
      <c r="C590" s="132"/>
      <c r="D590" s="132"/>
      <c r="E590" s="54"/>
      <c r="F590" s="132"/>
      <c r="G590" s="132"/>
      <c r="H590" s="132"/>
      <c r="I590" s="132"/>
      <c r="J590" s="132"/>
      <c r="K590" s="132"/>
      <c r="L590" s="132"/>
      <c r="M590" s="137"/>
      <c r="N590" s="137"/>
      <c r="O590" s="132"/>
      <c r="P590" s="139"/>
      <c r="Q590" s="132"/>
      <c r="R590" s="137"/>
      <c r="S590" s="132"/>
      <c r="T590" s="132"/>
      <c r="U590" s="132"/>
    </row>
    <row r="591" ht="12.75" customHeight="1">
      <c r="A591" s="132"/>
      <c r="B591" s="132"/>
      <c r="C591" s="132"/>
      <c r="D591" s="132"/>
      <c r="E591" s="54"/>
      <c r="F591" s="132"/>
      <c r="G591" s="132"/>
      <c r="H591" s="132"/>
      <c r="I591" s="132"/>
      <c r="J591" s="132"/>
      <c r="K591" s="132"/>
      <c r="L591" s="132"/>
      <c r="M591" s="137"/>
      <c r="N591" s="137"/>
      <c r="O591" s="132"/>
      <c r="P591" s="139"/>
      <c r="Q591" s="132"/>
      <c r="R591" s="137"/>
      <c r="S591" s="132"/>
      <c r="T591" s="132"/>
      <c r="U591" s="132"/>
    </row>
    <row r="592" ht="12.75" customHeight="1">
      <c r="A592" s="132"/>
      <c r="B592" s="132"/>
      <c r="C592" s="132"/>
      <c r="D592" s="132"/>
      <c r="E592" s="54"/>
      <c r="F592" s="132"/>
      <c r="G592" s="132"/>
      <c r="H592" s="132"/>
      <c r="I592" s="132"/>
      <c r="J592" s="132"/>
      <c r="K592" s="132"/>
      <c r="L592" s="132"/>
      <c r="M592" s="137"/>
      <c r="N592" s="137"/>
      <c r="O592" s="132"/>
      <c r="P592" s="139"/>
      <c r="Q592" s="132"/>
      <c r="R592" s="137"/>
      <c r="S592" s="132"/>
      <c r="T592" s="132"/>
      <c r="U592" s="132"/>
    </row>
    <row r="593" ht="12.75" customHeight="1">
      <c r="A593" s="132"/>
      <c r="B593" s="132"/>
      <c r="C593" s="132"/>
      <c r="D593" s="132"/>
      <c r="E593" s="54"/>
      <c r="F593" s="132"/>
      <c r="G593" s="132"/>
      <c r="H593" s="132"/>
      <c r="I593" s="132"/>
      <c r="J593" s="132"/>
      <c r="K593" s="132"/>
      <c r="L593" s="132"/>
      <c r="M593" s="137"/>
      <c r="N593" s="137"/>
      <c r="O593" s="132"/>
      <c r="P593" s="139"/>
      <c r="Q593" s="132"/>
      <c r="R593" s="137"/>
      <c r="S593" s="132"/>
      <c r="T593" s="132"/>
      <c r="U593" s="132"/>
    </row>
    <row r="594" ht="12.75" customHeight="1">
      <c r="A594" s="132"/>
      <c r="B594" s="132"/>
      <c r="C594" s="132"/>
      <c r="D594" s="132"/>
      <c r="E594" s="54"/>
      <c r="F594" s="132"/>
      <c r="G594" s="132"/>
      <c r="H594" s="132"/>
      <c r="I594" s="132"/>
      <c r="J594" s="132"/>
      <c r="K594" s="132"/>
      <c r="L594" s="132"/>
      <c r="M594" s="137"/>
      <c r="N594" s="137"/>
      <c r="O594" s="132"/>
      <c r="P594" s="139"/>
      <c r="Q594" s="132"/>
      <c r="R594" s="137"/>
      <c r="S594" s="132"/>
      <c r="T594" s="132"/>
      <c r="U594" s="132"/>
    </row>
    <row r="595" ht="12.75" customHeight="1">
      <c r="A595" s="132"/>
      <c r="B595" s="132"/>
      <c r="C595" s="132"/>
      <c r="D595" s="132"/>
      <c r="E595" s="54"/>
      <c r="F595" s="132"/>
      <c r="G595" s="132"/>
      <c r="H595" s="132"/>
      <c r="I595" s="132"/>
      <c r="J595" s="132"/>
      <c r="K595" s="132"/>
      <c r="L595" s="132"/>
      <c r="M595" s="137"/>
      <c r="N595" s="137"/>
      <c r="O595" s="132"/>
      <c r="P595" s="139"/>
      <c r="Q595" s="132"/>
      <c r="R595" s="137"/>
      <c r="S595" s="132"/>
      <c r="T595" s="132"/>
      <c r="U595" s="132"/>
    </row>
    <row r="596" ht="12.75" customHeight="1">
      <c r="A596" s="132"/>
      <c r="B596" s="132"/>
      <c r="C596" s="132"/>
      <c r="D596" s="132"/>
      <c r="E596" s="54"/>
      <c r="F596" s="132"/>
      <c r="G596" s="132"/>
      <c r="H596" s="132"/>
      <c r="I596" s="132"/>
      <c r="J596" s="132"/>
      <c r="K596" s="132"/>
      <c r="L596" s="132"/>
      <c r="M596" s="137"/>
      <c r="N596" s="137"/>
      <c r="O596" s="132"/>
      <c r="P596" s="139"/>
      <c r="Q596" s="132"/>
      <c r="R596" s="137"/>
      <c r="S596" s="132"/>
      <c r="T596" s="132"/>
      <c r="U596" s="132"/>
    </row>
    <row r="597" ht="12.75" customHeight="1">
      <c r="A597" s="132"/>
      <c r="B597" s="132"/>
      <c r="C597" s="132"/>
      <c r="D597" s="132"/>
      <c r="E597" s="54"/>
      <c r="F597" s="132"/>
      <c r="G597" s="132"/>
      <c r="H597" s="132"/>
      <c r="I597" s="132"/>
      <c r="J597" s="132"/>
      <c r="K597" s="132"/>
      <c r="L597" s="132"/>
      <c r="M597" s="137"/>
      <c r="N597" s="137"/>
      <c r="O597" s="132"/>
      <c r="P597" s="139"/>
      <c r="Q597" s="132"/>
      <c r="R597" s="137"/>
      <c r="S597" s="132"/>
      <c r="T597" s="132"/>
      <c r="U597" s="132"/>
    </row>
    <row r="598" ht="12.75" customHeight="1">
      <c r="A598" s="132"/>
      <c r="B598" s="132"/>
      <c r="C598" s="132"/>
      <c r="D598" s="132"/>
      <c r="E598" s="54"/>
      <c r="F598" s="132"/>
      <c r="G598" s="132"/>
      <c r="H598" s="132"/>
      <c r="I598" s="132"/>
      <c r="J598" s="132"/>
      <c r="K598" s="132"/>
      <c r="L598" s="132"/>
      <c r="M598" s="137"/>
      <c r="N598" s="137"/>
      <c r="O598" s="132"/>
      <c r="P598" s="139"/>
      <c r="Q598" s="132"/>
      <c r="R598" s="137"/>
      <c r="S598" s="132"/>
      <c r="T598" s="132"/>
      <c r="U598" s="132"/>
    </row>
    <row r="599" ht="12.75" customHeight="1">
      <c r="A599" s="132"/>
      <c r="B599" s="132"/>
      <c r="C599" s="132"/>
      <c r="D599" s="132"/>
      <c r="E599" s="54"/>
      <c r="F599" s="132"/>
      <c r="G599" s="132"/>
      <c r="H599" s="132"/>
      <c r="I599" s="132"/>
      <c r="J599" s="132"/>
      <c r="K599" s="132"/>
      <c r="L599" s="132"/>
      <c r="M599" s="137"/>
      <c r="N599" s="137"/>
      <c r="O599" s="132"/>
      <c r="P599" s="139"/>
      <c r="Q599" s="132"/>
      <c r="R599" s="137"/>
      <c r="S599" s="132"/>
      <c r="T599" s="132"/>
      <c r="U599" s="132"/>
    </row>
    <row r="600" ht="12.75" customHeight="1">
      <c r="A600" s="132"/>
      <c r="B600" s="132"/>
      <c r="C600" s="132"/>
      <c r="D600" s="132"/>
      <c r="E600" s="54"/>
      <c r="F600" s="132"/>
      <c r="G600" s="132"/>
      <c r="H600" s="132"/>
      <c r="I600" s="132"/>
      <c r="J600" s="132"/>
      <c r="K600" s="132"/>
      <c r="L600" s="132"/>
      <c r="M600" s="137"/>
      <c r="N600" s="137"/>
      <c r="O600" s="132"/>
      <c r="P600" s="139"/>
      <c r="Q600" s="132"/>
      <c r="R600" s="137"/>
      <c r="S600" s="132"/>
      <c r="T600" s="132"/>
      <c r="U600" s="132"/>
    </row>
    <row r="601" ht="12.75" customHeight="1">
      <c r="A601" s="132"/>
      <c r="B601" s="132"/>
      <c r="C601" s="132"/>
      <c r="D601" s="132"/>
      <c r="E601" s="54"/>
      <c r="F601" s="132"/>
      <c r="G601" s="132"/>
      <c r="H601" s="132"/>
      <c r="I601" s="132"/>
      <c r="J601" s="132"/>
      <c r="K601" s="132"/>
      <c r="L601" s="132"/>
      <c r="M601" s="137"/>
      <c r="N601" s="137"/>
      <c r="O601" s="132"/>
      <c r="P601" s="139"/>
      <c r="Q601" s="132"/>
      <c r="R601" s="137"/>
      <c r="S601" s="132"/>
      <c r="T601" s="132"/>
      <c r="U601" s="132"/>
    </row>
    <row r="602" ht="12.75" customHeight="1">
      <c r="A602" s="132"/>
      <c r="B602" s="132"/>
      <c r="C602" s="132"/>
      <c r="D602" s="132"/>
      <c r="E602" s="54"/>
      <c r="F602" s="132"/>
      <c r="G602" s="132"/>
      <c r="H602" s="132"/>
      <c r="I602" s="132"/>
      <c r="J602" s="132"/>
      <c r="K602" s="132"/>
      <c r="L602" s="132"/>
      <c r="M602" s="137"/>
      <c r="N602" s="137"/>
      <c r="O602" s="132"/>
      <c r="P602" s="139"/>
      <c r="Q602" s="132"/>
      <c r="R602" s="137"/>
      <c r="S602" s="132"/>
      <c r="T602" s="132"/>
      <c r="U602" s="132"/>
    </row>
    <row r="603" ht="12.75" customHeight="1">
      <c r="A603" s="132"/>
      <c r="B603" s="132"/>
      <c r="C603" s="132"/>
      <c r="D603" s="132"/>
      <c r="E603" s="54"/>
      <c r="F603" s="132"/>
      <c r="G603" s="132"/>
      <c r="H603" s="132"/>
      <c r="I603" s="132"/>
      <c r="J603" s="132"/>
      <c r="K603" s="132"/>
      <c r="L603" s="132"/>
      <c r="M603" s="137"/>
      <c r="N603" s="137"/>
      <c r="O603" s="132"/>
      <c r="P603" s="139"/>
      <c r="Q603" s="132"/>
      <c r="R603" s="137"/>
      <c r="S603" s="132"/>
      <c r="T603" s="132"/>
      <c r="U603" s="132"/>
    </row>
    <row r="604" ht="12.75" customHeight="1">
      <c r="A604" s="132"/>
      <c r="B604" s="132"/>
      <c r="C604" s="132"/>
      <c r="D604" s="132"/>
      <c r="E604" s="54"/>
      <c r="F604" s="132"/>
      <c r="G604" s="132"/>
      <c r="H604" s="132"/>
      <c r="I604" s="132"/>
      <c r="J604" s="132"/>
      <c r="K604" s="132"/>
      <c r="L604" s="132"/>
      <c r="M604" s="137"/>
      <c r="N604" s="137"/>
      <c r="O604" s="132"/>
      <c r="P604" s="139"/>
      <c r="Q604" s="132"/>
      <c r="R604" s="137"/>
      <c r="S604" s="132"/>
      <c r="T604" s="132"/>
      <c r="U604" s="132"/>
    </row>
    <row r="605" ht="12.75" customHeight="1">
      <c r="A605" s="132"/>
      <c r="B605" s="132"/>
      <c r="C605" s="132"/>
      <c r="D605" s="132"/>
      <c r="E605" s="54"/>
      <c r="F605" s="132"/>
      <c r="G605" s="132"/>
      <c r="H605" s="132"/>
      <c r="I605" s="132"/>
      <c r="J605" s="132"/>
      <c r="K605" s="132"/>
      <c r="L605" s="132"/>
      <c r="M605" s="137"/>
      <c r="N605" s="137"/>
      <c r="O605" s="132"/>
      <c r="P605" s="139"/>
      <c r="Q605" s="132"/>
      <c r="R605" s="137"/>
      <c r="S605" s="132"/>
      <c r="T605" s="132"/>
      <c r="U605" s="132"/>
    </row>
    <row r="606" ht="12.75" customHeight="1">
      <c r="A606" s="132"/>
      <c r="B606" s="132"/>
      <c r="C606" s="132"/>
      <c r="D606" s="132"/>
      <c r="E606" s="54"/>
      <c r="F606" s="132"/>
      <c r="G606" s="132"/>
      <c r="H606" s="132"/>
      <c r="I606" s="132"/>
      <c r="J606" s="132"/>
      <c r="K606" s="132"/>
      <c r="L606" s="132"/>
      <c r="M606" s="137"/>
      <c r="N606" s="137"/>
      <c r="O606" s="132"/>
      <c r="P606" s="139"/>
      <c r="Q606" s="132"/>
      <c r="R606" s="137"/>
      <c r="S606" s="132"/>
      <c r="T606" s="132"/>
      <c r="U606" s="132"/>
    </row>
    <row r="607" ht="12.75" customHeight="1">
      <c r="A607" s="132"/>
      <c r="B607" s="132"/>
      <c r="C607" s="132"/>
      <c r="D607" s="132"/>
      <c r="E607" s="54"/>
      <c r="F607" s="132"/>
      <c r="G607" s="132"/>
      <c r="H607" s="132"/>
      <c r="I607" s="132"/>
      <c r="J607" s="132"/>
      <c r="K607" s="132"/>
      <c r="L607" s="132"/>
      <c r="M607" s="137"/>
      <c r="N607" s="137"/>
      <c r="O607" s="132"/>
      <c r="P607" s="139"/>
      <c r="Q607" s="132"/>
      <c r="R607" s="137"/>
      <c r="S607" s="132"/>
      <c r="T607" s="132"/>
      <c r="U607" s="132"/>
    </row>
    <row r="608" ht="12.75" customHeight="1">
      <c r="A608" s="132"/>
      <c r="B608" s="132"/>
      <c r="C608" s="132"/>
      <c r="D608" s="132"/>
      <c r="E608" s="54"/>
      <c r="F608" s="132"/>
      <c r="G608" s="132"/>
      <c r="H608" s="132"/>
      <c r="I608" s="132"/>
      <c r="J608" s="132"/>
      <c r="K608" s="132"/>
      <c r="L608" s="132"/>
      <c r="M608" s="137"/>
      <c r="N608" s="137"/>
      <c r="O608" s="132"/>
      <c r="P608" s="139"/>
      <c r="Q608" s="132"/>
      <c r="R608" s="137"/>
      <c r="S608" s="132"/>
      <c r="T608" s="132"/>
      <c r="U608" s="132"/>
    </row>
    <row r="609" ht="12.75" customHeight="1">
      <c r="A609" s="132"/>
      <c r="B609" s="132"/>
      <c r="C609" s="132"/>
      <c r="D609" s="132"/>
      <c r="E609" s="54"/>
      <c r="F609" s="132"/>
      <c r="G609" s="132"/>
      <c r="H609" s="132"/>
      <c r="I609" s="132"/>
      <c r="J609" s="132"/>
      <c r="K609" s="132"/>
      <c r="L609" s="132"/>
      <c r="M609" s="137"/>
      <c r="N609" s="137"/>
      <c r="O609" s="132"/>
      <c r="P609" s="139"/>
      <c r="Q609" s="132"/>
      <c r="R609" s="137"/>
      <c r="S609" s="132"/>
      <c r="T609" s="132"/>
      <c r="U609" s="132"/>
    </row>
    <row r="610" ht="12.75" customHeight="1">
      <c r="A610" s="132"/>
      <c r="B610" s="132"/>
      <c r="C610" s="132"/>
      <c r="D610" s="132"/>
      <c r="E610" s="54"/>
      <c r="F610" s="132"/>
      <c r="G610" s="132"/>
      <c r="H610" s="132"/>
      <c r="I610" s="132"/>
      <c r="J610" s="132"/>
      <c r="K610" s="132"/>
      <c r="L610" s="132"/>
      <c r="M610" s="137"/>
      <c r="N610" s="137"/>
      <c r="O610" s="132"/>
      <c r="P610" s="139"/>
      <c r="Q610" s="132"/>
      <c r="R610" s="137"/>
      <c r="S610" s="132"/>
      <c r="T610" s="132"/>
      <c r="U610" s="132"/>
    </row>
    <row r="611" ht="12.75" customHeight="1">
      <c r="A611" s="132"/>
      <c r="B611" s="132"/>
      <c r="C611" s="132"/>
      <c r="D611" s="132"/>
      <c r="E611" s="54"/>
      <c r="F611" s="132"/>
      <c r="G611" s="132"/>
      <c r="H611" s="132"/>
      <c r="I611" s="132"/>
      <c r="J611" s="132"/>
      <c r="K611" s="132"/>
      <c r="L611" s="132"/>
      <c r="M611" s="137"/>
      <c r="N611" s="137"/>
      <c r="O611" s="132"/>
      <c r="P611" s="139"/>
      <c r="Q611" s="132"/>
      <c r="R611" s="137"/>
      <c r="S611" s="132"/>
      <c r="T611" s="132"/>
      <c r="U611" s="132"/>
    </row>
    <row r="612" ht="12.75" customHeight="1">
      <c r="A612" s="132"/>
      <c r="B612" s="132"/>
      <c r="C612" s="132"/>
      <c r="D612" s="132"/>
      <c r="E612" s="54"/>
      <c r="F612" s="132"/>
      <c r="G612" s="132"/>
      <c r="H612" s="132"/>
      <c r="I612" s="132"/>
      <c r="J612" s="132"/>
      <c r="K612" s="132"/>
      <c r="L612" s="132"/>
      <c r="M612" s="137"/>
      <c r="N612" s="137"/>
      <c r="O612" s="132"/>
      <c r="P612" s="139"/>
      <c r="Q612" s="132"/>
      <c r="R612" s="137"/>
      <c r="S612" s="132"/>
      <c r="T612" s="132"/>
      <c r="U612" s="132"/>
    </row>
    <row r="613" ht="12.75" customHeight="1">
      <c r="A613" s="132"/>
      <c r="B613" s="132"/>
      <c r="C613" s="132"/>
      <c r="D613" s="132"/>
      <c r="E613" s="54"/>
      <c r="F613" s="132"/>
      <c r="G613" s="132"/>
      <c r="H613" s="132"/>
      <c r="I613" s="132"/>
      <c r="J613" s="132"/>
      <c r="K613" s="132"/>
      <c r="L613" s="132"/>
      <c r="M613" s="137"/>
      <c r="N613" s="137"/>
      <c r="O613" s="132"/>
      <c r="P613" s="139"/>
      <c r="Q613" s="132"/>
      <c r="R613" s="137"/>
      <c r="S613" s="132"/>
      <c r="T613" s="132"/>
      <c r="U613" s="132"/>
    </row>
    <row r="614" ht="12.75" customHeight="1">
      <c r="A614" s="132"/>
      <c r="B614" s="132"/>
      <c r="C614" s="132"/>
      <c r="D614" s="132"/>
      <c r="E614" s="54"/>
      <c r="F614" s="132"/>
      <c r="G614" s="132"/>
      <c r="H614" s="132"/>
      <c r="I614" s="132"/>
      <c r="J614" s="132"/>
      <c r="K614" s="132"/>
      <c r="L614" s="132"/>
      <c r="M614" s="137"/>
      <c r="N614" s="137"/>
      <c r="O614" s="132"/>
      <c r="P614" s="139"/>
      <c r="Q614" s="132"/>
      <c r="R614" s="137"/>
      <c r="S614" s="132"/>
      <c r="T614" s="132"/>
      <c r="U614" s="132"/>
    </row>
    <row r="615" ht="12.75" customHeight="1">
      <c r="A615" s="132"/>
      <c r="B615" s="132"/>
      <c r="C615" s="132"/>
      <c r="D615" s="132"/>
      <c r="E615" s="54"/>
      <c r="F615" s="132"/>
      <c r="G615" s="132"/>
      <c r="H615" s="132"/>
      <c r="I615" s="132"/>
      <c r="J615" s="132"/>
      <c r="K615" s="132"/>
      <c r="L615" s="132"/>
      <c r="M615" s="137"/>
      <c r="N615" s="137"/>
      <c r="O615" s="132"/>
      <c r="P615" s="139"/>
      <c r="Q615" s="132"/>
      <c r="R615" s="137"/>
      <c r="S615" s="132"/>
      <c r="T615" s="132"/>
      <c r="U615" s="132"/>
    </row>
    <row r="616" ht="12.75" customHeight="1">
      <c r="A616" s="132"/>
      <c r="B616" s="132"/>
      <c r="C616" s="132"/>
      <c r="D616" s="132"/>
      <c r="E616" s="54"/>
      <c r="F616" s="132"/>
      <c r="G616" s="132"/>
      <c r="H616" s="132"/>
      <c r="I616" s="132"/>
      <c r="J616" s="132"/>
      <c r="K616" s="132"/>
      <c r="L616" s="132"/>
      <c r="M616" s="137"/>
      <c r="N616" s="137"/>
      <c r="O616" s="132"/>
      <c r="P616" s="139"/>
      <c r="Q616" s="132"/>
      <c r="R616" s="137"/>
      <c r="S616" s="132"/>
      <c r="T616" s="132"/>
      <c r="U616" s="132"/>
    </row>
    <row r="617" ht="12.75" customHeight="1">
      <c r="A617" s="132"/>
      <c r="B617" s="132"/>
      <c r="C617" s="132"/>
      <c r="D617" s="132"/>
      <c r="E617" s="54"/>
      <c r="F617" s="132"/>
      <c r="G617" s="132"/>
      <c r="H617" s="132"/>
      <c r="I617" s="132"/>
      <c r="J617" s="132"/>
      <c r="K617" s="132"/>
      <c r="L617" s="132"/>
      <c r="M617" s="137"/>
      <c r="N617" s="137"/>
      <c r="O617" s="132"/>
      <c r="P617" s="139"/>
      <c r="Q617" s="132"/>
      <c r="R617" s="137"/>
      <c r="S617" s="132"/>
      <c r="T617" s="132"/>
      <c r="U617" s="132"/>
    </row>
    <row r="618" ht="12.75" customHeight="1">
      <c r="A618" s="132"/>
      <c r="B618" s="132"/>
      <c r="C618" s="132"/>
      <c r="D618" s="132"/>
      <c r="E618" s="54"/>
      <c r="F618" s="132"/>
      <c r="G618" s="132"/>
      <c r="H618" s="132"/>
      <c r="I618" s="132"/>
      <c r="J618" s="132"/>
      <c r="K618" s="132"/>
      <c r="L618" s="132"/>
      <c r="M618" s="137"/>
      <c r="N618" s="137"/>
      <c r="O618" s="132"/>
      <c r="P618" s="139"/>
      <c r="Q618" s="132"/>
      <c r="R618" s="137"/>
      <c r="S618" s="132"/>
      <c r="T618" s="132"/>
      <c r="U618" s="132"/>
    </row>
    <row r="619" ht="12.75" customHeight="1">
      <c r="A619" s="132"/>
      <c r="B619" s="132"/>
      <c r="C619" s="132"/>
      <c r="D619" s="132"/>
      <c r="E619" s="54"/>
      <c r="F619" s="132"/>
      <c r="G619" s="132"/>
      <c r="H619" s="132"/>
      <c r="I619" s="132"/>
      <c r="J619" s="132"/>
      <c r="K619" s="132"/>
      <c r="L619" s="132"/>
      <c r="M619" s="137"/>
      <c r="N619" s="137"/>
      <c r="O619" s="132"/>
      <c r="P619" s="139"/>
      <c r="Q619" s="132"/>
      <c r="R619" s="137"/>
      <c r="S619" s="132"/>
      <c r="T619" s="132"/>
      <c r="U619" s="132"/>
    </row>
    <row r="620" ht="12.75" customHeight="1">
      <c r="A620" s="132"/>
      <c r="B620" s="132"/>
      <c r="C620" s="132"/>
      <c r="D620" s="132"/>
      <c r="E620" s="54"/>
      <c r="F620" s="132"/>
      <c r="G620" s="132"/>
      <c r="H620" s="132"/>
      <c r="I620" s="132"/>
      <c r="J620" s="132"/>
      <c r="K620" s="132"/>
      <c r="L620" s="132"/>
      <c r="M620" s="137"/>
      <c r="N620" s="137"/>
      <c r="O620" s="132"/>
      <c r="P620" s="139"/>
      <c r="Q620" s="132"/>
      <c r="R620" s="137"/>
      <c r="S620" s="132"/>
      <c r="T620" s="132"/>
      <c r="U620" s="132"/>
    </row>
    <row r="621" ht="12.75" customHeight="1">
      <c r="A621" s="132"/>
      <c r="B621" s="132"/>
      <c r="C621" s="132"/>
      <c r="D621" s="132"/>
      <c r="E621" s="54"/>
      <c r="F621" s="132"/>
      <c r="G621" s="132"/>
      <c r="H621" s="132"/>
      <c r="I621" s="132"/>
      <c r="J621" s="132"/>
      <c r="K621" s="132"/>
      <c r="L621" s="132"/>
      <c r="M621" s="137"/>
      <c r="N621" s="137"/>
      <c r="O621" s="132"/>
      <c r="P621" s="139"/>
      <c r="Q621" s="132"/>
      <c r="R621" s="137"/>
      <c r="S621" s="132"/>
      <c r="T621" s="132"/>
      <c r="U621" s="132"/>
    </row>
    <row r="622" ht="12.75" customHeight="1">
      <c r="A622" s="132"/>
      <c r="B622" s="132"/>
      <c r="C622" s="132"/>
      <c r="D622" s="132"/>
      <c r="E622" s="54"/>
      <c r="F622" s="132"/>
      <c r="G622" s="132"/>
      <c r="H622" s="132"/>
      <c r="I622" s="132"/>
      <c r="J622" s="132"/>
      <c r="K622" s="132"/>
      <c r="L622" s="132"/>
      <c r="M622" s="137"/>
      <c r="N622" s="137"/>
      <c r="O622" s="132"/>
      <c r="P622" s="139"/>
      <c r="Q622" s="132"/>
      <c r="R622" s="137"/>
      <c r="S622" s="132"/>
      <c r="T622" s="132"/>
      <c r="U622" s="132"/>
    </row>
    <row r="623" ht="12.75" customHeight="1">
      <c r="A623" s="132"/>
      <c r="B623" s="132"/>
      <c r="C623" s="132"/>
      <c r="D623" s="132"/>
      <c r="E623" s="54"/>
      <c r="F623" s="132"/>
      <c r="G623" s="132"/>
      <c r="H623" s="132"/>
      <c r="I623" s="132"/>
      <c r="J623" s="132"/>
      <c r="K623" s="132"/>
      <c r="L623" s="132"/>
      <c r="M623" s="137"/>
      <c r="N623" s="137"/>
      <c r="O623" s="132"/>
      <c r="P623" s="139"/>
      <c r="Q623" s="132"/>
      <c r="R623" s="137"/>
      <c r="S623" s="132"/>
      <c r="T623" s="132"/>
      <c r="U623" s="132"/>
    </row>
    <row r="624" ht="12.75" customHeight="1">
      <c r="A624" s="132"/>
      <c r="B624" s="132"/>
      <c r="C624" s="132"/>
      <c r="D624" s="132"/>
      <c r="E624" s="54"/>
      <c r="F624" s="132"/>
      <c r="G624" s="132"/>
      <c r="H624" s="132"/>
      <c r="I624" s="132"/>
      <c r="J624" s="132"/>
      <c r="K624" s="132"/>
      <c r="L624" s="132"/>
      <c r="M624" s="137"/>
      <c r="N624" s="137"/>
      <c r="O624" s="132"/>
      <c r="P624" s="139"/>
      <c r="Q624" s="132"/>
      <c r="R624" s="137"/>
      <c r="S624" s="132"/>
      <c r="T624" s="132"/>
      <c r="U624" s="132"/>
    </row>
    <row r="625" ht="12.75" customHeight="1">
      <c r="A625" s="132"/>
      <c r="B625" s="132"/>
      <c r="C625" s="132"/>
      <c r="D625" s="132"/>
      <c r="E625" s="54"/>
      <c r="F625" s="132"/>
      <c r="G625" s="132"/>
      <c r="H625" s="132"/>
      <c r="I625" s="132"/>
      <c r="J625" s="132"/>
      <c r="K625" s="132"/>
      <c r="L625" s="132"/>
      <c r="M625" s="137"/>
      <c r="N625" s="137"/>
      <c r="O625" s="132"/>
      <c r="P625" s="139"/>
      <c r="Q625" s="132"/>
      <c r="R625" s="137"/>
      <c r="S625" s="132"/>
      <c r="T625" s="132"/>
      <c r="U625" s="132"/>
    </row>
    <row r="626" ht="12.75" customHeight="1">
      <c r="A626" s="132"/>
      <c r="B626" s="132"/>
      <c r="C626" s="132"/>
      <c r="D626" s="132"/>
      <c r="E626" s="54"/>
      <c r="F626" s="132"/>
      <c r="G626" s="132"/>
      <c r="H626" s="132"/>
      <c r="I626" s="132"/>
      <c r="J626" s="132"/>
      <c r="K626" s="132"/>
      <c r="L626" s="132"/>
      <c r="M626" s="137"/>
      <c r="N626" s="137"/>
      <c r="O626" s="132"/>
      <c r="P626" s="139"/>
      <c r="Q626" s="132"/>
      <c r="R626" s="137"/>
      <c r="S626" s="132"/>
      <c r="T626" s="132"/>
      <c r="U626" s="132"/>
    </row>
    <row r="627" ht="12.75" customHeight="1">
      <c r="A627" s="132"/>
      <c r="B627" s="132"/>
      <c r="C627" s="132"/>
      <c r="D627" s="132"/>
      <c r="E627" s="54"/>
      <c r="F627" s="132"/>
      <c r="G627" s="132"/>
      <c r="H627" s="132"/>
      <c r="I627" s="132"/>
      <c r="J627" s="132"/>
      <c r="K627" s="132"/>
      <c r="L627" s="132"/>
      <c r="M627" s="137"/>
      <c r="N627" s="137"/>
      <c r="O627" s="132"/>
      <c r="P627" s="139"/>
      <c r="Q627" s="132"/>
      <c r="R627" s="137"/>
      <c r="S627" s="132"/>
      <c r="T627" s="132"/>
      <c r="U627" s="132"/>
    </row>
    <row r="628" ht="12.75" customHeight="1">
      <c r="A628" s="132"/>
      <c r="B628" s="132"/>
      <c r="C628" s="132"/>
      <c r="D628" s="132"/>
      <c r="E628" s="54"/>
      <c r="F628" s="132"/>
      <c r="G628" s="132"/>
      <c r="H628" s="132"/>
      <c r="I628" s="132"/>
      <c r="J628" s="132"/>
      <c r="K628" s="132"/>
      <c r="L628" s="132"/>
      <c r="M628" s="137"/>
      <c r="N628" s="137"/>
      <c r="O628" s="132"/>
      <c r="P628" s="139"/>
      <c r="Q628" s="132"/>
      <c r="R628" s="137"/>
      <c r="S628" s="132"/>
      <c r="T628" s="132"/>
      <c r="U628" s="132"/>
    </row>
    <row r="629" ht="12.75" customHeight="1">
      <c r="A629" s="132"/>
      <c r="B629" s="132"/>
      <c r="C629" s="132"/>
      <c r="D629" s="132"/>
      <c r="E629" s="54"/>
      <c r="F629" s="132"/>
      <c r="G629" s="132"/>
      <c r="H629" s="132"/>
      <c r="I629" s="132"/>
      <c r="J629" s="132"/>
      <c r="K629" s="132"/>
      <c r="L629" s="132"/>
      <c r="M629" s="137"/>
      <c r="N629" s="137"/>
      <c r="O629" s="132"/>
      <c r="P629" s="139"/>
      <c r="Q629" s="132"/>
      <c r="R629" s="137"/>
      <c r="S629" s="132"/>
      <c r="T629" s="132"/>
      <c r="U629" s="132"/>
    </row>
    <row r="630" ht="12.75" customHeight="1">
      <c r="A630" s="132"/>
      <c r="B630" s="132"/>
      <c r="C630" s="132"/>
      <c r="D630" s="132"/>
      <c r="E630" s="54"/>
      <c r="F630" s="132"/>
      <c r="G630" s="132"/>
      <c r="H630" s="132"/>
      <c r="I630" s="132"/>
      <c r="J630" s="132"/>
      <c r="K630" s="132"/>
      <c r="L630" s="132"/>
      <c r="M630" s="137"/>
      <c r="N630" s="137"/>
      <c r="O630" s="132"/>
      <c r="P630" s="139"/>
      <c r="Q630" s="132"/>
      <c r="R630" s="137"/>
      <c r="S630" s="132"/>
      <c r="T630" s="132"/>
      <c r="U630" s="132"/>
    </row>
    <row r="631" ht="12.75" customHeight="1">
      <c r="A631" s="132"/>
      <c r="B631" s="132"/>
      <c r="C631" s="132"/>
      <c r="D631" s="132"/>
      <c r="E631" s="54"/>
      <c r="F631" s="132"/>
      <c r="G631" s="132"/>
      <c r="H631" s="132"/>
      <c r="I631" s="132"/>
      <c r="J631" s="132"/>
      <c r="K631" s="132"/>
      <c r="L631" s="132"/>
      <c r="M631" s="137"/>
      <c r="N631" s="137"/>
      <c r="O631" s="132"/>
      <c r="P631" s="139"/>
      <c r="Q631" s="132"/>
      <c r="R631" s="137"/>
      <c r="S631" s="132"/>
      <c r="T631" s="132"/>
      <c r="U631" s="132"/>
    </row>
    <row r="632" ht="12.75" customHeight="1">
      <c r="A632" s="132"/>
      <c r="B632" s="132"/>
      <c r="C632" s="132"/>
      <c r="D632" s="132"/>
      <c r="E632" s="54"/>
      <c r="F632" s="132"/>
      <c r="G632" s="132"/>
      <c r="H632" s="132"/>
      <c r="I632" s="132"/>
      <c r="J632" s="132"/>
      <c r="K632" s="132"/>
      <c r="L632" s="132"/>
      <c r="M632" s="137"/>
      <c r="N632" s="137"/>
      <c r="O632" s="132"/>
      <c r="P632" s="139"/>
      <c r="Q632" s="132"/>
      <c r="R632" s="137"/>
      <c r="S632" s="132"/>
      <c r="T632" s="132"/>
      <c r="U632" s="132"/>
    </row>
    <row r="633" ht="12.75" customHeight="1">
      <c r="A633" s="132"/>
      <c r="B633" s="132"/>
      <c r="C633" s="132"/>
      <c r="D633" s="132"/>
      <c r="E633" s="54"/>
      <c r="F633" s="132"/>
      <c r="G633" s="132"/>
      <c r="H633" s="132"/>
      <c r="I633" s="132"/>
      <c r="J633" s="132"/>
      <c r="K633" s="132"/>
      <c r="L633" s="132"/>
      <c r="M633" s="137"/>
      <c r="N633" s="137"/>
      <c r="O633" s="132"/>
      <c r="P633" s="139"/>
      <c r="Q633" s="132"/>
      <c r="R633" s="137"/>
      <c r="S633" s="132"/>
      <c r="T633" s="132"/>
      <c r="U633" s="132"/>
    </row>
    <row r="634" ht="12.75" customHeight="1">
      <c r="A634" s="132"/>
      <c r="B634" s="132"/>
      <c r="C634" s="132"/>
      <c r="D634" s="132"/>
      <c r="E634" s="54"/>
      <c r="F634" s="132"/>
      <c r="G634" s="132"/>
      <c r="H634" s="132"/>
      <c r="I634" s="132"/>
      <c r="J634" s="132"/>
      <c r="K634" s="132"/>
      <c r="L634" s="132"/>
      <c r="M634" s="137"/>
      <c r="N634" s="137"/>
      <c r="O634" s="132"/>
      <c r="P634" s="139"/>
      <c r="Q634" s="132"/>
      <c r="R634" s="137"/>
      <c r="S634" s="132"/>
      <c r="T634" s="132"/>
      <c r="U634" s="132"/>
    </row>
    <row r="635" ht="12.75" customHeight="1">
      <c r="A635" s="132"/>
      <c r="B635" s="132"/>
      <c r="C635" s="132"/>
      <c r="D635" s="132"/>
      <c r="E635" s="54"/>
      <c r="F635" s="132"/>
      <c r="G635" s="132"/>
      <c r="H635" s="132"/>
      <c r="I635" s="132"/>
      <c r="J635" s="132"/>
      <c r="K635" s="132"/>
      <c r="L635" s="132"/>
      <c r="M635" s="137"/>
      <c r="N635" s="137"/>
      <c r="O635" s="132"/>
      <c r="P635" s="139"/>
      <c r="Q635" s="132"/>
      <c r="R635" s="137"/>
      <c r="S635" s="132"/>
      <c r="T635" s="132"/>
      <c r="U635" s="132"/>
    </row>
    <row r="636" ht="12.75" customHeight="1">
      <c r="A636" s="132"/>
      <c r="B636" s="132"/>
      <c r="C636" s="132"/>
      <c r="D636" s="132"/>
      <c r="E636" s="54"/>
      <c r="F636" s="132"/>
      <c r="G636" s="132"/>
      <c r="H636" s="132"/>
      <c r="I636" s="132"/>
      <c r="J636" s="132"/>
      <c r="K636" s="132"/>
      <c r="L636" s="132"/>
      <c r="M636" s="137"/>
      <c r="N636" s="137"/>
      <c r="O636" s="132"/>
      <c r="P636" s="139"/>
      <c r="Q636" s="132"/>
      <c r="R636" s="137"/>
      <c r="S636" s="132"/>
      <c r="T636" s="132"/>
      <c r="U636" s="132"/>
    </row>
    <row r="637" ht="12.75" customHeight="1">
      <c r="A637" s="132"/>
      <c r="B637" s="132"/>
      <c r="C637" s="132"/>
      <c r="D637" s="132"/>
      <c r="E637" s="54"/>
      <c r="F637" s="132"/>
      <c r="G637" s="132"/>
      <c r="H637" s="132"/>
      <c r="I637" s="132"/>
      <c r="J637" s="132"/>
      <c r="K637" s="132"/>
      <c r="L637" s="132"/>
      <c r="M637" s="137"/>
      <c r="N637" s="137"/>
      <c r="O637" s="132"/>
      <c r="P637" s="139"/>
      <c r="Q637" s="132"/>
      <c r="R637" s="137"/>
      <c r="S637" s="132"/>
      <c r="T637" s="132"/>
      <c r="U637" s="132"/>
    </row>
    <row r="638" ht="12.75" customHeight="1">
      <c r="A638" s="132"/>
      <c r="B638" s="132"/>
      <c r="C638" s="132"/>
      <c r="D638" s="132"/>
      <c r="E638" s="54"/>
      <c r="F638" s="132"/>
      <c r="G638" s="132"/>
      <c r="H638" s="132"/>
      <c r="I638" s="132"/>
      <c r="J638" s="132"/>
      <c r="K638" s="132"/>
      <c r="L638" s="132"/>
      <c r="M638" s="137"/>
      <c r="N638" s="137"/>
      <c r="O638" s="132"/>
      <c r="P638" s="139"/>
      <c r="Q638" s="132"/>
      <c r="R638" s="137"/>
      <c r="S638" s="132"/>
      <c r="T638" s="132"/>
      <c r="U638" s="132"/>
    </row>
    <row r="639" ht="12.75" customHeight="1">
      <c r="A639" s="132"/>
      <c r="B639" s="132"/>
      <c r="C639" s="132"/>
      <c r="D639" s="132"/>
      <c r="E639" s="54"/>
      <c r="F639" s="132"/>
      <c r="G639" s="132"/>
      <c r="H639" s="132"/>
      <c r="I639" s="132"/>
      <c r="J639" s="132"/>
      <c r="K639" s="132"/>
      <c r="L639" s="132"/>
      <c r="M639" s="137"/>
      <c r="N639" s="137"/>
      <c r="O639" s="132"/>
      <c r="P639" s="139"/>
      <c r="Q639" s="132"/>
      <c r="R639" s="137"/>
      <c r="S639" s="132"/>
      <c r="T639" s="132"/>
      <c r="U639" s="132"/>
    </row>
    <row r="640" ht="12.75" customHeight="1">
      <c r="A640" s="132"/>
      <c r="B640" s="132"/>
      <c r="C640" s="132"/>
      <c r="D640" s="132"/>
      <c r="E640" s="54"/>
      <c r="F640" s="132"/>
      <c r="G640" s="132"/>
      <c r="H640" s="132"/>
      <c r="I640" s="132"/>
      <c r="J640" s="132"/>
      <c r="K640" s="132"/>
      <c r="L640" s="132"/>
      <c r="M640" s="137"/>
      <c r="N640" s="137"/>
      <c r="O640" s="132"/>
      <c r="P640" s="139"/>
      <c r="Q640" s="132"/>
      <c r="R640" s="137"/>
      <c r="S640" s="132"/>
      <c r="T640" s="132"/>
      <c r="U640" s="132"/>
    </row>
    <row r="641" ht="12.75" customHeight="1">
      <c r="A641" s="132"/>
      <c r="B641" s="132"/>
      <c r="C641" s="132"/>
      <c r="D641" s="132"/>
      <c r="E641" s="54"/>
      <c r="F641" s="132"/>
      <c r="G641" s="132"/>
      <c r="H641" s="132"/>
      <c r="I641" s="132"/>
      <c r="J641" s="132"/>
      <c r="K641" s="132"/>
      <c r="L641" s="132"/>
      <c r="M641" s="137"/>
      <c r="N641" s="137"/>
      <c r="O641" s="132"/>
      <c r="P641" s="139"/>
      <c r="Q641" s="132"/>
      <c r="R641" s="137"/>
      <c r="S641" s="132"/>
      <c r="T641" s="132"/>
      <c r="U641" s="132"/>
    </row>
    <row r="642" ht="12.75" customHeight="1">
      <c r="A642" s="132"/>
      <c r="B642" s="132"/>
      <c r="C642" s="132"/>
      <c r="D642" s="132"/>
      <c r="E642" s="54"/>
      <c r="F642" s="132"/>
      <c r="G642" s="132"/>
      <c r="H642" s="132"/>
      <c r="I642" s="132"/>
      <c r="J642" s="132"/>
      <c r="K642" s="132"/>
      <c r="L642" s="132"/>
      <c r="M642" s="137"/>
      <c r="N642" s="137"/>
      <c r="O642" s="132"/>
      <c r="P642" s="139"/>
      <c r="Q642" s="132"/>
      <c r="R642" s="137"/>
      <c r="S642" s="132"/>
      <c r="T642" s="132"/>
      <c r="U642" s="132"/>
    </row>
    <row r="643" ht="12.75" customHeight="1">
      <c r="A643" s="132"/>
      <c r="B643" s="132"/>
      <c r="C643" s="132"/>
      <c r="D643" s="132"/>
      <c r="E643" s="54"/>
      <c r="F643" s="132"/>
      <c r="G643" s="132"/>
      <c r="H643" s="132"/>
      <c r="I643" s="132"/>
      <c r="J643" s="132"/>
      <c r="K643" s="132"/>
      <c r="L643" s="132"/>
      <c r="M643" s="137"/>
      <c r="N643" s="137"/>
      <c r="O643" s="132"/>
      <c r="P643" s="139"/>
      <c r="Q643" s="132"/>
      <c r="R643" s="137"/>
      <c r="S643" s="132"/>
      <c r="T643" s="132"/>
      <c r="U643" s="132"/>
    </row>
    <row r="644" ht="12.75" customHeight="1">
      <c r="A644" s="132"/>
      <c r="B644" s="132"/>
      <c r="C644" s="132"/>
      <c r="D644" s="132"/>
      <c r="E644" s="54"/>
      <c r="F644" s="132"/>
      <c r="G644" s="132"/>
      <c r="H644" s="132"/>
      <c r="I644" s="132"/>
      <c r="J644" s="132"/>
      <c r="K644" s="132"/>
      <c r="L644" s="132"/>
      <c r="M644" s="137"/>
      <c r="N644" s="137"/>
      <c r="O644" s="132"/>
      <c r="P644" s="139"/>
      <c r="Q644" s="132"/>
      <c r="R644" s="137"/>
      <c r="S644" s="132"/>
      <c r="T644" s="132"/>
      <c r="U644" s="132"/>
    </row>
    <row r="645" ht="12.75" customHeight="1">
      <c r="A645" s="132"/>
      <c r="B645" s="132"/>
      <c r="C645" s="132"/>
      <c r="D645" s="132"/>
      <c r="E645" s="54"/>
      <c r="F645" s="132"/>
      <c r="G645" s="132"/>
      <c r="H645" s="132"/>
      <c r="I645" s="132"/>
      <c r="J645" s="132"/>
      <c r="K645" s="132"/>
      <c r="L645" s="132"/>
      <c r="M645" s="137"/>
      <c r="N645" s="137"/>
      <c r="O645" s="132"/>
      <c r="P645" s="139"/>
      <c r="Q645" s="132"/>
      <c r="R645" s="137"/>
      <c r="S645" s="132"/>
      <c r="T645" s="132"/>
      <c r="U645" s="132"/>
    </row>
    <row r="646" ht="12.75" customHeight="1">
      <c r="A646" s="132"/>
      <c r="B646" s="132"/>
      <c r="C646" s="132"/>
      <c r="D646" s="132"/>
      <c r="E646" s="54"/>
      <c r="F646" s="132"/>
      <c r="G646" s="132"/>
      <c r="H646" s="132"/>
      <c r="I646" s="132"/>
      <c r="J646" s="132"/>
      <c r="K646" s="132"/>
      <c r="L646" s="132"/>
      <c r="M646" s="137"/>
      <c r="N646" s="137"/>
      <c r="O646" s="132"/>
      <c r="P646" s="139"/>
      <c r="Q646" s="132"/>
      <c r="R646" s="137"/>
      <c r="S646" s="132"/>
      <c r="T646" s="132"/>
      <c r="U646" s="132"/>
    </row>
    <row r="647" ht="12.75" customHeight="1">
      <c r="A647" s="132"/>
      <c r="B647" s="132"/>
      <c r="C647" s="132"/>
      <c r="D647" s="132"/>
      <c r="E647" s="54"/>
      <c r="F647" s="132"/>
      <c r="G647" s="132"/>
      <c r="H647" s="132"/>
      <c r="I647" s="132"/>
      <c r="J647" s="132"/>
      <c r="K647" s="132"/>
      <c r="L647" s="132"/>
      <c r="M647" s="137"/>
      <c r="N647" s="137"/>
      <c r="O647" s="132"/>
      <c r="P647" s="139"/>
      <c r="Q647" s="132"/>
      <c r="R647" s="137"/>
      <c r="S647" s="132"/>
      <c r="T647" s="132"/>
      <c r="U647" s="132"/>
    </row>
    <row r="648" ht="12.75" customHeight="1">
      <c r="A648" s="132"/>
      <c r="B648" s="132"/>
      <c r="C648" s="132"/>
      <c r="D648" s="132"/>
      <c r="E648" s="54"/>
      <c r="F648" s="132"/>
      <c r="G648" s="132"/>
      <c r="H648" s="132"/>
      <c r="I648" s="132"/>
      <c r="J648" s="132"/>
      <c r="K648" s="132"/>
      <c r="L648" s="132"/>
      <c r="M648" s="137"/>
      <c r="N648" s="137"/>
      <c r="O648" s="132"/>
      <c r="P648" s="139"/>
      <c r="Q648" s="132"/>
      <c r="R648" s="137"/>
      <c r="S648" s="132"/>
      <c r="T648" s="132"/>
      <c r="U648" s="132"/>
    </row>
    <row r="649" ht="12.75" customHeight="1">
      <c r="A649" s="132"/>
      <c r="B649" s="132"/>
      <c r="C649" s="132"/>
      <c r="D649" s="132"/>
      <c r="E649" s="54"/>
      <c r="F649" s="132"/>
      <c r="G649" s="132"/>
      <c r="H649" s="132"/>
      <c r="I649" s="132"/>
      <c r="J649" s="132"/>
      <c r="K649" s="132"/>
      <c r="L649" s="132"/>
      <c r="M649" s="137"/>
      <c r="N649" s="137"/>
      <c r="O649" s="132"/>
      <c r="P649" s="139"/>
      <c r="Q649" s="132"/>
      <c r="R649" s="137"/>
      <c r="S649" s="132"/>
      <c r="T649" s="132"/>
      <c r="U649" s="132"/>
    </row>
    <row r="650" ht="12.75" customHeight="1">
      <c r="A650" s="132"/>
      <c r="B650" s="132"/>
      <c r="C650" s="132"/>
      <c r="D650" s="132"/>
      <c r="E650" s="54"/>
      <c r="F650" s="132"/>
      <c r="G650" s="132"/>
      <c r="H650" s="132"/>
      <c r="I650" s="132"/>
      <c r="J650" s="132"/>
      <c r="K650" s="132"/>
      <c r="L650" s="132"/>
      <c r="M650" s="137"/>
      <c r="N650" s="137"/>
      <c r="O650" s="132"/>
      <c r="P650" s="139"/>
      <c r="Q650" s="132"/>
      <c r="R650" s="137"/>
      <c r="S650" s="132"/>
      <c r="T650" s="132"/>
      <c r="U650" s="132"/>
    </row>
    <row r="651" ht="12.75" customHeight="1">
      <c r="A651" s="132"/>
      <c r="B651" s="132"/>
      <c r="C651" s="132"/>
      <c r="D651" s="132"/>
      <c r="E651" s="54"/>
      <c r="F651" s="132"/>
      <c r="G651" s="132"/>
      <c r="H651" s="132"/>
      <c r="I651" s="132"/>
      <c r="J651" s="132"/>
      <c r="K651" s="132"/>
      <c r="L651" s="132"/>
      <c r="M651" s="137"/>
      <c r="N651" s="137"/>
      <c r="O651" s="132"/>
      <c r="P651" s="139"/>
      <c r="Q651" s="132"/>
      <c r="R651" s="137"/>
      <c r="S651" s="132"/>
      <c r="T651" s="132"/>
      <c r="U651" s="132"/>
    </row>
    <row r="652" ht="12.75" customHeight="1">
      <c r="A652" s="132"/>
      <c r="B652" s="132"/>
      <c r="C652" s="132"/>
      <c r="D652" s="132"/>
      <c r="E652" s="54"/>
      <c r="F652" s="132"/>
      <c r="G652" s="132"/>
      <c r="H652" s="132"/>
      <c r="I652" s="132"/>
      <c r="J652" s="132"/>
      <c r="K652" s="132"/>
      <c r="L652" s="132"/>
      <c r="M652" s="137"/>
      <c r="N652" s="137"/>
      <c r="O652" s="132"/>
      <c r="P652" s="139"/>
      <c r="Q652" s="132"/>
      <c r="R652" s="137"/>
      <c r="S652" s="132"/>
      <c r="T652" s="132"/>
      <c r="U652" s="132"/>
    </row>
    <row r="653" ht="12.75" customHeight="1">
      <c r="A653" s="132"/>
      <c r="B653" s="132"/>
      <c r="C653" s="132"/>
      <c r="D653" s="132"/>
      <c r="E653" s="54"/>
      <c r="F653" s="132"/>
      <c r="G653" s="132"/>
      <c r="H653" s="132"/>
      <c r="I653" s="132"/>
      <c r="J653" s="132"/>
      <c r="K653" s="132"/>
      <c r="L653" s="132"/>
      <c r="M653" s="137"/>
      <c r="N653" s="137"/>
      <c r="O653" s="132"/>
      <c r="P653" s="139"/>
      <c r="Q653" s="132"/>
      <c r="R653" s="137"/>
      <c r="S653" s="132"/>
      <c r="T653" s="132"/>
      <c r="U653" s="132"/>
    </row>
    <row r="654" ht="12.75" customHeight="1">
      <c r="A654" s="132"/>
      <c r="B654" s="132"/>
      <c r="C654" s="132"/>
      <c r="D654" s="132"/>
      <c r="E654" s="54"/>
      <c r="F654" s="132"/>
      <c r="G654" s="132"/>
      <c r="H654" s="132"/>
      <c r="I654" s="132"/>
      <c r="J654" s="132"/>
      <c r="K654" s="132"/>
      <c r="L654" s="132"/>
      <c r="M654" s="137"/>
      <c r="N654" s="137"/>
      <c r="O654" s="132"/>
      <c r="P654" s="139"/>
      <c r="Q654" s="132"/>
      <c r="R654" s="137"/>
      <c r="S654" s="132"/>
      <c r="T654" s="132"/>
      <c r="U654" s="132"/>
    </row>
    <row r="655" ht="12.75" customHeight="1">
      <c r="A655" s="132"/>
      <c r="B655" s="132"/>
      <c r="C655" s="132"/>
      <c r="D655" s="132"/>
      <c r="E655" s="54"/>
      <c r="F655" s="132"/>
      <c r="G655" s="132"/>
      <c r="H655" s="132"/>
      <c r="I655" s="132"/>
      <c r="J655" s="132"/>
      <c r="K655" s="132"/>
      <c r="L655" s="132"/>
      <c r="M655" s="137"/>
      <c r="N655" s="137"/>
      <c r="O655" s="132"/>
      <c r="P655" s="139"/>
      <c r="Q655" s="132"/>
      <c r="R655" s="137"/>
      <c r="S655" s="132"/>
      <c r="T655" s="132"/>
      <c r="U655" s="132"/>
    </row>
    <row r="656" ht="12.75" customHeight="1">
      <c r="A656" s="132"/>
      <c r="B656" s="132"/>
      <c r="C656" s="132"/>
      <c r="D656" s="132"/>
      <c r="E656" s="54"/>
      <c r="F656" s="132"/>
      <c r="G656" s="132"/>
      <c r="H656" s="132"/>
      <c r="I656" s="132"/>
      <c r="J656" s="132"/>
      <c r="K656" s="132"/>
      <c r="L656" s="132"/>
      <c r="M656" s="137"/>
      <c r="N656" s="137"/>
      <c r="O656" s="132"/>
      <c r="P656" s="139"/>
      <c r="Q656" s="132"/>
      <c r="R656" s="137"/>
      <c r="S656" s="132"/>
      <c r="T656" s="132"/>
      <c r="U656" s="132"/>
    </row>
    <row r="657" ht="12.75" customHeight="1">
      <c r="A657" s="132"/>
      <c r="B657" s="132"/>
      <c r="C657" s="132"/>
      <c r="D657" s="132"/>
      <c r="E657" s="54"/>
      <c r="F657" s="132"/>
      <c r="G657" s="132"/>
      <c r="H657" s="132"/>
      <c r="I657" s="132"/>
      <c r="J657" s="132"/>
      <c r="K657" s="132"/>
      <c r="L657" s="132"/>
      <c r="M657" s="137"/>
      <c r="N657" s="137"/>
      <c r="O657" s="132"/>
      <c r="P657" s="139"/>
      <c r="Q657" s="132"/>
      <c r="R657" s="137"/>
      <c r="S657" s="132"/>
      <c r="T657" s="132"/>
      <c r="U657" s="132"/>
    </row>
    <row r="658" ht="12.75" customHeight="1">
      <c r="A658" s="132"/>
      <c r="B658" s="132"/>
      <c r="C658" s="132"/>
      <c r="D658" s="132"/>
      <c r="E658" s="54"/>
      <c r="F658" s="132"/>
      <c r="G658" s="132"/>
      <c r="H658" s="132"/>
      <c r="I658" s="132"/>
      <c r="J658" s="132"/>
      <c r="K658" s="132"/>
      <c r="L658" s="132"/>
      <c r="M658" s="137"/>
      <c r="N658" s="137"/>
      <c r="O658" s="132"/>
      <c r="P658" s="139"/>
      <c r="Q658" s="132"/>
      <c r="R658" s="137"/>
      <c r="S658" s="132"/>
      <c r="T658" s="132"/>
      <c r="U658" s="132"/>
    </row>
    <row r="659" ht="12.75" customHeight="1">
      <c r="A659" s="132"/>
      <c r="B659" s="132"/>
      <c r="C659" s="132"/>
      <c r="D659" s="132"/>
      <c r="E659" s="54"/>
      <c r="F659" s="132"/>
      <c r="G659" s="132"/>
      <c r="H659" s="132"/>
      <c r="I659" s="132"/>
      <c r="J659" s="132"/>
      <c r="K659" s="132"/>
      <c r="L659" s="132"/>
      <c r="M659" s="137"/>
      <c r="N659" s="137"/>
      <c r="O659" s="132"/>
      <c r="P659" s="139"/>
      <c r="Q659" s="132"/>
      <c r="R659" s="137"/>
      <c r="S659" s="132"/>
      <c r="T659" s="132"/>
      <c r="U659" s="132"/>
    </row>
    <row r="660" ht="12.75" customHeight="1">
      <c r="A660" s="132"/>
      <c r="B660" s="132"/>
      <c r="C660" s="132"/>
      <c r="D660" s="132"/>
      <c r="E660" s="54"/>
      <c r="F660" s="132"/>
      <c r="G660" s="132"/>
      <c r="H660" s="132"/>
      <c r="I660" s="132"/>
      <c r="J660" s="132"/>
      <c r="K660" s="132"/>
      <c r="L660" s="132"/>
      <c r="M660" s="137"/>
      <c r="N660" s="137"/>
      <c r="O660" s="132"/>
      <c r="P660" s="139"/>
      <c r="Q660" s="132"/>
      <c r="R660" s="137"/>
      <c r="S660" s="132"/>
      <c r="T660" s="132"/>
      <c r="U660" s="132"/>
    </row>
    <row r="661" ht="12.75" customHeight="1">
      <c r="A661" s="132"/>
      <c r="B661" s="132"/>
      <c r="C661" s="132"/>
      <c r="D661" s="132"/>
      <c r="E661" s="54"/>
      <c r="F661" s="132"/>
      <c r="G661" s="132"/>
      <c r="H661" s="132"/>
      <c r="I661" s="132"/>
      <c r="J661" s="132"/>
      <c r="K661" s="132"/>
      <c r="L661" s="132"/>
      <c r="M661" s="137"/>
      <c r="N661" s="137"/>
      <c r="O661" s="132"/>
      <c r="P661" s="139"/>
      <c r="Q661" s="132"/>
      <c r="R661" s="137"/>
      <c r="S661" s="132"/>
      <c r="T661" s="132"/>
      <c r="U661" s="132"/>
    </row>
    <row r="662" ht="12.75" customHeight="1">
      <c r="A662" s="132"/>
      <c r="B662" s="132"/>
      <c r="C662" s="132"/>
      <c r="D662" s="132"/>
      <c r="E662" s="54"/>
      <c r="F662" s="132"/>
      <c r="G662" s="132"/>
      <c r="H662" s="132"/>
      <c r="I662" s="132"/>
      <c r="J662" s="132"/>
      <c r="K662" s="132"/>
      <c r="L662" s="132"/>
      <c r="M662" s="137"/>
      <c r="N662" s="137"/>
      <c r="O662" s="132"/>
      <c r="P662" s="139"/>
      <c r="Q662" s="132"/>
      <c r="R662" s="137"/>
      <c r="S662" s="132"/>
      <c r="T662" s="132"/>
      <c r="U662" s="132"/>
    </row>
    <row r="663" ht="12.75" customHeight="1">
      <c r="A663" s="132"/>
      <c r="B663" s="132"/>
      <c r="C663" s="132"/>
      <c r="D663" s="132"/>
      <c r="E663" s="54"/>
      <c r="F663" s="132"/>
      <c r="G663" s="132"/>
      <c r="H663" s="132"/>
      <c r="I663" s="132"/>
      <c r="J663" s="132"/>
      <c r="K663" s="132"/>
      <c r="L663" s="132"/>
      <c r="M663" s="137"/>
      <c r="N663" s="137"/>
      <c r="O663" s="132"/>
      <c r="P663" s="139"/>
      <c r="Q663" s="132"/>
      <c r="R663" s="137"/>
      <c r="S663" s="132"/>
      <c r="T663" s="132"/>
      <c r="U663" s="132"/>
    </row>
    <row r="664" ht="12.75" customHeight="1">
      <c r="A664" s="132"/>
      <c r="B664" s="132"/>
      <c r="C664" s="132"/>
      <c r="D664" s="132"/>
      <c r="E664" s="54"/>
      <c r="F664" s="132"/>
      <c r="G664" s="132"/>
      <c r="H664" s="132"/>
      <c r="I664" s="132"/>
      <c r="J664" s="132"/>
      <c r="K664" s="132"/>
      <c r="L664" s="132"/>
      <c r="M664" s="137"/>
      <c r="N664" s="137"/>
      <c r="O664" s="132"/>
      <c r="P664" s="139"/>
      <c r="Q664" s="132"/>
      <c r="R664" s="137"/>
      <c r="S664" s="132"/>
      <c r="T664" s="132"/>
      <c r="U664" s="132"/>
    </row>
    <row r="665" ht="12.75" customHeight="1">
      <c r="A665" s="132"/>
      <c r="B665" s="132"/>
      <c r="C665" s="132"/>
      <c r="D665" s="132"/>
      <c r="E665" s="54"/>
      <c r="F665" s="132"/>
      <c r="G665" s="132"/>
      <c r="H665" s="132"/>
      <c r="I665" s="132"/>
      <c r="J665" s="132"/>
      <c r="K665" s="132"/>
      <c r="L665" s="132"/>
      <c r="M665" s="137"/>
      <c r="N665" s="137"/>
      <c r="O665" s="132"/>
      <c r="P665" s="139"/>
      <c r="Q665" s="132"/>
      <c r="R665" s="137"/>
      <c r="S665" s="132"/>
      <c r="T665" s="132"/>
      <c r="U665" s="132"/>
    </row>
    <row r="666" ht="12.75" customHeight="1">
      <c r="A666" s="132"/>
      <c r="B666" s="132"/>
      <c r="C666" s="132"/>
      <c r="D666" s="132"/>
      <c r="E666" s="54"/>
      <c r="F666" s="132"/>
      <c r="G666" s="132"/>
      <c r="H666" s="132"/>
      <c r="I666" s="132"/>
      <c r="J666" s="132"/>
      <c r="K666" s="132"/>
      <c r="L666" s="132"/>
      <c r="M666" s="137"/>
      <c r="N666" s="137"/>
      <c r="O666" s="132"/>
      <c r="P666" s="139"/>
      <c r="Q666" s="132"/>
      <c r="R666" s="137"/>
      <c r="S666" s="132"/>
      <c r="T666" s="132"/>
      <c r="U666" s="132"/>
    </row>
    <row r="667" ht="12.75" customHeight="1">
      <c r="A667" s="132"/>
      <c r="B667" s="132"/>
      <c r="C667" s="132"/>
      <c r="D667" s="132"/>
      <c r="E667" s="54"/>
      <c r="F667" s="132"/>
      <c r="G667" s="132"/>
      <c r="H667" s="132"/>
      <c r="I667" s="132"/>
      <c r="J667" s="132"/>
      <c r="K667" s="132"/>
      <c r="L667" s="132"/>
      <c r="M667" s="137"/>
      <c r="N667" s="137"/>
      <c r="O667" s="132"/>
      <c r="P667" s="139"/>
      <c r="Q667" s="132"/>
      <c r="R667" s="137"/>
      <c r="S667" s="132"/>
      <c r="T667" s="132"/>
      <c r="U667" s="132"/>
    </row>
    <row r="668" ht="12.75" customHeight="1">
      <c r="A668" s="132"/>
      <c r="B668" s="132"/>
      <c r="C668" s="132"/>
      <c r="D668" s="132"/>
      <c r="E668" s="54"/>
      <c r="F668" s="132"/>
      <c r="G668" s="132"/>
      <c r="H668" s="132"/>
      <c r="I668" s="132"/>
      <c r="J668" s="132"/>
      <c r="K668" s="132"/>
      <c r="L668" s="132"/>
      <c r="M668" s="137"/>
      <c r="N668" s="137"/>
      <c r="O668" s="132"/>
      <c r="P668" s="139"/>
      <c r="Q668" s="132"/>
      <c r="R668" s="137"/>
      <c r="S668" s="132"/>
      <c r="T668" s="132"/>
      <c r="U668" s="132"/>
    </row>
    <row r="669" ht="12.75" customHeight="1">
      <c r="A669" s="132"/>
      <c r="B669" s="132"/>
      <c r="C669" s="132"/>
      <c r="D669" s="132"/>
      <c r="E669" s="54"/>
      <c r="F669" s="132"/>
      <c r="G669" s="132"/>
      <c r="H669" s="132"/>
      <c r="I669" s="132"/>
      <c r="J669" s="132"/>
      <c r="K669" s="132"/>
      <c r="L669" s="132"/>
      <c r="M669" s="137"/>
      <c r="N669" s="137"/>
      <c r="O669" s="132"/>
      <c r="P669" s="139"/>
      <c r="Q669" s="132"/>
      <c r="R669" s="137"/>
      <c r="S669" s="132"/>
      <c r="T669" s="132"/>
      <c r="U669" s="132"/>
    </row>
    <row r="670" ht="12.75" customHeight="1">
      <c r="A670" s="132"/>
      <c r="B670" s="132"/>
      <c r="C670" s="132"/>
      <c r="D670" s="132"/>
      <c r="E670" s="54"/>
      <c r="F670" s="132"/>
      <c r="G670" s="132"/>
      <c r="H670" s="132"/>
      <c r="I670" s="132"/>
      <c r="J670" s="132"/>
      <c r="K670" s="132"/>
      <c r="L670" s="132"/>
      <c r="M670" s="137"/>
      <c r="N670" s="137"/>
      <c r="O670" s="132"/>
      <c r="P670" s="139"/>
      <c r="Q670" s="132"/>
      <c r="R670" s="137"/>
      <c r="S670" s="132"/>
      <c r="T670" s="132"/>
      <c r="U670" s="132"/>
    </row>
    <row r="671" ht="12.75" customHeight="1">
      <c r="A671" s="132"/>
      <c r="B671" s="132"/>
      <c r="C671" s="132"/>
      <c r="D671" s="132"/>
      <c r="E671" s="54"/>
      <c r="F671" s="132"/>
      <c r="G671" s="132"/>
      <c r="H671" s="132"/>
      <c r="I671" s="132"/>
      <c r="J671" s="132"/>
      <c r="K671" s="132"/>
      <c r="L671" s="132"/>
      <c r="M671" s="137"/>
      <c r="N671" s="137"/>
      <c r="O671" s="132"/>
      <c r="P671" s="139"/>
      <c r="Q671" s="132"/>
      <c r="R671" s="137"/>
      <c r="S671" s="132"/>
      <c r="T671" s="132"/>
      <c r="U671" s="132"/>
    </row>
    <row r="672" ht="12.75" customHeight="1">
      <c r="A672" s="132"/>
      <c r="B672" s="132"/>
      <c r="C672" s="132"/>
      <c r="D672" s="132"/>
      <c r="E672" s="54"/>
      <c r="F672" s="132"/>
      <c r="G672" s="132"/>
      <c r="H672" s="132"/>
      <c r="I672" s="132"/>
      <c r="J672" s="132"/>
      <c r="K672" s="132"/>
      <c r="L672" s="132"/>
      <c r="M672" s="137"/>
      <c r="N672" s="137"/>
      <c r="O672" s="132"/>
      <c r="P672" s="139"/>
      <c r="Q672" s="132"/>
      <c r="R672" s="137"/>
      <c r="S672" s="132"/>
      <c r="T672" s="132"/>
      <c r="U672" s="132"/>
    </row>
    <row r="673" ht="12.75" customHeight="1">
      <c r="A673" s="132"/>
      <c r="B673" s="132"/>
      <c r="C673" s="132"/>
      <c r="D673" s="132"/>
      <c r="E673" s="54"/>
      <c r="F673" s="132"/>
      <c r="G673" s="132"/>
      <c r="H673" s="132"/>
      <c r="I673" s="132"/>
      <c r="J673" s="132"/>
      <c r="K673" s="132"/>
      <c r="L673" s="132"/>
      <c r="M673" s="137"/>
      <c r="N673" s="137"/>
      <c r="O673" s="132"/>
      <c r="P673" s="139"/>
      <c r="Q673" s="132"/>
      <c r="R673" s="137"/>
      <c r="S673" s="132"/>
      <c r="T673" s="132"/>
      <c r="U673" s="132"/>
    </row>
    <row r="674" ht="12.75" customHeight="1">
      <c r="A674" s="132"/>
      <c r="B674" s="132"/>
      <c r="C674" s="132"/>
      <c r="D674" s="132"/>
      <c r="E674" s="54"/>
      <c r="F674" s="132"/>
      <c r="G674" s="132"/>
      <c r="H674" s="132"/>
      <c r="I674" s="132"/>
      <c r="J674" s="132"/>
      <c r="K674" s="132"/>
      <c r="L674" s="132"/>
      <c r="M674" s="137"/>
      <c r="N674" s="137"/>
      <c r="O674" s="132"/>
      <c r="P674" s="139"/>
      <c r="Q674" s="132"/>
      <c r="R674" s="137"/>
      <c r="S674" s="132"/>
      <c r="T674" s="132"/>
      <c r="U674" s="132"/>
    </row>
    <row r="675" ht="12.75" customHeight="1">
      <c r="A675" s="132"/>
      <c r="B675" s="132"/>
      <c r="C675" s="132"/>
      <c r="D675" s="132"/>
      <c r="E675" s="54"/>
      <c r="F675" s="132"/>
      <c r="G675" s="132"/>
      <c r="H675" s="132"/>
      <c r="I675" s="132"/>
      <c r="J675" s="132"/>
      <c r="K675" s="132"/>
      <c r="L675" s="132"/>
      <c r="M675" s="137"/>
      <c r="N675" s="137"/>
      <c r="O675" s="132"/>
      <c r="P675" s="139"/>
      <c r="Q675" s="132"/>
      <c r="R675" s="137"/>
      <c r="S675" s="132"/>
      <c r="T675" s="132"/>
      <c r="U675" s="132"/>
    </row>
    <row r="676" ht="12.75" customHeight="1">
      <c r="A676" s="132"/>
      <c r="B676" s="132"/>
      <c r="C676" s="132"/>
      <c r="D676" s="132"/>
      <c r="E676" s="54"/>
      <c r="F676" s="132"/>
      <c r="G676" s="132"/>
      <c r="H676" s="132"/>
      <c r="I676" s="132"/>
      <c r="J676" s="132"/>
      <c r="K676" s="132"/>
      <c r="L676" s="132"/>
      <c r="M676" s="137"/>
      <c r="N676" s="137"/>
      <c r="O676" s="132"/>
      <c r="P676" s="139"/>
      <c r="Q676" s="132"/>
      <c r="R676" s="137"/>
      <c r="S676" s="132"/>
      <c r="T676" s="132"/>
      <c r="U676" s="132"/>
    </row>
    <row r="677" ht="12.75" customHeight="1">
      <c r="A677" s="132"/>
      <c r="B677" s="132"/>
      <c r="C677" s="132"/>
      <c r="D677" s="132"/>
      <c r="E677" s="54"/>
      <c r="F677" s="132"/>
      <c r="G677" s="132"/>
      <c r="H677" s="132"/>
      <c r="I677" s="132"/>
      <c r="J677" s="132"/>
      <c r="K677" s="132"/>
      <c r="L677" s="132"/>
      <c r="M677" s="137"/>
      <c r="N677" s="137"/>
      <c r="O677" s="132"/>
      <c r="P677" s="139"/>
      <c r="Q677" s="132"/>
      <c r="R677" s="137"/>
      <c r="S677" s="132"/>
      <c r="T677" s="132"/>
      <c r="U677" s="132"/>
    </row>
    <row r="678" ht="12.75" customHeight="1">
      <c r="A678" s="132"/>
      <c r="B678" s="132"/>
      <c r="C678" s="132"/>
      <c r="D678" s="132"/>
      <c r="E678" s="54"/>
      <c r="F678" s="132"/>
      <c r="G678" s="132"/>
      <c r="H678" s="132"/>
      <c r="I678" s="132"/>
      <c r="J678" s="132"/>
      <c r="K678" s="132"/>
      <c r="L678" s="132"/>
      <c r="M678" s="137"/>
      <c r="N678" s="137"/>
      <c r="O678" s="132"/>
      <c r="P678" s="139"/>
      <c r="Q678" s="132"/>
      <c r="R678" s="137"/>
      <c r="S678" s="132"/>
      <c r="T678" s="132"/>
      <c r="U678" s="132"/>
    </row>
    <row r="679" ht="12.75" customHeight="1">
      <c r="A679" s="132"/>
      <c r="B679" s="132"/>
      <c r="C679" s="132"/>
      <c r="D679" s="132"/>
      <c r="E679" s="54"/>
      <c r="F679" s="132"/>
      <c r="G679" s="132"/>
      <c r="H679" s="132"/>
      <c r="I679" s="132"/>
      <c r="J679" s="132"/>
      <c r="K679" s="132"/>
      <c r="L679" s="132"/>
      <c r="M679" s="137"/>
      <c r="N679" s="137"/>
      <c r="O679" s="132"/>
      <c r="P679" s="139"/>
      <c r="Q679" s="132"/>
      <c r="R679" s="137"/>
      <c r="S679" s="132"/>
      <c r="T679" s="132"/>
      <c r="U679" s="132"/>
    </row>
    <row r="680" ht="12.75" customHeight="1">
      <c r="A680" s="132"/>
      <c r="B680" s="132"/>
      <c r="C680" s="132"/>
      <c r="D680" s="132"/>
      <c r="E680" s="54"/>
      <c r="F680" s="132"/>
      <c r="G680" s="132"/>
      <c r="H680" s="132"/>
      <c r="I680" s="132"/>
      <c r="J680" s="132"/>
      <c r="K680" s="132"/>
      <c r="L680" s="132"/>
      <c r="M680" s="137"/>
      <c r="N680" s="137"/>
      <c r="O680" s="132"/>
      <c r="P680" s="139"/>
      <c r="Q680" s="132"/>
      <c r="R680" s="137"/>
      <c r="S680" s="132"/>
      <c r="T680" s="132"/>
      <c r="U680" s="132"/>
    </row>
    <row r="681" ht="12.75" customHeight="1">
      <c r="A681" s="132"/>
      <c r="B681" s="132"/>
      <c r="C681" s="132"/>
      <c r="D681" s="132"/>
      <c r="E681" s="54"/>
      <c r="F681" s="132"/>
      <c r="G681" s="132"/>
      <c r="H681" s="132"/>
      <c r="I681" s="132"/>
      <c r="J681" s="132"/>
      <c r="K681" s="132"/>
      <c r="L681" s="132"/>
      <c r="M681" s="137"/>
      <c r="N681" s="137"/>
      <c r="O681" s="132"/>
      <c r="P681" s="139"/>
      <c r="Q681" s="132"/>
      <c r="R681" s="137"/>
      <c r="S681" s="132"/>
      <c r="T681" s="132"/>
      <c r="U681" s="132"/>
    </row>
    <row r="682" ht="12.75" customHeight="1">
      <c r="A682" s="132"/>
      <c r="B682" s="132"/>
      <c r="C682" s="132"/>
      <c r="D682" s="132"/>
      <c r="E682" s="54"/>
      <c r="F682" s="132"/>
      <c r="G682" s="132"/>
      <c r="H682" s="132"/>
      <c r="I682" s="132"/>
      <c r="J682" s="132"/>
      <c r="K682" s="132"/>
      <c r="L682" s="132"/>
      <c r="M682" s="137"/>
      <c r="N682" s="137"/>
      <c r="O682" s="132"/>
      <c r="P682" s="139"/>
      <c r="Q682" s="132"/>
      <c r="R682" s="137"/>
      <c r="S682" s="132"/>
      <c r="T682" s="132"/>
      <c r="U682" s="132"/>
    </row>
    <row r="683" ht="12.75" customHeight="1">
      <c r="A683" s="132"/>
      <c r="B683" s="132"/>
      <c r="C683" s="132"/>
      <c r="D683" s="132"/>
      <c r="E683" s="54"/>
      <c r="F683" s="132"/>
      <c r="G683" s="132"/>
      <c r="H683" s="132"/>
      <c r="I683" s="132"/>
      <c r="J683" s="132"/>
      <c r="K683" s="132"/>
      <c r="L683" s="132"/>
      <c r="M683" s="137"/>
      <c r="N683" s="137"/>
      <c r="O683" s="132"/>
      <c r="P683" s="139"/>
      <c r="Q683" s="132"/>
      <c r="R683" s="137"/>
      <c r="S683" s="132"/>
      <c r="T683" s="132"/>
      <c r="U683" s="132"/>
    </row>
    <row r="684" ht="12.75" customHeight="1">
      <c r="A684" s="132"/>
      <c r="B684" s="132"/>
      <c r="C684" s="132"/>
      <c r="D684" s="132"/>
      <c r="E684" s="54"/>
      <c r="F684" s="132"/>
      <c r="G684" s="132"/>
      <c r="H684" s="132"/>
      <c r="I684" s="132"/>
      <c r="J684" s="132"/>
      <c r="K684" s="132"/>
      <c r="L684" s="132"/>
      <c r="M684" s="137"/>
      <c r="N684" s="137"/>
      <c r="O684" s="132"/>
      <c r="P684" s="139"/>
      <c r="Q684" s="132"/>
      <c r="R684" s="137"/>
      <c r="S684" s="132"/>
      <c r="T684" s="132"/>
      <c r="U684" s="132"/>
    </row>
    <row r="685" ht="12.75" customHeight="1">
      <c r="A685" s="132"/>
      <c r="B685" s="132"/>
      <c r="C685" s="132"/>
      <c r="D685" s="132"/>
      <c r="E685" s="54"/>
      <c r="F685" s="132"/>
      <c r="G685" s="132"/>
      <c r="H685" s="132"/>
      <c r="I685" s="132"/>
      <c r="J685" s="132"/>
      <c r="K685" s="132"/>
      <c r="L685" s="132"/>
      <c r="M685" s="137"/>
      <c r="N685" s="137"/>
      <c r="O685" s="132"/>
      <c r="P685" s="139"/>
      <c r="Q685" s="132"/>
      <c r="R685" s="137"/>
      <c r="S685" s="132"/>
      <c r="T685" s="132"/>
      <c r="U685" s="132"/>
    </row>
    <row r="686" ht="12.75" customHeight="1">
      <c r="A686" s="132"/>
      <c r="B686" s="132"/>
      <c r="C686" s="132"/>
      <c r="D686" s="132"/>
      <c r="E686" s="54"/>
      <c r="F686" s="132"/>
      <c r="G686" s="132"/>
      <c r="H686" s="132"/>
      <c r="I686" s="132"/>
      <c r="J686" s="132"/>
      <c r="K686" s="132"/>
      <c r="L686" s="132"/>
      <c r="M686" s="137"/>
      <c r="N686" s="137"/>
      <c r="O686" s="132"/>
      <c r="P686" s="139"/>
      <c r="Q686" s="132"/>
      <c r="R686" s="137"/>
      <c r="S686" s="132"/>
      <c r="T686" s="132"/>
      <c r="U686" s="132"/>
    </row>
    <row r="687" ht="12.75" customHeight="1">
      <c r="A687" s="132"/>
      <c r="B687" s="132"/>
      <c r="C687" s="132"/>
      <c r="D687" s="132"/>
      <c r="E687" s="54"/>
      <c r="F687" s="132"/>
      <c r="G687" s="132"/>
      <c r="H687" s="132"/>
      <c r="I687" s="132"/>
      <c r="J687" s="132"/>
      <c r="K687" s="132"/>
      <c r="L687" s="132"/>
      <c r="M687" s="137"/>
      <c r="N687" s="137"/>
      <c r="O687" s="132"/>
      <c r="P687" s="139"/>
      <c r="Q687" s="132"/>
      <c r="R687" s="137"/>
      <c r="S687" s="132"/>
      <c r="T687" s="132"/>
      <c r="U687" s="132"/>
    </row>
    <row r="688" ht="12.75" customHeight="1">
      <c r="A688" s="132"/>
      <c r="B688" s="132"/>
      <c r="C688" s="132"/>
      <c r="D688" s="132"/>
      <c r="E688" s="54"/>
      <c r="F688" s="132"/>
      <c r="G688" s="132"/>
      <c r="H688" s="132"/>
      <c r="I688" s="132"/>
      <c r="J688" s="132"/>
      <c r="K688" s="132"/>
      <c r="L688" s="132"/>
      <c r="M688" s="137"/>
      <c r="N688" s="137"/>
      <c r="O688" s="132"/>
      <c r="P688" s="139"/>
      <c r="Q688" s="132"/>
      <c r="R688" s="137"/>
      <c r="S688" s="132"/>
      <c r="T688" s="132"/>
      <c r="U688" s="132"/>
    </row>
    <row r="689" ht="12.75" customHeight="1">
      <c r="A689" s="132"/>
      <c r="B689" s="132"/>
      <c r="C689" s="132"/>
      <c r="D689" s="132"/>
      <c r="E689" s="54"/>
      <c r="F689" s="132"/>
      <c r="G689" s="132"/>
      <c r="H689" s="132"/>
      <c r="I689" s="132"/>
      <c r="J689" s="132"/>
      <c r="K689" s="132"/>
      <c r="L689" s="132"/>
      <c r="M689" s="137"/>
      <c r="N689" s="137"/>
      <c r="O689" s="132"/>
      <c r="P689" s="139"/>
      <c r="Q689" s="132"/>
      <c r="R689" s="137"/>
      <c r="S689" s="132"/>
      <c r="T689" s="132"/>
      <c r="U689" s="132"/>
    </row>
    <row r="690" ht="12.75" customHeight="1">
      <c r="A690" s="132"/>
      <c r="B690" s="132"/>
      <c r="C690" s="132"/>
      <c r="D690" s="132"/>
      <c r="E690" s="54"/>
      <c r="F690" s="132"/>
      <c r="G690" s="132"/>
      <c r="H690" s="132"/>
      <c r="I690" s="132"/>
      <c r="J690" s="132"/>
      <c r="K690" s="132"/>
      <c r="L690" s="132"/>
      <c r="M690" s="137"/>
      <c r="N690" s="137"/>
      <c r="O690" s="132"/>
      <c r="P690" s="139"/>
      <c r="Q690" s="132"/>
      <c r="R690" s="137"/>
      <c r="S690" s="132"/>
      <c r="T690" s="132"/>
      <c r="U690" s="132"/>
    </row>
    <row r="691" ht="12.75" customHeight="1">
      <c r="A691" s="132"/>
      <c r="B691" s="132"/>
      <c r="C691" s="132"/>
      <c r="D691" s="132"/>
      <c r="E691" s="54"/>
      <c r="F691" s="132"/>
      <c r="G691" s="132"/>
      <c r="H691" s="132"/>
      <c r="I691" s="132"/>
      <c r="J691" s="132"/>
      <c r="K691" s="132"/>
      <c r="L691" s="132"/>
      <c r="M691" s="137"/>
      <c r="N691" s="137"/>
      <c r="O691" s="132"/>
      <c r="P691" s="139"/>
      <c r="Q691" s="132"/>
      <c r="R691" s="137"/>
      <c r="S691" s="132"/>
      <c r="T691" s="132"/>
      <c r="U691" s="132"/>
    </row>
    <row r="692" ht="12.75" customHeight="1">
      <c r="A692" s="132"/>
      <c r="B692" s="132"/>
      <c r="C692" s="132"/>
      <c r="D692" s="132"/>
      <c r="E692" s="54"/>
      <c r="F692" s="132"/>
      <c r="G692" s="132"/>
      <c r="H692" s="132"/>
      <c r="I692" s="132"/>
      <c r="J692" s="132"/>
      <c r="K692" s="132"/>
      <c r="L692" s="132"/>
      <c r="M692" s="137"/>
      <c r="N692" s="137"/>
      <c r="O692" s="132"/>
      <c r="P692" s="139"/>
      <c r="Q692" s="132"/>
      <c r="R692" s="137"/>
      <c r="S692" s="132"/>
      <c r="T692" s="132"/>
      <c r="U692" s="132"/>
    </row>
    <row r="693" ht="12.75" customHeight="1">
      <c r="A693" s="132"/>
      <c r="B693" s="132"/>
      <c r="C693" s="132"/>
      <c r="D693" s="132"/>
      <c r="E693" s="54"/>
      <c r="F693" s="132"/>
      <c r="G693" s="132"/>
      <c r="H693" s="132"/>
      <c r="I693" s="132"/>
      <c r="J693" s="132"/>
      <c r="K693" s="132"/>
      <c r="L693" s="132"/>
      <c r="M693" s="137"/>
      <c r="N693" s="137"/>
      <c r="O693" s="132"/>
      <c r="P693" s="139"/>
      <c r="Q693" s="132"/>
      <c r="R693" s="137"/>
      <c r="S693" s="132"/>
      <c r="T693" s="132"/>
      <c r="U693" s="132"/>
    </row>
    <row r="694" ht="12.75" customHeight="1">
      <c r="A694" s="132"/>
      <c r="B694" s="132"/>
      <c r="C694" s="132"/>
      <c r="D694" s="132"/>
      <c r="E694" s="54"/>
      <c r="F694" s="132"/>
      <c r="G694" s="132"/>
      <c r="H694" s="132"/>
      <c r="I694" s="132"/>
      <c r="J694" s="132"/>
      <c r="K694" s="132"/>
      <c r="L694" s="132"/>
      <c r="M694" s="137"/>
      <c r="N694" s="137"/>
      <c r="O694" s="132"/>
      <c r="P694" s="139"/>
      <c r="Q694" s="132"/>
      <c r="R694" s="137"/>
      <c r="S694" s="132"/>
      <c r="T694" s="132"/>
      <c r="U694" s="132"/>
    </row>
    <row r="695" ht="12.75" customHeight="1">
      <c r="A695" s="132"/>
      <c r="B695" s="132"/>
      <c r="C695" s="132"/>
      <c r="D695" s="132"/>
      <c r="E695" s="54"/>
      <c r="F695" s="132"/>
      <c r="G695" s="132"/>
      <c r="H695" s="132"/>
      <c r="I695" s="132"/>
      <c r="J695" s="132"/>
      <c r="K695" s="132"/>
      <c r="L695" s="132"/>
      <c r="M695" s="137"/>
      <c r="N695" s="137"/>
      <c r="O695" s="132"/>
      <c r="P695" s="139"/>
      <c r="Q695" s="132"/>
      <c r="R695" s="137"/>
      <c r="S695" s="132"/>
      <c r="T695" s="132"/>
      <c r="U695" s="132"/>
    </row>
    <row r="696" ht="12.75" customHeight="1">
      <c r="A696" s="132"/>
      <c r="B696" s="132"/>
      <c r="C696" s="132"/>
      <c r="D696" s="132"/>
      <c r="E696" s="54"/>
      <c r="F696" s="132"/>
      <c r="G696" s="132"/>
      <c r="H696" s="132"/>
      <c r="I696" s="132"/>
      <c r="J696" s="132"/>
      <c r="K696" s="132"/>
      <c r="L696" s="132"/>
      <c r="M696" s="137"/>
      <c r="N696" s="137"/>
      <c r="O696" s="132"/>
      <c r="P696" s="139"/>
      <c r="Q696" s="132"/>
      <c r="R696" s="137"/>
      <c r="S696" s="132"/>
      <c r="T696" s="132"/>
      <c r="U696" s="132"/>
    </row>
    <row r="697" ht="12.75" customHeight="1">
      <c r="A697" s="132"/>
      <c r="B697" s="132"/>
      <c r="C697" s="132"/>
      <c r="D697" s="132"/>
      <c r="E697" s="54"/>
      <c r="F697" s="132"/>
      <c r="G697" s="132"/>
      <c r="H697" s="132"/>
      <c r="I697" s="132"/>
      <c r="J697" s="132"/>
      <c r="K697" s="132"/>
      <c r="L697" s="132"/>
      <c r="M697" s="137"/>
      <c r="N697" s="137"/>
      <c r="O697" s="132"/>
      <c r="P697" s="139"/>
      <c r="Q697" s="132"/>
      <c r="R697" s="137"/>
      <c r="S697" s="132"/>
      <c r="T697" s="132"/>
      <c r="U697" s="132"/>
    </row>
    <row r="698" ht="12.75" customHeight="1">
      <c r="A698" s="132"/>
      <c r="B698" s="132"/>
      <c r="C698" s="132"/>
      <c r="D698" s="132"/>
      <c r="E698" s="54"/>
      <c r="F698" s="132"/>
      <c r="G698" s="132"/>
      <c r="H698" s="132"/>
      <c r="I698" s="132"/>
      <c r="J698" s="132"/>
      <c r="K698" s="132"/>
      <c r="L698" s="132"/>
      <c r="M698" s="137"/>
      <c r="N698" s="137"/>
      <c r="O698" s="132"/>
      <c r="P698" s="139"/>
      <c r="Q698" s="132"/>
      <c r="R698" s="137"/>
      <c r="S698" s="132"/>
      <c r="T698" s="132"/>
      <c r="U698" s="132"/>
    </row>
    <row r="699" ht="12.75" customHeight="1">
      <c r="A699" s="132"/>
      <c r="B699" s="132"/>
      <c r="C699" s="132"/>
      <c r="D699" s="132"/>
      <c r="E699" s="54"/>
      <c r="F699" s="132"/>
      <c r="G699" s="132"/>
      <c r="H699" s="132"/>
      <c r="I699" s="132"/>
      <c r="J699" s="132"/>
      <c r="K699" s="132"/>
      <c r="L699" s="132"/>
      <c r="M699" s="137"/>
      <c r="N699" s="137"/>
      <c r="O699" s="132"/>
      <c r="P699" s="139"/>
      <c r="Q699" s="132"/>
      <c r="R699" s="137"/>
      <c r="S699" s="132"/>
      <c r="T699" s="132"/>
      <c r="U699" s="132"/>
    </row>
    <row r="700" ht="12.75" customHeight="1">
      <c r="A700" s="132"/>
      <c r="B700" s="132"/>
      <c r="C700" s="132"/>
      <c r="D700" s="132"/>
      <c r="E700" s="54"/>
      <c r="F700" s="132"/>
      <c r="G700" s="132"/>
      <c r="H700" s="132"/>
      <c r="I700" s="132"/>
      <c r="J700" s="132"/>
      <c r="K700" s="132"/>
      <c r="L700" s="132"/>
      <c r="M700" s="137"/>
      <c r="N700" s="137"/>
      <c r="O700" s="132"/>
      <c r="P700" s="139"/>
      <c r="Q700" s="132"/>
      <c r="R700" s="137"/>
      <c r="S700" s="132"/>
      <c r="T700" s="132"/>
      <c r="U700" s="132"/>
    </row>
    <row r="701" ht="12.75" customHeight="1">
      <c r="A701" s="132"/>
      <c r="B701" s="132"/>
      <c r="C701" s="132"/>
      <c r="D701" s="132"/>
      <c r="E701" s="54"/>
      <c r="F701" s="132"/>
      <c r="G701" s="132"/>
      <c r="H701" s="132"/>
      <c r="I701" s="132"/>
      <c r="J701" s="132"/>
      <c r="K701" s="132"/>
      <c r="L701" s="132"/>
      <c r="M701" s="137"/>
      <c r="N701" s="137"/>
      <c r="O701" s="132"/>
      <c r="P701" s="139"/>
      <c r="Q701" s="132"/>
      <c r="R701" s="137"/>
      <c r="S701" s="132"/>
      <c r="T701" s="132"/>
      <c r="U701" s="132"/>
    </row>
    <row r="702" ht="12.75" customHeight="1">
      <c r="A702" s="132"/>
      <c r="B702" s="132"/>
      <c r="C702" s="132"/>
      <c r="D702" s="132"/>
      <c r="E702" s="54"/>
      <c r="F702" s="132"/>
      <c r="G702" s="132"/>
      <c r="H702" s="132"/>
      <c r="I702" s="132"/>
      <c r="J702" s="132"/>
      <c r="K702" s="132"/>
      <c r="L702" s="132"/>
      <c r="M702" s="137"/>
      <c r="N702" s="137"/>
      <c r="O702" s="132"/>
      <c r="P702" s="139"/>
      <c r="Q702" s="132"/>
      <c r="R702" s="137"/>
      <c r="S702" s="132"/>
      <c r="T702" s="132"/>
      <c r="U702" s="132"/>
    </row>
    <row r="703" ht="12.75" customHeight="1">
      <c r="A703" s="132"/>
      <c r="B703" s="132"/>
      <c r="C703" s="132"/>
      <c r="D703" s="132"/>
      <c r="E703" s="54"/>
      <c r="F703" s="132"/>
      <c r="G703" s="132"/>
      <c r="H703" s="132"/>
      <c r="I703" s="132"/>
      <c r="J703" s="132"/>
      <c r="K703" s="132"/>
      <c r="L703" s="132"/>
      <c r="M703" s="137"/>
      <c r="N703" s="137"/>
      <c r="O703" s="132"/>
      <c r="P703" s="139"/>
      <c r="Q703" s="132"/>
      <c r="R703" s="137"/>
      <c r="S703" s="132"/>
      <c r="T703" s="132"/>
      <c r="U703" s="132"/>
    </row>
    <row r="704" ht="12.75" customHeight="1">
      <c r="A704" s="132"/>
      <c r="B704" s="132"/>
      <c r="C704" s="132"/>
      <c r="D704" s="132"/>
      <c r="E704" s="54"/>
      <c r="F704" s="132"/>
      <c r="G704" s="132"/>
      <c r="H704" s="132"/>
      <c r="I704" s="132"/>
      <c r="J704" s="132"/>
      <c r="K704" s="132"/>
      <c r="L704" s="132"/>
      <c r="M704" s="137"/>
      <c r="N704" s="137"/>
      <c r="O704" s="132"/>
      <c r="P704" s="139"/>
      <c r="Q704" s="132"/>
      <c r="R704" s="137"/>
      <c r="S704" s="132"/>
      <c r="T704" s="132"/>
      <c r="U704" s="132"/>
    </row>
    <row r="705" ht="12.75" customHeight="1">
      <c r="A705" s="132"/>
      <c r="B705" s="132"/>
      <c r="C705" s="132"/>
      <c r="D705" s="132"/>
      <c r="E705" s="54"/>
      <c r="F705" s="132"/>
      <c r="G705" s="132"/>
      <c r="H705" s="132"/>
      <c r="I705" s="132"/>
      <c r="J705" s="132"/>
      <c r="K705" s="132"/>
      <c r="L705" s="132"/>
      <c r="M705" s="137"/>
      <c r="N705" s="137"/>
      <c r="O705" s="132"/>
      <c r="P705" s="139"/>
      <c r="Q705" s="132"/>
      <c r="R705" s="137"/>
      <c r="S705" s="132"/>
      <c r="T705" s="132"/>
      <c r="U705" s="132"/>
    </row>
    <row r="706" ht="12.75" customHeight="1">
      <c r="A706" s="132"/>
      <c r="B706" s="132"/>
      <c r="C706" s="132"/>
      <c r="D706" s="132"/>
      <c r="E706" s="54"/>
      <c r="F706" s="132"/>
      <c r="G706" s="132"/>
      <c r="H706" s="132"/>
      <c r="I706" s="132"/>
      <c r="J706" s="132"/>
      <c r="K706" s="132"/>
      <c r="L706" s="132"/>
      <c r="M706" s="137"/>
      <c r="N706" s="137"/>
      <c r="O706" s="132"/>
      <c r="P706" s="139"/>
      <c r="Q706" s="132"/>
      <c r="R706" s="137"/>
      <c r="S706" s="132"/>
      <c r="T706" s="132"/>
      <c r="U706" s="132"/>
    </row>
    <row r="707" ht="12.75" customHeight="1">
      <c r="A707" s="132"/>
      <c r="B707" s="132"/>
      <c r="C707" s="132"/>
      <c r="D707" s="132"/>
      <c r="E707" s="54"/>
      <c r="F707" s="132"/>
      <c r="G707" s="132"/>
      <c r="H707" s="132"/>
      <c r="I707" s="132"/>
      <c r="J707" s="132"/>
      <c r="K707" s="132"/>
      <c r="L707" s="132"/>
      <c r="M707" s="137"/>
      <c r="N707" s="137"/>
      <c r="O707" s="132"/>
      <c r="P707" s="139"/>
      <c r="Q707" s="132"/>
      <c r="R707" s="137"/>
      <c r="S707" s="132"/>
      <c r="T707" s="132"/>
      <c r="U707" s="132"/>
    </row>
    <row r="708" ht="12.75" customHeight="1">
      <c r="A708" s="132"/>
      <c r="B708" s="132"/>
      <c r="C708" s="132"/>
      <c r="D708" s="132"/>
      <c r="E708" s="54"/>
      <c r="F708" s="132"/>
      <c r="G708" s="132"/>
      <c r="H708" s="132"/>
      <c r="I708" s="132"/>
      <c r="J708" s="132"/>
      <c r="K708" s="132"/>
      <c r="L708" s="132"/>
      <c r="M708" s="137"/>
      <c r="N708" s="137"/>
      <c r="O708" s="132"/>
      <c r="P708" s="139"/>
      <c r="Q708" s="132"/>
      <c r="R708" s="137"/>
      <c r="S708" s="132"/>
      <c r="T708" s="132"/>
      <c r="U708" s="132"/>
    </row>
    <row r="709" ht="12.75" customHeight="1">
      <c r="A709" s="132"/>
      <c r="B709" s="132"/>
      <c r="C709" s="132"/>
      <c r="D709" s="132"/>
      <c r="E709" s="54"/>
      <c r="F709" s="132"/>
      <c r="G709" s="132"/>
      <c r="H709" s="132"/>
      <c r="I709" s="132"/>
      <c r="J709" s="132"/>
      <c r="K709" s="132"/>
      <c r="L709" s="132"/>
      <c r="M709" s="137"/>
      <c r="N709" s="137"/>
      <c r="O709" s="132"/>
      <c r="P709" s="139"/>
      <c r="Q709" s="132"/>
      <c r="R709" s="137"/>
      <c r="S709" s="132"/>
      <c r="T709" s="132"/>
      <c r="U709" s="132"/>
    </row>
    <row r="710" ht="12.75" customHeight="1">
      <c r="A710" s="132"/>
      <c r="B710" s="132"/>
      <c r="C710" s="132"/>
      <c r="D710" s="132"/>
      <c r="E710" s="54"/>
      <c r="F710" s="132"/>
      <c r="G710" s="132"/>
      <c r="H710" s="132"/>
      <c r="I710" s="132"/>
      <c r="J710" s="132"/>
      <c r="K710" s="132"/>
      <c r="L710" s="132"/>
      <c r="M710" s="137"/>
      <c r="N710" s="137"/>
      <c r="O710" s="132"/>
      <c r="P710" s="139"/>
      <c r="Q710" s="132"/>
      <c r="R710" s="137"/>
      <c r="S710" s="132"/>
      <c r="T710" s="132"/>
      <c r="U710" s="132"/>
    </row>
    <row r="711" ht="12.75" customHeight="1">
      <c r="A711" s="132"/>
      <c r="B711" s="132"/>
      <c r="C711" s="132"/>
      <c r="D711" s="132"/>
      <c r="E711" s="54"/>
      <c r="F711" s="132"/>
      <c r="G711" s="132"/>
      <c r="H711" s="132"/>
      <c r="I711" s="132"/>
      <c r="J711" s="132"/>
      <c r="K711" s="132"/>
      <c r="L711" s="132"/>
      <c r="M711" s="137"/>
      <c r="N711" s="137"/>
      <c r="O711" s="132"/>
      <c r="P711" s="139"/>
      <c r="Q711" s="132"/>
      <c r="R711" s="137"/>
      <c r="S711" s="132"/>
      <c r="T711" s="132"/>
      <c r="U711" s="132"/>
    </row>
    <row r="712" ht="12.75" customHeight="1">
      <c r="A712" s="132"/>
      <c r="B712" s="132"/>
      <c r="C712" s="132"/>
      <c r="D712" s="132"/>
      <c r="E712" s="54"/>
      <c r="F712" s="132"/>
      <c r="G712" s="132"/>
      <c r="H712" s="132"/>
      <c r="I712" s="132"/>
      <c r="J712" s="132"/>
      <c r="K712" s="132"/>
      <c r="L712" s="132"/>
      <c r="M712" s="137"/>
      <c r="N712" s="137"/>
      <c r="O712" s="132"/>
      <c r="P712" s="139"/>
      <c r="Q712" s="132"/>
      <c r="R712" s="137"/>
      <c r="S712" s="132"/>
      <c r="T712" s="132"/>
      <c r="U712" s="132"/>
    </row>
    <row r="713" ht="12.75" customHeight="1">
      <c r="A713" s="132"/>
      <c r="B713" s="132"/>
      <c r="C713" s="132"/>
      <c r="D713" s="132"/>
      <c r="E713" s="54"/>
      <c r="F713" s="132"/>
      <c r="G713" s="132"/>
      <c r="H713" s="132"/>
      <c r="I713" s="132"/>
      <c r="J713" s="132"/>
      <c r="K713" s="132"/>
      <c r="L713" s="132"/>
      <c r="M713" s="137"/>
      <c r="N713" s="137"/>
      <c r="O713" s="132"/>
      <c r="P713" s="139"/>
      <c r="Q713" s="132"/>
      <c r="R713" s="137"/>
      <c r="S713" s="132"/>
      <c r="T713" s="132"/>
      <c r="U713" s="132"/>
    </row>
    <row r="714" ht="12.75" customHeight="1">
      <c r="A714" s="132"/>
      <c r="B714" s="132"/>
      <c r="C714" s="132"/>
      <c r="D714" s="132"/>
      <c r="E714" s="54"/>
      <c r="F714" s="132"/>
      <c r="G714" s="132"/>
      <c r="H714" s="132"/>
      <c r="I714" s="132"/>
      <c r="J714" s="132"/>
      <c r="K714" s="132"/>
      <c r="L714" s="132"/>
      <c r="M714" s="137"/>
      <c r="N714" s="137"/>
      <c r="O714" s="132"/>
      <c r="P714" s="139"/>
      <c r="Q714" s="132"/>
      <c r="R714" s="137"/>
      <c r="S714" s="132"/>
      <c r="T714" s="132"/>
      <c r="U714" s="132"/>
    </row>
    <row r="715" ht="12.75" customHeight="1">
      <c r="A715" s="132"/>
      <c r="B715" s="132"/>
      <c r="C715" s="132"/>
      <c r="D715" s="132"/>
      <c r="E715" s="54"/>
      <c r="F715" s="132"/>
      <c r="G715" s="132"/>
      <c r="H715" s="132"/>
      <c r="I715" s="132"/>
      <c r="J715" s="132"/>
      <c r="K715" s="132"/>
      <c r="L715" s="132"/>
      <c r="M715" s="137"/>
      <c r="N715" s="137"/>
      <c r="O715" s="132"/>
      <c r="P715" s="139"/>
      <c r="Q715" s="132"/>
      <c r="R715" s="137"/>
      <c r="S715" s="132"/>
      <c r="T715" s="132"/>
      <c r="U715" s="132"/>
    </row>
    <row r="716" ht="12.75" customHeight="1">
      <c r="A716" s="132"/>
      <c r="B716" s="132"/>
      <c r="C716" s="132"/>
      <c r="D716" s="132"/>
      <c r="E716" s="54"/>
      <c r="F716" s="132"/>
      <c r="G716" s="132"/>
      <c r="H716" s="132"/>
      <c r="I716" s="132"/>
      <c r="J716" s="132"/>
      <c r="K716" s="132"/>
      <c r="L716" s="132"/>
      <c r="M716" s="137"/>
      <c r="N716" s="137"/>
      <c r="O716" s="132"/>
      <c r="P716" s="139"/>
      <c r="Q716" s="132"/>
      <c r="R716" s="137"/>
      <c r="S716" s="132"/>
      <c r="T716" s="132"/>
      <c r="U716" s="132"/>
    </row>
    <row r="717" ht="12.75" customHeight="1">
      <c r="A717" s="132"/>
      <c r="B717" s="132"/>
      <c r="C717" s="132"/>
      <c r="D717" s="132"/>
      <c r="E717" s="54"/>
      <c r="F717" s="132"/>
      <c r="G717" s="132"/>
      <c r="H717" s="132"/>
      <c r="I717" s="132"/>
      <c r="J717" s="132"/>
      <c r="K717" s="132"/>
      <c r="L717" s="132"/>
      <c r="M717" s="137"/>
      <c r="N717" s="137"/>
      <c r="O717" s="132"/>
      <c r="P717" s="139"/>
      <c r="Q717" s="132"/>
      <c r="R717" s="137"/>
      <c r="S717" s="132"/>
      <c r="T717" s="132"/>
      <c r="U717" s="132"/>
    </row>
    <row r="718" ht="12.75" customHeight="1">
      <c r="A718" s="132"/>
      <c r="B718" s="132"/>
      <c r="C718" s="132"/>
      <c r="D718" s="132"/>
      <c r="E718" s="54"/>
      <c r="F718" s="132"/>
      <c r="G718" s="132"/>
      <c r="H718" s="132"/>
      <c r="I718" s="132"/>
      <c r="J718" s="132"/>
      <c r="K718" s="132"/>
      <c r="L718" s="132"/>
      <c r="M718" s="137"/>
      <c r="N718" s="137"/>
      <c r="O718" s="132"/>
      <c r="P718" s="139"/>
      <c r="Q718" s="132"/>
      <c r="R718" s="137"/>
      <c r="S718" s="132"/>
      <c r="T718" s="132"/>
      <c r="U718" s="132"/>
    </row>
    <row r="719" ht="12.75" customHeight="1">
      <c r="A719" s="132"/>
      <c r="B719" s="132"/>
      <c r="C719" s="132"/>
      <c r="D719" s="132"/>
      <c r="E719" s="54"/>
      <c r="F719" s="132"/>
      <c r="G719" s="132"/>
      <c r="H719" s="132"/>
      <c r="I719" s="132"/>
      <c r="J719" s="132"/>
      <c r="K719" s="132"/>
      <c r="L719" s="132"/>
      <c r="M719" s="137"/>
      <c r="N719" s="137"/>
      <c r="O719" s="132"/>
      <c r="P719" s="139"/>
      <c r="Q719" s="132"/>
      <c r="R719" s="137"/>
      <c r="S719" s="132"/>
      <c r="T719" s="132"/>
      <c r="U719" s="132"/>
    </row>
    <row r="720" ht="12.75" customHeight="1">
      <c r="A720" s="132"/>
      <c r="B720" s="132"/>
      <c r="C720" s="132"/>
      <c r="D720" s="132"/>
      <c r="E720" s="54"/>
      <c r="F720" s="132"/>
      <c r="G720" s="132"/>
      <c r="H720" s="132"/>
      <c r="I720" s="132"/>
      <c r="J720" s="132"/>
      <c r="K720" s="132"/>
      <c r="L720" s="132"/>
      <c r="M720" s="137"/>
      <c r="N720" s="137"/>
      <c r="O720" s="132"/>
      <c r="P720" s="139"/>
      <c r="Q720" s="132"/>
      <c r="R720" s="137"/>
      <c r="S720" s="132"/>
      <c r="T720" s="132"/>
      <c r="U720" s="132"/>
    </row>
    <row r="721" ht="12.75" customHeight="1">
      <c r="A721" s="132"/>
      <c r="B721" s="132"/>
      <c r="C721" s="132"/>
      <c r="D721" s="132"/>
      <c r="E721" s="54"/>
      <c r="F721" s="132"/>
      <c r="G721" s="132"/>
      <c r="H721" s="132"/>
      <c r="I721" s="132"/>
      <c r="J721" s="132"/>
      <c r="K721" s="132"/>
      <c r="L721" s="132"/>
      <c r="M721" s="137"/>
      <c r="N721" s="137"/>
      <c r="O721" s="132"/>
      <c r="P721" s="139"/>
      <c r="Q721" s="132"/>
      <c r="R721" s="137"/>
      <c r="S721" s="132"/>
      <c r="T721" s="132"/>
      <c r="U721" s="132"/>
    </row>
    <row r="722" ht="12.75" customHeight="1">
      <c r="A722" s="132"/>
      <c r="B722" s="132"/>
      <c r="C722" s="132"/>
      <c r="D722" s="132"/>
      <c r="E722" s="54"/>
      <c r="F722" s="132"/>
      <c r="G722" s="132"/>
      <c r="H722" s="132"/>
      <c r="I722" s="132"/>
      <c r="J722" s="132"/>
      <c r="K722" s="132"/>
      <c r="L722" s="132"/>
      <c r="M722" s="137"/>
      <c r="N722" s="137"/>
      <c r="O722" s="132"/>
      <c r="P722" s="139"/>
      <c r="Q722" s="132"/>
      <c r="R722" s="137"/>
      <c r="S722" s="132"/>
      <c r="T722" s="132"/>
      <c r="U722" s="132"/>
    </row>
    <row r="723" ht="12.75" customHeight="1">
      <c r="A723" s="132"/>
      <c r="B723" s="132"/>
      <c r="C723" s="132"/>
      <c r="D723" s="132"/>
      <c r="E723" s="54"/>
      <c r="F723" s="132"/>
      <c r="G723" s="132"/>
      <c r="H723" s="132"/>
      <c r="I723" s="132"/>
      <c r="J723" s="132"/>
      <c r="K723" s="132"/>
      <c r="L723" s="132"/>
      <c r="M723" s="137"/>
      <c r="N723" s="137"/>
      <c r="O723" s="132"/>
      <c r="P723" s="139"/>
      <c r="Q723" s="132"/>
      <c r="R723" s="137"/>
      <c r="S723" s="132"/>
      <c r="T723" s="132"/>
      <c r="U723" s="132"/>
    </row>
    <row r="724" ht="12.75" customHeight="1">
      <c r="A724" s="132"/>
      <c r="B724" s="132"/>
      <c r="C724" s="132"/>
      <c r="D724" s="132"/>
      <c r="E724" s="54"/>
      <c r="F724" s="132"/>
      <c r="G724" s="132"/>
      <c r="H724" s="132"/>
      <c r="I724" s="132"/>
      <c r="J724" s="132"/>
      <c r="K724" s="132"/>
      <c r="L724" s="132"/>
      <c r="M724" s="137"/>
      <c r="N724" s="137"/>
      <c r="O724" s="132"/>
      <c r="P724" s="139"/>
      <c r="Q724" s="132"/>
      <c r="R724" s="137"/>
      <c r="S724" s="132"/>
      <c r="T724" s="132"/>
      <c r="U724" s="132"/>
    </row>
    <row r="725" ht="12.75" customHeight="1">
      <c r="A725" s="132"/>
      <c r="B725" s="132"/>
      <c r="C725" s="132"/>
      <c r="D725" s="132"/>
      <c r="E725" s="54"/>
      <c r="F725" s="132"/>
      <c r="G725" s="132"/>
      <c r="H725" s="132"/>
      <c r="I725" s="132"/>
      <c r="J725" s="132"/>
      <c r="K725" s="132"/>
      <c r="L725" s="132"/>
      <c r="M725" s="137"/>
      <c r="N725" s="137"/>
      <c r="O725" s="132"/>
      <c r="P725" s="139"/>
      <c r="Q725" s="132"/>
      <c r="R725" s="137"/>
      <c r="S725" s="132"/>
      <c r="T725" s="132"/>
      <c r="U725" s="132"/>
    </row>
    <row r="726" ht="12.75" customHeight="1">
      <c r="A726" s="132"/>
      <c r="B726" s="132"/>
      <c r="C726" s="132"/>
      <c r="D726" s="132"/>
      <c r="E726" s="54"/>
      <c r="F726" s="132"/>
      <c r="G726" s="132"/>
      <c r="H726" s="132"/>
      <c r="I726" s="132"/>
      <c r="J726" s="132"/>
      <c r="K726" s="132"/>
      <c r="L726" s="132"/>
      <c r="M726" s="137"/>
      <c r="N726" s="137"/>
      <c r="O726" s="132"/>
      <c r="P726" s="139"/>
      <c r="Q726" s="132"/>
      <c r="R726" s="137"/>
      <c r="S726" s="132"/>
      <c r="T726" s="132"/>
      <c r="U726" s="132"/>
    </row>
    <row r="727" ht="12.75" customHeight="1">
      <c r="A727" s="132"/>
      <c r="B727" s="132"/>
      <c r="C727" s="132"/>
      <c r="D727" s="132"/>
      <c r="E727" s="54"/>
      <c r="F727" s="132"/>
      <c r="G727" s="132"/>
      <c r="H727" s="132"/>
      <c r="I727" s="132"/>
      <c r="J727" s="132"/>
      <c r="K727" s="132"/>
      <c r="L727" s="132"/>
      <c r="M727" s="137"/>
      <c r="N727" s="137"/>
      <c r="O727" s="132"/>
      <c r="P727" s="139"/>
      <c r="Q727" s="132"/>
      <c r="R727" s="137"/>
      <c r="S727" s="132"/>
      <c r="T727" s="132"/>
      <c r="U727" s="132"/>
    </row>
    <row r="728" ht="12.75" customHeight="1">
      <c r="A728" s="132"/>
      <c r="B728" s="132"/>
      <c r="C728" s="132"/>
      <c r="D728" s="132"/>
      <c r="E728" s="54"/>
      <c r="F728" s="132"/>
      <c r="G728" s="132"/>
      <c r="H728" s="132"/>
      <c r="I728" s="132"/>
      <c r="J728" s="132"/>
      <c r="K728" s="132"/>
      <c r="L728" s="132"/>
      <c r="M728" s="137"/>
      <c r="N728" s="137"/>
      <c r="O728" s="132"/>
      <c r="P728" s="139"/>
      <c r="Q728" s="132"/>
      <c r="R728" s="137"/>
      <c r="S728" s="132"/>
      <c r="T728" s="132"/>
      <c r="U728" s="132"/>
    </row>
    <row r="729" ht="12.75" customHeight="1">
      <c r="A729" s="132"/>
      <c r="B729" s="132"/>
      <c r="C729" s="132"/>
      <c r="D729" s="132"/>
      <c r="E729" s="54"/>
      <c r="F729" s="132"/>
      <c r="G729" s="132"/>
      <c r="H729" s="132"/>
      <c r="I729" s="132"/>
      <c r="J729" s="132"/>
      <c r="K729" s="132"/>
      <c r="L729" s="132"/>
      <c r="M729" s="137"/>
      <c r="N729" s="137"/>
      <c r="O729" s="132"/>
      <c r="P729" s="139"/>
      <c r="Q729" s="132"/>
      <c r="R729" s="137"/>
      <c r="S729" s="132"/>
      <c r="T729" s="132"/>
      <c r="U729" s="132"/>
    </row>
    <row r="730" ht="12.75" customHeight="1">
      <c r="A730" s="132"/>
      <c r="B730" s="132"/>
      <c r="C730" s="132"/>
      <c r="D730" s="132"/>
      <c r="E730" s="54"/>
      <c r="F730" s="132"/>
      <c r="G730" s="132"/>
      <c r="H730" s="132"/>
      <c r="I730" s="132"/>
      <c r="J730" s="132"/>
      <c r="K730" s="132"/>
      <c r="L730" s="132"/>
      <c r="M730" s="137"/>
      <c r="N730" s="137"/>
      <c r="O730" s="132"/>
      <c r="P730" s="139"/>
      <c r="Q730" s="132"/>
      <c r="R730" s="137"/>
      <c r="S730" s="132"/>
      <c r="T730" s="132"/>
      <c r="U730" s="132"/>
    </row>
    <row r="731" ht="12.75" customHeight="1">
      <c r="A731" s="132"/>
      <c r="B731" s="132"/>
      <c r="C731" s="132"/>
      <c r="D731" s="132"/>
      <c r="E731" s="54"/>
      <c r="F731" s="132"/>
      <c r="G731" s="132"/>
      <c r="H731" s="132"/>
      <c r="I731" s="132"/>
      <c r="J731" s="132"/>
      <c r="K731" s="132"/>
      <c r="L731" s="132"/>
      <c r="M731" s="137"/>
      <c r="N731" s="137"/>
      <c r="O731" s="132"/>
      <c r="P731" s="139"/>
      <c r="Q731" s="132"/>
      <c r="R731" s="137"/>
      <c r="S731" s="132"/>
      <c r="T731" s="132"/>
      <c r="U731" s="132"/>
    </row>
    <row r="732" ht="12.75" customHeight="1">
      <c r="A732" s="132"/>
      <c r="B732" s="132"/>
      <c r="C732" s="132"/>
      <c r="D732" s="132"/>
      <c r="E732" s="54"/>
      <c r="F732" s="132"/>
      <c r="G732" s="132"/>
      <c r="H732" s="132"/>
      <c r="I732" s="132"/>
      <c r="J732" s="132"/>
      <c r="K732" s="132"/>
      <c r="L732" s="132"/>
      <c r="M732" s="137"/>
      <c r="N732" s="137"/>
      <c r="O732" s="132"/>
      <c r="P732" s="139"/>
      <c r="Q732" s="132"/>
      <c r="R732" s="137"/>
      <c r="S732" s="132"/>
      <c r="T732" s="132"/>
      <c r="U732" s="132"/>
    </row>
    <row r="733" ht="12.75" customHeight="1">
      <c r="A733" s="132"/>
      <c r="B733" s="132"/>
      <c r="C733" s="132"/>
      <c r="D733" s="132"/>
      <c r="E733" s="54"/>
      <c r="F733" s="132"/>
      <c r="G733" s="132"/>
      <c r="H733" s="132"/>
      <c r="I733" s="132"/>
      <c r="J733" s="132"/>
      <c r="K733" s="132"/>
      <c r="L733" s="132"/>
      <c r="M733" s="137"/>
      <c r="N733" s="137"/>
      <c r="O733" s="132"/>
      <c r="P733" s="139"/>
      <c r="Q733" s="132"/>
      <c r="R733" s="137"/>
      <c r="S733" s="132"/>
      <c r="T733" s="132"/>
      <c r="U733" s="132"/>
    </row>
    <row r="734" ht="12.75" customHeight="1">
      <c r="A734" s="132"/>
      <c r="B734" s="132"/>
      <c r="C734" s="132"/>
      <c r="D734" s="132"/>
      <c r="E734" s="54"/>
      <c r="F734" s="132"/>
      <c r="G734" s="132"/>
      <c r="H734" s="132"/>
      <c r="I734" s="132"/>
      <c r="J734" s="132"/>
      <c r="K734" s="132"/>
      <c r="L734" s="132"/>
      <c r="M734" s="137"/>
      <c r="N734" s="137"/>
      <c r="O734" s="132"/>
      <c r="P734" s="139"/>
      <c r="Q734" s="132"/>
      <c r="R734" s="137"/>
      <c r="S734" s="132"/>
      <c r="T734" s="132"/>
      <c r="U734" s="132"/>
    </row>
    <row r="735" ht="12.75" customHeight="1">
      <c r="A735" s="132"/>
      <c r="B735" s="132"/>
      <c r="C735" s="132"/>
      <c r="D735" s="132"/>
      <c r="E735" s="54"/>
      <c r="F735" s="132"/>
      <c r="G735" s="132"/>
      <c r="H735" s="132"/>
      <c r="I735" s="132"/>
      <c r="J735" s="132"/>
      <c r="K735" s="132"/>
      <c r="L735" s="132"/>
      <c r="M735" s="137"/>
      <c r="N735" s="137"/>
      <c r="O735" s="132"/>
      <c r="P735" s="139"/>
      <c r="Q735" s="132"/>
      <c r="R735" s="137"/>
      <c r="S735" s="132"/>
      <c r="T735" s="132"/>
      <c r="U735" s="132"/>
    </row>
    <row r="736" ht="12.75" customHeight="1">
      <c r="A736" s="132"/>
      <c r="B736" s="132"/>
      <c r="C736" s="132"/>
      <c r="D736" s="132"/>
      <c r="E736" s="54"/>
      <c r="F736" s="132"/>
      <c r="G736" s="132"/>
      <c r="H736" s="132"/>
      <c r="I736" s="132"/>
      <c r="J736" s="132"/>
      <c r="K736" s="132"/>
      <c r="L736" s="132"/>
      <c r="M736" s="137"/>
      <c r="N736" s="137"/>
      <c r="O736" s="132"/>
      <c r="P736" s="139"/>
      <c r="Q736" s="132"/>
      <c r="R736" s="137"/>
      <c r="S736" s="132"/>
      <c r="T736" s="132"/>
      <c r="U736" s="132"/>
    </row>
    <row r="737" ht="12.75" customHeight="1">
      <c r="A737" s="132"/>
      <c r="B737" s="132"/>
      <c r="C737" s="132"/>
      <c r="D737" s="132"/>
      <c r="E737" s="54"/>
      <c r="F737" s="132"/>
      <c r="G737" s="132"/>
      <c r="H737" s="132"/>
      <c r="I737" s="132"/>
      <c r="J737" s="132"/>
      <c r="K737" s="132"/>
      <c r="L737" s="132"/>
      <c r="M737" s="137"/>
      <c r="N737" s="137"/>
      <c r="O737" s="132"/>
      <c r="P737" s="139"/>
      <c r="Q737" s="132"/>
      <c r="R737" s="137"/>
      <c r="S737" s="132"/>
      <c r="T737" s="132"/>
      <c r="U737" s="132"/>
    </row>
    <row r="738" ht="12.75" customHeight="1">
      <c r="A738" s="132"/>
      <c r="B738" s="132"/>
      <c r="C738" s="132"/>
      <c r="D738" s="132"/>
      <c r="E738" s="54"/>
      <c r="F738" s="132"/>
      <c r="G738" s="132"/>
      <c r="H738" s="132"/>
      <c r="I738" s="132"/>
      <c r="J738" s="132"/>
      <c r="K738" s="132"/>
      <c r="L738" s="132"/>
      <c r="M738" s="137"/>
      <c r="N738" s="137"/>
      <c r="O738" s="132"/>
      <c r="P738" s="139"/>
      <c r="Q738" s="132"/>
      <c r="R738" s="137"/>
      <c r="S738" s="132"/>
      <c r="T738" s="132"/>
      <c r="U738" s="132"/>
    </row>
    <row r="739" ht="12.75" customHeight="1">
      <c r="A739" s="132"/>
      <c r="B739" s="132"/>
      <c r="C739" s="132"/>
      <c r="D739" s="132"/>
      <c r="E739" s="54"/>
      <c r="F739" s="132"/>
      <c r="G739" s="132"/>
      <c r="H739" s="132"/>
      <c r="I739" s="132"/>
      <c r="J739" s="132"/>
      <c r="K739" s="132"/>
      <c r="L739" s="132"/>
      <c r="M739" s="137"/>
      <c r="N739" s="137"/>
      <c r="O739" s="132"/>
      <c r="P739" s="139"/>
      <c r="Q739" s="132"/>
      <c r="R739" s="137"/>
      <c r="S739" s="132"/>
      <c r="T739" s="132"/>
      <c r="U739" s="132"/>
    </row>
    <row r="740" ht="12.75" customHeight="1">
      <c r="A740" s="132"/>
      <c r="B740" s="132"/>
      <c r="C740" s="132"/>
      <c r="D740" s="132"/>
      <c r="E740" s="54"/>
      <c r="F740" s="132"/>
      <c r="G740" s="132"/>
      <c r="H740" s="132"/>
      <c r="I740" s="132"/>
      <c r="J740" s="132"/>
      <c r="K740" s="132"/>
      <c r="L740" s="132"/>
      <c r="M740" s="137"/>
      <c r="N740" s="137"/>
      <c r="O740" s="132"/>
      <c r="P740" s="139"/>
      <c r="Q740" s="132"/>
      <c r="R740" s="137"/>
      <c r="S740" s="132"/>
      <c r="T740" s="132"/>
      <c r="U740" s="132"/>
    </row>
    <row r="741" ht="12.75" customHeight="1">
      <c r="A741" s="132"/>
      <c r="B741" s="132"/>
      <c r="C741" s="132"/>
      <c r="D741" s="132"/>
      <c r="E741" s="54"/>
      <c r="F741" s="132"/>
      <c r="G741" s="132"/>
      <c r="H741" s="132"/>
      <c r="I741" s="132"/>
      <c r="J741" s="132"/>
      <c r="K741" s="132"/>
      <c r="L741" s="132"/>
      <c r="M741" s="137"/>
      <c r="N741" s="137"/>
      <c r="O741" s="132"/>
      <c r="P741" s="139"/>
      <c r="Q741" s="132"/>
      <c r="R741" s="137"/>
      <c r="S741" s="132"/>
      <c r="T741" s="132"/>
      <c r="U741" s="132"/>
    </row>
    <row r="742" ht="12.75" customHeight="1">
      <c r="A742" s="132"/>
      <c r="B742" s="132"/>
      <c r="C742" s="132"/>
      <c r="D742" s="132"/>
      <c r="E742" s="54"/>
      <c r="F742" s="132"/>
      <c r="G742" s="132"/>
      <c r="H742" s="132"/>
      <c r="I742" s="132"/>
      <c r="J742" s="132"/>
      <c r="K742" s="132"/>
      <c r="L742" s="132"/>
      <c r="M742" s="137"/>
      <c r="N742" s="137"/>
      <c r="O742" s="132"/>
      <c r="P742" s="139"/>
      <c r="Q742" s="132"/>
      <c r="R742" s="137"/>
      <c r="S742" s="132"/>
      <c r="T742" s="132"/>
      <c r="U742" s="132"/>
    </row>
    <row r="743" ht="12.75" customHeight="1">
      <c r="A743" s="132"/>
      <c r="B743" s="132"/>
      <c r="C743" s="132"/>
      <c r="D743" s="132"/>
      <c r="E743" s="54"/>
      <c r="F743" s="132"/>
      <c r="G743" s="132"/>
      <c r="H743" s="132"/>
      <c r="I743" s="132"/>
      <c r="J743" s="132"/>
      <c r="K743" s="132"/>
      <c r="L743" s="132"/>
      <c r="M743" s="137"/>
      <c r="N743" s="137"/>
      <c r="O743" s="132"/>
      <c r="P743" s="139"/>
      <c r="Q743" s="132"/>
      <c r="R743" s="137"/>
      <c r="S743" s="132"/>
      <c r="T743" s="132"/>
      <c r="U743" s="132"/>
    </row>
    <row r="744" ht="12.75" customHeight="1">
      <c r="A744" s="132"/>
      <c r="B744" s="132"/>
      <c r="C744" s="132"/>
      <c r="D744" s="132"/>
      <c r="E744" s="54"/>
      <c r="F744" s="132"/>
      <c r="G744" s="132"/>
      <c r="H744" s="132"/>
      <c r="I744" s="132"/>
      <c r="J744" s="132"/>
      <c r="K744" s="132"/>
      <c r="L744" s="132"/>
      <c r="M744" s="137"/>
      <c r="N744" s="137"/>
      <c r="O744" s="132"/>
      <c r="P744" s="139"/>
      <c r="Q744" s="132"/>
      <c r="R744" s="137"/>
      <c r="S744" s="132"/>
      <c r="T744" s="132"/>
      <c r="U744" s="132"/>
    </row>
    <row r="745" ht="12.75" customHeight="1">
      <c r="A745" s="132"/>
      <c r="B745" s="132"/>
      <c r="C745" s="132"/>
      <c r="D745" s="132"/>
      <c r="E745" s="54"/>
      <c r="F745" s="132"/>
      <c r="G745" s="132"/>
      <c r="H745" s="132"/>
      <c r="I745" s="132"/>
      <c r="J745" s="132"/>
      <c r="K745" s="132"/>
      <c r="L745" s="132"/>
      <c r="M745" s="137"/>
      <c r="N745" s="137"/>
      <c r="O745" s="132"/>
      <c r="P745" s="139"/>
      <c r="Q745" s="132"/>
      <c r="R745" s="137"/>
      <c r="S745" s="132"/>
      <c r="T745" s="132"/>
      <c r="U745" s="132"/>
    </row>
    <row r="746" ht="12.75" customHeight="1">
      <c r="A746" s="132"/>
      <c r="B746" s="132"/>
      <c r="C746" s="132"/>
      <c r="D746" s="132"/>
      <c r="E746" s="54"/>
      <c r="F746" s="132"/>
      <c r="G746" s="132"/>
      <c r="H746" s="132"/>
      <c r="I746" s="132"/>
      <c r="J746" s="132"/>
      <c r="K746" s="132"/>
      <c r="L746" s="132"/>
      <c r="M746" s="137"/>
      <c r="N746" s="137"/>
      <c r="O746" s="132"/>
      <c r="P746" s="139"/>
      <c r="Q746" s="132"/>
      <c r="R746" s="137"/>
      <c r="S746" s="132"/>
      <c r="T746" s="132"/>
      <c r="U746" s="132"/>
    </row>
    <row r="747" ht="12.75" customHeight="1">
      <c r="A747" s="132"/>
      <c r="B747" s="132"/>
      <c r="C747" s="132"/>
      <c r="D747" s="132"/>
      <c r="E747" s="54"/>
      <c r="F747" s="132"/>
      <c r="G747" s="132"/>
      <c r="H747" s="132"/>
      <c r="I747" s="132"/>
      <c r="J747" s="132"/>
      <c r="K747" s="132"/>
      <c r="L747" s="132"/>
      <c r="M747" s="137"/>
      <c r="N747" s="137"/>
      <c r="O747" s="132"/>
      <c r="P747" s="139"/>
      <c r="Q747" s="132"/>
      <c r="R747" s="137"/>
      <c r="S747" s="132"/>
      <c r="T747" s="132"/>
      <c r="U747" s="132"/>
    </row>
    <row r="748" ht="12.75" customHeight="1">
      <c r="A748" s="132"/>
      <c r="B748" s="132"/>
      <c r="C748" s="132"/>
      <c r="D748" s="132"/>
      <c r="E748" s="54"/>
      <c r="F748" s="132"/>
      <c r="G748" s="132"/>
      <c r="H748" s="132"/>
      <c r="I748" s="132"/>
      <c r="J748" s="132"/>
      <c r="K748" s="132"/>
      <c r="L748" s="132"/>
      <c r="M748" s="137"/>
      <c r="N748" s="137"/>
      <c r="O748" s="132"/>
      <c r="P748" s="139"/>
      <c r="Q748" s="132"/>
      <c r="R748" s="137"/>
      <c r="S748" s="132"/>
      <c r="T748" s="132"/>
      <c r="U748" s="132"/>
    </row>
    <row r="749" ht="12.75" customHeight="1">
      <c r="A749" s="132"/>
      <c r="B749" s="132"/>
      <c r="C749" s="132"/>
      <c r="D749" s="132"/>
      <c r="E749" s="54"/>
      <c r="F749" s="132"/>
      <c r="G749" s="132"/>
      <c r="H749" s="132"/>
      <c r="I749" s="132"/>
      <c r="J749" s="132"/>
      <c r="K749" s="132"/>
      <c r="L749" s="132"/>
      <c r="M749" s="137"/>
      <c r="N749" s="137"/>
      <c r="O749" s="132"/>
      <c r="P749" s="139"/>
      <c r="Q749" s="132"/>
      <c r="R749" s="137"/>
      <c r="S749" s="132"/>
      <c r="T749" s="132"/>
      <c r="U749" s="132"/>
    </row>
    <row r="750" ht="12.75" customHeight="1">
      <c r="A750" s="132"/>
      <c r="B750" s="132"/>
      <c r="C750" s="132"/>
      <c r="D750" s="132"/>
      <c r="E750" s="54"/>
      <c r="F750" s="132"/>
      <c r="G750" s="132"/>
      <c r="H750" s="132"/>
      <c r="I750" s="132"/>
      <c r="J750" s="132"/>
      <c r="K750" s="132"/>
      <c r="L750" s="132"/>
      <c r="M750" s="137"/>
      <c r="N750" s="137"/>
      <c r="O750" s="132"/>
      <c r="P750" s="139"/>
      <c r="Q750" s="132"/>
      <c r="R750" s="137"/>
      <c r="S750" s="132"/>
      <c r="T750" s="132"/>
      <c r="U750" s="132"/>
    </row>
    <row r="751" ht="12.75" customHeight="1">
      <c r="A751" s="132"/>
      <c r="B751" s="132"/>
      <c r="C751" s="132"/>
      <c r="D751" s="132"/>
      <c r="E751" s="54"/>
      <c r="F751" s="132"/>
      <c r="G751" s="132"/>
      <c r="H751" s="132"/>
      <c r="I751" s="132"/>
      <c r="J751" s="132"/>
      <c r="K751" s="132"/>
      <c r="L751" s="132"/>
      <c r="M751" s="137"/>
      <c r="N751" s="137"/>
      <c r="O751" s="132"/>
      <c r="P751" s="139"/>
      <c r="Q751" s="132"/>
      <c r="R751" s="137"/>
      <c r="S751" s="132"/>
      <c r="T751" s="132"/>
      <c r="U751" s="132"/>
    </row>
    <row r="752" ht="12.75" customHeight="1">
      <c r="A752" s="132"/>
      <c r="B752" s="132"/>
      <c r="C752" s="132"/>
      <c r="D752" s="132"/>
      <c r="E752" s="54"/>
      <c r="F752" s="132"/>
      <c r="G752" s="132"/>
      <c r="H752" s="132"/>
      <c r="I752" s="132"/>
      <c r="J752" s="132"/>
      <c r="K752" s="132"/>
      <c r="L752" s="132"/>
      <c r="M752" s="137"/>
      <c r="N752" s="137"/>
      <c r="O752" s="132"/>
      <c r="P752" s="139"/>
      <c r="Q752" s="132"/>
      <c r="R752" s="137"/>
      <c r="S752" s="132"/>
      <c r="T752" s="132"/>
      <c r="U752" s="132"/>
    </row>
    <row r="753" ht="12.75" customHeight="1">
      <c r="A753" s="132"/>
      <c r="B753" s="132"/>
      <c r="C753" s="132"/>
      <c r="D753" s="132"/>
      <c r="E753" s="54"/>
      <c r="F753" s="132"/>
      <c r="G753" s="132"/>
      <c r="H753" s="132"/>
      <c r="I753" s="132"/>
      <c r="J753" s="132"/>
      <c r="K753" s="132"/>
      <c r="L753" s="132"/>
      <c r="M753" s="137"/>
      <c r="N753" s="137"/>
      <c r="O753" s="132"/>
      <c r="P753" s="139"/>
      <c r="Q753" s="132"/>
      <c r="R753" s="137"/>
      <c r="S753" s="132"/>
      <c r="T753" s="132"/>
      <c r="U753" s="132"/>
    </row>
    <row r="754" ht="12.75" customHeight="1">
      <c r="A754" s="132"/>
      <c r="B754" s="132"/>
      <c r="C754" s="132"/>
      <c r="D754" s="132"/>
      <c r="E754" s="54"/>
      <c r="F754" s="132"/>
      <c r="G754" s="132"/>
      <c r="H754" s="132"/>
      <c r="I754" s="132"/>
      <c r="J754" s="132"/>
      <c r="K754" s="132"/>
      <c r="L754" s="132"/>
      <c r="M754" s="137"/>
      <c r="N754" s="137"/>
      <c r="O754" s="132"/>
      <c r="P754" s="139"/>
      <c r="Q754" s="132"/>
      <c r="R754" s="137"/>
      <c r="S754" s="132"/>
      <c r="T754" s="132"/>
      <c r="U754" s="132"/>
    </row>
    <row r="755" ht="12.75" customHeight="1">
      <c r="A755" s="132"/>
      <c r="B755" s="132"/>
      <c r="C755" s="132"/>
      <c r="D755" s="132"/>
      <c r="E755" s="54"/>
      <c r="F755" s="132"/>
      <c r="G755" s="132"/>
      <c r="H755" s="132"/>
      <c r="I755" s="132"/>
      <c r="J755" s="132"/>
      <c r="K755" s="132"/>
      <c r="L755" s="132"/>
      <c r="M755" s="137"/>
      <c r="N755" s="137"/>
      <c r="O755" s="132"/>
      <c r="P755" s="139"/>
      <c r="Q755" s="132"/>
      <c r="R755" s="137"/>
      <c r="S755" s="132"/>
      <c r="T755" s="132"/>
      <c r="U755" s="132"/>
    </row>
    <row r="756" ht="12.75" customHeight="1">
      <c r="A756" s="132"/>
      <c r="B756" s="132"/>
      <c r="C756" s="132"/>
      <c r="D756" s="132"/>
      <c r="E756" s="54"/>
      <c r="F756" s="132"/>
      <c r="G756" s="132"/>
      <c r="H756" s="132"/>
      <c r="I756" s="132"/>
      <c r="J756" s="132"/>
      <c r="K756" s="132"/>
      <c r="L756" s="132"/>
      <c r="M756" s="137"/>
      <c r="N756" s="137"/>
      <c r="O756" s="132"/>
      <c r="P756" s="139"/>
      <c r="Q756" s="132"/>
      <c r="R756" s="137"/>
      <c r="S756" s="132"/>
      <c r="T756" s="132"/>
      <c r="U756" s="132"/>
    </row>
    <row r="757" ht="12.75" customHeight="1">
      <c r="A757" s="132"/>
      <c r="B757" s="132"/>
      <c r="C757" s="132"/>
      <c r="D757" s="132"/>
      <c r="E757" s="54"/>
      <c r="F757" s="132"/>
      <c r="G757" s="132"/>
      <c r="H757" s="132"/>
      <c r="I757" s="132"/>
      <c r="J757" s="132"/>
      <c r="K757" s="132"/>
      <c r="L757" s="132"/>
      <c r="M757" s="137"/>
      <c r="N757" s="137"/>
      <c r="O757" s="132"/>
      <c r="P757" s="139"/>
      <c r="Q757" s="132"/>
      <c r="R757" s="137"/>
      <c r="S757" s="132"/>
      <c r="T757" s="132"/>
      <c r="U757" s="132"/>
    </row>
    <row r="758" ht="12.75" customHeight="1">
      <c r="A758" s="132"/>
      <c r="B758" s="132"/>
      <c r="C758" s="132"/>
      <c r="D758" s="132"/>
      <c r="E758" s="54"/>
      <c r="F758" s="132"/>
      <c r="G758" s="132"/>
      <c r="H758" s="132"/>
      <c r="I758" s="132"/>
      <c r="J758" s="132"/>
      <c r="K758" s="132"/>
      <c r="L758" s="132"/>
      <c r="M758" s="137"/>
      <c r="N758" s="137"/>
      <c r="O758" s="132"/>
      <c r="P758" s="139"/>
      <c r="Q758" s="132"/>
      <c r="R758" s="137"/>
      <c r="S758" s="132"/>
      <c r="T758" s="132"/>
      <c r="U758" s="132"/>
    </row>
    <row r="759" ht="12.75" customHeight="1">
      <c r="A759" s="132"/>
      <c r="B759" s="132"/>
      <c r="C759" s="132"/>
      <c r="D759" s="132"/>
      <c r="E759" s="54"/>
      <c r="F759" s="132"/>
      <c r="G759" s="132"/>
      <c r="H759" s="132"/>
      <c r="I759" s="132"/>
      <c r="J759" s="132"/>
      <c r="K759" s="132"/>
      <c r="L759" s="132"/>
      <c r="M759" s="137"/>
      <c r="N759" s="137"/>
      <c r="O759" s="132"/>
      <c r="P759" s="139"/>
      <c r="Q759" s="132"/>
      <c r="R759" s="137"/>
      <c r="S759" s="132"/>
      <c r="T759" s="132"/>
      <c r="U759" s="132"/>
    </row>
    <row r="760" ht="12.75" customHeight="1">
      <c r="A760" s="132"/>
      <c r="B760" s="132"/>
      <c r="C760" s="132"/>
      <c r="D760" s="132"/>
      <c r="E760" s="54"/>
      <c r="F760" s="132"/>
      <c r="G760" s="132"/>
      <c r="H760" s="132"/>
      <c r="I760" s="132"/>
      <c r="J760" s="132"/>
      <c r="K760" s="132"/>
      <c r="L760" s="132"/>
      <c r="M760" s="137"/>
      <c r="N760" s="137"/>
      <c r="O760" s="132"/>
      <c r="P760" s="139"/>
      <c r="Q760" s="132"/>
      <c r="R760" s="137"/>
      <c r="S760" s="132"/>
      <c r="T760" s="132"/>
      <c r="U760" s="132"/>
    </row>
    <row r="761" ht="12.75" customHeight="1">
      <c r="A761" s="132"/>
      <c r="B761" s="132"/>
      <c r="C761" s="132"/>
      <c r="D761" s="132"/>
      <c r="E761" s="54"/>
      <c r="F761" s="132"/>
      <c r="G761" s="132"/>
      <c r="H761" s="132"/>
      <c r="I761" s="132"/>
      <c r="J761" s="132"/>
      <c r="K761" s="132"/>
      <c r="L761" s="132"/>
      <c r="M761" s="137"/>
      <c r="N761" s="137"/>
      <c r="O761" s="132"/>
      <c r="P761" s="139"/>
      <c r="Q761" s="132"/>
      <c r="R761" s="137"/>
      <c r="S761" s="132"/>
      <c r="T761" s="132"/>
      <c r="U761" s="132"/>
    </row>
    <row r="762" ht="12.75" customHeight="1">
      <c r="A762" s="132"/>
      <c r="B762" s="132"/>
      <c r="C762" s="132"/>
      <c r="D762" s="132"/>
      <c r="E762" s="54"/>
      <c r="F762" s="132"/>
      <c r="G762" s="132"/>
      <c r="H762" s="132"/>
      <c r="I762" s="132"/>
      <c r="J762" s="132"/>
      <c r="K762" s="132"/>
      <c r="L762" s="132"/>
      <c r="M762" s="137"/>
      <c r="N762" s="137"/>
      <c r="O762" s="132"/>
      <c r="P762" s="139"/>
      <c r="Q762" s="132"/>
      <c r="R762" s="137"/>
      <c r="S762" s="132"/>
      <c r="T762" s="132"/>
      <c r="U762" s="132"/>
    </row>
    <row r="763" ht="12.75" customHeight="1">
      <c r="A763" s="132"/>
      <c r="B763" s="132"/>
      <c r="C763" s="132"/>
      <c r="D763" s="132"/>
      <c r="E763" s="54"/>
      <c r="F763" s="132"/>
      <c r="G763" s="132"/>
      <c r="H763" s="132"/>
      <c r="I763" s="132"/>
      <c r="J763" s="132"/>
      <c r="K763" s="132"/>
      <c r="L763" s="132"/>
      <c r="M763" s="137"/>
      <c r="N763" s="137"/>
      <c r="O763" s="132"/>
      <c r="P763" s="139"/>
      <c r="Q763" s="132"/>
      <c r="R763" s="137"/>
      <c r="S763" s="132"/>
      <c r="T763" s="132"/>
      <c r="U763" s="132"/>
    </row>
    <row r="764" ht="12.75" customHeight="1">
      <c r="A764" s="132"/>
      <c r="B764" s="132"/>
      <c r="C764" s="132"/>
      <c r="D764" s="132"/>
      <c r="E764" s="54"/>
      <c r="F764" s="132"/>
      <c r="G764" s="132"/>
      <c r="H764" s="132"/>
      <c r="I764" s="132"/>
      <c r="J764" s="132"/>
      <c r="K764" s="132"/>
      <c r="L764" s="132"/>
      <c r="M764" s="137"/>
      <c r="N764" s="137"/>
      <c r="O764" s="132"/>
      <c r="P764" s="139"/>
      <c r="Q764" s="132"/>
      <c r="R764" s="137"/>
      <c r="S764" s="132"/>
      <c r="T764" s="132"/>
      <c r="U764" s="132"/>
    </row>
    <row r="765" ht="12.75" customHeight="1">
      <c r="A765" s="132"/>
      <c r="B765" s="132"/>
      <c r="C765" s="132"/>
      <c r="D765" s="132"/>
      <c r="E765" s="54"/>
      <c r="F765" s="132"/>
      <c r="G765" s="132"/>
      <c r="H765" s="132"/>
      <c r="I765" s="132"/>
      <c r="J765" s="132"/>
      <c r="K765" s="132"/>
      <c r="L765" s="132"/>
      <c r="M765" s="137"/>
      <c r="N765" s="137"/>
      <c r="O765" s="132"/>
      <c r="P765" s="139"/>
      <c r="Q765" s="132"/>
      <c r="R765" s="137"/>
      <c r="S765" s="132"/>
      <c r="T765" s="132"/>
      <c r="U765" s="132"/>
    </row>
    <row r="766" ht="12.75" customHeight="1">
      <c r="A766" s="132"/>
      <c r="B766" s="132"/>
      <c r="C766" s="132"/>
      <c r="D766" s="132"/>
      <c r="E766" s="54"/>
      <c r="F766" s="132"/>
      <c r="G766" s="132"/>
      <c r="H766" s="132"/>
      <c r="I766" s="132"/>
      <c r="J766" s="132"/>
      <c r="K766" s="132"/>
      <c r="L766" s="132"/>
      <c r="M766" s="137"/>
      <c r="N766" s="137"/>
      <c r="O766" s="132"/>
      <c r="P766" s="139"/>
      <c r="Q766" s="132"/>
      <c r="R766" s="137"/>
      <c r="S766" s="132"/>
      <c r="T766" s="132"/>
      <c r="U766" s="132"/>
    </row>
    <row r="767" ht="12.75" customHeight="1">
      <c r="A767" s="132"/>
      <c r="B767" s="132"/>
      <c r="C767" s="132"/>
      <c r="D767" s="132"/>
      <c r="E767" s="54"/>
      <c r="F767" s="132"/>
      <c r="G767" s="132"/>
      <c r="H767" s="132"/>
      <c r="I767" s="132"/>
      <c r="J767" s="132"/>
      <c r="K767" s="132"/>
      <c r="L767" s="132"/>
      <c r="M767" s="137"/>
      <c r="N767" s="137"/>
      <c r="O767" s="132"/>
      <c r="P767" s="139"/>
      <c r="Q767" s="132"/>
      <c r="R767" s="137"/>
      <c r="S767" s="132"/>
      <c r="T767" s="132"/>
      <c r="U767" s="132"/>
    </row>
    <row r="768" ht="12.75" customHeight="1">
      <c r="A768" s="132"/>
      <c r="B768" s="132"/>
      <c r="C768" s="132"/>
      <c r="D768" s="132"/>
      <c r="E768" s="54"/>
      <c r="F768" s="132"/>
      <c r="G768" s="132"/>
      <c r="H768" s="132"/>
      <c r="I768" s="132"/>
      <c r="J768" s="132"/>
      <c r="K768" s="132"/>
      <c r="L768" s="132"/>
      <c r="M768" s="137"/>
      <c r="N768" s="137"/>
      <c r="O768" s="132"/>
      <c r="P768" s="139"/>
      <c r="Q768" s="132"/>
      <c r="R768" s="137"/>
      <c r="S768" s="132"/>
      <c r="T768" s="132"/>
      <c r="U768" s="132"/>
    </row>
    <row r="769" ht="12.75" customHeight="1">
      <c r="A769" s="132"/>
      <c r="B769" s="132"/>
      <c r="C769" s="132"/>
      <c r="D769" s="132"/>
      <c r="E769" s="54"/>
      <c r="F769" s="132"/>
      <c r="G769" s="132"/>
      <c r="H769" s="132"/>
      <c r="I769" s="132"/>
      <c r="J769" s="132"/>
      <c r="K769" s="132"/>
      <c r="L769" s="132"/>
      <c r="M769" s="137"/>
      <c r="N769" s="137"/>
      <c r="O769" s="132"/>
      <c r="P769" s="139"/>
      <c r="Q769" s="132"/>
      <c r="R769" s="137"/>
      <c r="S769" s="132"/>
      <c r="T769" s="132"/>
      <c r="U769" s="132"/>
    </row>
    <row r="770" ht="12.75" customHeight="1">
      <c r="A770" s="132"/>
      <c r="B770" s="132"/>
      <c r="C770" s="132"/>
      <c r="D770" s="132"/>
      <c r="E770" s="54"/>
      <c r="F770" s="132"/>
      <c r="G770" s="132"/>
      <c r="H770" s="132"/>
      <c r="I770" s="132"/>
      <c r="J770" s="132"/>
      <c r="K770" s="132"/>
      <c r="L770" s="132"/>
      <c r="M770" s="137"/>
      <c r="N770" s="137"/>
      <c r="O770" s="132"/>
      <c r="P770" s="139"/>
      <c r="Q770" s="132"/>
      <c r="R770" s="137"/>
      <c r="S770" s="132"/>
      <c r="T770" s="132"/>
      <c r="U770" s="132"/>
    </row>
    <row r="771" ht="12.75" customHeight="1">
      <c r="A771" s="132"/>
      <c r="B771" s="132"/>
      <c r="C771" s="132"/>
      <c r="D771" s="132"/>
      <c r="E771" s="54"/>
      <c r="F771" s="132"/>
      <c r="G771" s="132"/>
      <c r="H771" s="132"/>
      <c r="I771" s="132"/>
      <c r="J771" s="132"/>
      <c r="K771" s="132"/>
      <c r="L771" s="132"/>
      <c r="M771" s="137"/>
      <c r="N771" s="137"/>
      <c r="O771" s="132"/>
      <c r="P771" s="139"/>
      <c r="Q771" s="132"/>
      <c r="R771" s="137"/>
      <c r="S771" s="132"/>
      <c r="T771" s="132"/>
      <c r="U771" s="132"/>
    </row>
    <row r="772" ht="12.75" customHeight="1">
      <c r="A772" s="132"/>
      <c r="B772" s="132"/>
      <c r="C772" s="132"/>
      <c r="D772" s="132"/>
      <c r="E772" s="54"/>
      <c r="F772" s="132"/>
      <c r="G772" s="132"/>
      <c r="H772" s="132"/>
      <c r="I772" s="132"/>
      <c r="J772" s="132"/>
      <c r="K772" s="132"/>
      <c r="L772" s="132"/>
      <c r="M772" s="137"/>
      <c r="N772" s="137"/>
      <c r="O772" s="132"/>
      <c r="P772" s="139"/>
      <c r="Q772" s="132"/>
      <c r="R772" s="137"/>
      <c r="S772" s="132"/>
      <c r="T772" s="132"/>
      <c r="U772" s="132"/>
    </row>
    <row r="773" ht="12.75" customHeight="1">
      <c r="A773" s="132"/>
      <c r="B773" s="132"/>
      <c r="C773" s="132"/>
      <c r="D773" s="132"/>
      <c r="E773" s="54"/>
      <c r="F773" s="132"/>
      <c r="G773" s="132"/>
      <c r="H773" s="132"/>
      <c r="I773" s="132"/>
      <c r="J773" s="132"/>
      <c r="K773" s="132"/>
      <c r="L773" s="132"/>
      <c r="M773" s="137"/>
      <c r="N773" s="137"/>
      <c r="O773" s="132"/>
      <c r="P773" s="139"/>
      <c r="Q773" s="132"/>
      <c r="R773" s="137"/>
      <c r="S773" s="132"/>
      <c r="T773" s="132"/>
      <c r="U773" s="132"/>
    </row>
    <row r="774" ht="12.75" customHeight="1">
      <c r="A774" s="132"/>
      <c r="B774" s="132"/>
      <c r="C774" s="132"/>
      <c r="D774" s="132"/>
      <c r="E774" s="54"/>
      <c r="F774" s="132"/>
      <c r="G774" s="132"/>
      <c r="H774" s="132"/>
      <c r="I774" s="132"/>
      <c r="J774" s="132"/>
      <c r="K774" s="132"/>
      <c r="L774" s="132"/>
      <c r="M774" s="137"/>
      <c r="N774" s="137"/>
      <c r="O774" s="132"/>
      <c r="P774" s="139"/>
      <c r="Q774" s="132"/>
      <c r="R774" s="137"/>
      <c r="S774" s="132"/>
      <c r="T774" s="132"/>
      <c r="U774" s="132"/>
    </row>
    <row r="775" ht="12.75" customHeight="1">
      <c r="A775" s="132"/>
      <c r="B775" s="132"/>
      <c r="C775" s="132"/>
      <c r="D775" s="132"/>
      <c r="E775" s="54"/>
      <c r="F775" s="132"/>
      <c r="G775" s="132"/>
      <c r="H775" s="132"/>
      <c r="I775" s="132"/>
      <c r="J775" s="132"/>
      <c r="K775" s="132"/>
      <c r="L775" s="132"/>
      <c r="M775" s="137"/>
      <c r="N775" s="137"/>
      <c r="O775" s="132"/>
      <c r="P775" s="139"/>
      <c r="Q775" s="132"/>
      <c r="R775" s="137"/>
      <c r="S775" s="132"/>
      <c r="T775" s="132"/>
      <c r="U775" s="132"/>
    </row>
    <row r="776" ht="12.75" customHeight="1">
      <c r="A776" s="132"/>
      <c r="B776" s="132"/>
      <c r="C776" s="132"/>
      <c r="D776" s="132"/>
      <c r="E776" s="54"/>
      <c r="F776" s="132"/>
      <c r="G776" s="132"/>
      <c r="H776" s="132"/>
      <c r="I776" s="132"/>
      <c r="J776" s="132"/>
      <c r="K776" s="132"/>
      <c r="L776" s="132"/>
      <c r="M776" s="137"/>
      <c r="N776" s="137"/>
      <c r="O776" s="132"/>
      <c r="P776" s="139"/>
      <c r="Q776" s="132"/>
      <c r="R776" s="137"/>
      <c r="S776" s="132"/>
      <c r="T776" s="132"/>
      <c r="U776" s="132"/>
    </row>
    <row r="777" ht="12.75" customHeight="1">
      <c r="A777" s="132"/>
      <c r="B777" s="132"/>
      <c r="C777" s="132"/>
      <c r="D777" s="132"/>
      <c r="E777" s="54"/>
      <c r="F777" s="132"/>
      <c r="G777" s="132"/>
      <c r="H777" s="132"/>
      <c r="I777" s="132"/>
      <c r="J777" s="132"/>
      <c r="K777" s="132"/>
      <c r="L777" s="132"/>
      <c r="M777" s="137"/>
      <c r="N777" s="137"/>
      <c r="O777" s="132"/>
      <c r="P777" s="139"/>
      <c r="Q777" s="132"/>
      <c r="R777" s="137"/>
      <c r="S777" s="132"/>
      <c r="T777" s="132"/>
      <c r="U777" s="132"/>
    </row>
    <row r="778" ht="12.75" customHeight="1">
      <c r="A778" s="132"/>
      <c r="B778" s="132"/>
      <c r="C778" s="132"/>
      <c r="D778" s="132"/>
      <c r="E778" s="54"/>
      <c r="F778" s="132"/>
      <c r="G778" s="132"/>
      <c r="H778" s="132"/>
      <c r="I778" s="132"/>
      <c r="J778" s="132"/>
      <c r="K778" s="132"/>
      <c r="L778" s="132"/>
      <c r="M778" s="137"/>
      <c r="N778" s="137"/>
      <c r="O778" s="132"/>
      <c r="P778" s="139"/>
      <c r="Q778" s="132"/>
      <c r="R778" s="137"/>
      <c r="S778" s="132"/>
      <c r="T778" s="132"/>
      <c r="U778" s="132"/>
    </row>
    <row r="779" ht="12.75" customHeight="1">
      <c r="A779" s="132"/>
      <c r="B779" s="132"/>
      <c r="C779" s="132"/>
      <c r="D779" s="132"/>
      <c r="E779" s="54"/>
      <c r="F779" s="132"/>
      <c r="G779" s="132"/>
      <c r="H779" s="132"/>
      <c r="I779" s="132"/>
      <c r="J779" s="132"/>
      <c r="K779" s="132"/>
      <c r="L779" s="132"/>
      <c r="M779" s="137"/>
      <c r="N779" s="137"/>
      <c r="O779" s="132"/>
      <c r="P779" s="139"/>
      <c r="Q779" s="132"/>
      <c r="R779" s="137"/>
      <c r="S779" s="132"/>
      <c r="T779" s="132"/>
      <c r="U779" s="132"/>
    </row>
    <row r="780" ht="12.75" customHeight="1">
      <c r="A780" s="132"/>
      <c r="B780" s="132"/>
      <c r="C780" s="132"/>
      <c r="D780" s="132"/>
      <c r="E780" s="54"/>
      <c r="F780" s="132"/>
      <c r="G780" s="132"/>
      <c r="H780" s="132"/>
      <c r="I780" s="132"/>
      <c r="J780" s="132"/>
      <c r="K780" s="132"/>
      <c r="L780" s="132"/>
      <c r="M780" s="137"/>
      <c r="N780" s="137"/>
      <c r="O780" s="132"/>
      <c r="P780" s="139"/>
      <c r="Q780" s="132"/>
      <c r="R780" s="137"/>
      <c r="S780" s="132"/>
      <c r="T780" s="132"/>
      <c r="U780" s="132"/>
    </row>
    <row r="781" ht="12.75" customHeight="1">
      <c r="A781" s="132"/>
      <c r="B781" s="132"/>
      <c r="C781" s="132"/>
      <c r="D781" s="132"/>
      <c r="E781" s="54"/>
      <c r="F781" s="132"/>
      <c r="G781" s="132"/>
      <c r="H781" s="132"/>
      <c r="I781" s="132"/>
      <c r="J781" s="132"/>
      <c r="K781" s="132"/>
      <c r="L781" s="132"/>
      <c r="M781" s="137"/>
      <c r="N781" s="137"/>
      <c r="O781" s="132"/>
      <c r="P781" s="139"/>
      <c r="Q781" s="132"/>
      <c r="R781" s="137"/>
      <c r="S781" s="132"/>
      <c r="T781" s="132"/>
      <c r="U781" s="132"/>
    </row>
    <row r="782" ht="12.75" customHeight="1">
      <c r="A782" s="132"/>
      <c r="B782" s="132"/>
      <c r="C782" s="132"/>
      <c r="D782" s="132"/>
      <c r="E782" s="54"/>
      <c r="F782" s="132"/>
      <c r="G782" s="132"/>
      <c r="H782" s="132"/>
      <c r="I782" s="132"/>
      <c r="J782" s="132"/>
      <c r="K782" s="132"/>
      <c r="L782" s="132"/>
      <c r="M782" s="137"/>
      <c r="N782" s="137"/>
      <c r="O782" s="132"/>
      <c r="P782" s="139"/>
      <c r="Q782" s="132"/>
      <c r="R782" s="137"/>
      <c r="S782" s="132"/>
      <c r="T782" s="132"/>
      <c r="U782" s="132"/>
    </row>
    <row r="783" ht="12.75" customHeight="1">
      <c r="A783" s="132"/>
      <c r="B783" s="132"/>
      <c r="C783" s="132"/>
      <c r="D783" s="132"/>
      <c r="E783" s="54"/>
      <c r="F783" s="132"/>
      <c r="G783" s="132"/>
      <c r="H783" s="132"/>
      <c r="I783" s="132"/>
      <c r="J783" s="132"/>
      <c r="K783" s="132"/>
      <c r="L783" s="132"/>
      <c r="M783" s="137"/>
      <c r="N783" s="137"/>
      <c r="O783" s="132"/>
      <c r="P783" s="139"/>
      <c r="Q783" s="132"/>
      <c r="R783" s="137"/>
      <c r="S783" s="132"/>
      <c r="T783" s="132"/>
      <c r="U783" s="132"/>
    </row>
    <row r="784" ht="12.75" customHeight="1">
      <c r="A784" s="132"/>
      <c r="B784" s="132"/>
      <c r="C784" s="132"/>
      <c r="D784" s="132"/>
      <c r="E784" s="54"/>
      <c r="F784" s="132"/>
      <c r="G784" s="132"/>
      <c r="H784" s="132"/>
      <c r="I784" s="132"/>
      <c r="J784" s="132"/>
      <c r="K784" s="132"/>
      <c r="L784" s="132"/>
      <c r="M784" s="137"/>
      <c r="N784" s="137"/>
      <c r="O784" s="132"/>
      <c r="P784" s="139"/>
      <c r="Q784" s="132"/>
      <c r="R784" s="137"/>
      <c r="S784" s="132"/>
      <c r="T784" s="132"/>
      <c r="U784" s="132"/>
    </row>
    <row r="785" ht="12.75" customHeight="1">
      <c r="A785" s="132"/>
      <c r="B785" s="132"/>
      <c r="C785" s="132"/>
      <c r="D785" s="132"/>
      <c r="E785" s="54"/>
      <c r="F785" s="132"/>
      <c r="G785" s="132"/>
      <c r="H785" s="132"/>
      <c r="I785" s="132"/>
      <c r="J785" s="132"/>
      <c r="K785" s="132"/>
      <c r="L785" s="132"/>
      <c r="M785" s="137"/>
      <c r="N785" s="137"/>
      <c r="O785" s="132"/>
      <c r="P785" s="139"/>
      <c r="Q785" s="132"/>
      <c r="R785" s="137"/>
      <c r="S785" s="132"/>
      <c r="T785" s="132"/>
      <c r="U785" s="132"/>
    </row>
    <row r="786" ht="12.75" customHeight="1">
      <c r="A786" s="132"/>
      <c r="B786" s="132"/>
      <c r="C786" s="132"/>
      <c r="D786" s="132"/>
      <c r="E786" s="54"/>
      <c r="F786" s="132"/>
      <c r="G786" s="132"/>
      <c r="H786" s="132"/>
      <c r="I786" s="132"/>
      <c r="J786" s="132"/>
      <c r="K786" s="132"/>
      <c r="L786" s="132"/>
      <c r="M786" s="137"/>
      <c r="N786" s="137"/>
      <c r="O786" s="132"/>
      <c r="P786" s="139"/>
      <c r="Q786" s="132"/>
      <c r="R786" s="137"/>
      <c r="S786" s="132"/>
      <c r="T786" s="132"/>
      <c r="U786" s="132"/>
    </row>
    <row r="787" ht="12.75" customHeight="1">
      <c r="A787" s="132"/>
      <c r="B787" s="132"/>
      <c r="C787" s="132"/>
      <c r="D787" s="132"/>
      <c r="E787" s="54"/>
      <c r="F787" s="132"/>
      <c r="G787" s="132"/>
      <c r="H787" s="132"/>
      <c r="I787" s="132"/>
      <c r="J787" s="132"/>
      <c r="K787" s="132"/>
      <c r="L787" s="132"/>
      <c r="M787" s="137"/>
      <c r="N787" s="137"/>
      <c r="O787" s="132"/>
      <c r="P787" s="139"/>
      <c r="Q787" s="132"/>
      <c r="R787" s="137"/>
      <c r="S787" s="132"/>
      <c r="T787" s="132"/>
      <c r="U787" s="132"/>
    </row>
    <row r="788" ht="12.75" customHeight="1">
      <c r="A788" s="132"/>
      <c r="B788" s="132"/>
      <c r="C788" s="132"/>
      <c r="D788" s="132"/>
      <c r="E788" s="54"/>
      <c r="F788" s="132"/>
      <c r="G788" s="132"/>
      <c r="H788" s="132"/>
      <c r="I788" s="132"/>
      <c r="J788" s="132"/>
      <c r="K788" s="132"/>
      <c r="L788" s="132"/>
      <c r="M788" s="137"/>
      <c r="N788" s="137"/>
      <c r="O788" s="132"/>
      <c r="P788" s="139"/>
      <c r="Q788" s="132"/>
      <c r="R788" s="137"/>
      <c r="S788" s="132"/>
      <c r="T788" s="132"/>
      <c r="U788" s="132"/>
    </row>
    <row r="789" ht="12.75" customHeight="1">
      <c r="A789" s="132"/>
      <c r="B789" s="132"/>
      <c r="C789" s="132"/>
      <c r="D789" s="132"/>
      <c r="E789" s="54"/>
      <c r="F789" s="132"/>
      <c r="G789" s="132"/>
      <c r="H789" s="132"/>
      <c r="I789" s="132"/>
      <c r="J789" s="132"/>
      <c r="K789" s="132"/>
      <c r="L789" s="132"/>
      <c r="M789" s="137"/>
      <c r="N789" s="137"/>
      <c r="O789" s="132"/>
      <c r="P789" s="139"/>
      <c r="Q789" s="132"/>
      <c r="R789" s="137"/>
      <c r="S789" s="132"/>
      <c r="T789" s="132"/>
      <c r="U789" s="132"/>
    </row>
    <row r="790" ht="12.75" customHeight="1">
      <c r="A790" s="132"/>
      <c r="B790" s="132"/>
      <c r="C790" s="132"/>
      <c r="D790" s="132"/>
      <c r="E790" s="54"/>
      <c r="F790" s="132"/>
      <c r="G790" s="132"/>
      <c r="H790" s="132"/>
      <c r="I790" s="132"/>
      <c r="J790" s="132"/>
      <c r="K790" s="132"/>
      <c r="L790" s="132"/>
      <c r="M790" s="137"/>
      <c r="N790" s="137"/>
      <c r="O790" s="132"/>
      <c r="P790" s="139"/>
      <c r="Q790" s="132"/>
      <c r="R790" s="137"/>
      <c r="S790" s="132"/>
      <c r="T790" s="132"/>
      <c r="U790" s="132"/>
    </row>
    <row r="791" ht="12.75" customHeight="1">
      <c r="A791" s="132"/>
      <c r="B791" s="132"/>
      <c r="C791" s="132"/>
      <c r="D791" s="132"/>
      <c r="E791" s="54"/>
      <c r="F791" s="132"/>
      <c r="G791" s="132"/>
      <c r="H791" s="132"/>
      <c r="I791" s="132"/>
      <c r="J791" s="132"/>
      <c r="K791" s="132"/>
      <c r="L791" s="132"/>
      <c r="M791" s="137"/>
      <c r="N791" s="137"/>
      <c r="O791" s="132"/>
      <c r="P791" s="139"/>
      <c r="Q791" s="132"/>
      <c r="R791" s="137"/>
      <c r="S791" s="132"/>
      <c r="T791" s="132"/>
      <c r="U791" s="132"/>
    </row>
    <row r="792" ht="12.75" customHeight="1">
      <c r="A792" s="132"/>
      <c r="B792" s="132"/>
      <c r="C792" s="132"/>
      <c r="D792" s="132"/>
      <c r="E792" s="54"/>
      <c r="F792" s="132"/>
      <c r="G792" s="132"/>
      <c r="H792" s="132"/>
      <c r="I792" s="132"/>
      <c r="J792" s="132"/>
      <c r="K792" s="132"/>
      <c r="L792" s="132"/>
      <c r="M792" s="137"/>
      <c r="N792" s="137"/>
      <c r="O792" s="132"/>
      <c r="P792" s="139"/>
      <c r="Q792" s="132"/>
      <c r="R792" s="137"/>
      <c r="S792" s="132"/>
      <c r="T792" s="132"/>
      <c r="U792" s="132"/>
    </row>
    <row r="793" ht="12.75" customHeight="1">
      <c r="A793" s="132"/>
      <c r="B793" s="132"/>
      <c r="C793" s="132"/>
      <c r="D793" s="132"/>
      <c r="E793" s="54"/>
      <c r="F793" s="132"/>
      <c r="G793" s="132"/>
      <c r="H793" s="132"/>
      <c r="I793" s="132"/>
      <c r="J793" s="132"/>
      <c r="K793" s="132"/>
      <c r="L793" s="132"/>
      <c r="M793" s="137"/>
      <c r="N793" s="137"/>
      <c r="O793" s="132"/>
      <c r="P793" s="139"/>
      <c r="Q793" s="132"/>
      <c r="R793" s="137"/>
      <c r="S793" s="132"/>
      <c r="T793" s="132"/>
      <c r="U793" s="132"/>
    </row>
    <row r="794" ht="12.75" customHeight="1">
      <c r="A794" s="132"/>
      <c r="B794" s="132"/>
      <c r="C794" s="132"/>
      <c r="D794" s="132"/>
      <c r="E794" s="54"/>
      <c r="F794" s="132"/>
      <c r="G794" s="132"/>
      <c r="H794" s="132"/>
      <c r="I794" s="132"/>
      <c r="J794" s="132"/>
      <c r="K794" s="132"/>
      <c r="L794" s="132"/>
      <c r="M794" s="137"/>
      <c r="N794" s="137"/>
      <c r="O794" s="132"/>
      <c r="P794" s="139"/>
      <c r="Q794" s="132"/>
      <c r="R794" s="137"/>
      <c r="S794" s="132"/>
      <c r="T794" s="132"/>
      <c r="U794" s="132"/>
    </row>
    <row r="795" ht="12.75" customHeight="1">
      <c r="A795" s="132"/>
      <c r="B795" s="132"/>
      <c r="C795" s="132"/>
      <c r="D795" s="132"/>
      <c r="E795" s="54"/>
      <c r="F795" s="132"/>
      <c r="G795" s="132"/>
      <c r="H795" s="132"/>
      <c r="I795" s="132"/>
      <c r="J795" s="132"/>
      <c r="K795" s="132"/>
      <c r="L795" s="132"/>
      <c r="M795" s="137"/>
      <c r="N795" s="137"/>
      <c r="O795" s="132"/>
      <c r="P795" s="139"/>
      <c r="Q795" s="132"/>
      <c r="R795" s="137"/>
      <c r="S795" s="132"/>
      <c r="T795" s="132"/>
      <c r="U795" s="132"/>
    </row>
    <row r="796" ht="12.75" customHeight="1">
      <c r="A796" s="132"/>
      <c r="B796" s="132"/>
      <c r="C796" s="132"/>
      <c r="D796" s="132"/>
      <c r="E796" s="54"/>
      <c r="F796" s="132"/>
      <c r="G796" s="132"/>
      <c r="H796" s="132"/>
      <c r="I796" s="132"/>
      <c r="J796" s="132"/>
      <c r="K796" s="132"/>
      <c r="L796" s="132"/>
      <c r="M796" s="137"/>
      <c r="N796" s="137"/>
      <c r="O796" s="132"/>
      <c r="P796" s="139"/>
      <c r="Q796" s="132"/>
      <c r="R796" s="137"/>
      <c r="S796" s="132"/>
      <c r="T796" s="132"/>
      <c r="U796" s="132"/>
    </row>
    <row r="797" ht="12.75" customHeight="1">
      <c r="A797" s="132"/>
      <c r="B797" s="132"/>
      <c r="C797" s="132"/>
      <c r="D797" s="132"/>
      <c r="E797" s="54"/>
      <c r="F797" s="132"/>
      <c r="G797" s="132"/>
      <c r="H797" s="132"/>
      <c r="I797" s="132"/>
      <c r="J797" s="132"/>
      <c r="K797" s="132"/>
      <c r="L797" s="132"/>
      <c r="M797" s="137"/>
      <c r="N797" s="137"/>
      <c r="O797" s="132"/>
      <c r="P797" s="139"/>
      <c r="Q797" s="132"/>
      <c r="R797" s="137"/>
      <c r="S797" s="132"/>
      <c r="T797" s="132"/>
      <c r="U797" s="132"/>
    </row>
    <row r="798" ht="12.75" customHeight="1">
      <c r="A798" s="132"/>
      <c r="B798" s="132"/>
      <c r="C798" s="132"/>
      <c r="D798" s="132"/>
      <c r="E798" s="54"/>
      <c r="F798" s="132"/>
      <c r="G798" s="132"/>
      <c r="H798" s="132"/>
      <c r="I798" s="132"/>
      <c r="J798" s="132"/>
      <c r="K798" s="132"/>
      <c r="L798" s="132"/>
      <c r="M798" s="137"/>
      <c r="N798" s="137"/>
      <c r="O798" s="132"/>
      <c r="P798" s="139"/>
      <c r="Q798" s="132"/>
      <c r="R798" s="137"/>
      <c r="S798" s="132"/>
      <c r="T798" s="132"/>
      <c r="U798" s="132"/>
    </row>
    <row r="799" ht="12.75" customHeight="1">
      <c r="A799" s="132"/>
      <c r="B799" s="132"/>
      <c r="C799" s="132"/>
      <c r="D799" s="132"/>
      <c r="E799" s="54"/>
      <c r="F799" s="132"/>
      <c r="G799" s="132"/>
      <c r="H799" s="132"/>
      <c r="I799" s="132"/>
      <c r="J799" s="132"/>
      <c r="K799" s="132"/>
      <c r="L799" s="132"/>
      <c r="M799" s="137"/>
      <c r="N799" s="137"/>
      <c r="O799" s="132"/>
      <c r="P799" s="139"/>
      <c r="Q799" s="132"/>
      <c r="R799" s="137"/>
      <c r="S799" s="132"/>
      <c r="T799" s="132"/>
      <c r="U799" s="132"/>
    </row>
    <row r="800" ht="12.75" customHeight="1">
      <c r="A800" s="132"/>
      <c r="B800" s="132"/>
      <c r="C800" s="132"/>
      <c r="D800" s="132"/>
      <c r="E800" s="54"/>
      <c r="F800" s="132"/>
      <c r="G800" s="132"/>
      <c r="H800" s="132"/>
      <c r="I800" s="132"/>
      <c r="J800" s="132"/>
      <c r="K800" s="132"/>
      <c r="L800" s="132"/>
      <c r="M800" s="137"/>
      <c r="N800" s="137"/>
      <c r="O800" s="132"/>
      <c r="P800" s="139"/>
      <c r="Q800" s="132"/>
      <c r="R800" s="137"/>
      <c r="S800" s="132"/>
      <c r="T800" s="132"/>
      <c r="U800" s="132"/>
    </row>
    <row r="801" ht="12.75" customHeight="1">
      <c r="A801" s="132"/>
      <c r="B801" s="132"/>
      <c r="C801" s="132"/>
      <c r="D801" s="132"/>
      <c r="E801" s="54"/>
      <c r="F801" s="132"/>
      <c r="G801" s="132"/>
      <c r="H801" s="132"/>
      <c r="I801" s="132"/>
      <c r="J801" s="132"/>
      <c r="K801" s="132"/>
      <c r="L801" s="132"/>
      <c r="M801" s="137"/>
      <c r="N801" s="137"/>
      <c r="O801" s="132"/>
      <c r="P801" s="139"/>
      <c r="Q801" s="132"/>
      <c r="R801" s="137"/>
      <c r="S801" s="132"/>
      <c r="T801" s="132"/>
      <c r="U801" s="132"/>
    </row>
    <row r="802" ht="12.75" customHeight="1">
      <c r="A802" s="132"/>
      <c r="B802" s="132"/>
      <c r="C802" s="132"/>
      <c r="D802" s="132"/>
      <c r="E802" s="54"/>
      <c r="F802" s="132"/>
      <c r="G802" s="132"/>
      <c r="H802" s="132"/>
      <c r="I802" s="132"/>
      <c r="J802" s="132"/>
      <c r="K802" s="132"/>
      <c r="L802" s="132"/>
      <c r="M802" s="137"/>
      <c r="N802" s="137"/>
      <c r="O802" s="132"/>
      <c r="P802" s="139"/>
      <c r="Q802" s="132"/>
      <c r="R802" s="137"/>
      <c r="S802" s="132"/>
      <c r="T802" s="132"/>
      <c r="U802" s="132"/>
    </row>
    <row r="803" ht="12.75" customHeight="1">
      <c r="A803" s="132"/>
      <c r="B803" s="132"/>
      <c r="C803" s="132"/>
      <c r="D803" s="132"/>
      <c r="E803" s="54"/>
      <c r="F803" s="132"/>
      <c r="G803" s="132"/>
      <c r="H803" s="132"/>
      <c r="I803" s="132"/>
      <c r="J803" s="132"/>
      <c r="K803" s="132"/>
      <c r="L803" s="132"/>
      <c r="M803" s="137"/>
      <c r="N803" s="137"/>
      <c r="O803" s="132"/>
      <c r="P803" s="139"/>
      <c r="Q803" s="132"/>
      <c r="R803" s="137"/>
      <c r="S803" s="132"/>
      <c r="T803" s="132"/>
      <c r="U803" s="132"/>
    </row>
    <row r="804" ht="12.75" customHeight="1">
      <c r="A804" s="132"/>
      <c r="B804" s="132"/>
      <c r="C804" s="132"/>
      <c r="D804" s="132"/>
      <c r="E804" s="54"/>
      <c r="F804" s="132"/>
      <c r="G804" s="132"/>
      <c r="H804" s="132"/>
      <c r="I804" s="132"/>
      <c r="J804" s="132"/>
      <c r="K804" s="132"/>
      <c r="L804" s="132"/>
      <c r="M804" s="137"/>
      <c r="N804" s="137"/>
      <c r="O804" s="132"/>
      <c r="P804" s="139"/>
      <c r="Q804" s="132"/>
      <c r="R804" s="137"/>
      <c r="S804" s="132"/>
      <c r="T804" s="132"/>
      <c r="U804" s="132"/>
    </row>
    <row r="805" ht="12.75" customHeight="1">
      <c r="A805" s="132"/>
      <c r="B805" s="132"/>
      <c r="C805" s="132"/>
      <c r="D805" s="132"/>
      <c r="E805" s="54"/>
      <c r="F805" s="132"/>
      <c r="G805" s="132"/>
      <c r="H805" s="132"/>
      <c r="I805" s="132"/>
      <c r="J805" s="132"/>
      <c r="K805" s="132"/>
      <c r="L805" s="132"/>
      <c r="M805" s="137"/>
      <c r="N805" s="137"/>
      <c r="O805" s="132"/>
      <c r="P805" s="139"/>
      <c r="Q805" s="132"/>
      <c r="R805" s="137"/>
      <c r="S805" s="132"/>
      <c r="T805" s="132"/>
      <c r="U805" s="132"/>
    </row>
    <row r="806" ht="12.75" customHeight="1">
      <c r="A806" s="132"/>
      <c r="B806" s="132"/>
      <c r="C806" s="132"/>
      <c r="D806" s="132"/>
      <c r="E806" s="54"/>
      <c r="F806" s="132"/>
      <c r="G806" s="132"/>
      <c r="H806" s="132"/>
      <c r="I806" s="132"/>
      <c r="J806" s="132"/>
      <c r="K806" s="132"/>
      <c r="L806" s="132"/>
      <c r="M806" s="137"/>
      <c r="N806" s="137"/>
      <c r="O806" s="132"/>
      <c r="P806" s="139"/>
      <c r="Q806" s="132"/>
      <c r="R806" s="137"/>
      <c r="S806" s="132"/>
      <c r="T806" s="132"/>
      <c r="U806" s="132"/>
    </row>
    <row r="807" ht="12.75" customHeight="1">
      <c r="A807" s="132"/>
      <c r="B807" s="132"/>
      <c r="C807" s="132"/>
      <c r="D807" s="132"/>
      <c r="E807" s="54"/>
      <c r="F807" s="132"/>
      <c r="G807" s="132"/>
      <c r="H807" s="132"/>
      <c r="I807" s="132"/>
      <c r="J807" s="132"/>
      <c r="K807" s="132"/>
      <c r="L807" s="132"/>
      <c r="M807" s="137"/>
      <c r="N807" s="137"/>
      <c r="O807" s="132"/>
      <c r="P807" s="139"/>
      <c r="Q807" s="132"/>
      <c r="R807" s="137"/>
      <c r="S807" s="132"/>
      <c r="T807" s="132"/>
      <c r="U807" s="132"/>
    </row>
    <row r="808" ht="12.75" customHeight="1">
      <c r="A808" s="132"/>
      <c r="B808" s="132"/>
      <c r="C808" s="132"/>
      <c r="D808" s="132"/>
      <c r="E808" s="54"/>
      <c r="F808" s="132"/>
      <c r="G808" s="132"/>
      <c r="H808" s="132"/>
      <c r="I808" s="132"/>
      <c r="J808" s="132"/>
      <c r="K808" s="132"/>
      <c r="L808" s="132"/>
      <c r="M808" s="137"/>
      <c r="N808" s="137"/>
      <c r="O808" s="132"/>
      <c r="P808" s="139"/>
      <c r="Q808" s="132"/>
      <c r="R808" s="137"/>
      <c r="S808" s="132"/>
      <c r="T808" s="132"/>
      <c r="U808" s="132"/>
    </row>
    <row r="809" ht="12.75" customHeight="1">
      <c r="A809" s="132"/>
      <c r="B809" s="132"/>
      <c r="C809" s="132"/>
      <c r="D809" s="132"/>
      <c r="E809" s="54"/>
      <c r="F809" s="132"/>
      <c r="G809" s="132"/>
      <c r="H809" s="132"/>
      <c r="I809" s="132"/>
      <c r="J809" s="132"/>
      <c r="K809" s="132"/>
      <c r="L809" s="132"/>
      <c r="M809" s="137"/>
      <c r="N809" s="137"/>
      <c r="O809" s="132"/>
      <c r="P809" s="139"/>
      <c r="Q809" s="132"/>
      <c r="R809" s="137"/>
      <c r="S809" s="132"/>
      <c r="T809" s="132"/>
      <c r="U809" s="132"/>
    </row>
    <row r="810" ht="12.75" customHeight="1">
      <c r="A810" s="132"/>
      <c r="B810" s="132"/>
      <c r="C810" s="132"/>
      <c r="D810" s="132"/>
      <c r="E810" s="54"/>
      <c r="F810" s="132"/>
      <c r="G810" s="132"/>
      <c r="H810" s="132"/>
      <c r="I810" s="132"/>
      <c r="J810" s="132"/>
      <c r="K810" s="132"/>
      <c r="L810" s="132"/>
      <c r="M810" s="137"/>
      <c r="N810" s="137"/>
      <c r="O810" s="132"/>
      <c r="P810" s="139"/>
      <c r="Q810" s="132"/>
      <c r="R810" s="137"/>
      <c r="S810" s="132"/>
      <c r="T810" s="132"/>
      <c r="U810" s="132"/>
    </row>
    <row r="811" ht="12.75" customHeight="1">
      <c r="A811" s="132"/>
      <c r="B811" s="132"/>
      <c r="C811" s="132"/>
      <c r="D811" s="132"/>
      <c r="E811" s="54"/>
      <c r="F811" s="132"/>
      <c r="G811" s="132"/>
      <c r="H811" s="132"/>
      <c r="I811" s="132"/>
      <c r="J811" s="132"/>
      <c r="K811" s="132"/>
      <c r="L811" s="132"/>
      <c r="M811" s="137"/>
      <c r="N811" s="137"/>
      <c r="O811" s="132"/>
      <c r="P811" s="139"/>
      <c r="Q811" s="132"/>
      <c r="R811" s="137"/>
      <c r="S811" s="132"/>
      <c r="T811" s="132"/>
      <c r="U811" s="132"/>
    </row>
    <row r="812" ht="12.75" customHeight="1">
      <c r="A812" s="132"/>
      <c r="B812" s="132"/>
      <c r="C812" s="132"/>
      <c r="D812" s="132"/>
      <c r="E812" s="54"/>
      <c r="F812" s="132"/>
      <c r="G812" s="132"/>
      <c r="H812" s="132"/>
      <c r="I812" s="132"/>
      <c r="J812" s="132"/>
      <c r="K812" s="132"/>
      <c r="L812" s="132"/>
      <c r="M812" s="137"/>
      <c r="N812" s="137"/>
      <c r="O812" s="132"/>
      <c r="P812" s="139"/>
      <c r="Q812" s="132"/>
      <c r="R812" s="137"/>
      <c r="S812" s="132"/>
      <c r="T812" s="132"/>
      <c r="U812" s="132"/>
    </row>
    <row r="813" ht="12.75" customHeight="1">
      <c r="A813" s="132"/>
      <c r="B813" s="132"/>
      <c r="C813" s="132"/>
      <c r="D813" s="132"/>
      <c r="E813" s="54"/>
      <c r="F813" s="132"/>
      <c r="G813" s="132"/>
      <c r="H813" s="132"/>
      <c r="I813" s="132"/>
      <c r="J813" s="132"/>
      <c r="K813" s="132"/>
      <c r="L813" s="132"/>
      <c r="M813" s="137"/>
      <c r="N813" s="137"/>
      <c r="O813" s="132"/>
      <c r="P813" s="139"/>
      <c r="Q813" s="132"/>
      <c r="R813" s="137"/>
      <c r="S813" s="132"/>
      <c r="T813" s="132"/>
      <c r="U813" s="132"/>
    </row>
    <row r="814" ht="12.75" customHeight="1">
      <c r="A814" s="132"/>
      <c r="B814" s="132"/>
      <c r="C814" s="132"/>
      <c r="D814" s="132"/>
      <c r="E814" s="54"/>
      <c r="F814" s="132"/>
      <c r="G814" s="132"/>
      <c r="H814" s="132"/>
      <c r="I814" s="132"/>
      <c r="J814" s="132"/>
      <c r="K814" s="132"/>
      <c r="L814" s="132"/>
      <c r="M814" s="137"/>
      <c r="N814" s="137"/>
      <c r="O814" s="132"/>
      <c r="P814" s="139"/>
      <c r="Q814" s="132"/>
      <c r="R814" s="137"/>
      <c r="S814" s="132"/>
      <c r="T814" s="132"/>
      <c r="U814" s="132"/>
    </row>
    <row r="815" ht="12.75" customHeight="1">
      <c r="A815" s="132"/>
      <c r="B815" s="132"/>
      <c r="C815" s="132"/>
      <c r="D815" s="132"/>
      <c r="E815" s="54"/>
      <c r="F815" s="132"/>
      <c r="G815" s="132"/>
      <c r="H815" s="132"/>
      <c r="I815" s="132"/>
      <c r="J815" s="132"/>
      <c r="K815" s="132"/>
      <c r="L815" s="132"/>
      <c r="M815" s="137"/>
      <c r="N815" s="137"/>
      <c r="O815" s="132"/>
      <c r="P815" s="139"/>
      <c r="Q815" s="132"/>
      <c r="R815" s="137"/>
      <c r="S815" s="132"/>
      <c r="T815" s="132"/>
      <c r="U815" s="132"/>
    </row>
    <row r="816" ht="12.75" customHeight="1">
      <c r="A816" s="132"/>
      <c r="B816" s="132"/>
      <c r="C816" s="132"/>
      <c r="D816" s="132"/>
      <c r="E816" s="54"/>
      <c r="F816" s="132"/>
      <c r="G816" s="132"/>
      <c r="H816" s="132"/>
      <c r="I816" s="132"/>
      <c r="J816" s="132"/>
      <c r="K816" s="132"/>
      <c r="L816" s="132"/>
      <c r="M816" s="137"/>
      <c r="N816" s="137"/>
      <c r="O816" s="132"/>
      <c r="P816" s="139"/>
      <c r="Q816" s="132"/>
      <c r="R816" s="137"/>
      <c r="S816" s="132"/>
      <c r="T816" s="132"/>
      <c r="U816" s="132"/>
    </row>
    <row r="817" ht="12.75" customHeight="1">
      <c r="A817" s="132"/>
      <c r="B817" s="132"/>
      <c r="C817" s="132"/>
      <c r="D817" s="132"/>
      <c r="E817" s="54"/>
      <c r="F817" s="132"/>
      <c r="G817" s="132"/>
      <c r="H817" s="132"/>
      <c r="I817" s="132"/>
      <c r="J817" s="132"/>
      <c r="K817" s="132"/>
      <c r="L817" s="132"/>
      <c r="M817" s="137"/>
      <c r="N817" s="137"/>
      <c r="O817" s="132"/>
      <c r="P817" s="139"/>
      <c r="Q817" s="132"/>
      <c r="R817" s="137"/>
      <c r="S817" s="132"/>
      <c r="T817" s="132"/>
      <c r="U817" s="132"/>
    </row>
    <row r="818" ht="12.75" customHeight="1">
      <c r="A818" s="132"/>
      <c r="B818" s="132"/>
      <c r="C818" s="132"/>
      <c r="D818" s="132"/>
      <c r="E818" s="54"/>
      <c r="F818" s="132"/>
      <c r="G818" s="132"/>
      <c r="H818" s="132"/>
      <c r="I818" s="132"/>
      <c r="J818" s="132"/>
      <c r="K818" s="132"/>
      <c r="L818" s="132"/>
      <c r="M818" s="137"/>
      <c r="N818" s="137"/>
      <c r="O818" s="132"/>
      <c r="P818" s="139"/>
      <c r="Q818" s="132"/>
      <c r="R818" s="137"/>
      <c r="S818" s="132"/>
      <c r="T818" s="132"/>
      <c r="U818" s="132"/>
    </row>
    <row r="819" ht="12.75" customHeight="1">
      <c r="A819" s="132"/>
      <c r="B819" s="132"/>
      <c r="C819" s="132"/>
      <c r="D819" s="132"/>
      <c r="E819" s="54"/>
      <c r="F819" s="132"/>
      <c r="G819" s="132"/>
      <c r="H819" s="132"/>
      <c r="I819" s="132"/>
      <c r="J819" s="132"/>
      <c r="K819" s="132"/>
      <c r="L819" s="132"/>
      <c r="M819" s="137"/>
      <c r="N819" s="137"/>
      <c r="O819" s="132"/>
      <c r="P819" s="139"/>
      <c r="Q819" s="132"/>
      <c r="R819" s="137"/>
      <c r="S819" s="132"/>
      <c r="T819" s="132"/>
      <c r="U819" s="132"/>
    </row>
    <row r="820" ht="12.75" customHeight="1">
      <c r="A820" s="132"/>
      <c r="B820" s="132"/>
      <c r="C820" s="132"/>
      <c r="D820" s="132"/>
      <c r="E820" s="54"/>
      <c r="F820" s="132"/>
      <c r="G820" s="132"/>
      <c r="H820" s="132"/>
      <c r="I820" s="132"/>
      <c r="J820" s="132"/>
      <c r="K820" s="132"/>
      <c r="L820" s="132"/>
      <c r="M820" s="137"/>
      <c r="N820" s="137"/>
      <c r="O820" s="132"/>
      <c r="P820" s="139"/>
      <c r="Q820" s="132"/>
      <c r="R820" s="137"/>
      <c r="S820" s="132"/>
      <c r="T820" s="132"/>
      <c r="U820" s="132"/>
    </row>
    <row r="821" ht="12.75" customHeight="1">
      <c r="A821" s="132"/>
      <c r="B821" s="132"/>
      <c r="C821" s="132"/>
      <c r="D821" s="132"/>
      <c r="E821" s="54"/>
      <c r="F821" s="132"/>
      <c r="G821" s="132"/>
      <c r="H821" s="132"/>
      <c r="I821" s="132"/>
      <c r="J821" s="132"/>
      <c r="K821" s="132"/>
      <c r="L821" s="132"/>
      <c r="M821" s="137"/>
      <c r="N821" s="137"/>
      <c r="O821" s="132"/>
      <c r="P821" s="139"/>
      <c r="Q821" s="132"/>
      <c r="R821" s="137"/>
      <c r="S821" s="132"/>
      <c r="T821" s="132"/>
      <c r="U821" s="132"/>
    </row>
    <row r="822" ht="12.75" customHeight="1">
      <c r="A822" s="132"/>
      <c r="B822" s="132"/>
      <c r="C822" s="132"/>
      <c r="D822" s="132"/>
      <c r="E822" s="54"/>
      <c r="F822" s="132"/>
      <c r="G822" s="132"/>
      <c r="H822" s="132"/>
      <c r="I822" s="132"/>
      <c r="J822" s="132"/>
      <c r="K822" s="132"/>
      <c r="L822" s="132"/>
      <c r="M822" s="137"/>
      <c r="N822" s="137"/>
      <c r="O822" s="132"/>
      <c r="P822" s="139"/>
      <c r="Q822" s="132"/>
      <c r="R822" s="137"/>
      <c r="S822" s="132"/>
      <c r="T822" s="132"/>
      <c r="U822" s="132"/>
    </row>
    <row r="823" ht="12.75" customHeight="1">
      <c r="A823" s="132"/>
      <c r="B823" s="132"/>
      <c r="C823" s="132"/>
      <c r="D823" s="132"/>
      <c r="E823" s="54"/>
      <c r="F823" s="132"/>
      <c r="G823" s="132"/>
      <c r="H823" s="132"/>
      <c r="I823" s="132"/>
      <c r="J823" s="132"/>
      <c r="K823" s="132"/>
      <c r="L823" s="132"/>
      <c r="M823" s="137"/>
      <c r="N823" s="137"/>
      <c r="O823" s="132"/>
      <c r="P823" s="139"/>
      <c r="Q823" s="132"/>
      <c r="R823" s="137"/>
      <c r="S823" s="132"/>
      <c r="T823" s="132"/>
      <c r="U823" s="132"/>
    </row>
    <row r="824" ht="12.75" customHeight="1">
      <c r="A824" s="132"/>
      <c r="B824" s="132"/>
      <c r="C824" s="132"/>
      <c r="D824" s="132"/>
      <c r="E824" s="54"/>
      <c r="F824" s="132"/>
      <c r="G824" s="132"/>
      <c r="H824" s="132"/>
      <c r="I824" s="132"/>
      <c r="J824" s="132"/>
      <c r="K824" s="132"/>
      <c r="L824" s="132"/>
      <c r="M824" s="137"/>
      <c r="N824" s="137"/>
      <c r="O824" s="132"/>
      <c r="P824" s="139"/>
      <c r="Q824" s="132"/>
      <c r="R824" s="137"/>
      <c r="S824" s="132"/>
      <c r="T824" s="132"/>
      <c r="U824" s="132"/>
    </row>
    <row r="825" ht="12.75" customHeight="1">
      <c r="A825" s="132"/>
      <c r="B825" s="132"/>
      <c r="C825" s="132"/>
      <c r="D825" s="132"/>
      <c r="E825" s="54"/>
      <c r="F825" s="132"/>
      <c r="G825" s="132"/>
      <c r="H825" s="132"/>
      <c r="I825" s="132"/>
      <c r="J825" s="132"/>
      <c r="K825" s="132"/>
      <c r="L825" s="132"/>
      <c r="M825" s="137"/>
      <c r="N825" s="137"/>
      <c r="O825" s="132"/>
      <c r="P825" s="139"/>
      <c r="Q825" s="132"/>
      <c r="R825" s="137"/>
      <c r="S825" s="132"/>
      <c r="T825" s="132"/>
      <c r="U825" s="132"/>
    </row>
    <row r="826" ht="12.75" customHeight="1">
      <c r="A826" s="132"/>
      <c r="B826" s="132"/>
      <c r="C826" s="132"/>
      <c r="D826" s="132"/>
      <c r="E826" s="54"/>
      <c r="F826" s="132"/>
      <c r="G826" s="132"/>
      <c r="H826" s="132"/>
      <c r="I826" s="132"/>
      <c r="J826" s="132"/>
      <c r="K826" s="132"/>
      <c r="L826" s="132"/>
      <c r="M826" s="137"/>
      <c r="N826" s="137"/>
      <c r="O826" s="132"/>
      <c r="P826" s="139"/>
      <c r="Q826" s="132"/>
      <c r="R826" s="137"/>
      <c r="S826" s="132"/>
      <c r="T826" s="132"/>
      <c r="U826" s="132"/>
    </row>
    <row r="827" ht="12.75" customHeight="1">
      <c r="A827" s="132"/>
      <c r="B827" s="132"/>
      <c r="C827" s="132"/>
      <c r="D827" s="132"/>
      <c r="E827" s="54"/>
      <c r="F827" s="132"/>
      <c r="G827" s="132"/>
      <c r="H827" s="132"/>
      <c r="I827" s="132"/>
      <c r="J827" s="132"/>
      <c r="K827" s="132"/>
      <c r="L827" s="132"/>
      <c r="M827" s="137"/>
      <c r="N827" s="137"/>
      <c r="O827" s="132"/>
      <c r="P827" s="139"/>
      <c r="Q827" s="132"/>
      <c r="R827" s="137"/>
      <c r="S827" s="132"/>
      <c r="T827" s="132"/>
      <c r="U827" s="132"/>
    </row>
    <row r="828" ht="12.75" customHeight="1">
      <c r="A828" s="132"/>
      <c r="B828" s="132"/>
      <c r="C828" s="132"/>
      <c r="D828" s="132"/>
      <c r="E828" s="54"/>
      <c r="F828" s="132"/>
      <c r="G828" s="132"/>
      <c r="H828" s="132"/>
      <c r="I828" s="132"/>
      <c r="J828" s="132"/>
      <c r="K828" s="132"/>
      <c r="L828" s="132"/>
      <c r="M828" s="137"/>
      <c r="N828" s="137"/>
      <c r="O828" s="132"/>
      <c r="P828" s="139"/>
      <c r="Q828" s="132"/>
      <c r="R828" s="137"/>
      <c r="S828" s="132"/>
      <c r="T828" s="132"/>
      <c r="U828" s="132"/>
    </row>
    <row r="829" ht="12.75" customHeight="1">
      <c r="A829" s="132"/>
      <c r="B829" s="132"/>
      <c r="C829" s="132"/>
      <c r="D829" s="132"/>
      <c r="E829" s="54"/>
      <c r="F829" s="132"/>
      <c r="G829" s="132"/>
      <c r="H829" s="132"/>
      <c r="I829" s="132"/>
      <c r="J829" s="132"/>
      <c r="K829" s="132"/>
      <c r="L829" s="132"/>
      <c r="M829" s="137"/>
      <c r="N829" s="137"/>
      <c r="O829" s="132"/>
      <c r="P829" s="139"/>
      <c r="Q829" s="132"/>
      <c r="R829" s="137"/>
      <c r="S829" s="132"/>
      <c r="T829" s="132"/>
      <c r="U829" s="132"/>
    </row>
    <row r="830" ht="12.75" customHeight="1">
      <c r="A830" s="132"/>
      <c r="B830" s="132"/>
      <c r="C830" s="132"/>
      <c r="D830" s="132"/>
      <c r="E830" s="54"/>
      <c r="F830" s="132"/>
      <c r="G830" s="132"/>
      <c r="H830" s="132"/>
      <c r="I830" s="132"/>
      <c r="J830" s="132"/>
      <c r="K830" s="132"/>
      <c r="L830" s="132"/>
      <c r="M830" s="137"/>
      <c r="N830" s="137"/>
      <c r="O830" s="132"/>
      <c r="P830" s="139"/>
      <c r="Q830" s="132"/>
      <c r="R830" s="137"/>
      <c r="S830" s="132"/>
      <c r="T830" s="132"/>
      <c r="U830" s="132"/>
    </row>
    <row r="831" ht="12.75" customHeight="1">
      <c r="A831" s="132"/>
      <c r="B831" s="132"/>
      <c r="C831" s="132"/>
      <c r="D831" s="132"/>
      <c r="E831" s="54"/>
      <c r="F831" s="132"/>
      <c r="G831" s="132"/>
      <c r="H831" s="132"/>
      <c r="I831" s="132"/>
      <c r="J831" s="132"/>
      <c r="K831" s="132"/>
      <c r="L831" s="132"/>
      <c r="M831" s="137"/>
      <c r="N831" s="137"/>
      <c r="O831" s="132"/>
      <c r="P831" s="139"/>
      <c r="Q831" s="132"/>
      <c r="R831" s="137"/>
      <c r="S831" s="132"/>
      <c r="T831" s="132"/>
      <c r="U831" s="132"/>
    </row>
    <row r="832" ht="12.75" customHeight="1">
      <c r="A832" s="132"/>
      <c r="B832" s="132"/>
      <c r="C832" s="132"/>
      <c r="D832" s="132"/>
      <c r="E832" s="54"/>
      <c r="F832" s="132"/>
      <c r="G832" s="132"/>
      <c r="H832" s="132"/>
      <c r="I832" s="132"/>
      <c r="J832" s="132"/>
      <c r="K832" s="132"/>
      <c r="L832" s="132"/>
      <c r="M832" s="137"/>
      <c r="N832" s="137"/>
      <c r="O832" s="132"/>
      <c r="P832" s="139"/>
      <c r="Q832" s="132"/>
      <c r="R832" s="137"/>
      <c r="S832" s="132"/>
      <c r="T832" s="132"/>
      <c r="U832" s="132"/>
    </row>
    <row r="833" ht="12.75" customHeight="1">
      <c r="A833" s="132"/>
      <c r="B833" s="132"/>
      <c r="C833" s="132"/>
      <c r="D833" s="132"/>
      <c r="E833" s="54"/>
      <c r="F833" s="132"/>
      <c r="G833" s="132"/>
      <c r="H833" s="132"/>
      <c r="I833" s="132"/>
      <c r="J833" s="132"/>
      <c r="K833" s="132"/>
      <c r="L833" s="132"/>
      <c r="M833" s="137"/>
      <c r="N833" s="137"/>
      <c r="O833" s="132"/>
      <c r="P833" s="139"/>
      <c r="Q833" s="132"/>
      <c r="R833" s="137"/>
      <c r="S833" s="132"/>
      <c r="T833" s="132"/>
      <c r="U833" s="132"/>
    </row>
    <row r="834" ht="12.75" customHeight="1">
      <c r="A834" s="132"/>
      <c r="B834" s="132"/>
      <c r="C834" s="132"/>
      <c r="D834" s="132"/>
      <c r="E834" s="54"/>
      <c r="F834" s="132"/>
      <c r="G834" s="132"/>
      <c r="H834" s="132"/>
      <c r="I834" s="132"/>
      <c r="J834" s="132"/>
      <c r="K834" s="132"/>
      <c r="L834" s="132"/>
      <c r="M834" s="137"/>
      <c r="N834" s="137"/>
      <c r="O834" s="132"/>
      <c r="P834" s="139"/>
      <c r="Q834" s="132"/>
      <c r="R834" s="137"/>
      <c r="S834" s="132"/>
      <c r="T834" s="132"/>
      <c r="U834" s="132"/>
    </row>
    <row r="835" ht="12.75" customHeight="1">
      <c r="A835" s="132"/>
      <c r="B835" s="132"/>
      <c r="C835" s="132"/>
      <c r="D835" s="132"/>
      <c r="E835" s="54"/>
      <c r="F835" s="132"/>
      <c r="G835" s="132"/>
      <c r="H835" s="132"/>
      <c r="I835" s="132"/>
      <c r="J835" s="132"/>
      <c r="K835" s="132"/>
      <c r="L835" s="132"/>
      <c r="M835" s="137"/>
      <c r="N835" s="137"/>
      <c r="O835" s="132"/>
      <c r="P835" s="139"/>
      <c r="Q835" s="132"/>
      <c r="R835" s="137"/>
      <c r="S835" s="132"/>
      <c r="T835" s="132"/>
      <c r="U835" s="132"/>
    </row>
    <row r="836" ht="12.75" customHeight="1">
      <c r="A836" s="132"/>
      <c r="B836" s="132"/>
      <c r="C836" s="132"/>
      <c r="D836" s="132"/>
      <c r="E836" s="54"/>
      <c r="F836" s="132"/>
      <c r="G836" s="132"/>
      <c r="H836" s="132"/>
      <c r="I836" s="132"/>
      <c r="J836" s="132"/>
      <c r="K836" s="132"/>
      <c r="L836" s="132"/>
      <c r="M836" s="137"/>
      <c r="N836" s="137"/>
      <c r="O836" s="132"/>
      <c r="P836" s="139"/>
      <c r="Q836" s="132"/>
      <c r="R836" s="137"/>
      <c r="S836" s="132"/>
      <c r="T836" s="132"/>
      <c r="U836" s="132"/>
    </row>
    <row r="837" ht="12.75" customHeight="1">
      <c r="A837" s="132"/>
      <c r="B837" s="132"/>
      <c r="C837" s="132"/>
      <c r="D837" s="132"/>
      <c r="E837" s="54"/>
      <c r="F837" s="132"/>
      <c r="G837" s="132"/>
      <c r="H837" s="132"/>
      <c r="I837" s="132"/>
      <c r="J837" s="132"/>
      <c r="K837" s="132"/>
      <c r="L837" s="132"/>
      <c r="M837" s="137"/>
      <c r="N837" s="137"/>
      <c r="O837" s="132"/>
      <c r="P837" s="139"/>
      <c r="Q837" s="132"/>
      <c r="R837" s="137"/>
      <c r="S837" s="132"/>
      <c r="T837" s="132"/>
      <c r="U837" s="132"/>
    </row>
    <row r="838" ht="12.75" customHeight="1">
      <c r="A838" s="132"/>
      <c r="B838" s="132"/>
      <c r="C838" s="132"/>
      <c r="D838" s="132"/>
      <c r="E838" s="54"/>
      <c r="F838" s="132"/>
      <c r="G838" s="132"/>
      <c r="H838" s="132"/>
      <c r="I838" s="132"/>
      <c r="J838" s="132"/>
      <c r="K838" s="132"/>
      <c r="L838" s="132"/>
      <c r="M838" s="137"/>
      <c r="N838" s="137"/>
      <c r="O838" s="132"/>
      <c r="P838" s="139"/>
      <c r="Q838" s="132"/>
      <c r="R838" s="137"/>
      <c r="S838" s="132"/>
      <c r="T838" s="132"/>
      <c r="U838" s="132"/>
    </row>
    <row r="839" ht="12.75" customHeight="1">
      <c r="A839" s="132"/>
      <c r="B839" s="132"/>
      <c r="C839" s="132"/>
      <c r="D839" s="132"/>
      <c r="E839" s="54"/>
      <c r="F839" s="132"/>
      <c r="G839" s="132"/>
      <c r="H839" s="132"/>
      <c r="I839" s="132"/>
      <c r="J839" s="132"/>
      <c r="K839" s="132"/>
      <c r="L839" s="132"/>
      <c r="M839" s="137"/>
      <c r="N839" s="137"/>
      <c r="O839" s="132"/>
      <c r="P839" s="139"/>
      <c r="Q839" s="132"/>
      <c r="R839" s="137"/>
      <c r="S839" s="132"/>
      <c r="T839" s="132"/>
      <c r="U839" s="132"/>
    </row>
    <row r="840" ht="12.75" customHeight="1">
      <c r="A840" s="132"/>
      <c r="B840" s="132"/>
      <c r="C840" s="132"/>
      <c r="D840" s="132"/>
      <c r="E840" s="54"/>
      <c r="F840" s="132"/>
      <c r="G840" s="132"/>
      <c r="H840" s="132"/>
      <c r="I840" s="132"/>
      <c r="J840" s="132"/>
      <c r="K840" s="132"/>
      <c r="L840" s="132"/>
      <c r="M840" s="137"/>
      <c r="N840" s="137"/>
      <c r="O840" s="132"/>
      <c r="P840" s="139"/>
      <c r="Q840" s="132"/>
      <c r="R840" s="137"/>
      <c r="S840" s="132"/>
      <c r="T840" s="132"/>
      <c r="U840" s="132"/>
    </row>
    <row r="841" ht="12.75" customHeight="1">
      <c r="A841" s="132"/>
      <c r="B841" s="132"/>
      <c r="C841" s="132"/>
      <c r="D841" s="132"/>
      <c r="E841" s="54"/>
      <c r="F841" s="132"/>
      <c r="G841" s="132"/>
      <c r="H841" s="132"/>
      <c r="I841" s="132"/>
      <c r="J841" s="132"/>
      <c r="K841" s="132"/>
      <c r="L841" s="132"/>
      <c r="M841" s="137"/>
      <c r="N841" s="137"/>
      <c r="O841" s="132"/>
      <c r="P841" s="139"/>
      <c r="Q841" s="132"/>
      <c r="R841" s="137"/>
      <c r="S841" s="132"/>
      <c r="T841" s="132"/>
      <c r="U841" s="132"/>
    </row>
    <row r="842" ht="12.75" customHeight="1">
      <c r="A842" s="132"/>
      <c r="B842" s="132"/>
      <c r="C842" s="132"/>
      <c r="D842" s="132"/>
      <c r="E842" s="54"/>
      <c r="F842" s="132"/>
      <c r="G842" s="132"/>
      <c r="H842" s="132"/>
      <c r="I842" s="132"/>
      <c r="J842" s="132"/>
      <c r="K842" s="132"/>
      <c r="L842" s="132"/>
      <c r="M842" s="137"/>
      <c r="N842" s="137"/>
      <c r="O842" s="132"/>
      <c r="P842" s="139"/>
      <c r="Q842" s="132"/>
      <c r="R842" s="137"/>
      <c r="S842" s="132"/>
      <c r="T842" s="132"/>
      <c r="U842" s="132"/>
    </row>
    <row r="843" ht="12.75" customHeight="1">
      <c r="A843" s="132"/>
      <c r="B843" s="132"/>
      <c r="C843" s="132"/>
      <c r="D843" s="132"/>
      <c r="E843" s="54"/>
      <c r="F843" s="132"/>
      <c r="G843" s="132"/>
      <c r="H843" s="132"/>
      <c r="I843" s="132"/>
      <c r="J843" s="132"/>
      <c r="K843" s="132"/>
      <c r="L843" s="132"/>
      <c r="M843" s="137"/>
      <c r="N843" s="137"/>
      <c r="O843" s="132"/>
      <c r="P843" s="139"/>
      <c r="Q843" s="132"/>
      <c r="R843" s="137"/>
      <c r="S843" s="132"/>
      <c r="T843" s="132"/>
      <c r="U843" s="132"/>
    </row>
    <row r="844" ht="12.75" customHeight="1">
      <c r="A844" s="132"/>
      <c r="B844" s="132"/>
      <c r="C844" s="132"/>
      <c r="D844" s="132"/>
      <c r="E844" s="54"/>
      <c r="F844" s="132"/>
      <c r="G844" s="132"/>
      <c r="H844" s="132"/>
      <c r="I844" s="132"/>
      <c r="J844" s="132"/>
      <c r="K844" s="132"/>
      <c r="L844" s="132"/>
      <c r="M844" s="137"/>
      <c r="N844" s="137"/>
      <c r="O844" s="132"/>
      <c r="P844" s="139"/>
      <c r="Q844" s="132"/>
      <c r="R844" s="137"/>
      <c r="S844" s="132"/>
      <c r="T844" s="132"/>
      <c r="U844" s="132"/>
    </row>
    <row r="845" ht="12.75" customHeight="1">
      <c r="A845" s="132"/>
      <c r="B845" s="132"/>
      <c r="C845" s="132"/>
      <c r="D845" s="132"/>
      <c r="E845" s="54"/>
      <c r="F845" s="132"/>
      <c r="G845" s="132"/>
      <c r="H845" s="132"/>
      <c r="I845" s="132"/>
      <c r="J845" s="132"/>
      <c r="K845" s="132"/>
      <c r="L845" s="132"/>
      <c r="M845" s="137"/>
      <c r="N845" s="137"/>
      <c r="O845" s="132"/>
      <c r="P845" s="139"/>
      <c r="Q845" s="132"/>
      <c r="R845" s="137"/>
      <c r="S845" s="132"/>
      <c r="T845" s="132"/>
      <c r="U845" s="132"/>
    </row>
    <row r="846" ht="12.75" customHeight="1">
      <c r="A846" s="132"/>
      <c r="B846" s="132"/>
      <c r="C846" s="132"/>
      <c r="D846" s="132"/>
      <c r="E846" s="54"/>
      <c r="F846" s="132"/>
      <c r="G846" s="132"/>
      <c r="H846" s="132"/>
      <c r="I846" s="132"/>
      <c r="J846" s="132"/>
      <c r="K846" s="132"/>
      <c r="L846" s="132"/>
      <c r="M846" s="137"/>
      <c r="N846" s="137"/>
      <c r="O846" s="132"/>
      <c r="P846" s="139"/>
      <c r="Q846" s="132"/>
      <c r="R846" s="137"/>
      <c r="S846" s="132"/>
      <c r="T846" s="132"/>
      <c r="U846" s="132"/>
    </row>
    <row r="847" ht="12.75" customHeight="1">
      <c r="A847" s="132"/>
      <c r="B847" s="132"/>
      <c r="C847" s="132"/>
      <c r="D847" s="132"/>
      <c r="E847" s="54"/>
      <c r="F847" s="132"/>
      <c r="G847" s="132"/>
      <c r="H847" s="132"/>
      <c r="I847" s="132"/>
      <c r="J847" s="132"/>
      <c r="K847" s="132"/>
      <c r="L847" s="132"/>
      <c r="M847" s="137"/>
      <c r="N847" s="137"/>
      <c r="O847" s="132"/>
      <c r="P847" s="139"/>
      <c r="Q847" s="132"/>
      <c r="R847" s="137"/>
      <c r="S847" s="132"/>
      <c r="T847" s="132"/>
      <c r="U847" s="132"/>
    </row>
    <row r="848" ht="12.75" customHeight="1">
      <c r="A848" s="132"/>
      <c r="B848" s="132"/>
      <c r="C848" s="132"/>
      <c r="D848" s="132"/>
      <c r="E848" s="54"/>
      <c r="F848" s="132"/>
      <c r="G848" s="132"/>
      <c r="H848" s="132"/>
      <c r="I848" s="132"/>
      <c r="J848" s="132"/>
      <c r="K848" s="132"/>
      <c r="L848" s="132"/>
      <c r="M848" s="137"/>
      <c r="N848" s="137"/>
      <c r="O848" s="132"/>
      <c r="P848" s="139"/>
      <c r="Q848" s="132"/>
      <c r="R848" s="137"/>
      <c r="S848" s="132"/>
      <c r="T848" s="132"/>
      <c r="U848" s="132"/>
    </row>
    <row r="849" ht="12.75" customHeight="1">
      <c r="A849" s="132"/>
      <c r="B849" s="132"/>
      <c r="C849" s="132"/>
      <c r="D849" s="132"/>
      <c r="E849" s="54"/>
      <c r="F849" s="132"/>
      <c r="G849" s="132"/>
      <c r="H849" s="132"/>
      <c r="I849" s="132"/>
      <c r="J849" s="132"/>
      <c r="K849" s="132"/>
      <c r="L849" s="132"/>
      <c r="M849" s="137"/>
      <c r="N849" s="137"/>
      <c r="O849" s="132"/>
      <c r="P849" s="139"/>
      <c r="Q849" s="132"/>
      <c r="R849" s="137"/>
      <c r="S849" s="132"/>
      <c r="T849" s="132"/>
      <c r="U849" s="132"/>
    </row>
    <row r="850" ht="12.75" customHeight="1">
      <c r="A850" s="132"/>
      <c r="B850" s="132"/>
      <c r="C850" s="132"/>
      <c r="D850" s="132"/>
      <c r="E850" s="54"/>
      <c r="F850" s="132"/>
      <c r="G850" s="132"/>
      <c r="H850" s="132"/>
      <c r="I850" s="132"/>
      <c r="J850" s="132"/>
      <c r="K850" s="132"/>
      <c r="L850" s="132"/>
      <c r="M850" s="137"/>
      <c r="N850" s="137"/>
      <c r="O850" s="132"/>
      <c r="P850" s="139"/>
      <c r="Q850" s="132"/>
      <c r="R850" s="137"/>
      <c r="S850" s="132"/>
      <c r="T850" s="132"/>
      <c r="U850" s="132"/>
    </row>
    <row r="851" ht="12.75" customHeight="1">
      <c r="A851" s="132"/>
      <c r="B851" s="132"/>
      <c r="C851" s="132"/>
      <c r="D851" s="132"/>
      <c r="E851" s="54"/>
      <c r="F851" s="132"/>
      <c r="G851" s="132"/>
      <c r="H851" s="132"/>
      <c r="I851" s="132"/>
      <c r="J851" s="132"/>
      <c r="K851" s="132"/>
      <c r="L851" s="132"/>
      <c r="M851" s="137"/>
      <c r="N851" s="137"/>
      <c r="O851" s="132"/>
      <c r="P851" s="139"/>
      <c r="Q851" s="132"/>
      <c r="R851" s="137"/>
      <c r="S851" s="132"/>
      <c r="T851" s="132"/>
      <c r="U851" s="132"/>
    </row>
    <row r="852" ht="12.75" customHeight="1">
      <c r="A852" s="132"/>
      <c r="B852" s="132"/>
      <c r="C852" s="132"/>
      <c r="D852" s="132"/>
      <c r="E852" s="54"/>
      <c r="F852" s="132"/>
      <c r="G852" s="132"/>
      <c r="H852" s="132"/>
      <c r="I852" s="132"/>
      <c r="J852" s="132"/>
      <c r="K852" s="132"/>
      <c r="L852" s="132"/>
      <c r="M852" s="137"/>
      <c r="N852" s="137"/>
      <c r="O852" s="132"/>
      <c r="P852" s="139"/>
      <c r="Q852" s="132"/>
      <c r="R852" s="137"/>
      <c r="S852" s="132"/>
      <c r="T852" s="132"/>
      <c r="U852" s="132"/>
    </row>
    <row r="853" ht="12.75" customHeight="1">
      <c r="A853" s="132"/>
      <c r="B853" s="132"/>
      <c r="C853" s="132"/>
      <c r="D853" s="132"/>
      <c r="E853" s="54"/>
      <c r="F853" s="132"/>
      <c r="G853" s="132"/>
      <c r="H853" s="132"/>
      <c r="I853" s="132"/>
      <c r="J853" s="132"/>
      <c r="K853" s="132"/>
      <c r="L853" s="132"/>
      <c r="M853" s="137"/>
      <c r="N853" s="137"/>
      <c r="O853" s="132"/>
      <c r="P853" s="139"/>
      <c r="Q853" s="132"/>
      <c r="R853" s="137"/>
      <c r="S853" s="132"/>
      <c r="T853" s="132"/>
      <c r="U853" s="132"/>
    </row>
    <row r="854" ht="12.75" customHeight="1">
      <c r="A854" s="132"/>
      <c r="B854" s="132"/>
      <c r="C854" s="132"/>
      <c r="D854" s="132"/>
      <c r="E854" s="54"/>
      <c r="F854" s="132"/>
      <c r="G854" s="132"/>
      <c r="H854" s="132"/>
      <c r="I854" s="132"/>
      <c r="J854" s="132"/>
      <c r="K854" s="132"/>
      <c r="L854" s="132"/>
      <c r="M854" s="137"/>
      <c r="N854" s="137"/>
      <c r="O854" s="132"/>
      <c r="P854" s="139"/>
      <c r="Q854" s="132"/>
      <c r="R854" s="137"/>
      <c r="S854" s="132"/>
      <c r="T854" s="132"/>
      <c r="U854" s="132"/>
    </row>
    <row r="855" ht="12.75" customHeight="1">
      <c r="A855" s="132"/>
      <c r="B855" s="132"/>
      <c r="C855" s="132"/>
      <c r="D855" s="132"/>
      <c r="E855" s="54"/>
      <c r="F855" s="132"/>
      <c r="G855" s="132"/>
      <c r="H855" s="132"/>
      <c r="I855" s="132"/>
      <c r="J855" s="132"/>
      <c r="K855" s="132"/>
      <c r="L855" s="132"/>
      <c r="M855" s="137"/>
      <c r="N855" s="137"/>
      <c r="O855" s="132"/>
      <c r="P855" s="139"/>
      <c r="Q855" s="132"/>
      <c r="R855" s="137"/>
      <c r="S855" s="132"/>
      <c r="T855" s="132"/>
      <c r="U855" s="132"/>
    </row>
    <row r="856" ht="12.75" customHeight="1">
      <c r="A856" s="132"/>
      <c r="B856" s="132"/>
      <c r="C856" s="132"/>
      <c r="D856" s="132"/>
      <c r="E856" s="54"/>
      <c r="F856" s="132"/>
      <c r="G856" s="132"/>
      <c r="H856" s="132"/>
      <c r="I856" s="132"/>
      <c r="J856" s="132"/>
      <c r="K856" s="132"/>
      <c r="L856" s="132"/>
      <c r="M856" s="137"/>
      <c r="N856" s="137"/>
      <c r="O856" s="132"/>
      <c r="P856" s="139"/>
      <c r="Q856" s="132"/>
      <c r="R856" s="137"/>
      <c r="S856" s="132"/>
      <c r="T856" s="132"/>
      <c r="U856" s="132"/>
    </row>
    <row r="857" ht="12.75" customHeight="1">
      <c r="A857" s="132"/>
      <c r="B857" s="132"/>
      <c r="C857" s="132"/>
      <c r="D857" s="132"/>
      <c r="E857" s="54"/>
      <c r="F857" s="132"/>
      <c r="G857" s="132"/>
      <c r="H857" s="132"/>
      <c r="I857" s="132"/>
      <c r="J857" s="132"/>
      <c r="K857" s="132"/>
      <c r="L857" s="132"/>
      <c r="M857" s="137"/>
      <c r="N857" s="137"/>
      <c r="O857" s="132"/>
      <c r="P857" s="139"/>
      <c r="Q857" s="132"/>
      <c r="R857" s="137"/>
      <c r="S857" s="132"/>
      <c r="T857" s="132"/>
      <c r="U857" s="132"/>
    </row>
    <row r="858" ht="12.75" customHeight="1">
      <c r="A858" s="132"/>
      <c r="B858" s="132"/>
      <c r="C858" s="132"/>
      <c r="D858" s="132"/>
      <c r="E858" s="54"/>
      <c r="F858" s="132"/>
      <c r="G858" s="132"/>
      <c r="H858" s="132"/>
      <c r="I858" s="132"/>
      <c r="J858" s="132"/>
      <c r="K858" s="132"/>
      <c r="L858" s="132"/>
      <c r="M858" s="137"/>
      <c r="N858" s="137"/>
      <c r="O858" s="132"/>
      <c r="P858" s="139"/>
      <c r="Q858" s="132"/>
      <c r="R858" s="137"/>
      <c r="S858" s="132"/>
      <c r="T858" s="132"/>
      <c r="U858" s="132"/>
    </row>
    <row r="859" ht="12.75" customHeight="1">
      <c r="A859" s="132"/>
      <c r="B859" s="132"/>
      <c r="C859" s="132"/>
      <c r="D859" s="132"/>
      <c r="E859" s="54"/>
      <c r="F859" s="132"/>
      <c r="G859" s="132"/>
      <c r="H859" s="132"/>
      <c r="I859" s="132"/>
      <c r="J859" s="132"/>
      <c r="K859" s="132"/>
      <c r="L859" s="132"/>
      <c r="M859" s="137"/>
      <c r="N859" s="137"/>
      <c r="O859" s="132"/>
      <c r="P859" s="139"/>
      <c r="Q859" s="132"/>
      <c r="R859" s="137"/>
      <c r="S859" s="132"/>
      <c r="T859" s="132"/>
      <c r="U859" s="132"/>
    </row>
    <row r="860" ht="12.75" customHeight="1">
      <c r="A860" s="132"/>
      <c r="B860" s="132"/>
      <c r="C860" s="132"/>
      <c r="D860" s="132"/>
      <c r="E860" s="54"/>
      <c r="F860" s="132"/>
      <c r="G860" s="132"/>
      <c r="H860" s="132"/>
      <c r="I860" s="132"/>
      <c r="J860" s="132"/>
      <c r="K860" s="132"/>
      <c r="L860" s="132"/>
      <c r="M860" s="137"/>
      <c r="N860" s="137"/>
      <c r="O860" s="132"/>
      <c r="P860" s="139"/>
      <c r="Q860" s="132"/>
      <c r="R860" s="137"/>
      <c r="S860" s="132"/>
      <c r="T860" s="132"/>
      <c r="U860" s="132"/>
    </row>
    <row r="861" ht="12.75" customHeight="1">
      <c r="A861" s="132"/>
      <c r="B861" s="132"/>
      <c r="C861" s="132"/>
      <c r="D861" s="132"/>
      <c r="E861" s="54"/>
      <c r="F861" s="132"/>
      <c r="G861" s="132"/>
      <c r="H861" s="132"/>
      <c r="I861" s="132"/>
      <c r="J861" s="132"/>
      <c r="K861" s="132"/>
      <c r="L861" s="132"/>
      <c r="M861" s="137"/>
      <c r="N861" s="137"/>
      <c r="O861" s="132"/>
      <c r="P861" s="139"/>
      <c r="Q861" s="132"/>
      <c r="R861" s="137"/>
      <c r="S861" s="132"/>
      <c r="T861" s="132"/>
      <c r="U861" s="132"/>
    </row>
    <row r="862" ht="12.75" customHeight="1">
      <c r="A862" s="132"/>
      <c r="B862" s="132"/>
      <c r="C862" s="132"/>
      <c r="D862" s="132"/>
      <c r="E862" s="54"/>
      <c r="F862" s="132"/>
      <c r="G862" s="132"/>
      <c r="H862" s="132"/>
      <c r="I862" s="132"/>
      <c r="J862" s="132"/>
      <c r="K862" s="132"/>
      <c r="L862" s="132"/>
      <c r="M862" s="137"/>
      <c r="N862" s="137"/>
      <c r="O862" s="132"/>
      <c r="P862" s="139"/>
      <c r="Q862" s="132"/>
      <c r="R862" s="137"/>
      <c r="S862" s="132"/>
      <c r="T862" s="132"/>
      <c r="U862" s="132"/>
    </row>
    <row r="863" ht="12.75" customHeight="1">
      <c r="A863" s="132"/>
      <c r="B863" s="132"/>
      <c r="C863" s="132"/>
      <c r="D863" s="132"/>
      <c r="E863" s="54"/>
      <c r="F863" s="132"/>
      <c r="G863" s="132"/>
      <c r="H863" s="132"/>
      <c r="I863" s="132"/>
      <c r="J863" s="132"/>
      <c r="K863" s="132"/>
      <c r="L863" s="132"/>
      <c r="M863" s="137"/>
      <c r="N863" s="137"/>
      <c r="O863" s="132"/>
      <c r="P863" s="139"/>
      <c r="Q863" s="132"/>
      <c r="R863" s="137"/>
      <c r="S863" s="132"/>
      <c r="T863" s="132"/>
      <c r="U863" s="132"/>
    </row>
    <row r="864" ht="12.75" customHeight="1">
      <c r="A864" s="132"/>
      <c r="B864" s="132"/>
      <c r="C864" s="132"/>
      <c r="D864" s="132"/>
      <c r="E864" s="54"/>
      <c r="F864" s="132"/>
      <c r="G864" s="132"/>
      <c r="H864" s="132"/>
      <c r="I864" s="132"/>
      <c r="J864" s="132"/>
      <c r="K864" s="132"/>
      <c r="L864" s="132"/>
      <c r="M864" s="137"/>
      <c r="N864" s="137"/>
      <c r="O864" s="132"/>
      <c r="P864" s="139"/>
      <c r="Q864" s="132"/>
      <c r="R864" s="137"/>
      <c r="S864" s="132"/>
      <c r="T864" s="132"/>
      <c r="U864" s="132"/>
    </row>
    <row r="865" ht="12.75" customHeight="1">
      <c r="A865" s="132"/>
      <c r="B865" s="132"/>
      <c r="C865" s="132"/>
      <c r="D865" s="132"/>
      <c r="E865" s="54"/>
      <c r="F865" s="132"/>
      <c r="G865" s="132"/>
      <c r="H865" s="132"/>
      <c r="I865" s="132"/>
      <c r="J865" s="132"/>
      <c r="K865" s="132"/>
      <c r="L865" s="132"/>
      <c r="M865" s="137"/>
      <c r="N865" s="137"/>
      <c r="O865" s="132"/>
      <c r="P865" s="139"/>
      <c r="Q865" s="132"/>
      <c r="R865" s="137"/>
      <c r="S865" s="132"/>
      <c r="T865" s="132"/>
      <c r="U865" s="132"/>
    </row>
    <row r="866" ht="12.75" customHeight="1">
      <c r="A866" s="132"/>
      <c r="B866" s="132"/>
      <c r="C866" s="132"/>
      <c r="D866" s="132"/>
      <c r="E866" s="54"/>
      <c r="F866" s="132"/>
      <c r="G866" s="132"/>
      <c r="H866" s="132"/>
      <c r="I866" s="132"/>
      <c r="J866" s="132"/>
      <c r="K866" s="132"/>
      <c r="L866" s="132"/>
      <c r="M866" s="137"/>
      <c r="N866" s="137"/>
      <c r="O866" s="132"/>
      <c r="P866" s="139"/>
      <c r="Q866" s="132"/>
      <c r="R866" s="137"/>
      <c r="S866" s="132"/>
      <c r="T866" s="132"/>
      <c r="U866" s="132"/>
    </row>
    <row r="867" ht="12.75" customHeight="1">
      <c r="A867" s="132"/>
      <c r="B867" s="132"/>
      <c r="C867" s="132"/>
      <c r="D867" s="132"/>
      <c r="E867" s="54"/>
      <c r="F867" s="132"/>
      <c r="G867" s="132"/>
      <c r="H867" s="132"/>
      <c r="I867" s="132"/>
      <c r="J867" s="132"/>
      <c r="K867" s="132"/>
      <c r="L867" s="132"/>
      <c r="M867" s="137"/>
      <c r="N867" s="137"/>
      <c r="O867" s="132"/>
      <c r="P867" s="139"/>
      <c r="Q867" s="132"/>
      <c r="R867" s="137"/>
      <c r="S867" s="132"/>
      <c r="T867" s="132"/>
      <c r="U867" s="132"/>
    </row>
    <row r="868" ht="12.75" customHeight="1">
      <c r="A868" s="132"/>
      <c r="B868" s="132"/>
      <c r="C868" s="132"/>
      <c r="D868" s="132"/>
      <c r="E868" s="54"/>
      <c r="F868" s="132"/>
      <c r="G868" s="132"/>
      <c r="H868" s="132"/>
      <c r="I868" s="132"/>
      <c r="J868" s="132"/>
      <c r="K868" s="132"/>
      <c r="L868" s="132"/>
      <c r="M868" s="137"/>
      <c r="N868" s="137"/>
      <c r="O868" s="132"/>
      <c r="P868" s="139"/>
      <c r="Q868" s="132"/>
      <c r="R868" s="137"/>
      <c r="S868" s="132"/>
      <c r="T868" s="132"/>
      <c r="U868" s="132"/>
    </row>
    <row r="869" ht="12.75" customHeight="1">
      <c r="A869" s="132"/>
      <c r="B869" s="132"/>
      <c r="C869" s="132"/>
      <c r="D869" s="132"/>
      <c r="E869" s="54"/>
      <c r="F869" s="132"/>
      <c r="G869" s="132"/>
      <c r="H869" s="132"/>
      <c r="I869" s="132"/>
      <c r="J869" s="132"/>
      <c r="K869" s="132"/>
      <c r="L869" s="132"/>
      <c r="M869" s="137"/>
      <c r="N869" s="137"/>
      <c r="O869" s="132"/>
      <c r="P869" s="139"/>
      <c r="Q869" s="132"/>
      <c r="R869" s="137"/>
      <c r="S869" s="132"/>
      <c r="T869" s="132"/>
      <c r="U869" s="132"/>
    </row>
    <row r="870" ht="12.75" customHeight="1">
      <c r="A870" s="132"/>
      <c r="B870" s="132"/>
      <c r="C870" s="132"/>
      <c r="D870" s="132"/>
      <c r="E870" s="54"/>
      <c r="F870" s="132"/>
      <c r="G870" s="132"/>
      <c r="H870" s="132"/>
      <c r="I870" s="132"/>
      <c r="J870" s="132"/>
      <c r="K870" s="132"/>
      <c r="L870" s="132"/>
      <c r="M870" s="137"/>
      <c r="N870" s="137"/>
      <c r="O870" s="132"/>
      <c r="P870" s="139"/>
      <c r="Q870" s="132"/>
      <c r="R870" s="137"/>
      <c r="S870" s="132"/>
      <c r="T870" s="132"/>
      <c r="U870" s="132"/>
    </row>
    <row r="871" ht="12.75" customHeight="1">
      <c r="A871" s="132"/>
      <c r="B871" s="132"/>
      <c r="C871" s="132"/>
      <c r="D871" s="132"/>
      <c r="E871" s="54"/>
      <c r="F871" s="132"/>
      <c r="G871" s="132"/>
      <c r="H871" s="132"/>
      <c r="I871" s="132"/>
      <c r="J871" s="132"/>
      <c r="K871" s="132"/>
      <c r="L871" s="132"/>
      <c r="M871" s="137"/>
      <c r="N871" s="137"/>
      <c r="O871" s="132"/>
      <c r="P871" s="139"/>
      <c r="Q871" s="132"/>
      <c r="R871" s="137"/>
      <c r="S871" s="132"/>
      <c r="T871" s="132"/>
      <c r="U871" s="132"/>
    </row>
    <row r="872" ht="12.75" customHeight="1">
      <c r="A872" s="132"/>
      <c r="B872" s="132"/>
      <c r="C872" s="132"/>
      <c r="D872" s="132"/>
      <c r="E872" s="54"/>
      <c r="F872" s="132"/>
      <c r="G872" s="132"/>
      <c r="H872" s="132"/>
      <c r="I872" s="132"/>
      <c r="J872" s="132"/>
      <c r="K872" s="132"/>
      <c r="L872" s="132"/>
      <c r="M872" s="137"/>
      <c r="N872" s="137"/>
      <c r="O872" s="132"/>
      <c r="P872" s="139"/>
      <c r="Q872" s="132"/>
      <c r="R872" s="137"/>
      <c r="S872" s="132"/>
      <c r="T872" s="132"/>
      <c r="U872" s="132"/>
    </row>
    <row r="873" ht="12.75" customHeight="1">
      <c r="A873" s="132"/>
      <c r="B873" s="132"/>
      <c r="C873" s="132"/>
      <c r="D873" s="132"/>
      <c r="E873" s="54"/>
      <c r="F873" s="132"/>
      <c r="G873" s="132"/>
      <c r="H873" s="132"/>
      <c r="I873" s="132"/>
      <c r="J873" s="132"/>
      <c r="K873" s="132"/>
      <c r="L873" s="132"/>
      <c r="M873" s="137"/>
      <c r="N873" s="137"/>
      <c r="O873" s="132"/>
      <c r="P873" s="139"/>
      <c r="Q873" s="132"/>
      <c r="R873" s="137"/>
      <c r="S873" s="132"/>
      <c r="T873" s="132"/>
      <c r="U873" s="132"/>
    </row>
    <row r="874" ht="12.75" customHeight="1">
      <c r="A874" s="132"/>
      <c r="B874" s="132"/>
      <c r="C874" s="132"/>
      <c r="D874" s="132"/>
      <c r="E874" s="54"/>
      <c r="F874" s="132"/>
      <c r="G874" s="132"/>
      <c r="H874" s="132"/>
      <c r="I874" s="132"/>
      <c r="J874" s="132"/>
      <c r="K874" s="132"/>
      <c r="L874" s="132"/>
      <c r="M874" s="137"/>
      <c r="N874" s="137"/>
      <c r="O874" s="132"/>
      <c r="P874" s="139"/>
      <c r="Q874" s="132"/>
      <c r="R874" s="137"/>
      <c r="S874" s="132"/>
      <c r="T874" s="132"/>
      <c r="U874" s="132"/>
    </row>
    <row r="875" ht="12.75" customHeight="1">
      <c r="A875" s="132"/>
      <c r="B875" s="132"/>
      <c r="C875" s="132"/>
      <c r="D875" s="132"/>
      <c r="E875" s="54"/>
      <c r="F875" s="132"/>
      <c r="G875" s="132"/>
      <c r="H875" s="132"/>
      <c r="I875" s="132"/>
      <c r="J875" s="132"/>
      <c r="K875" s="132"/>
      <c r="L875" s="132"/>
      <c r="M875" s="137"/>
      <c r="N875" s="137"/>
      <c r="O875" s="132"/>
      <c r="P875" s="139"/>
      <c r="Q875" s="132"/>
      <c r="R875" s="137"/>
      <c r="S875" s="132"/>
      <c r="T875" s="132"/>
      <c r="U875" s="132"/>
    </row>
    <row r="876" ht="12.75" customHeight="1">
      <c r="A876" s="132"/>
      <c r="B876" s="132"/>
      <c r="C876" s="132"/>
      <c r="D876" s="132"/>
      <c r="E876" s="54"/>
      <c r="F876" s="132"/>
      <c r="G876" s="132"/>
      <c r="H876" s="132"/>
      <c r="I876" s="132"/>
      <c r="J876" s="132"/>
      <c r="K876" s="132"/>
      <c r="L876" s="132"/>
      <c r="M876" s="137"/>
      <c r="N876" s="137"/>
      <c r="O876" s="132"/>
      <c r="P876" s="139"/>
      <c r="Q876" s="132"/>
      <c r="R876" s="137"/>
      <c r="S876" s="132"/>
      <c r="T876" s="132"/>
      <c r="U876" s="132"/>
    </row>
    <row r="877" ht="12.75" customHeight="1">
      <c r="A877" s="132"/>
      <c r="B877" s="132"/>
      <c r="C877" s="132"/>
      <c r="D877" s="132"/>
      <c r="E877" s="54"/>
      <c r="F877" s="132"/>
      <c r="G877" s="132"/>
      <c r="H877" s="132"/>
      <c r="I877" s="132"/>
      <c r="J877" s="132"/>
      <c r="K877" s="132"/>
      <c r="L877" s="132"/>
      <c r="M877" s="137"/>
      <c r="N877" s="137"/>
      <c r="O877" s="132"/>
      <c r="P877" s="139"/>
      <c r="Q877" s="132"/>
      <c r="R877" s="137"/>
      <c r="S877" s="132"/>
      <c r="T877" s="132"/>
      <c r="U877" s="132"/>
    </row>
    <row r="878" ht="12.75" customHeight="1">
      <c r="A878" s="132"/>
      <c r="B878" s="132"/>
      <c r="C878" s="132"/>
      <c r="D878" s="132"/>
      <c r="E878" s="54"/>
      <c r="F878" s="132"/>
      <c r="G878" s="132"/>
      <c r="H878" s="132"/>
      <c r="I878" s="132"/>
      <c r="J878" s="132"/>
      <c r="K878" s="132"/>
      <c r="L878" s="132"/>
      <c r="M878" s="137"/>
      <c r="N878" s="137"/>
      <c r="O878" s="132"/>
      <c r="P878" s="139"/>
      <c r="Q878" s="132"/>
      <c r="R878" s="137"/>
      <c r="S878" s="132"/>
      <c r="T878" s="132"/>
      <c r="U878" s="132"/>
    </row>
    <row r="879" ht="12.75" customHeight="1">
      <c r="A879" s="132"/>
      <c r="B879" s="132"/>
      <c r="C879" s="132"/>
      <c r="D879" s="132"/>
      <c r="E879" s="54"/>
      <c r="F879" s="132"/>
      <c r="G879" s="132"/>
      <c r="H879" s="132"/>
      <c r="I879" s="132"/>
      <c r="J879" s="132"/>
      <c r="K879" s="132"/>
      <c r="L879" s="132"/>
      <c r="M879" s="137"/>
      <c r="N879" s="137"/>
      <c r="O879" s="132"/>
      <c r="P879" s="139"/>
      <c r="Q879" s="132"/>
      <c r="R879" s="137"/>
      <c r="S879" s="132"/>
      <c r="T879" s="132"/>
      <c r="U879" s="132"/>
    </row>
    <row r="880" ht="12.75" customHeight="1">
      <c r="A880" s="132"/>
      <c r="B880" s="132"/>
      <c r="C880" s="132"/>
      <c r="D880" s="132"/>
      <c r="E880" s="54"/>
      <c r="F880" s="132"/>
      <c r="G880" s="132"/>
      <c r="H880" s="132"/>
      <c r="I880" s="132"/>
      <c r="J880" s="132"/>
      <c r="K880" s="132"/>
      <c r="L880" s="132"/>
      <c r="M880" s="137"/>
      <c r="N880" s="137"/>
      <c r="O880" s="132"/>
      <c r="P880" s="139"/>
      <c r="Q880" s="132"/>
      <c r="R880" s="137"/>
      <c r="S880" s="132"/>
      <c r="T880" s="132"/>
      <c r="U880" s="132"/>
    </row>
    <row r="881" ht="12.75" customHeight="1">
      <c r="A881" s="132"/>
      <c r="B881" s="132"/>
      <c r="C881" s="132"/>
      <c r="D881" s="132"/>
      <c r="E881" s="54"/>
      <c r="F881" s="132"/>
      <c r="G881" s="132"/>
      <c r="H881" s="132"/>
      <c r="I881" s="132"/>
      <c r="J881" s="132"/>
      <c r="K881" s="132"/>
      <c r="L881" s="132"/>
      <c r="M881" s="137"/>
      <c r="N881" s="137"/>
      <c r="O881" s="132"/>
      <c r="P881" s="139"/>
      <c r="Q881" s="132"/>
      <c r="R881" s="137"/>
      <c r="S881" s="132"/>
      <c r="T881" s="132"/>
      <c r="U881" s="132"/>
    </row>
    <row r="882" ht="12.75" customHeight="1">
      <c r="A882" s="132"/>
      <c r="B882" s="132"/>
      <c r="C882" s="132"/>
      <c r="D882" s="132"/>
      <c r="E882" s="54"/>
      <c r="F882" s="132"/>
      <c r="G882" s="132"/>
      <c r="H882" s="132"/>
      <c r="I882" s="132"/>
      <c r="J882" s="132"/>
      <c r="K882" s="132"/>
      <c r="L882" s="132"/>
      <c r="M882" s="137"/>
      <c r="N882" s="137"/>
      <c r="O882" s="132"/>
      <c r="P882" s="139"/>
      <c r="Q882" s="132"/>
      <c r="R882" s="137"/>
      <c r="S882" s="132"/>
      <c r="T882" s="132"/>
      <c r="U882" s="132"/>
    </row>
    <row r="883" ht="12.75" customHeight="1">
      <c r="A883" s="132"/>
      <c r="B883" s="132"/>
      <c r="C883" s="132"/>
      <c r="D883" s="132"/>
      <c r="E883" s="54"/>
      <c r="F883" s="132"/>
      <c r="G883" s="132"/>
      <c r="H883" s="132"/>
      <c r="I883" s="132"/>
      <c r="J883" s="132"/>
      <c r="K883" s="132"/>
      <c r="L883" s="132"/>
      <c r="M883" s="137"/>
      <c r="N883" s="137"/>
      <c r="O883" s="132"/>
      <c r="P883" s="139"/>
      <c r="Q883" s="132"/>
      <c r="R883" s="137"/>
      <c r="S883" s="132"/>
      <c r="T883" s="132"/>
      <c r="U883" s="132"/>
    </row>
    <row r="884" ht="12.75" customHeight="1">
      <c r="A884" s="132"/>
      <c r="B884" s="132"/>
      <c r="C884" s="132"/>
      <c r="D884" s="132"/>
      <c r="E884" s="54"/>
      <c r="F884" s="132"/>
      <c r="G884" s="132"/>
      <c r="H884" s="132"/>
      <c r="I884" s="132"/>
      <c r="J884" s="132"/>
      <c r="K884" s="132"/>
      <c r="L884" s="132"/>
      <c r="M884" s="137"/>
      <c r="N884" s="137"/>
      <c r="O884" s="132"/>
      <c r="P884" s="139"/>
      <c r="Q884" s="132"/>
      <c r="R884" s="137"/>
      <c r="S884" s="132"/>
      <c r="T884" s="132"/>
      <c r="U884" s="132"/>
    </row>
    <row r="885" ht="12.75" customHeight="1">
      <c r="A885" s="132"/>
      <c r="B885" s="132"/>
      <c r="C885" s="132"/>
      <c r="D885" s="132"/>
      <c r="E885" s="54"/>
      <c r="F885" s="132"/>
      <c r="G885" s="132"/>
      <c r="H885" s="132"/>
      <c r="I885" s="132"/>
      <c r="J885" s="132"/>
      <c r="K885" s="132"/>
      <c r="L885" s="132"/>
      <c r="M885" s="137"/>
      <c r="N885" s="137"/>
      <c r="O885" s="132"/>
      <c r="P885" s="139"/>
      <c r="Q885" s="132"/>
      <c r="R885" s="137"/>
      <c r="S885" s="132"/>
      <c r="T885" s="132"/>
      <c r="U885" s="132"/>
    </row>
    <row r="886" ht="12.75" customHeight="1">
      <c r="A886" s="132"/>
      <c r="B886" s="132"/>
      <c r="C886" s="132"/>
      <c r="D886" s="132"/>
      <c r="E886" s="54"/>
      <c r="F886" s="132"/>
      <c r="G886" s="132"/>
      <c r="H886" s="132"/>
      <c r="I886" s="132"/>
      <c r="J886" s="132"/>
      <c r="K886" s="132"/>
      <c r="L886" s="132"/>
      <c r="M886" s="137"/>
      <c r="N886" s="137"/>
      <c r="O886" s="132"/>
      <c r="P886" s="139"/>
      <c r="Q886" s="132"/>
      <c r="R886" s="137"/>
      <c r="S886" s="132"/>
      <c r="T886" s="132"/>
      <c r="U886" s="132"/>
    </row>
    <row r="887" ht="12.75" customHeight="1">
      <c r="A887" s="132"/>
      <c r="B887" s="132"/>
      <c r="C887" s="132"/>
      <c r="D887" s="132"/>
      <c r="E887" s="54"/>
      <c r="F887" s="132"/>
      <c r="G887" s="132"/>
      <c r="H887" s="132"/>
      <c r="I887" s="132"/>
      <c r="J887" s="132"/>
      <c r="K887" s="132"/>
      <c r="L887" s="132"/>
      <c r="M887" s="137"/>
      <c r="N887" s="137"/>
      <c r="O887" s="132"/>
      <c r="P887" s="139"/>
      <c r="Q887" s="132"/>
      <c r="R887" s="137"/>
      <c r="S887" s="132"/>
      <c r="T887" s="132"/>
      <c r="U887" s="132"/>
    </row>
    <row r="888" ht="12.75" customHeight="1">
      <c r="A888" s="132"/>
      <c r="B888" s="132"/>
      <c r="C888" s="132"/>
      <c r="D888" s="132"/>
      <c r="E888" s="54"/>
      <c r="F888" s="132"/>
      <c r="G888" s="132"/>
      <c r="H888" s="132"/>
      <c r="I888" s="132"/>
      <c r="J888" s="132"/>
      <c r="K888" s="132"/>
      <c r="L888" s="132"/>
      <c r="M888" s="137"/>
      <c r="N888" s="137"/>
      <c r="O888" s="132"/>
      <c r="P888" s="139"/>
      <c r="Q888" s="132"/>
      <c r="R888" s="137"/>
      <c r="S888" s="132"/>
      <c r="T888" s="132"/>
      <c r="U888" s="132"/>
    </row>
    <row r="889" ht="12.75" customHeight="1">
      <c r="A889" s="132"/>
      <c r="B889" s="132"/>
      <c r="C889" s="132"/>
      <c r="D889" s="132"/>
      <c r="E889" s="54"/>
      <c r="F889" s="132"/>
      <c r="G889" s="132"/>
      <c r="H889" s="132"/>
      <c r="I889" s="132"/>
      <c r="J889" s="132"/>
      <c r="K889" s="132"/>
      <c r="L889" s="132"/>
      <c r="M889" s="137"/>
      <c r="N889" s="137"/>
      <c r="O889" s="132"/>
      <c r="P889" s="139"/>
      <c r="Q889" s="132"/>
      <c r="R889" s="137"/>
      <c r="S889" s="132"/>
      <c r="T889" s="132"/>
      <c r="U889" s="132"/>
    </row>
    <row r="890" ht="12.75" customHeight="1">
      <c r="A890" s="132"/>
      <c r="B890" s="132"/>
      <c r="C890" s="132"/>
      <c r="D890" s="132"/>
      <c r="E890" s="54"/>
      <c r="F890" s="132"/>
      <c r="G890" s="132"/>
      <c r="H890" s="132"/>
      <c r="I890" s="132"/>
      <c r="J890" s="132"/>
      <c r="K890" s="132"/>
      <c r="L890" s="132"/>
      <c r="M890" s="137"/>
      <c r="N890" s="137"/>
      <c r="O890" s="132"/>
      <c r="P890" s="139"/>
      <c r="Q890" s="132"/>
      <c r="R890" s="137"/>
      <c r="S890" s="132"/>
      <c r="T890" s="132"/>
      <c r="U890" s="132"/>
    </row>
    <row r="891" ht="12.75" customHeight="1">
      <c r="A891" s="132"/>
      <c r="B891" s="132"/>
      <c r="C891" s="132"/>
      <c r="D891" s="132"/>
      <c r="E891" s="54"/>
      <c r="F891" s="132"/>
      <c r="G891" s="132"/>
      <c r="H891" s="132"/>
      <c r="I891" s="132"/>
      <c r="J891" s="132"/>
      <c r="K891" s="132"/>
      <c r="L891" s="132"/>
      <c r="M891" s="137"/>
      <c r="N891" s="137"/>
      <c r="O891" s="132"/>
      <c r="P891" s="139"/>
      <c r="Q891" s="132"/>
      <c r="R891" s="137"/>
      <c r="S891" s="132"/>
      <c r="T891" s="132"/>
      <c r="U891" s="132"/>
    </row>
    <row r="892" ht="12.75" customHeight="1">
      <c r="A892" s="132"/>
      <c r="B892" s="132"/>
      <c r="C892" s="132"/>
      <c r="D892" s="132"/>
      <c r="E892" s="54"/>
      <c r="F892" s="132"/>
      <c r="G892" s="132"/>
      <c r="H892" s="132"/>
      <c r="I892" s="132"/>
      <c r="J892" s="132"/>
      <c r="K892" s="132"/>
      <c r="L892" s="132"/>
      <c r="M892" s="137"/>
      <c r="N892" s="137"/>
      <c r="O892" s="132"/>
      <c r="P892" s="139"/>
      <c r="Q892" s="132"/>
      <c r="R892" s="137"/>
      <c r="S892" s="132"/>
      <c r="T892" s="132"/>
      <c r="U892" s="132"/>
    </row>
    <row r="893" ht="12.75" customHeight="1">
      <c r="A893" s="132"/>
      <c r="B893" s="132"/>
      <c r="C893" s="132"/>
      <c r="D893" s="132"/>
      <c r="E893" s="54"/>
      <c r="F893" s="132"/>
      <c r="G893" s="132"/>
      <c r="H893" s="132"/>
      <c r="I893" s="132"/>
      <c r="J893" s="132"/>
      <c r="K893" s="132"/>
      <c r="L893" s="132"/>
      <c r="M893" s="137"/>
      <c r="N893" s="137"/>
      <c r="O893" s="132"/>
      <c r="P893" s="139"/>
      <c r="Q893" s="132"/>
      <c r="R893" s="137"/>
      <c r="S893" s="132"/>
      <c r="T893" s="132"/>
      <c r="U893" s="132"/>
    </row>
    <row r="894" ht="12.75" customHeight="1">
      <c r="A894" s="132"/>
      <c r="B894" s="132"/>
      <c r="C894" s="132"/>
      <c r="D894" s="132"/>
      <c r="E894" s="54"/>
      <c r="F894" s="132"/>
      <c r="G894" s="132"/>
      <c r="H894" s="132"/>
      <c r="I894" s="132"/>
      <c r="J894" s="132"/>
      <c r="K894" s="132"/>
      <c r="L894" s="132"/>
      <c r="M894" s="137"/>
      <c r="N894" s="137"/>
      <c r="O894" s="132"/>
      <c r="P894" s="139"/>
      <c r="Q894" s="132"/>
      <c r="R894" s="137"/>
      <c r="S894" s="132"/>
      <c r="T894" s="132"/>
      <c r="U894" s="132"/>
    </row>
    <row r="895" ht="12.75" customHeight="1">
      <c r="A895" s="132"/>
      <c r="B895" s="132"/>
      <c r="C895" s="132"/>
      <c r="D895" s="132"/>
      <c r="E895" s="54"/>
      <c r="F895" s="132"/>
      <c r="G895" s="132"/>
      <c r="H895" s="132"/>
      <c r="I895" s="132"/>
      <c r="J895" s="132"/>
      <c r="K895" s="132"/>
      <c r="L895" s="132"/>
      <c r="M895" s="137"/>
      <c r="N895" s="137"/>
      <c r="O895" s="132"/>
      <c r="P895" s="139"/>
      <c r="Q895" s="132"/>
      <c r="R895" s="137"/>
      <c r="S895" s="132"/>
      <c r="T895" s="132"/>
      <c r="U895" s="132"/>
    </row>
    <row r="896" ht="12.75" customHeight="1">
      <c r="A896" s="132"/>
      <c r="B896" s="132"/>
      <c r="C896" s="132"/>
      <c r="D896" s="132"/>
      <c r="E896" s="54"/>
      <c r="F896" s="132"/>
      <c r="G896" s="132"/>
      <c r="H896" s="132"/>
      <c r="I896" s="132"/>
      <c r="J896" s="132"/>
      <c r="K896" s="132"/>
      <c r="L896" s="132"/>
      <c r="M896" s="137"/>
      <c r="N896" s="137"/>
      <c r="O896" s="132"/>
      <c r="P896" s="139"/>
      <c r="Q896" s="132"/>
      <c r="R896" s="137"/>
      <c r="S896" s="132"/>
      <c r="T896" s="132"/>
      <c r="U896" s="132"/>
    </row>
    <row r="897" ht="12.75" customHeight="1">
      <c r="A897" s="132"/>
      <c r="B897" s="132"/>
      <c r="C897" s="132"/>
      <c r="D897" s="132"/>
      <c r="E897" s="54"/>
      <c r="F897" s="132"/>
      <c r="G897" s="132"/>
      <c r="H897" s="132"/>
      <c r="I897" s="132"/>
      <c r="J897" s="132"/>
      <c r="K897" s="132"/>
      <c r="L897" s="132"/>
      <c r="M897" s="137"/>
      <c r="N897" s="137"/>
      <c r="O897" s="132"/>
      <c r="P897" s="139"/>
      <c r="Q897" s="132"/>
      <c r="R897" s="137"/>
      <c r="S897" s="132"/>
      <c r="T897" s="132"/>
      <c r="U897" s="132"/>
    </row>
    <row r="898" ht="12.75" customHeight="1">
      <c r="A898" s="132"/>
      <c r="B898" s="132"/>
      <c r="C898" s="132"/>
      <c r="D898" s="132"/>
      <c r="E898" s="54"/>
      <c r="F898" s="132"/>
      <c r="G898" s="132"/>
      <c r="H898" s="132"/>
      <c r="I898" s="132"/>
      <c r="J898" s="132"/>
      <c r="K898" s="132"/>
      <c r="L898" s="132"/>
      <c r="M898" s="137"/>
      <c r="N898" s="137"/>
      <c r="O898" s="132"/>
      <c r="P898" s="139"/>
      <c r="Q898" s="132"/>
      <c r="R898" s="137"/>
      <c r="S898" s="132"/>
      <c r="T898" s="132"/>
      <c r="U898" s="132"/>
    </row>
    <row r="899" ht="12.75" customHeight="1">
      <c r="A899" s="132"/>
      <c r="B899" s="132"/>
      <c r="C899" s="132"/>
      <c r="D899" s="132"/>
      <c r="E899" s="54"/>
      <c r="F899" s="132"/>
      <c r="G899" s="132"/>
      <c r="H899" s="132"/>
      <c r="I899" s="132"/>
      <c r="J899" s="132"/>
      <c r="K899" s="132"/>
      <c r="L899" s="132"/>
      <c r="M899" s="137"/>
      <c r="N899" s="137"/>
      <c r="O899" s="132"/>
      <c r="P899" s="139"/>
      <c r="Q899" s="132"/>
      <c r="R899" s="137"/>
      <c r="S899" s="132"/>
      <c r="T899" s="132"/>
      <c r="U899" s="132"/>
    </row>
    <row r="900" ht="12.75" customHeight="1">
      <c r="A900" s="132"/>
      <c r="B900" s="132"/>
      <c r="C900" s="132"/>
      <c r="D900" s="132"/>
      <c r="E900" s="54"/>
      <c r="F900" s="132"/>
      <c r="G900" s="132"/>
      <c r="H900" s="132"/>
      <c r="I900" s="132"/>
      <c r="J900" s="132"/>
      <c r="K900" s="132"/>
      <c r="L900" s="132"/>
      <c r="M900" s="137"/>
      <c r="N900" s="137"/>
      <c r="O900" s="132"/>
      <c r="P900" s="139"/>
      <c r="Q900" s="132"/>
      <c r="R900" s="137"/>
      <c r="S900" s="132"/>
      <c r="T900" s="132"/>
      <c r="U900" s="132"/>
    </row>
    <row r="901" ht="12.75" customHeight="1">
      <c r="A901" s="132"/>
      <c r="B901" s="132"/>
      <c r="C901" s="132"/>
      <c r="D901" s="132"/>
      <c r="E901" s="54"/>
      <c r="F901" s="132"/>
      <c r="G901" s="132"/>
      <c r="H901" s="132"/>
      <c r="I901" s="132"/>
      <c r="J901" s="132"/>
      <c r="K901" s="132"/>
      <c r="L901" s="132"/>
      <c r="M901" s="137"/>
      <c r="N901" s="137"/>
      <c r="O901" s="132"/>
      <c r="P901" s="139"/>
      <c r="Q901" s="132"/>
      <c r="R901" s="137"/>
      <c r="S901" s="132"/>
      <c r="T901" s="132"/>
      <c r="U901" s="132"/>
    </row>
    <row r="902" ht="12.75" customHeight="1">
      <c r="A902" s="132"/>
      <c r="B902" s="132"/>
      <c r="C902" s="132"/>
      <c r="D902" s="132"/>
      <c r="E902" s="54"/>
      <c r="F902" s="132"/>
      <c r="G902" s="132"/>
      <c r="H902" s="132"/>
      <c r="I902" s="132"/>
      <c r="J902" s="132"/>
      <c r="K902" s="132"/>
      <c r="L902" s="132"/>
      <c r="M902" s="137"/>
      <c r="N902" s="137"/>
      <c r="O902" s="132"/>
      <c r="P902" s="139"/>
      <c r="Q902" s="132"/>
      <c r="R902" s="137"/>
      <c r="S902" s="132"/>
      <c r="T902" s="132"/>
      <c r="U902" s="132"/>
    </row>
    <row r="903" ht="12.75" customHeight="1">
      <c r="A903" s="132"/>
      <c r="B903" s="132"/>
      <c r="C903" s="132"/>
      <c r="D903" s="132"/>
      <c r="E903" s="54"/>
      <c r="F903" s="132"/>
      <c r="G903" s="132"/>
      <c r="H903" s="132"/>
      <c r="I903" s="132"/>
      <c r="J903" s="132"/>
      <c r="K903" s="132"/>
      <c r="L903" s="132"/>
      <c r="M903" s="137"/>
      <c r="N903" s="137"/>
      <c r="O903" s="132"/>
      <c r="P903" s="139"/>
      <c r="Q903" s="132"/>
      <c r="R903" s="137"/>
      <c r="S903" s="132"/>
      <c r="T903" s="132"/>
      <c r="U903" s="132"/>
    </row>
    <row r="904" ht="12.75" customHeight="1">
      <c r="A904" s="132"/>
      <c r="B904" s="132"/>
      <c r="C904" s="132"/>
      <c r="D904" s="132"/>
      <c r="E904" s="54"/>
      <c r="F904" s="132"/>
      <c r="G904" s="132"/>
      <c r="H904" s="132"/>
      <c r="I904" s="132"/>
      <c r="J904" s="132"/>
      <c r="K904" s="132"/>
      <c r="L904" s="132"/>
      <c r="M904" s="137"/>
      <c r="N904" s="137"/>
      <c r="O904" s="132"/>
      <c r="P904" s="139"/>
      <c r="Q904" s="132"/>
      <c r="R904" s="137"/>
      <c r="S904" s="132"/>
      <c r="T904" s="132"/>
      <c r="U904" s="132"/>
    </row>
    <row r="905" ht="12.75" customHeight="1">
      <c r="A905" s="132"/>
      <c r="B905" s="132"/>
      <c r="C905" s="132"/>
      <c r="D905" s="132"/>
      <c r="E905" s="54"/>
      <c r="F905" s="132"/>
      <c r="G905" s="132"/>
      <c r="H905" s="132"/>
      <c r="I905" s="132"/>
      <c r="J905" s="132"/>
      <c r="K905" s="132"/>
      <c r="L905" s="132"/>
      <c r="M905" s="137"/>
      <c r="N905" s="137"/>
      <c r="O905" s="132"/>
      <c r="P905" s="139"/>
      <c r="Q905" s="132"/>
      <c r="R905" s="137"/>
      <c r="S905" s="132"/>
      <c r="T905" s="132"/>
      <c r="U905" s="132"/>
    </row>
    <row r="906" ht="12.75" customHeight="1">
      <c r="A906" s="132"/>
      <c r="B906" s="132"/>
      <c r="C906" s="132"/>
      <c r="D906" s="132"/>
      <c r="E906" s="54"/>
      <c r="F906" s="132"/>
      <c r="G906" s="132"/>
      <c r="H906" s="132"/>
      <c r="I906" s="132"/>
      <c r="J906" s="132"/>
      <c r="K906" s="132"/>
      <c r="L906" s="132"/>
      <c r="M906" s="137"/>
      <c r="N906" s="137"/>
      <c r="O906" s="132"/>
      <c r="P906" s="139"/>
      <c r="Q906" s="132"/>
      <c r="R906" s="137"/>
      <c r="S906" s="132"/>
      <c r="T906" s="132"/>
      <c r="U906" s="132"/>
    </row>
    <row r="907" ht="12.75" customHeight="1">
      <c r="A907" s="132"/>
      <c r="B907" s="132"/>
      <c r="C907" s="132"/>
      <c r="D907" s="132"/>
      <c r="E907" s="54"/>
      <c r="F907" s="132"/>
      <c r="G907" s="132"/>
      <c r="H907" s="132"/>
      <c r="I907" s="132"/>
      <c r="J907" s="132"/>
      <c r="K907" s="132"/>
      <c r="L907" s="132"/>
      <c r="M907" s="137"/>
      <c r="N907" s="137"/>
      <c r="O907" s="132"/>
      <c r="P907" s="139"/>
      <c r="Q907" s="132"/>
      <c r="R907" s="137"/>
      <c r="S907" s="132"/>
      <c r="T907" s="132"/>
      <c r="U907" s="132"/>
    </row>
    <row r="908" ht="12.75" customHeight="1">
      <c r="A908" s="132"/>
      <c r="B908" s="132"/>
      <c r="C908" s="132"/>
      <c r="D908" s="132"/>
      <c r="E908" s="54"/>
      <c r="F908" s="132"/>
      <c r="G908" s="132"/>
      <c r="H908" s="132"/>
      <c r="I908" s="132"/>
      <c r="J908" s="132"/>
      <c r="K908" s="132"/>
      <c r="L908" s="132"/>
      <c r="M908" s="137"/>
      <c r="N908" s="137"/>
      <c r="O908" s="132"/>
      <c r="P908" s="139"/>
      <c r="Q908" s="132"/>
      <c r="R908" s="137"/>
      <c r="S908" s="132"/>
      <c r="T908" s="132"/>
      <c r="U908" s="132"/>
    </row>
    <row r="909" ht="12.75" customHeight="1">
      <c r="A909" s="132"/>
      <c r="B909" s="132"/>
      <c r="C909" s="132"/>
      <c r="D909" s="132"/>
      <c r="E909" s="54"/>
      <c r="F909" s="132"/>
      <c r="G909" s="132"/>
      <c r="H909" s="132"/>
      <c r="I909" s="132"/>
      <c r="J909" s="132"/>
      <c r="K909" s="132"/>
      <c r="L909" s="132"/>
      <c r="M909" s="137"/>
      <c r="N909" s="137"/>
      <c r="O909" s="132"/>
      <c r="P909" s="139"/>
      <c r="Q909" s="132"/>
      <c r="R909" s="137"/>
      <c r="S909" s="132"/>
      <c r="T909" s="132"/>
      <c r="U909" s="132"/>
    </row>
    <row r="910" ht="12.75" customHeight="1">
      <c r="A910" s="132"/>
      <c r="B910" s="132"/>
      <c r="C910" s="132"/>
      <c r="D910" s="132"/>
      <c r="E910" s="54"/>
      <c r="F910" s="132"/>
      <c r="G910" s="132"/>
      <c r="H910" s="132"/>
      <c r="I910" s="132"/>
      <c r="J910" s="132"/>
      <c r="K910" s="132"/>
      <c r="L910" s="132"/>
      <c r="M910" s="137"/>
      <c r="N910" s="137"/>
      <c r="O910" s="132"/>
      <c r="P910" s="139"/>
      <c r="Q910" s="132"/>
      <c r="R910" s="137"/>
      <c r="S910" s="132"/>
      <c r="T910" s="132"/>
      <c r="U910" s="132"/>
    </row>
    <row r="911" ht="12.75" customHeight="1">
      <c r="A911" s="132"/>
      <c r="B911" s="132"/>
      <c r="C911" s="132"/>
      <c r="D911" s="132"/>
      <c r="E911" s="54"/>
      <c r="F911" s="132"/>
      <c r="G911" s="132"/>
      <c r="H911" s="132"/>
      <c r="I911" s="132"/>
      <c r="J911" s="132"/>
      <c r="K911" s="132"/>
      <c r="L911" s="132"/>
      <c r="M911" s="137"/>
      <c r="N911" s="137"/>
      <c r="O911" s="132"/>
      <c r="P911" s="139"/>
      <c r="Q911" s="132"/>
      <c r="R911" s="137"/>
      <c r="S911" s="132"/>
      <c r="T911" s="132"/>
      <c r="U911" s="132"/>
    </row>
    <row r="912" ht="12.75" customHeight="1">
      <c r="A912" s="132"/>
      <c r="B912" s="132"/>
      <c r="C912" s="132"/>
      <c r="D912" s="132"/>
      <c r="E912" s="54"/>
      <c r="F912" s="132"/>
      <c r="G912" s="132"/>
      <c r="H912" s="132"/>
      <c r="I912" s="132"/>
      <c r="J912" s="132"/>
      <c r="K912" s="132"/>
      <c r="L912" s="132"/>
      <c r="M912" s="137"/>
      <c r="N912" s="137"/>
      <c r="O912" s="132"/>
      <c r="P912" s="139"/>
      <c r="Q912" s="132"/>
      <c r="R912" s="137"/>
      <c r="S912" s="132"/>
      <c r="T912" s="132"/>
      <c r="U912" s="132"/>
    </row>
    <row r="913" ht="12.75" customHeight="1">
      <c r="A913" s="132"/>
      <c r="B913" s="132"/>
      <c r="C913" s="132"/>
      <c r="D913" s="132"/>
      <c r="E913" s="54"/>
      <c r="F913" s="132"/>
      <c r="G913" s="132"/>
      <c r="H913" s="132"/>
      <c r="I913" s="132"/>
      <c r="J913" s="132"/>
      <c r="K913" s="132"/>
      <c r="L913" s="132"/>
      <c r="M913" s="137"/>
      <c r="N913" s="137"/>
      <c r="O913" s="132"/>
      <c r="P913" s="139"/>
      <c r="Q913" s="132"/>
      <c r="R913" s="137"/>
      <c r="S913" s="132"/>
      <c r="T913" s="132"/>
      <c r="U913" s="132"/>
    </row>
    <row r="914" ht="12.75" customHeight="1">
      <c r="A914" s="132"/>
      <c r="B914" s="132"/>
      <c r="C914" s="132"/>
      <c r="D914" s="132"/>
      <c r="E914" s="54"/>
      <c r="F914" s="132"/>
      <c r="G914" s="132"/>
      <c r="H914" s="132"/>
      <c r="I914" s="132"/>
      <c r="J914" s="132"/>
      <c r="K914" s="132"/>
      <c r="L914" s="132"/>
      <c r="M914" s="137"/>
      <c r="N914" s="137"/>
      <c r="O914" s="132"/>
      <c r="P914" s="139"/>
      <c r="Q914" s="132"/>
      <c r="R914" s="137"/>
      <c r="S914" s="132"/>
      <c r="T914" s="132"/>
      <c r="U914" s="132"/>
    </row>
    <row r="915" ht="12.75" customHeight="1">
      <c r="A915" s="132"/>
      <c r="B915" s="132"/>
      <c r="C915" s="132"/>
      <c r="D915" s="132"/>
      <c r="E915" s="54"/>
      <c r="F915" s="132"/>
      <c r="G915" s="132"/>
      <c r="H915" s="132"/>
      <c r="I915" s="132"/>
      <c r="J915" s="132"/>
      <c r="K915" s="132"/>
      <c r="L915" s="132"/>
      <c r="M915" s="137"/>
      <c r="N915" s="137"/>
      <c r="O915" s="132"/>
      <c r="P915" s="139"/>
      <c r="Q915" s="132"/>
      <c r="R915" s="137"/>
      <c r="S915" s="132"/>
      <c r="T915" s="132"/>
      <c r="U915" s="132"/>
    </row>
    <row r="916" ht="12.75" customHeight="1">
      <c r="A916" s="132"/>
      <c r="B916" s="132"/>
      <c r="C916" s="132"/>
      <c r="D916" s="132"/>
      <c r="E916" s="54"/>
      <c r="F916" s="132"/>
      <c r="G916" s="132"/>
      <c r="H916" s="132"/>
      <c r="I916" s="132"/>
      <c r="J916" s="132"/>
      <c r="K916" s="132"/>
      <c r="L916" s="132"/>
      <c r="M916" s="137"/>
      <c r="N916" s="137"/>
      <c r="O916" s="132"/>
      <c r="P916" s="139"/>
      <c r="Q916" s="132"/>
      <c r="R916" s="137"/>
      <c r="S916" s="132"/>
      <c r="T916" s="132"/>
      <c r="U916" s="132"/>
    </row>
    <row r="917" ht="12.75" customHeight="1">
      <c r="A917" s="132"/>
      <c r="B917" s="132"/>
      <c r="C917" s="132"/>
      <c r="D917" s="132"/>
      <c r="E917" s="54"/>
      <c r="F917" s="132"/>
      <c r="G917" s="132"/>
      <c r="H917" s="132"/>
      <c r="I917" s="132"/>
      <c r="J917" s="132"/>
      <c r="K917" s="132"/>
      <c r="L917" s="132"/>
      <c r="M917" s="137"/>
      <c r="N917" s="137"/>
      <c r="O917" s="132"/>
      <c r="P917" s="139"/>
      <c r="Q917" s="132"/>
      <c r="R917" s="137"/>
      <c r="S917" s="132"/>
      <c r="T917" s="132"/>
      <c r="U917" s="132"/>
    </row>
    <row r="918" ht="12.75" customHeight="1">
      <c r="A918" s="132"/>
      <c r="B918" s="132"/>
      <c r="C918" s="132"/>
      <c r="D918" s="132"/>
      <c r="E918" s="54"/>
      <c r="F918" s="132"/>
      <c r="G918" s="132"/>
      <c r="H918" s="132"/>
      <c r="I918" s="132"/>
      <c r="J918" s="132"/>
      <c r="K918" s="132"/>
      <c r="L918" s="132"/>
      <c r="M918" s="137"/>
      <c r="N918" s="137"/>
      <c r="O918" s="132"/>
      <c r="P918" s="139"/>
      <c r="Q918" s="132"/>
      <c r="R918" s="137"/>
      <c r="S918" s="132"/>
      <c r="T918" s="132"/>
      <c r="U918" s="132"/>
    </row>
    <row r="919" ht="12.75" customHeight="1">
      <c r="A919" s="132"/>
      <c r="B919" s="132"/>
      <c r="C919" s="132"/>
      <c r="D919" s="132"/>
      <c r="E919" s="54"/>
      <c r="F919" s="132"/>
      <c r="G919" s="132"/>
      <c r="H919" s="132"/>
      <c r="I919" s="132"/>
      <c r="J919" s="132"/>
      <c r="K919" s="132"/>
      <c r="L919" s="132"/>
      <c r="M919" s="137"/>
      <c r="N919" s="137"/>
      <c r="O919" s="132"/>
      <c r="P919" s="139"/>
      <c r="Q919" s="132"/>
      <c r="R919" s="137"/>
      <c r="S919" s="132"/>
      <c r="T919" s="132"/>
      <c r="U919" s="132"/>
    </row>
    <row r="920" ht="12.75" customHeight="1">
      <c r="A920" s="132"/>
      <c r="B920" s="132"/>
      <c r="C920" s="132"/>
      <c r="D920" s="132"/>
      <c r="E920" s="54"/>
      <c r="F920" s="132"/>
      <c r="G920" s="132"/>
      <c r="H920" s="132"/>
      <c r="I920" s="132"/>
      <c r="J920" s="132"/>
      <c r="K920" s="132"/>
      <c r="L920" s="132"/>
      <c r="M920" s="137"/>
      <c r="N920" s="137"/>
      <c r="O920" s="132"/>
      <c r="P920" s="139"/>
      <c r="Q920" s="132"/>
      <c r="R920" s="137"/>
      <c r="S920" s="132"/>
      <c r="T920" s="132"/>
      <c r="U920" s="132"/>
    </row>
    <row r="921" ht="12.75" customHeight="1">
      <c r="A921" s="132"/>
      <c r="B921" s="132"/>
      <c r="C921" s="132"/>
      <c r="D921" s="132"/>
      <c r="E921" s="54"/>
      <c r="F921" s="132"/>
      <c r="G921" s="132"/>
      <c r="H921" s="132"/>
      <c r="I921" s="132"/>
      <c r="J921" s="132"/>
      <c r="K921" s="132"/>
      <c r="L921" s="132"/>
      <c r="M921" s="137"/>
      <c r="N921" s="137"/>
      <c r="O921" s="132"/>
      <c r="P921" s="139"/>
      <c r="Q921" s="132"/>
      <c r="R921" s="137"/>
      <c r="S921" s="132"/>
      <c r="T921" s="132"/>
      <c r="U921" s="132"/>
    </row>
    <row r="922" ht="12.75" customHeight="1">
      <c r="A922" s="132"/>
      <c r="B922" s="132"/>
      <c r="C922" s="132"/>
      <c r="D922" s="132"/>
      <c r="E922" s="54"/>
      <c r="F922" s="132"/>
      <c r="G922" s="132"/>
      <c r="H922" s="132"/>
      <c r="I922" s="132"/>
      <c r="J922" s="132"/>
      <c r="K922" s="132"/>
      <c r="L922" s="132"/>
      <c r="M922" s="137"/>
      <c r="N922" s="137"/>
      <c r="O922" s="132"/>
      <c r="P922" s="139"/>
      <c r="Q922" s="132"/>
      <c r="R922" s="137"/>
      <c r="S922" s="132"/>
      <c r="T922" s="132"/>
      <c r="U922" s="132"/>
    </row>
    <row r="923" ht="12.75" customHeight="1">
      <c r="A923" s="132"/>
      <c r="B923" s="132"/>
      <c r="C923" s="132"/>
      <c r="D923" s="132"/>
      <c r="E923" s="54"/>
      <c r="F923" s="132"/>
      <c r="G923" s="132"/>
      <c r="H923" s="132"/>
      <c r="I923" s="132"/>
      <c r="J923" s="132"/>
      <c r="K923" s="132"/>
      <c r="L923" s="132"/>
      <c r="M923" s="137"/>
      <c r="N923" s="137"/>
      <c r="O923" s="132"/>
      <c r="P923" s="139"/>
      <c r="Q923" s="132"/>
      <c r="R923" s="137"/>
      <c r="S923" s="132"/>
      <c r="T923" s="132"/>
      <c r="U923" s="132"/>
    </row>
    <row r="924" ht="12.75" customHeight="1">
      <c r="A924" s="132"/>
      <c r="B924" s="132"/>
      <c r="C924" s="132"/>
      <c r="D924" s="132"/>
      <c r="E924" s="54"/>
      <c r="F924" s="132"/>
      <c r="G924" s="132"/>
      <c r="H924" s="132"/>
      <c r="I924" s="132"/>
      <c r="J924" s="132"/>
      <c r="K924" s="132"/>
      <c r="L924" s="132"/>
      <c r="M924" s="137"/>
      <c r="N924" s="137"/>
      <c r="O924" s="132"/>
      <c r="P924" s="139"/>
      <c r="Q924" s="132"/>
      <c r="R924" s="137"/>
      <c r="S924" s="132"/>
      <c r="T924" s="132"/>
      <c r="U924" s="132"/>
    </row>
    <row r="925" ht="12.75" customHeight="1">
      <c r="A925" s="132"/>
      <c r="B925" s="132"/>
      <c r="C925" s="132"/>
      <c r="D925" s="132"/>
      <c r="E925" s="54"/>
      <c r="F925" s="132"/>
      <c r="G925" s="132"/>
      <c r="H925" s="132"/>
      <c r="I925" s="132"/>
      <c r="J925" s="132"/>
      <c r="K925" s="132"/>
      <c r="L925" s="132"/>
      <c r="M925" s="137"/>
      <c r="N925" s="137"/>
      <c r="O925" s="132"/>
      <c r="P925" s="139"/>
      <c r="Q925" s="132"/>
      <c r="R925" s="137"/>
      <c r="S925" s="132"/>
      <c r="T925" s="132"/>
      <c r="U925" s="132"/>
    </row>
    <row r="926" ht="12.75" customHeight="1">
      <c r="A926" s="132"/>
      <c r="B926" s="132"/>
      <c r="C926" s="132"/>
      <c r="D926" s="132"/>
      <c r="E926" s="54"/>
      <c r="F926" s="132"/>
      <c r="G926" s="132"/>
      <c r="H926" s="132"/>
      <c r="I926" s="132"/>
      <c r="J926" s="132"/>
      <c r="K926" s="132"/>
      <c r="L926" s="132"/>
      <c r="M926" s="137"/>
      <c r="N926" s="137"/>
      <c r="O926" s="132"/>
      <c r="P926" s="139"/>
      <c r="Q926" s="132"/>
      <c r="R926" s="137"/>
      <c r="S926" s="132"/>
      <c r="T926" s="132"/>
      <c r="U926" s="132"/>
    </row>
    <row r="927" ht="12.75" customHeight="1">
      <c r="A927" s="132"/>
      <c r="B927" s="132"/>
      <c r="C927" s="132"/>
      <c r="D927" s="132"/>
      <c r="E927" s="54"/>
      <c r="F927" s="132"/>
      <c r="G927" s="132"/>
      <c r="H927" s="132"/>
      <c r="I927" s="132"/>
      <c r="J927" s="132"/>
      <c r="K927" s="132"/>
      <c r="L927" s="132"/>
      <c r="M927" s="137"/>
      <c r="N927" s="137"/>
      <c r="O927" s="132"/>
      <c r="P927" s="139"/>
      <c r="Q927" s="132"/>
      <c r="R927" s="137"/>
      <c r="S927" s="132"/>
      <c r="T927" s="132"/>
      <c r="U927" s="132"/>
    </row>
    <row r="928" ht="12.75" customHeight="1">
      <c r="A928" s="132"/>
      <c r="B928" s="132"/>
      <c r="C928" s="132"/>
      <c r="D928" s="132"/>
      <c r="E928" s="54"/>
      <c r="F928" s="132"/>
      <c r="G928" s="132"/>
      <c r="H928" s="132"/>
      <c r="I928" s="132"/>
      <c r="J928" s="132"/>
      <c r="K928" s="132"/>
      <c r="L928" s="132"/>
      <c r="M928" s="137"/>
      <c r="N928" s="137"/>
      <c r="O928" s="132"/>
      <c r="P928" s="139"/>
      <c r="Q928" s="132"/>
      <c r="R928" s="137"/>
      <c r="S928" s="132"/>
      <c r="T928" s="132"/>
      <c r="U928" s="132"/>
    </row>
    <row r="929" ht="12.75" customHeight="1">
      <c r="A929" s="132"/>
      <c r="B929" s="132"/>
      <c r="C929" s="132"/>
      <c r="D929" s="132"/>
      <c r="E929" s="54"/>
      <c r="F929" s="132"/>
      <c r="G929" s="132"/>
      <c r="H929" s="132"/>
      <c r="I929" s="132"/>
      <c r="J929" s="132"/>
      <c r="K929" s="132"/>
      <c r="L929" s="132"/>
      <c r="M929" s="137"/>
      <c r="N929" s="137"/>
      <c r="O929" s="132"/>
      <c r="P929" s="139"/>
      <c r="Q929" s="132"/>
      <c r="R929" s="137"/>
      <c r="S929" s="132"/>
      <c r="T929" s="132"/>
      <c r="U929" s="132"/>
    </row>
    <row r="930" ht="12.75" customHeight="1">
      <c r="A930" s="132"/>
      <c r="B930" s="132"/>
      <c r="C930" s="132"/>
      <c r="D930" s="132"/>
      <c r="E930" s="54"/>
      <c r="F930" s="132"/>
      <c r="G930" s="132"/>
      <c r="H930" s="132"/>
      <c r="I930" s="132"/>
      <c r="J930" s="132"/>
      <c r="K930" s="132"/>
      <c r="L930" s="132"/>
      <c r="M930" s="137"/>
      <c r="N930" s="137"/>
      <c r="O930" s="132"/>
      <c r="P930" s="139"/>
      <c r="Q930" s="132"/>
      <c r="R930" s="137"/>
      <c r="S930" s="132"/>
      <c r="T930" s="132"/>
      <c r="U930" s="132"/>
    </row>
    <row r="931" ht="12.75" customHeight="1">
      <c r="A931" s="132"/>
      <c r="B931" s="132"/>
      <c r="C931" s="132"/>
      <c r="D931" s="132"/>
      <c r="E931" s="54"/>
      <c r="F931" s="132"/>
      <c r="G931" s="132"/>
      <c r="H931" s="132"/>
      <c r="I931" s="132"/>
      <c r="J931" s="132"/>
      <c r="K931" s="132"/>
      <c r="L931" s="132"/>
      <c r="M931" s="137"/>
      <c r="N931" s="137"/>
      <c r="O931" s="132"/>
      <c r="P931" s="139"/>
      <c r="Q931" s="132"/>
      <c r="R931" s="137"/>
      <c r="S931" s="132"/>
      <c r="T931" s="132"/>
      <c r="U931" s="132"/>
    </row>
    <row r="932" ht="12.75" customHeight="1">
      <c r="A932" s="132"/>
      <c r="B932" s="132"/>
      <c r="C932" s="132"/>
      <c r="D932" s="132"/>
      <c r="E932" s="54"/>
      <c r="F932" s="132"/>
      <c r="G932" s="132"/>
      <c r="H932" s="132"/>
      <c r="I932" s="132"/>
      <c r="J932" s="132"/>
      <c r="K932" s="132"/>
      <c r="L932" s="132"/>
      <c r="M932" s="137"/>
      <c r="N932" s="137"/>
      <c r="O932" s="132"/>
      <c r="P932" s="139"/>
      <c r="Q932" s="132"/>
      <c r="R932" s="137"/>
      <c r="S932" s="132"/>
      <c r="T932" s="132"/>
      <c r="U932" s="132"/>
    </row>
    <row r="933" ht="12.75" customHeight="1">
      <c r="A933" s="132"/>
      <c r="B933" s="132"/>
      <c r="C933" s="132"/>
      <c r="D933" s="132"/>
      <c r="E933" s="54"/>
      <c r="F933" s="132"/>
      <c r="G933" s="132"/>
      <c r="H933" s="132"/>
      <c r="I933" s="132"/>
      <c r="J933" s="132"/>
      <c r="K933" s="132"/>
      <c r="L933" s="132"/>
      <c r="M933" s="137"/>
      <c r="N933" s="137"/>
      <c r="O933" s="132"/>
      <c r="P933" s="139"/>
      <c r="Q933" s="132"/>
      <c r="R933" s="137"/>
      <c r="S933" s="132"/>
      <c r="T933" s="132"/>
      <c r="U933" s="132"/>
    </row>
    <row r="934" ht="12.75" customHeight="1">
      <c r="A934" s="132"/>
      <c r="B934" s="132"/>
      <c r="C934" s="132"/>
      <c r="D934" s="132"/>
      <c r="E934" s="54"/>
      <c r="F934" s="132"/>
      <c r="G934" s="132"/>
      <c r="H934" s="132"/>
      <c r="I934" s="132"/>
      <c r="J934" s="132"/>
      <c r="K934" s="132"/>
      <c r="L934" s="132"/>
      <c r="M934" s="137"/>
      <c r="N934" s="137"/>
      <c r="O934" s="132"/>
      <c r="P934" s="139"/>
      <c r="Q934" s="132"/>
      <c r="R934" s="137"/>
      <c r="S934" s="132"/>
      <c r="T934" s="132"/>
      <c r="U934" s="132"/>
    </row>
    <row r="935" ht="12.75" customHeight="1">
      <c r="A935" s="132"/>
      <c r="B935" s="132"/>
      <c r="C935" s="132"/>
      <c r="D935" s="132"/>
      <c r="E935" s="54"/>
      <c r="F935" s="132"/>
      <c r="G935" s="132"/>
      <c r="H935" s="132"/>
      <c r="I935" s="132"/>
      <c r="J935" s="132"/>
      <c r="K935" s="132"/>
      <c r="L935" s="132"/>
      <c r="M935" s="137"/>
      <c r="N935" s="137"/>
      <c r="O935" s="132"/>
      <c r="P935" s="139"/>
      <c r="Q935" s="132"/>
      <c r="R935" s="137"/>
      <c r="S935" s="132"/>
      <c r="T935" s="132"/>
      <c r="U935" s="132"/>
    </row>
    <row r="936" ht="12.75" customHeight="1">
      <c r="A936" s="132"/>
      <c r="B936" s="132"/>
      <c r="C936" s="132"/>
      <c r="D936" s="132"/>
      <c r="E936" s="54"/>
      <c r="F936" s="132"/>
      <c r="G936" s="132"/>
      <c r="H936" s="132"/>
      <c r="I936" s="132"/>
      <c r="J936" s="132"/>
      <c r="K936" s="132"/>
      <c r="L936" s="132"/>
      <c r="M936" s="137"/>
      <c r="N936" s="137"/>
      <c r="O936" s="132"/>
      <c r="P936" s="139"/>
      <c r="Q936" s="132"/>
      <c r="R936" s="137"/>
      <c r="S936" s="132"/>
      <c r="T936" s="132"/>
      <c r="U936" s="132"/>
    </row>
    <row r="937" ht="12.75" customHeight="1">
      <c r="A937" s="132"/>
      <c r="B937" s="132"/>
      <c r="C937" s="132"/>
      <c r="D937" s="132"/>
      <c r="E937" s="54"/>
      <c r="F937" s="132"/>
      <c r="G937" s="132"/>
      <c r="H937" s="132"/>
      <c r="I937" s="132"/>
      <c r="J937" s="132"/>
      <c r="K937" s="132"/>
      <c r="L937" s="132"/>
      <c r="M937" s="137"/>
      <c r="N937" s="137"/>
      <c r="O937" s="132"/>
      <c r="P937" s="139"/>
      <c r="Q937" s="132"/>
      <c r="R937" s="137"/>
      <c r="S937" s="132"/>
      <c r="T937" s="132"/>
      <c r="U937" s="132"/>
    </row>
    <row r="938" ht="12.75" customHeight="1">
      <c r="A938" s="132"/>
      <c r="B938" s="132"/>
      <c r="C938" s="132"/>
      <c r="D938" s="132"/>
      <c r="E938" s="54"/>
      <c r="F938" s="132"/>
      <c r="G938" s="132"/>
      <c r="H938" s="132"/>
      <c r="I938" s="132"/>
      <c r="J938" s="132"/>
      <c r="K938" s="132"/>
      <c r="L938" s="132"/>
      <c r="M938" s="137"/>
      <c r="N938" s="137"/>
      <c r="O938" s="132"/>
      <c r="P938" s="139"/>
      <c r="Q938" s="132"/>
      <c r="R938" s="137"/>
      <c r="S938" s="132"/>
      <c r="T938" s="132"/>
      <c r="U938" s="132"/>
    </row>
    <row r="939" ht="12.75" customHeight="1">
      <c r="A939" s="132"/>
      <c r="B939" s="132"/>
      <c r="C939" s="132"/>
      <c r="D939" s="132"/>
      <c r="E939" s="54"/>
      <c r="F939" s="132"/>
      <c r="G939" s="132"/>
      <c r="H939" s="132"/>
      <c r="I939" s="132"/>
      <c r="J939" s="132"/>
      <c r="K939" s="132"/>
      <c r="L939" s="132"/>
      <c r="M939" s="137"/>
      <c r="N939" s="137"/>
      <c r="O939" s="132"/>
      <c r="P939" s="139"/>
      <c r="Q939" s="132"/>
      <c r="R939" s="137"/>
      <c r="S939" s="132"/>
      <c r="T939" s="132"/>
      <c r="U939" s="132"/>
    </row>
    <row r="940" ht="12.75" customHeight="1">
      <c r="A940" s="132"/>
      <c r="B940" s="132"/>
      <c r="C940" s="132"/>
      <c r="D940" s="132"/>
      <c r="E940" s="54"/>
      <c r="F940" s="132"/>
      <c r="G940" s="132"/>
      <c r="H940" s="132"/>
      <c r="I940" s="132"/>
      <c r="J940" s="132"/>
      <c r="K940" s="132"/>
      <c r="L940" s="132"/>
      <c r="M940" s="137"/>
      <c r="N940" s="137"/>
      <c r="O940" s="132"/>
      <c r="P940" s="139"/>
      <c r="Q940" s="132"/>
      <c r="R940" s="137"/>
      <c r="S940" s="132"/>
      <c r="T940" s="132"/>
      <c r="U940" s="132"/>
    </row>
    <row r="941" ht="12.75" customHeight="1">
      <c r="A941" s="132"/>
      <c r="B941" s="132"/>
      <c r="C941" s="132"/>
      <c r="D941" s="132"/>
      <c r="E941" s="54"/>
      <c r="F941" s="132"/>
      <c r="G941" s="132"/>
      <c r="H941" s="132"/>
      <c r="I941" s="132"/>
      <c r="J941" s="132"/>
      <c r="K941" s="132"/>
      <c r="L941" s="132"/>
      <c r="M941" s="137"/>
      <c r="N941" s="137"/>
      <c r="O941" s="132"/>
      <c r="P941" s="139"/>
      <c r="Q941" s="132"/>
      <c r="R941" s="137"/>
      <c r="S941" s="132"/>
      <c r="T941" s="132"/>
      <c r="U941" s="132"/>
    </row>
    <row r="942" ht="12.75" customHeight="1">
      <c r="A942" s="132"/>
      <c r="B942" s="132"/>
      <c r="C942" s="132"/>
      <c r="D942" s="132"/>
      <c r="E942" s="54"/>
      <c r="F942" s="132"/>
      <c r="G942" s="132"/>
      <c r="H942" s="132"/>
      <c r="I942" s="132"/>
      <c r="J942" s="132"/>
      <c r="K942" s="132"/>
      <c r="L942" s="132"/>
      <c r="M942" s="137"/>
      <c r="N942" s="137"/>
      <c r="O942" s="132"/>
      <c r="P942" s="139"/>
      <c r="Q942" s="132"/>
      <c r="R942" s="137"/>
      <c r="S942" s="132"/>
      <c r="T942" s="132"/>
      <c r="U942" s="132"/>
    </row>
    <row r="943" ht="12.75" customHeight="1">
      <c r="A943" s="132"/>
      <c r="B943" s="132"/>
      <c r="C943" s="132"/>
      <c r="D943" s="132"/>
      <c r="E943" s="54"/>
      <c r="F943" s="132"/>
      <c r="G943" s="132"/>
      <c r="H943" s="132"/>
      <c r="I943" s="132"/>
      <c r="J943" s="132"/>
      <c r="K943" s="132"/>
      <c r="L943" s="132"/>
      <c r="M943" s="137"/>
      <c r="N943" s="137"/>
      <c r="O943" s="132"/>
      <c r="P943" s="139"/>
      <c r="Q943" s="132"/>
      <c r="R943" s="137"/>
      <c r="S943" s="132"/>
      <c r="T943" s="132"/>
      <c r="U943" s="132"/>
    </row>
    <row r="944" ht="12.75" customHeight="1">
      <c r="A944" s="132"/>
      <c r="B944" s="132"/>
      <c r="C944" s="132"/>
      <c r="D944" s="132"/>
      <c r="E944" s="54"/>
      <c r="F944" s="132"/>
      <c r="G944" s="132"/>
      <c r="H944" s="132"/>
      <c r="I944" s="132"/>
      <c r="J944" s="132"/>
      <c r="K944" s="132"/>
      <c r="L944" s="132"/>
      <c r="M944" s="137"/>
      <c r="N944" s="137"/>
      <c r="O944" s="132"/>
      <c r="P944" s="139"/>
      <c r="Q944" s="132"/>
      <c r="R944" s="137"/>
      <c r="S944" s="132"/>
      <c r="T944" s="132"/>
      <c r="U944" s="132"/>
    </row>
    <row r="945" ht="12.75" customHeight="1">
      <c r="A945" s="132"/>
      <c r="B945" s="132"/>
      <c r="C945" s="132"/>
      <c r="D945" s="132"/>
      <c r="E945" s="54"/>
      <c r="F945" s="132"/>
      <c r="G945" s="132"/>
      <c r="H945" s="132"/>
      <c r="I945" s="132"/>
      <c r="J945" s="132"/>
      <c r="K945" s="132"/>
      <c r="L945" s="132"/>
      <c r="M945" s="137"/>
      <c r="N945" s="137"/>
      <c r="O945" s="132"/>
      <c r="P945" s="139"/>
      <c r="Q945" s="132"/>
      <c r="R945" s="137"/>
      <c r="S945" s="132"/>
      <c r="T945" s="132"/>
      <c r="U945" s="132"/>
    </row>
    <row r="946" ht="12.75" customHeight="1">
      <c r="A946" s="132"/>
      <c r="B946" s="132"/>
      <c r="C946" s="132"/>
      <c r="D946" s="132"/>
      <c r="E946" s="54"/>
      <c r="F946" s="132"/>
      <c r="G946" s="132"/>
      <c r="H946" s="132"/>
      <c r="I946" s="132"/>
      <c r="J946" s="132"/>
      <c r="K946" s="132"/>
      <c r="L946" s="132"/>
      <c r="M946" s="137"/>
      <c r="N946" s="137"/>
      <c r="O946" s="132"/>
      <c r="P946" s="139"/>
      <c r="Q946" s="132"/>
      <c r="R946" s="137"/>
      <c r="S946" s="132"/>
      <c r="T946" s="132"/>
      <c r="U946" s="132"/>
    </row>
    <row r="947" ht="12.75" customHeight="1">
      <c r="A947" s="132"/>
      <c r="B947" s="132"/>
      <c r="C947" s="132"/>
      <c r="D947" s="132"/>
      <c r="E947" s="54"/>
      <c r="F947" s="132"/>
      <c r="G947" s="132"/>
      <c r="H947" s="132"/>
      <c r="I947" s="132"/>
      <c r="J947" s="132"/>
      <c r="K947" s="132"/>
      <c r="L947" s="132"/>
      <c r="M947" s="137"/>
      <c r="N947" s="137"/>
      <c r="O947" s="132"/>
      <c r="P947" s="139"/>
      <c r="Q947" s="132"/>
      <c r="R947" s="137"/>
      <c r="S947" s="132"/>
      <c r="T947" s="132"/>
      <c r="U947" s="132"/>
    </row>
    <row r="948" ht="12.75" customHeight="1">
      <c r="A948" s="132"/>
      <c r="B948" s="132"/>
      <c r="C948" s="132"/>
      <c r="D948" s="132"/>
      <c r="E948" s="54"/>
      <c r="F948" s="132"/>
      <c r="G948" s="132"/>
      <c r="H948" s="132"/>
      <c r="I948" s="132"/>
      <c r="J948" s="132"/>
      <c r="K948" s="132"/>
      <c r="L948" s="132"/>
      <c r="M948" s="137"/>
      <c r="N948" s="137"/>
      <c r="O948" s="132"/>
      <c r="P948" s="139"/>
      <c r="Q948" s="132"/>
      <c r="R948" s="137"/>
      <c r="S948" s="132"/>
      <c r="T948" s="132"/>
      <c r="U948" s="132"/>
    </row>
    <row r="949" ht="12.75" customHeight="1">
      <c r="A949" s="132"/>
      <c r="B949" s="132"/>
      <c r="C949" s="132"/>
      <c r="D949" s="132"/>
      <c r="E949" s="54"/>
      <c r="F949" s="132"/>
      <c r="G949" s="132"/>
      <c r="H949" s="132"/>
      <c r="I949" s="132"/>
      <c r="J949" s="132"/>
      <c r="K949" s="132"/>
      <c r="L949" s="132"/>
      <c r="M949" s="137"/>
      <c r="N949" s="137"/>
      <c r="O949" s="132"/>
      <c r="P949" s="139"/>
      <c r="Q949" s="132"/>
      <c r="R949" s="137"/>
      <c r="S949" s="132"/>
      <c r="T949" s="132"/>
      <c r="U949" s="132"/>
    </row>
    <row r="950" ht="12.75" customHeight="1">
      <c r="A950" s="132"/>
      <c r="B950" s="132"/>
      <c r="C950" s="132"/>
      <c r="D950" s="132"/>
      <c r="E950" s="54"/>
      <c r="F950" s="132"/>
      <c r="G950" s="132"/>
      <c r="H950" s="132"/>
      <c r="I950" s="132"/>
      <c r="J950" s="132"/>
      <c r="K950" s="132"/>
      <c r="L950" s="132"/>
      <c r="M950" s="137"/>
      <c r="N950" s="137"/>
      <c r="O950" s="132"/>
      <c r="P950" s="139"/>
      <c r="Q950" s="132"/>
      <c r="R950" s="137"/>
      <c r="S950" s="132"/>
      <c r="T950" s="132"/>
      <c r="U950" s="132"/>
    </row>
    <row r="951" ht="12.75" customHeight="1">
      <c r="A951" s="132"/>
      <c r="B951" s="132"/>
      <c r="C951" s="132"/>
      <c r="D951" s="132"/>
      <c r="E951" s="54"/>
      <c r="F951" s="132"/>
      <c r="G951" s="132"/>
      <c r="H951" s="132"/>
      <c r="I951" s="132"/>
      <c r="J951" s="132"/>
      <c r="K951" s="132"/>
      <c r="L951" s="132"/>
      <c r="M951" s="137"/>
      <c r="N951" s="137"/>
      <c r="O951" s="132"/>
      <c r="P951" s="139"/>
      <c r="Q951" s="132"/>
      <c r="R951" s="137"/>
      <c r="S951" s="132"/>
      <c r="T951" s="132"/>
      <c r="U951" s="132"/>
    </row>
    <row r="952" ht="12.75" customHeight="1">
      <c r="A952" s="132"/>
      <c r="B952" s="132"/>
      <c r="C952" s="132"/>
      <c r="D952" s="132"/>
      <c r="E952" s="54"/>
      <c r="F952" s="132"/>
      <c r="G952" s="132"/>
      <c r="H952" s="132"/>
      <c r="I952" s="132"/>
      <c r="J952" s="132"/>
      <c r="K952" s="132"/>
      <c r="L952" s="132"/>
      <c r="M952" s="137"/>
      <c r="N952" s="137"/>
      <c r="O952" s="132"/>
      <c r="P952" s="139"/>
      <c r="Q952" s="132"/>
      <c r="R952" s="137"/>
      <c r="S952" s="132"/>
      <c r="T952" s="132"/>
      <c r="U952" s="132"/>
    </row>
    <row r="953" ht="12.75" customHeight="1">
      <c r="A953" s="132"/>
      <c r="B953" s="132"/>
      <c r="C953" s="132"/>
      <c r="D953" s="132"/>
      <c r="E953" s="54"/>
      <c r="F953" s="132"/>
      <c r="G953" s="132"/>
      <c r="H953" s="132"/>
      <c r="I953" s="132"/>
      <c r="J953" s="132"/>
      <c r="K953" s="132"/>
      <c r="L953" s="132"/>
      <c r="M953" s="137"/>
      <c r="N953" s="137"/>
      <c r="O953" s="132"/>
      <c r="P953" s="139"/>
      <c r="Q953" s="132"/>
      <c r="R953" s="137"/>
      <c r="S953" s="132"/>
      <c r="T953" s="132"/>
      <c r="U953" s="132"/>
    </row>
    <row r="954" ht="12.75" customHeight="1">
      <c r="A954" s="132"/>
      <c r="B954" s="132"/>
      <c r="C954" s="132"/>
      <c r="D954" s="132"/>
      <c r="E954" s="54"/>
      <c r="F954" s="132"/>
      <c r="G954" s="132"/>
      <c r="H954" s="132"/>
      <c r="I954" s="132"/>
      <c r="J954" s="132"/>
      <c r="K954" s="132"/>
      <c r="L954" s="132"/>
      <c r="M954" s="137"/>
      <c r="N954" s="137"/>
      <c r="O954" s="132"/>
      <c r="P954" s="139"/>
      <c r="Q954" s="132"/>
      <c r="R954" s="137"/>
      <c r="S954" s="132"/>
      <c r="T954" s="132"/>
      <c r="U954" s="132"/>
    </row>
    <row r="955" ht="12.75" customHeight="1">
      <c r="A955" s="132"/>
      <c r="B955" s="132"/>
      <c r="C955" s="132"/>
      <c r="D955" s="132"/>
      <c r="E955" s="54"/>
      <c r="F955" s="132"/>
      <c r="G955" s="132"/>
      <c r="H955" s="132"/>
      <c r="I955" s="132"/>
      <c r="J955" s="132"/>
      <c r="K955" s="132"/>
      <c r="L955" s="132"/>
      <c r="M955" s="137"/>
      <c r="N955" s="137"/>
      <c r="O955" s="132"/>
      <c r="P955" s="139"/>
      <c r="Q955" s="132"/>
      <c r="R955" s="137"/>
      <c r="S955" s="132"/>
      <c r="T955" s="132"/>
      <c r="U955" s="132"/>
    </row>
    <row r="956" ht="12.75" customHeight="1">
      <c r="A956" s="132"/>
      <c r="B956" s="132"/>
      <c r="C956" s="132"/>
      <c r="D956" s="132"/>
      <c r="E956" s="54"/>
      <c r="F956" s="132"/>
      <c r="G956" s="132"/>
      <c r="H956" s="132"/>
      <c r="I956" s="132"/>
      <c r="J956" s="132"/>
      <c r="K956" s="132"/>
      <c r="L956" s="132"/>
      <c r="M956" s="137"/>
      <c r="N956" s="137"/>
      <c r="O956" s="132"/>
      <c r="P956" s="139"/>
      <c r="Q956" s="132"/>
      <c r="R956" s="137"/>
      <c r="S956" s="132"/>
      <c r="T956" s="132"/>
      <c r="U956" s="132"/>
    </row>
    <row r="957" ht="12.75" customHeight="1">
      <c r="A957" s="132"/>
      <c r="B957" s="132"/>
      <c r="C957" s="132"/>
      <c r="D957" s="132"/>
      <c r="E957" s="54"/>
      <c r="F957" s="132"/>
      <c r="G957" s="132"/>
      <c r="H957" s="132"/>
      <c r="I957" s="132"/>
      <c r="J957" s="132"/>
      <c r="K957" s="132"/>
      <c r="L957" s="132"/>
      <c r="M957" s="137"/>
      <c r="N957" s="137"/>
      <c r="O957" s="132"/>
      <c r="P957" s="139"/>
      <c r="Q957" s="132"/>
      <c r="R957" s="137"/>
      <c r="S957" s="132"/>
      <c r="T957" s="132"/>
      <c r="U957" s="132"/>
    </row>
    <row r="958" ht="12.75" customHeight="1">
      <c r="A958" s="132"/>
      <c r="B958" s="132"/>
      <c r="C958" s="132"/>
      <c r="D958" s="132"/>
      <c r="E958" s="54"/>
      <c r="F958" s="132"/>
      <c r="G958" s="132"/>
      <c r="H958" s="132"/>
      <c r="I958" s="132"/>
      <c r="J958" s="132"/>
      <c r="K958" s="132"/>
      <c r="L958" s="132"/>
      <c r="M958" s="137"/>
      <c r="N958" s="137"/>
      <c r="O958" s="132"/>
      <c r="P958" s="139"/>
      <c r="Q958" s="132"/>
      <c r="R958" s="137"/>
      <c r="S958" s="132"/>
      <c r="T958" s="132"/>
      <c r="U958" s="132"/>
    </row>
    <row r="959" ht="12.75" customHeight="1">
      <c r="A959" s="132"/>
      <c r="B959" s="132"/>
      <c r="C959" s="132"/>
      <c r="D959" s="132"/>
      <c r="E959" s="54"/>
      <c r="F959" s="132"/>
      <c r="G959" s="132"/>
      <c r="H959" s="132"/>
      <c r="I959" s="132"/>
      <c r="J959" s="132"/>
      <c r="K959" s="132"/>
      <c r="L959" s="132"/>
      <c r="M959" s="137"/>
      <c r="N959" s="137"/>
      <c r="O959" s="132"/>
      <c r="P959" s="139"/>
      <c r="Q959" s="132"/>
      <c r="R959" s="137"/>
      <c r="S959" s="132"/>
      <c r="T959" s="132"/>
      <c r="U959" s="132"/>
    </row>
    <row r="960" ht="12.75" customHeight="1">
      <c r="A960" s="132"/>
      <c r="B960" s="132"/>
      <c r="C960" s="132"/>
      <c r="D960" s="132"/>
      <c r="E960" s="54"/>
      <c r="F960" s="132"/>
      <c r="G960" s="132"/>
      <c r="H960" s="132"/>
      <c r="I960" s="132"/>
      <c r="J960" s="132"/>
      <c r="K960" s="132"/>
      <c r="L960" s="132"/>
      <c r="M960" s="137"/>
      <c r="N960" s="137"/>
      <c r="O960" s="132"/>
      <c r="P960" s="139"/>
      <c r="Q960" s="132"/>
      <c r="R960" s="137"/>
      <c r="S960" s="132"/>
      <c r="T960" s="132"/>
      <c r="U960" s="132"/>
    </row>
    <row r="961" ht="12.75" customHeight="1">
      <c r="A961" s="132"/>
      <c r="B961" s="132"/>
      <c r="C961" s="132"/>
      <c r="D961" s="132"/>
      <c r="E961" s="54"/>
      <c r="F961" s="132"/>
      <c r="G961" s="132"/>
      <c r="H961" s="132"/>
      <c r="I961" s="132"/>
      <c r="J961" s="132"/>
      <c r="K961" s="132"/>
      <c r="L961" s="132"/>
      <c r="M961" s="137"/>
      <c r="N961" s="137"/>
      <c r="O961" s="132"/>
      <c r="P961" s="139"/>
      <c r="Q961" s="132"/>
      <c r="R961" s="137"/>
      <c r="S961" s="132"/>
      <c r="T961" s="132"/>
      <c r="U961" s="132"/>
    </row>
    <row r="962" ht="12.75" customHeight="1">
      <c r="A962" s="132"/>
      <c r="B962" s="132"/>
      <c r="C962" s="132"/>
      <c r="D962" s="132"/>
      <c r="E962" s="54"/>
      <c r="F962" s="132"/>
      <c r="G962" s="132"/>
      <c r="H962" s="132"/>
      <c r="I962" s="132"/>
      <c r="J962" s="132"/>
      <c r="K962" s="132"/>
      <c r="L962" s="132"/>
      <c r="M962" s="137"/>
      <c r="N962" s="137"/>
      <c r="O962" s="132"/>
      <c r="P962" s="139"/>
      <c r="Q962" s="132"/>
      <c r="R962" s="137"/>
      <c r="S962" s="132"/>
      <c r="T962" s="132"/>
      <c r="U962" s="132"/>
    </row>
    <row r="963" ht="12.75" customHeight="1">
      <c r="A963" s="132"/>
      <c r="B963" s="132"/>
      <c r="C963" s="132"/>
      <c r="D963" s="132"/>
      <c r="E963" s="54"/>
      <c r="F963" s="132"/>
      <c r="G963" s="132"/>
      <c r="H963" s="132"/>
      <c r="I963" s="132"/>
      <c r="J963" s="132"/>
      <c r="K963" s="132"/>
      <c r="L963" s="132"/>
      <c r="M963" s="137"/>
      <c r="N963" s="137"/>
      <c r="O963" s="132"/>
      <c r="P963" s="139"/>
      <c r="Q963" s="132"/>
      <c r="R963" s="137"/>
      <c r="S963" s="132"/>
      <c r="T963" s="132"/>
      <c r="U963" s="132"/>
    </row>
    <row r="964" ht="12.75" customHeight="1">
      <c r="A964" s="132"/>
      <c r="B964" s="132"/>
      <c r="C964" s="132"/>
      <c r="D964" s="132"/>
      <c r="E964" s="54"/>
      <c r="F964" s="132"/>
      <c r="G964" s="132"/>
      <c r="H964" s="132"/>
      <c r="I964" s="132"/>
      <c r="J964" s="132"/>
      <c r="K964" s="132"/>
      <c r="L964" s="132"/>
      <c r="M964" s="137"/>
      <c r="N964" s="137"/>
      <c r="O964" s="132"/>
      <c r="P964" s="139"/>
      <c r="Q964" s="132"/>
      <c r="R964" s="137"/>
      <c r="S964" s="132"/>
      <c r="T964" s="132"/>
      <c r="U964" s="132"/>
    </row>
    <row r="965" ht="12.75" customHeight="1">
      <c r="A965" s="132"/>
      <c r="B965" s="132"/>
      <c r="C965" s="132"/>
      <c r="D965" s="132"/>
      <c r="E965" s="54"/>
      <c r="F965" s="132"/>
      <c r="G965" s="132"/>
      <c r="H965" s="132"/>
      <c r="I965" s="132"/>
      <c r="J965" s="132"/>
      <c r="K965" s="132"/>
      <c r="L965" s="132"/>
      <c r="M965" s="137"/>
      <c r="N965" s="137"/>
      <c r="O965" s="132"/>
      <c r="P965" s="139"/>
      <c r="Q965" s="132"/>
      <c r="R965" s="137"/>
      <c r="S965" s="132"/>
      <c r="T965" s="132"/>
      <c r="U965" s="132"/>
    </row>
    <row r="966" ht="12.75" customHeight="1">
      <c r="A966" s="132"/>
      <c r="B966" s="132"/>
      <c r="C966" s="132"/>
      <c r="D966" s="132"/>
      <c r="E966" s="54"/>
      <c r="F966" s="132"/>
      <c r="G966" s="132"/>
      <c r="H966" s="132"/>
      <c r="I966" s="132"/>
      <c r="J966" s="132"/>
      <c r="K966" s="132"/>
      <c r="L966" s="132"/>
      <c r="M966" s="137"/>
      <c r="N966" s="137"/>
      <c r="O966" s="132"/>
      <c r="P966" s="139"/>
      <c r="Q966" s="132"/>
      <c r="R966" s="137"/>
      <c r="S966" s="132"/>
      <c r="T966" s="132"/>
      <c r="U966" s="132"/>
    </row>
    <row r="967" ht="12.75" customHeight="1">
      <c r="A967" s="132"/>
      <c r="B967" s="132"/>
      <c r="C967" s="132"/>
      <c r="D967" s="132"/>
      <c r="E967" s="54"/>
      <c r="F967" s="132"/>
      <c r="G967" s="132"/>
      <c r="H967" s="132"/>
      <c r="I967" s="132"/>
      <c r="J967" s="132"/>
      <c r="K967" s="132"/>
      <c r="L967" s="132"/>
      <c r="M967" s="137"/>
      <c r="N967" s="137"/>
      <c r="O967" s="132"/>
      <c r="P967" s="139"/>
      <c r="Q967" s="132"/>
      <c r="R967" s="137"/>
      <c r="S967" s="132"/>
      <c r="T967" s="132"/>
      <c r="U967" s="132"/>
    </row>
    <row r="968" ht="12.75" customHeight="1">
      <c r="A968" s="132"/>
      <c r="B968" s="132"/>
      <c r="C968" s="132"/>
      <c r="D968" s="132"/>
      <c r="E968" s="54"/>
      <c r="F968" s="132"/>
      <c r="G968" s="132"/>
      <c r="H968" s="132"/>
      <c r="I968" s="132"/>
      <c r="J968" s="132"/>
      <c r="K968" s="132"/>
      <c r="L968" s="132"/>
      <c r="M968" s="137"/>
      <c r="N968" s="137"/>
      <c r="O968" s="132"/>
      <c r="P968" s="139"/>
      <c r="Q968" s="132"/>
      <c r="R968" s="137"/>
      <c r="S968" s="132"/>
      <c r="T968" s="132"/>
      <c r="U968" s="132"/>
    </row>
    <row r="969" ht="12.75" customHeight="1">
      <c r="A969" s="132"/>
      <c r="B969" s="132"/>
      <c r="C969" s="132"/>
      <c r="D969" s="132"/>
      <c r="E969" s="54"/>
      <c r="F969" s="132"/>
      <c r="G969" s="132"/>
      <c r="H969" s="132"/>
      <c r="I969" s="132"/>
      <c r="J969" s="132"/>
      <c r="K969" s="132"/>
      <c r="L969" s="132"/>
      <c r="M969" s="137"/>
      <c r="N969" s="137"/>
      <c r="O969" s="132"/>
      <c r="P969" s="139"/>
      <c r="Q969" s="132"/>
      <c r="R969" s="137"/>
      <c r="S969" s="132"/>
      <c r="T969" s="132"/>
      <c r="U969" s="132"/>
    </row>
    <row r="970" ht="12.75" customHeight="1">
      <c r="A970" s="132"/>
      <c r="B970" s="132"/>
      <c r="C970" s="132"/>
      <c r="D970" s="132"/>
      <c r="E970" s="54"/>
      <c r="F970" s="132"/>
      <c r="G970" s="132"/>
      <c r="H970" s="132"/>
      <c r="I970" s="132"/>
      <c r="J970" s="132"/>
      <c r="K970" s="132"/>
      <c r="L970" s="132"/>
      <c r="M970" s="137"/>
      <c r="N970" s="137"/>
      <c r="O970" s="132"/>
      <c r="P970" s="139"/>
      <c r="Q970" s="132"/>
      <c r="R970" s="137"/>
      <c r="S970" s="132"/>
      <c r="T970" s="132"/>
      <c r="U970" s="132"/>
    </row>
    <row r="971" ht="12.75" customHeight="1">
      <c r="A971" s="132"/>
      <c r="B971" s="132"/>
      <c r="C971" s="132"/>
      <c r="D971" s="132"/>
      <c r="E971" s="54"/>
      <c r="F971" s="132"/>
      <c r="G971" s="132"/>
      <c r="H971" s="132"/>
      <c r="I971" s="132"/>
      <c r="J971" s="132"/>
      <c r="K971" s="132"/>
      <c r="L971" s="132"/>
      <c r="M971" s="137"/>
      <c r="N971" s="137"/>
      <c r="O971" s="132"/>
      <c r="P971" s="139"/>
      <c r="Q971" s="132"/>
      <c r="R971" s="137"/>
      <c r="S971" s="132"/>
      <c r="T971" s="132"/>
      <c r="U971" s="132"/>
    </row>
    <row r="972" ht="12.75" customHeight="1">
      <c r="A972" s="132"/>
      <c r="B972" s="132"/>
      <c r="C972" s="132"/>
      <c r="D972" s="132"/>
      <c r="E972" s="54"/>
      <c r="F972" s="132"/>
      <c r="G972" s="132"/>
      <c r="H972" s="132"/>
      <c r="I972" s="132"/>
      <c r="J972" s="132"/>
      <c r="K972" s="132"/>
      <c r="L972" s="132"/>
      <c r="M972" s="137"/>
      <c r="N972" s="137"/>
      <c r="O972" s="132"/>
      <c r="P972" s="139"/>
      <c r="Q972" s="132"/>
      <c r="R972" s="137"/>
      <c r="S972" s="132"/>
      <c r="T972" s="132"/>
      <c r="U972" s="132"/>
    </row>
    <row r="973" ht="12.75" customHeight="1">
      <c r="A973" s="132"/>
      <c r="B973" s="132"/>
      <c r="C973" s="132"/>
      <c r="D973" s="132"/>
      <c r="E973" s="54"/>
      <c r="F973" s="132"/>
      <c r="G973" s="132"/>
      <c r="H973" s="132"/>
      <c r="I973" s="132"/>
      <c r="J973" s="132"/>
      <c r="K973" s="132"/>
      <c r="L973" s="132"/>
      <c r="M973" s="137"/>
      <c r="N973" s="137"/>
      <c r="O973" s="132"/>
      <c r="P973" s="139"/>
      <c r="Q973" s="132"/>
      <c r="R973" s="137"/>
      <c r="S973" s="132"/>
      <c r="T973" s="132"/>
      <c r="U973" s="132"/>
    </row>
    <row r="974" ht="12.75" customHeight="1">
      <c r="A974" s="132"/>
      <c r="B974" s="132"/>
      <c r="C974" s="132"/>
      <c r="D974" s="132"/>
      <c r="E974" s="54"/>
      <c r="F974" s="132"/>
      <c r="G974" s="132"/>
      <c r="H974" s="132"/>
      <c r="I974" s="132"/>
      <c r="J974" s="132"/>
      <c r="K974" s="132"/>
      <c r="L974" s="132"/>
      <c r="M974" s="137"/>
      <c r="N974" s="137"/>
      <c r="O974" s="132"/>
      <c r="P974" s="139"/>
      <c r="Q974" s="132"/>
      <c r="R974" s="137"/>
      <c r="S974" s="132"/>
      <c r="T974" s="132"/>
      <c r="U974" s="132"/>
    </row>
    <row r="975" ht="12.75" customHeight="1">
      <c r="A975" s="132"/>
      <c r="B975" s="132"/>
      <c r="C975" s="132"/>
      <c r="D975" s="132"/>
      <c r="E975" s="54"/>
      <c r="F975" s="132"/>
      <c r="G975" s="132"/>
      <c r="H975" s="132"/>
      <c r="I975" s="132"/>
      <c r="J975" s="132"/>
      <c r="K975" s="132"/>
      <c r="L975" s="132"/>
      <c r="M975" s="137"/>
      <c r="N975" s="137"/>
      <c r="O975" s="132"/>
      <c r="P975" s="139"/>
      <c r="Q975" s="132"/>
      <c r="R975" s="137"/>
      <c r="S975" s="132"/>
      <c r="T975" s="132"/>
      <c r="U975" s="132"/>
    </row>
    <row r="976" ht="12.75" customHeight="1">
      <c r="A976" s="132"/>
      <c r="B976" s="132"/>
      <c r="C976" s="132"/>
      <c r="D976" s="132"/>
      <c r="E976" s="54"/>
      <c r="F976" s="132"/>
      <c r="G976" s="132"/>
      <c r="H976" s="132"/>
      <c r="I976" s="132"/>
      <c r="J976" s="132"/>
      <c r="K976" s="132"/>
      <c r="L976" s="132"/>
      <c r="M976" s="137"/>
      <c r="N976" s="137"/>
      <c r="O976" s="132"/>
      <c r="P976" s="139"/>
      <c r="Q976" s="132"/>
      <c r="R976" s="137"/>
      <c r="S976" s="132"/>
      <c r="T976" s="132"/>
      <c r="U976" s="132"/>
    </row>
    <row r="977" ht="12.75" customHeight="1">
      <c r="A977" s="132"/>
      <c r="B977" s="132"/>
      <c r="C977" s="132"/>
      <c r="D977" s="132"/>
      <c r="E977" s="54"/>
      <c r="F977" s="132"/>
      <c r="G977" s="132"/>
      <c r="H977" s="132"/>
      <c r="I977" s="132"/>
      <c r="J977" s="132"/>
      <c r="K977" s="132"/>
      <c r="L977" s="132"/>
      <c r="M977" s="137"/>
      <c r="N977" s="137"/>
      <c r="O977" s="132"/>
      <c r="P977" s="139"/>
      <c r="Q977" s="132"/>
      <c r="R977" s="137"/>
      <c r="S977" s="132"/>
      <c r="T977" s="132"/>
      <c r="U977" s="132"/>
    </row>
    <row r="978" ht="12.75" customHeight="1">
      <c r="A978" s="132"/>
      <c r="B978" s="132"/>
      <c r="C978" s="132"/>
      <c r="D978" s="132"/>
      <c r="E978" s="54"/>
      <c r="F978" s="132"/>
      <c r="G978" s="132"/>
      <c r="H978" s="132"/>
      <c r="I978" s="132"/>
      <c r="J978" s="132"/>
      <c r="K978" s="132"/>
      <c r="L978" s="132"/>
      <c r="M978" s="137"/>
      <c r="N978" s="137"/>
      <c r="O978" s="132"/>
      <c r="P978" s="139"/>
      <c r="Q978" s="132"/>
      <c r="R978" s="137"/>
      <c r="S978" s="132"/>
      <c r="T978" s="132"/>
      <c r="U978" s="132"/>
    </row>
    <row r="979" ht="12.75" customHeight="1">
      <c r="A979" s="132"/>
      <c r="B979" s="132"/>
      <c r="C979" s="132"/>
      <c r="D979" s="132"/>
      <c r="E979" s="54"/>
      <c r="F979" s="132"/>
      <c r="G979" s="132"/>
      <c r="H979" s="132"/>
      <c r="I979" s="132"/>
      <c r="J979" s="132"/>
      <c r="K979" s="132"/>
      <c r="L979" s="132"/>
      <c r="M979" s="137"/>
      <c r="N979" s="137"/>
      <c r="O979" s="132"/>
      <c r="P979" s="139"/>
      <c r="Q979" s="132"/>
      <c r="R979" s="137"/>
      <c r="S979" s="132"/>
      <c r="T979" s="132"/>
      <c r="U979" s="132"/>
    </row>
    <row r="980" ht="12.75" customHeight="1">
      <c r="A980" s="132"/>
      <c r="B980" s="132"/>
      <c r="C980" s="132"/>
      <c r="D980" s="132"/>
      <c r="E980" s="54"/>
      <c r="F980" s="132"/>
      <c r="G980" s="132"/>
      <c r="H980" s="132"/>
      <c r="I980" s="132"/>
      <c r="J980" s="132"/>
      <c r="K980" s="132"/>
      <c r="L980" s="132"/>
      <c r="M980" s="137"/>
      <c r="N980" s="137"/>
      <c r="O980" s="132"/>
      <c r="P980" s="139"/>
      <c r="Q980" s="132"/>
      <c r="R980" s="137"/>
      <c r="S980" s="132"/>
      <c r="T980" s="132"/>
      <c r="U980" s="132"/>
    </row>
    <row r="981" ht="12.75" customHeight="1">
      <c r="A981" s="132"/>
      <c r="B981" s="132"/>
      <c r="C981" s="132"/>
      <c r="D981" s="132"/>
      <c r="E981" s="54"/>
      <c r="F981" s="132"/>
      <c r="G981" s="132"/>
      <c r="H981" s="132"/>
      <c r="I981" s="132"/>
      <c r="J981" s="132"/>
      <c r="K981" s="132"/>
      <c r="L981" s="132"/>
      <c r="M981" s="137"/>
      <c r="N981" s="137"/>
      <c r="O981" s="132"/>
      <c r="P981" s="139"/>
      <c r="Q981" s="132"/>
      <c r="R981" s="137"/>
      <c r="S981" s="132"/>
      <c r="T981" s="132"/>
      <c r="U981" s="132"/>
    </row>
    <row r="982" ht="12.75" customHeight="1">
      <c r="A982" s="132"/>
      <c r="B982" s="132"/>
      <c r="C982" s="132"/>
      <c r="D982" s="132"/>
      <c r="E982" s="54"/>
      <c r="F982" s="132"/>
      <c r="G982" s="132"/>
      <c r="H982" s="132"/>
      <c r="I982" s="132"/>
      <c r="J982" s="132"/>
      <c r="K982" s="132"/>
      <c r="L982" s="132"/>
      <c r="M982" s="137"/>
      <c r="N982" s="137"/>
      <c r="O982" s="132"/>
      <c r="P982" s="139"/>
      <c r="Q982" s="132"/>
      <c r="R982" s="137"/>
      <c r="S982" s="132"/>
      <c r="T982" s="132"/>
      <c r="U982" s="132"/>
    </row>
    <row r="983" ht="12.75" customHeight="1">
      <c r="A983" s="132"/>
      <c r="B983" s="132"/>
      <c r="C983" s="132"/>
      <c r="D983" s="132"/>
      <c r="E983" s="54"/>
      <c r="F983" s="132"/>
      <c r="G983" s="132"/>
      <c r="H983" s="132"/>
      <c r="I983" s="132"/>
      <c r="J983" s="132"/>
      <c r="K983" s="132"/>
      <c r="L983" s="132"/>
      <c r="M983" s="137"/>
      <c r="N983" s="137"/>
      <c r="O983" s="132"/>
      <c r="P983" s="139"/>
      <c r="Q983" s="132"/>
      <c r="R983" s="137"/>
      <c r="S983" s="132"/>
      <c r="T983" s="132"/>
      <c r="U983" s="132"/>
    </row>
    <row r="984" ht="12.75" customHeight="1">
      <c r="A984" s="132"/>
      <c r="B984" s="132"/>
      <c r="C984" s="132"/>
      <c r="D984" s="132"/>
      <c r="E984" s="54"/>
      <c r="F984" s="132"/>
      <c r="G984" s="132"/>
      <c r="H984" s="132"/>
      <c r="I984" s="132"/>
      <c r="J984" s="132"/>
      <c r="K984" s="132"/>
      <c r="L984" s="132"/>
      <c r="M984" s="137"/>
      <c r="N984" s="137"/>
      <c r="O984" s="132"/>
      <c r="P984" s="139"/>
      <c r="Q984" s="132"/>
      <c r="R984" s="137"/>
      <c r="S984" s="132"/>
      <c r="T984" s="132"/>
      <c r="U984" s="132"/>
    </row>
    <row r="985" ht="12.75" customHeight="1">
      <c r="A985" s="132"/>
      <c r="B985" s="132"/>
      <c r="C985" s="132"/>
      <c r="D985" s="132"/>
      <c r="E985" s="54"/>
      <c r="F985" s="132"/>
      <c r="G985" s="132"/>
      <c r="H985" s="132"/>
      <c r="I985" s="132"/>
      <c r="J985" s="132"/>
      <c r="K985" s="132"/>
      <c r="L985" s="132"/>
      <c r="M985" s="137"/>
      <c r="N985" s="137"/>
      <c r="O985" s="132"/>
      <c r="P985" s="139"/>
      <c r="Q985" s="132"/>
      <c r="R985" s="137"/>
      <c r="S985" s="132"/>
      <c r="T985" s="132"/>
      <c r="U985" s="132"/>
    </row>
    <row r="986" ht="12.75" customHeight="1">
      <c r="A986" s="132"/>
      <c r="B986" s="132"/>
      <c r="C986" s="132"/>
      <c r="D986" s="132"/>
      <c r="E986" s="54"/>
      <c r="F986" s="132"/>
      <c r="G986" s="132"/>
      <c r="H986" s="132"/>
      <c r="I986" s="132"/>
      <c r="J986" s="132"/>
      <c r="K986" s="132"/>
      <c r="L986" s="132"/>
      <c r="M986" s="137"/>
      <c r="N986" s="137"/>
      <c r="O986" s="132"/>
      <c r="P986" s="139"/>
      <c r="Q986" s="132"/>
      <c r="R986" s="137"/>
      <c r="S986" s="132"/>
      <c r="T986" s="132"/>
      <c r="U986" s="132"/>
    </row>
    <row r="987" ht="12.75" customHeight="1">
      <c r="A987" s="132"/>
      <c r="B987" s="132"/>
      <c r="C987" s="132"/>
      <c r="D987" s="132"/>
      <c r="E987" s="54"/>
      <c r="F987" s="132"/>
      <c r="G987" s="132"/>
      <c r="H987" s="132"/>
      <c r="I987" s="132"/>
      <c r="J987" s="132"/>
      <c r="K987" s="132"/>
      <c r="L987" s="132"/>
      <c r="M987" s="137"/>
      <c r="N987" s="137"/>
      <c r="O987" s="132"/>
      <c r="P987" s="139"/>
      <c r="Q987" s="132"/>
      <c r="R987" s="137"/>
      <c r="S987" s="132"/>
      <c r="T987" s="132"/>
      <c r="U987" s="132"/>
    </row>
    <row r="988" ht="12.75" customHeight="1">
      <c r="A988" s="132"/>
      <c r="B988" s="132"/>
      <c r="C988" s="132"/>
      <c r="D988" s="132"/>
      <c r="E988" s="54"/>
      <c r="F988" s="132"/>
      <c r="G988" s="132"/>
      <c r="H988" s="132"/>
      <c r="I988" s="132"/>
      <c r="J988" s="132"/>
      <c r="K988" s="132"/>
      <c r="L988" s="132"/>
      <c r="M988" s="137"/>
      <c r="N988" s="137"/>
      <c r="O988" s="132"/>
      <c r="P988" s="139"/>
      <c r="Q988" s="132"/>
      <c r="R988" s="137"/>
      <c r="S988" s="132"/>
      <c r="T988" s="132"/>
      <c r="U988" s="132"/>
    </row>
    <row r="989" ht="12.75" customHeight="1">
      <c r="A989" s="132"/>
      <c r="B989" s="132"/>
      <c r="C989" s="132"/>
      <c r="D989" s="132"/>
      <c r="E989" s="54"/>
      <c r="F989" s="132"/>
      <c r="G989" s="132"/>
      <c r="H989" s="132"/>
      <c r="I989" s="132"/>
      <c r="J989" s="132"/>
      <c r="K989" s="132"/>
      <c r="L989" s="132"/>
      <c r="M989" s="137"/>
      <c r="N989" s="137"/>
      <c r="O989" s="132"/>
      <c r="P989" s="139"/>
      <c r="Q989" s="132"/>
      <c r="R989" s="137"/>
      <c r="S989" s="132"/>
      <c r="T989" s="132"/>
      <c r="U989" s="132"/>
    </row>
    <row r="990" ht="12.75" customHeight="1">
      <c r="A990" s="132"/>
      <c r="B990" s="132"/>
      <c r="C990" s="132"/>
      <c r="D990" s="132"/>
      <c r="E990" s="54"/>
      <c r="F990" s="132"/>
      <c r="G990" s="132"/>
      <c r="H990" s="132"/>
      <c r="I990" s="132"/>
      <c r="J990" s="132"/>
      <c r="K990" s="132"/>
      <c r="L990" s="132"/>
      <c r="M990" s="137"/>
      <c r="N990" s="137"/>
      <c r="O990" s="132"/>
      <c r="P990" s="139"/>
      <c r="Q990" s="132"/>
      <c r="R990" s="137"/>
      <c r="S990" s="132"/>
      <c r="T990" s="132"/>
      <c r="U990" s="132"/>
    </row>
    <row r="991" ht="12.75" customHeight="1">
      <c r="A991" s="132"/>
      <c r="B991" s="132"/>
      <c r="C991" s="132"/>
      <c r="D991" s="132"/>
      <c r="E991" s="54"/>
      <c r="F991" s="132"/>
      <c r="G991" s="132"/>
      <c r="H991" s="132"/>
      <c r="I991" s="132"/>
      <c r="J991" s="132"/>
      <c r="K991" s="132"/>
      <c r="L991" s="132"/>
      <c r="M991" s="137"/>
      <c r="N991" s="137"/>
      <c r="O991" s="132"/>
      <c r="P991" s="139"/>
      <c r="Q991" s="132"/>
      <c r="R991" s="137"/>
      <c r="S991" s="132"/>
      <c r="T991" s="132"/>
      <c r="U991" s="132"/>
    </row>
    <row r="992" ht="12.75" customHeight="1">
      <c r="A992" s="132"/>
      <c r="B992" s="132"/>
      <c r="C992" s="132"/>
      <c r="D992" s="132"/>
      <c r="E992" s="54"/>
      <c r="F992" s="132"/>
      <c r="G992" s="132"/>
      <c r="H992" s="132"/>
      <c r="I992" s="132"/>
      <c r="J992" s="132"/>
      <c r="K992" s="132"/>
      <c r="L992" s="132"/>
      <c r="M992" s="137"/>
      <c r="N992" s="137"/>
      <c r="O992" s="132"/>
      <c r="P992" s="139"/>
      <c r="Q992" s="132"/>
      <c r="R992" s="137"/>
      <c r="S992" s="132"/>
      <c r="T992" s="132"/>
      <c r="U992" s="132"/>
    </row>
    <row r="993" ht="12.75" customHeight="1">
      <c r="A993" s="132"/>
      <c r="B993" s="132"/>
      <c r="C993" s="132"/>
      <c r="D993" s="132"/>
      <c r="E993" s="54"/>
      <c r="F993" s="132"/>
      <c r="G993" s="132"/>
      <c r="H993" s="132"/>
      <c r="I993" s="132"/>
      <c r="J993" s="132"/>
      <c r="K993" s="132"/>
      <c r="L993" s="132"/>
      <c r="M993" s="137"/>
      <c r="N993" s="137"/>
      <c r="O993" s="132"/>
      <c r="P993" s="139"/>
      <c r="Q993" s="132"/>
      <c r="R993" s="137"/>
      <c r="S993" s="132"/>
      <c r="T993" s="132"/>
      <c r="U993" s="132"/>
    </row>
    <row r="994" ht="12.75" customHeight="1">
      <c r="A994" s="132"/>
      <c r="B994" s="132"/>
      <c r="C994" s="132"/>
      <c r="D994" s="132"/>
      <c r="E994" s="54"/>
      <c r="F994" s="132"/>
      <c r="G994" s="132"/>
      <c r="H994" s="132"/>
      <c r="I994" s="132"/>
      <c r="J994" s="132"/>
      <c r="K994" s="132"/>
      <c r="L994" s="132"/>
      <c r="M994" s="137"/>
      <c r="N994" s="137"/>
      <c r="O994" s="132"/>
      <c r="P994" s="139"/>
      <c r="Q994" s="132"/>
      <c r="R994" s="137"/>
      <c r="S994" s="132"/>
      <c r="T994" s="132"/>
      <c r="U994" s="132"/>
    </row>
    <row r="995" ht="12.75" customHeight="1">
      <c r="A995" s="132"/>
      <c r="B995" s="132"/>
      <c r="C995" s="132"/>
      <c r="D995" s="132"/>
      <c r="E995" s="54"/>
      <c r="F995" s="132"/>
      <c r="G995" s="132"/>
      <c r="H995" s="132"/>
      <c r="I995" s="132"/>
      <c r="J995" s="132"/>
      <c r="K995" s="132"/>
      <c r="L995" s="132"/>
      <c r="M995" s="137"/>
      <c r="N995" s="137"/>
      <c r="O995" s="132"/>
      <c r="P995" s="139"/>
      <c r="Q995" s="132"/>
      <c r="R995" s="137"/>
      <c r="S995" s="132"/>
      <c r="T995" s="132"/>
      <c r="U995" s="132"/>
    </row>
    <row r="996" ht="12.75" customHeight="1">
      <c r="A996" s="132"/>
      <c r="B996" s="132"/>
      <c r="C996" s="132"/>
      <c r="D996" s="132"/>
      <c r="E996" s="54"/>
      <c r="F996" s="132"/>
      <c r="G996" s="132"/>
      <c r="H996" s="132"/>
      <c r="I996" s="132"/>
      <c r="J996" s="132"/>
      <c r="K996" s="132"/>
      <c r="L996" s="132"/>
      <c r="M996" s="137"/>
      <c r="N996" s="137"/>
      <c r="O996" s="132"/>
      <c r="P996" s="139"/>
      <c r="Q996" s="132"/>
      <c r="R996" s="137"/>
      <c r="S996" s="132"/>
      <c r="T996" s="132"/>
      <c r="U996" s="132"/>
    </row>
    <row r="997" ht="12.75" customHeight="1">
      <c r="A997" s="132"/>
      <c r="B997" s="132"/>
      <c r="C997" s="132"/>
      <c r="D997" s="132"/>
      <c r="E997" s="54"/>
      <c r="F997" s="132"/>
      <c r="G997" s="132"/>
      <c r="H997" s="132"/>
      <c r="I997" s="132"/>
      <c r="J997" s="132"/>
      <c r="K997" s="132"/>
      <c r="L997" s="132"/>
      <c r="M997" s="137"/>
      <c r="N997" s="137"/>
      <c r="O997" s="132"/>
      <c r="P997" s="139"/>
      <c r="Q997" s="132"/>
      <c r="R997" s="137"/>
      <c r="S997" s="132"/>
      <c r="T997" s="132"/>
      <c r="U997" s="132"/>
    </row>
    <row r="998" ht="12.75" customHeight="1">
      <c r="A998" s="132"/>
      <c r="B998" s="132"/>
      <c r="C998" s="132"/>
      <c r="D998" s="132"/>
      <c r="E998" s="54"/>
      <c r="F998" s="132"/>
      <c r="G998" s="132"/>
      <c r="H998" s="132"/>
      <c r="I998" s="132"/>
      <c r="J998" s="132"/>
      <c r="K998" s="132"/>
      <c r="L998" s="132"/>
      <c r="M998" s="137"/>
      <c r="N998" s="137"/>
      <c r="O998" s="132"/>
      <c r="P998" s="139"/>
      <c r="Q998" s="132"/>
      <c r="R998" s="137"/>
      <c r="S998" s="132"/>
      <c r="T998" s="132"/>
      <c r="U998" s="132"/>
    </row>
    <row r="999" ht="12.75" customHeight="1">
      <c r="A999" s="132"/>
      <c r="B999" s="132"/>
      <c r="C999" s="132"/>
      <c r="D999" s="132"/>
      <c r="E999" s="54"/>
      <c r="F999" s="132"/>
      <c r="G999" s="132"/>
      <c r="H999" s="132"/>
      <c r="I999" s="132"/>
      <c r="J999" s="132"/>
      <c r="K999" s="132"/>
      <c r="L999" s="132"/>
      <c r="M999" s="137"/>
      <c r="N999" s="137"/>
      <c r="O999" s="132"/>
      <c r="P999" s="139"/>
      <c r="Q999" s="132"/>
      <c r="R999" s="137"/>
      <c r="S999" s="132"/>
      <c r="T999" s="132"/>
      <c r="U999" s="132"/>
    </row>
    <row r="1000" ht="12.75" customHeight="1">
      <c r="A1000" s="132"/>
      <c r="B1000" s="132"/>
      <c r="C1000" s="132"/>
      <c r="D1000" s="132"/>
      <c r="E1000" s="54"/>
      <c r="F1000" s="132"/>
      <c r="G1000" s="132"/>
      <c r="H1000" s="132"/>
      <c r="I1000" s="132"/>
      <c r="J1000" s="132"/>
      <c r="K1000" s="132"/>
      <c r="L1000" s="132"/>
      <c r="M1000" s="137"/>
      <c r="N1000" s="137"/>
      <c r="O1000" s="132"/>
      <c r="P1000" s="139"/>
      <c r="Q1000" s="132"/>
      <c r="R1000" s="137"/>
      <c r="S1000" s="132"/>
      <c r="T1000" s="132"/>
      <c r="U1000" s="132"/>
    </row>
  </sheetData>
  <autoFilter ref="$A$8:$U$8"/>
  <mergeCells count="3">
    <mergeCell ref="A1:R3"/>
    <mergeCell ref="A7:N7"/>
    <mergeCell ref="P7:U7"/>
  </mergeCells>
  <conditionalFormatting sqref="S8:T8 S1:T6">
    <cfRule type="cellIs" dxfId="0" priority="1" stopIfTrue="1" operator="equal">
      <formula>"1: Cumple Parcialmente"</formula>
    </cfRule>
  </conditionalFormatting>
  <conditionalFormatting sqref="U8 U1:U6">
    <cfRule type="cellIs" dxfId="1" priority="2" stopIfTrue="1" operator="equal">
      <formula>"ABIERTA"</formula>
    </cfRule>
  </conditionalFormatting>
  <conditionalFormatting sqref="U8 U1:U6">
    <cfRule type="cellIs" dxfId="2" priority="3" stopIfTrue="1" operator="equal">
      <formula>"CERRADA"</formula>
    </cfRule>
  </conditionalFormatting>
  <conditionalFormatting sqref="S8:T8 S1:T6">
    <cfRule type="cellIs" dxfId="2" priority="4" stopIfTrue="1" operator="equal">
      <formula>"2: Cumple "</formula>
    </cfRule>
  </conditionalFormatting>
  <conditionalFormatting sqref="S8:T8 S1:T6">
    <cfRule type="cellIs" dxfId="1" priority="5" stopIfTrue="1" operator="equal">
      <formula>"0: No cumple"</formula>
    </cfRule>
  </conditionalFormatting>
  <conditionalFormatting sqref="D5">
    <cfRule type="cellIs" dxfId="2" priority="6" operator="equal">
      <formula>$B$5</formula>
    </cfRule>
  </conditionalFormatting>
  <conditionalFormatting sqref="D5">
    <cfRule type="cellIs" dxfId="1" priority="7" operator="equal">
      <formula>0</formula>
    </cfRule>
  </conditionalFormatting>
  <conditionalFormatting sqref="F5">
    <cfRule type="cellIs" dxfId="2" priority="8" operator="equal">
      <formula>0</formula>
    </cfRule>
  </conditionalFormatting>
  <conditionalFormatting sqref="F5">
    <cfRule type="cellIs" dxfId="1" priority="9" operator="equal">
      <formula>$B$5</formula>
    </cfRule>
  </conditionalFormatting>
  <dataValidations>
    <dataValidation type="list" allowBlank="1" showErrorMessage="1" sqref="U9:U54">
      <formula1>'DICCIONARIO DE DATOS'!$G$2:$G$5</formula1>
    </dataValidation>
    <dataValidation type="date" allowBlank="1" showErrorMessage="1" sqref="M30:N221 R30:R221">
      <formula1>41640.0</formula1>
      <formula2>55153.0</formula2>
    </dataValidation>
    <dataValidation type="list" allowBlank="1" showErrorMessage="1" sqref="T9:T54">
      <formula1>'DICCIONARIO DE DATOS'!$F$2:$F$3</formula1>
    </dataValidation>
    <dataValidation type="list" allowBlank="1" showErrorMessage="1" sqref="K9:K54">
      <formula1>'DICCIONARIO DE DATOS'!$B$2:$B$18</formula1>
    </dataValidation>
    <dataValidation type="list" allowBlank="1" showErrorMessage="1" sqref="I9:I54">
      <formula1>'DICCIONARIO DE DATOS'!$D$2:$D$4</formula1>
    </dataValidation>
    <dataValidation type="list" allowBlank="1" showErrorMessage="1" sqref="J9:J54">
      <formula1>'DICCIONARIO DE DATOS'!$A$2:$A$10</formula1>
    </dataValidation>
    <dataValidation type="decimal" allowBlank="1" showErrorMessage="1" sqref="B30:B221">
      <formula1>2014.0</formula1>
      <formula2>2050.0</formula2>
    </dataValidation>
    <dataValidation type="list" allowBlank="1" showErrorMessage="1" sqref="E9:E54">
      <formula1>'DICCIONARIO DE DATOS'!$C$2:$C$3</formula1>
    </dataValidation>
    <dataValidation type="list" allowBlank="1" showErrorMessage="1" sqref="S9:S54">
      <formula1>'DICCIONARIO DE DATOS'!$E$2:$E$3</formula1>
    </dataValidation>
  </dataValidations>
  <printOptions/>
  <pageMargins bottom="0.75" footer="0.0" header="0.0" left="0.7" right="0.7" top="0.75"/>
  <pageSetup orientation="portrait"/>
  <drawing r:id="rId2"/>
  <legacyDrawing r:id="rId3"/>
</worksheet>
</file>

<file path=xl/worksheets/sheet1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Pr>
    <outlinePr summaryBelow="0" summaryRight="0"/>
    <pageSetUpPr/>
  </sheetPr>
  <sheetViews>
    <sheetView workbookViewId="0"/>
  </sheetViews>
  <sheetFormatPr customHeight="1" defaultColWidth="14.43" defaultRowHeight="15.0"/>
  <cols>
    <col customWidth="1" min="1" max="6" width="43.0"/>
    <col customWidth="1" min="7" max="7" width="42.0"/>
    <col customWidth="1" min="8" max="8" width="46.57"/>
    <col customWidth="1" min="9" max="9" width="18.43"/>
    <col customWidth="1" min="10" max="11" width="25.71"/>
    <col customWidth="1" min="12" max="12" width="28.0"/>
    <col customWidth="1" min="13" max="13" width="16.71"/>
    <col customWidth="1" min="14" max="14" width="19.0"/>
    <col customWidth="1" min="15" max="15" width="51.86"/>
    <col customWidth="1" min="16" max="16" width="25.71"/>
    <col customWidth="1" min="17" max="17" width="70.0"/>
    <col customWidth="1" min="18" max="18" width="20.14"/>
    <col customWidth="1" min="19" max="21" width="25.71"/>
  </cols>
  <sheetData>
    <row r="1" ht="18.0" customHeight="1">
      <c r="A1" s="13" t="s">
        <v>73</v>
      </c>
      <c r="B1" s="14"/>
      <c r="C1" s="14"/>
      <c r="D1" s="14"/>
      <c r="E1" s="14"/>
      <c r="F1" s="14"/>
      <c r="G1" s="14"/>
      <c r="H1" s="14"/>
      <c r="I1" s="14"/>
      <c r="J1" s="14"/>
      <c r="K1" s="14"/>
      <c r="L1" s="14"/>
      <c r="M1" s="14"/>
      <c r="N1" s="14"/>
      <c r="O1" s="14"/>
      <c r="P1" s="14"/>
      <c r="Q1" s="14"/>
      <c r="R1" s="14"/>
      <c r="S1" s="15" t="s">
        <v>87</v>
      </c>
      <c r="T1" s="16"/>
      <c r="U1" s="17" t="s">
        <v>91</v>
      </c>
    </row>
    <row r="2" ht="12.75" customHeight="1">
      <c r="A2" s="18"/>
      <c r="S2" s="15" t="s">
        <v>92</v>
      </c>
      <c r="T2" s="16"/>
      <c r="U2" s="17">
        <v>9.0</v>
      </c>
    </row>
    <row r="3" ht="18.0" customHeight="1">
      <c r="A3" s="19"/>
      <c r="B3" s="20"/>
      <c r="C3" s="20"/>
      <c r="D3" s="20"/>
      <c r="E3" s="20"/>
      <c r="F3" s="20"/>
      <c r="G3" s="20"/>
      <c r="H3" s="20"/>
      <c r="I3" s="20"/>
      <c r="J3" s="20"/>
      <c r="K3" s="20"/>
      <c r="L3" s="20"/>
      <c r="M3" s="20"/>
      <c r="N3" s="20"/>
      <c r="O3" s="20"/>
      <c r="P3" s="20"/>
      <c r="Q3" s="20"/>
      <c r="R3" s="20"/>
      <c r="S3" s="21" t="s">
        <v>93</v>
      </c>
      <c r="T3" s="22"/>
      <c r="U3" s="23">
        <v>43028.0</v>
      </c>
    </row>
    <row r="4" ht="65.25" customHeight="1">
      <c r="A4" s="24" t="s">
        <v>1</v>
      </c>
      <c r="B4" s="25" t="s">
        <v>94</v>
      </c>
      <c r="C4" s="25" t="s">
        <v>95</v>
      </c>
      <c r="D4" s="26" t="s">
        <v>96</v>
      </c>
      <c r="E4" s="27" t="s">
        <v>97</v>
      </c>
      <c r="F4" s="28" t="s">
        <v>98</v>
      </c>
      <c r="G4" s="29"/>
      <c r="H4" s="29"/>
      <c r="I4" s="29"/>
      <c r="J4" s="29"/>
      <c r="K4" s="29"/>
      <c r="L4" s="29"/>
      <c r="M4" s="35"/>
      <c r="N4" s="35"/>
      <c r="O4" s="29"/>
      <c r="P4" s="29"/>
      <c r="Q4" s="29"/>
      <c r="R4" s="29"/>
      <c r="S4" s="21"/>
      <c r="T4" s="21"/>
      <c r="U4" s="30"/>
    </row>
    <row r="5" ht="53.25" customHeight="1">
      <c r="A5" s="31" t="s">
        <v>31</v>
      </c>
      <c r="B5" s="34">
        <f>COUNTIF(K10:K1048574,"GESTIÓN DE LA REDUCCIÓN DEL RIESGO Y ADAPTACIÓN AL CAMBIO CLIMÁTICO")</f>
        <v>11</v>
      </c>
      <c r="C5" s="34">
        <f>COUNTIFS(K10:K1048574,"GESTIÓN DE LA REDUCCIÓN DEL RIESGO Y ADAPTACIÓN AL CAMBIO CLIMÁTICO",U10:U1048574,"NO INICIADA")</f>
        <v>0</v>
      </c>
      <c r="D5" s="37">
        <f>COUNTIFS(K10:K1048574,"GESTIÓN DE LA REDUCCIÓN DEL RIESGO Y ADAPTACIÓN AL CAMBIO CLIMÁTICO",U10:U1048574,"CERRADA")</f>
        <v>1</v>
      </c>
      <c r="E5" s="34">
        <f>COUNTIFS(K10:K1048574,"GESTIÓN DE LA REDUCCIÓN DEL RIESGO Y ADAPTACIÓN AL CAMBIO CLIMÁTICO",U10:U1048574,"ABIERTA EN DESARROLLO")</f>
        <v>1</v>
      </c>
      <c r="F5" s="34">
        <f>COUNTIFS(K10:K1048574,"GESTIÓN DE LA REDUCCIÓN DEL RIESGO Y ADAPTACIÓN AL CAMBIO CLIMÁTICO",U10:U1048574,"ABIERTA VENCIDA")</f>
        <v>9</v>
      </c>
      <c r="G5" s="29"/>
      <c r="H5" s="29"/>
      <c r="I5" s="29"/>
      <c r="J5" s="29"/>
      <c r="K5" s="29"/>
      <c r="L5" s="29"/>
      <c r="M5" s="35"/>
      <c r="N5" s="35"/>
      <c r="O5" s="29"/>
      <c r="P5" s="29"/>
      <c r="Q5" s="29"/>
      <c r="R5" s="29"/>
      <c r="S5" s="21"/>
      <c r="T5" s="21"/>
      <c r="U5" s="30"/>
    </row>
    <row r="6" ht="53.25" customHeight="1">
      <c r="A6" s="31" t="s">
        <v>20</v>
      </c>
      <c r="B6" s="34">
        <f>COUNTIF(K10:K1048574,"COMUNICACIÓN")</f>
        <v>1</v>
      </c>
      <c r="C6" s="34">
        <f>COUNTIFS(K10:K1048574,"COMUNICACIÓN",U10:U1048574,"NO INICIADA")</f>
        <v>0</v>
      </c>
      <c r="D6" s="34">
        <f>COUNTIFS(K10:K1048574,"COMUNICACIÓN",U10:U1048574,"CERRADA")</f>
        <v>0</v>
      </c>
      <c r="E6" s="34">
        <f>COUNTIFS(K10:K1048574,"COMUNICACIÓN",U10:U1048574,"ABIERTA EN DESARROLLO")</f>
        <v>0</v>
      </c>
      <c r="F6" s="37">
        <f>COUNTIFS(K10:K1048574,"COMUNICACIÓN",U10:U1048574,"ABIERTA VENCIDA")</f>
        <v>1</v>
      </c>
      <c r="G6" s="29"/>
      <c r="H6" s="29"/>
      <c r="I6" s="29"/>
      <c r="J6" s="29"/>
      <c r="K6" s="29"/>
      <c r="L6" s="29"/>
      <c r="M6" s="35"/>
      <c r="N6" s="35"/>
      <c r="O6" s="29"/>
      <c r="P6" s="29"/>
      <c r="Q6" s="29"/>
      <c r="R6" s="29"/>
      <c r="S6" s="21"/>
      <c r="T6" s="21"/>
      <c r="U6" s="30"/>
    </row>
    <row r="7" ht="53.25" customHeight="1">
      <c r="A7" s="155" t="s">
        <v>33</v>
      </c>
      <c r="B7" s="34">
        <f>COUNTIF(K10:K1048574,"PROMOCIÓN DE LA AUTOGESTIÓN CIUDADANA DEL RIESGO")</f>
        <v>0</v>
      </c>
      <c r="C7" s="34">
        <f>COUNTIFS(K10:K1048574,"PROMOCIÓN DE LA AUTOGESTIÓN CIUDADANA DEL RIESGO",U10:U1048574,"NO INICIADA")</f>
        <v>0</v>
      </c>
      <c r="D7" s="34">
        <f>COUNTIFS(K10:K1048574,"PROMOCIÓN DE LA AUTOGESTIÓN CIUDADANA DEL RIESGO",U10:U1048574,"CERRADA")</f>
        <v>0</v>
      </c>
      <c r="E7" s="34">
        <f>COUNTIFS(K10:K1048574,"PROMOCIÓN DE LA AUTOGESTIÓN CIUDADANA DEL RIESGO",U10:U1048574,"ABIERTA EN DESARROLLO")</f>
        <v>0</v>
      </c>
      <c r="F7" s="37">
        <f>COUNTIFS(K10:K1048574,"PROMOCIÓN DE LA AUTOGESTIÓN CIUDADANA DEL RIESGO",U10:U1048574,"ABIERTA VENCIDA")</f>
        <v>0</v>
      </c>
      <c r="G7" s="29"/>
      <c r="H7" s="29"/>
      <c r="I7" s="29"/>
      <c r="J7" s="29"/>
      <c r="K7" s="29"/>
      <c r="L7" s="29"/>
      <c r="M7" s="35"/>
      <c r="N7" s="35"/>
      <c r="O7" s="29"/>
      <c r="P7" s="29"/>
      <c r="Q7" s="29"/>
      <c r="R7" s="29"/>
      <c r="S7" s="21"/>
      <c r="T7" s="21"/>
      <c r="U7" s="30"/>
    </row>
    <row r="8" ht="54.0" customHeight="1">
      <c r="A8" s="15" t="s">
        <v>99</v>
      </c>
      <c r="B8" s="7"/>
      <c r="C8" s="7"/>
      <c r="D8" s="7"/>
      <c r="E8" s="7"/>
      <c r="F8" s="7"/>
      <c r="G8" s="7"/>
      <c r="H8" s="7"/>
      <c r="I8" s="7"/>
      <c r="J8" s="7"/>
      <c r="K8" s="7"/>
      <c r="L8" s="7"/>
      <c r="M8" s="7"/>
      <c r="N8" s="8"/>
      <c r="O8" s="39" t="s">
        <v>100</v>
      </c>
      <c r="P8" s="40" t="s">
        <v>101</v>
      </c>
      <c r="Q8" s="7"/>
      <c r="R8" s="7"/>
      <c r="S8" s="7"/>
      <c r="T8" s="7"/>
      <c r="U8" s="8"/>
    </row>
    <row r="9" ht="71.25" customHeight="1">
      <c r="A9" s="17" t="s">
        <v>41</v>
      </c>
      <c r="B9" s="17" t="s">
        <v>53</v>
      </c>
      <c r="C9" s="17" t="s">
        <v>55</v>
      </c>
      <c r="D9" s="17" t="s">
        <v>57</v>
      </c>
      <c r="E9" s="17" t="s">
        <v>2</v>
      </c>
      <c r="F9" s="17" t="s">
        <v>60</v>
      </c>
      <c r="G9" s="17" t="s">
        <v>62</v>
      </c>
      <c r="H9" s="17" t="s">
        <v>64</v>
      </c>
      <c r="I9" s="17" t="s">
        <v>102</v>
      </c>
      <c r="J9" s="17" t="s">
        <v>0</v>
      </c>
      <c r="K9" s="17" t="s">
        <v>1</v>
      </c>
      <c r="L9" s="17" t="s">
        <v>103</v>
      </c>
      <c r="M9" s="45" t="s">
        <v>71</v>
      </c>
      <c r="N9" s="45" t="s">
        <v>74</v>
      </c>
      <c r="O9" s="90" t="s">
        <v>76</v>
      </c>
      <c r="P9" s="91" t="s">
        <v>78</v>
      </c>
      <c r="Q9" s="17" t="s">
        <v>80</v>
      </c>
      <c r="R9" s="41" t="s">
        <v>104</v>
      </c>
      <c r="S9" s="17" t="s">
        <v>105</v>
      </c>
      <c r="T9" s="17" t="s">
        <v>106</v>
      </c>
      <c r="U9" s="17" t="s">
        <v>108</v>
      </c>
    </row>
    <row r="10" ht="71.25" customHeight="1">
      <c r="A10" s="17" t="s">
        <v>491</v>
      </c>
      <c r="B10" s="107">
        <v>2014.0</v>
      </c>
      <c r="C10" s="107" t="s">
        <v>492</v>
      </c>
      <c r="D10" s="107" t="s">
        <v>493</v>
      </c>
      <c r="E10" s="94" t="s">
        <v>9</v>
      </c>
      <c r="F10" s="107" t="s">
        <v>495</v>
      </c>
      <c r="G10" s="107" t="s">
        <v>497</v>
      </c>
      <c r="H10" s="107" t="s">
        <v>498</v>
      </c>
      <c r="I10" s="94" t="s">
        <v>16</v>
      </c>
      <c r="J10" s="94" t="s">
        <v>30</v>
      </c>
      <c r="K10" s="94" t="s">
        <v>31</v>
      </c>
      <c r="L10" s="107" t="s">
        <v>500</v>
      </c>
      <c r="M10" s="109">
        <v>42353.0</v>
      </c>
      <c r="N10" s="109">
        <v>42093.0</v>
      </c>
      <c r="O10" s="127" t="s">
        <v>503</v>
      </c>
      <c r="P10" s="119">
        <v>1.0</v>
      </c>
      <c r="Q10" s="93" t="s">
        <v>504</v>
      </c>
      <c r="R10" s="116">
        <v>43200.0</v>
      </c>
      <c r="S10" s="94" t="s">
        <v>17</v>
      </c>
      <c r="T10" s="94" t="s">
        <v>17</v>
      </c>
      <c r="U10" s="94" t="s">
        <v>22</v>
      </c>
    </row>
    <row r="11" ht="71.25" customHeight="1">
      <c r="A11" s="17" t="s">
        <v>508</v>
      </c>
      <c r="B11" s="107">
        <v>2015.0</v>
      </c>
      <c r="C11" s="107" t="s">
        <v>509</v>
      </c>
      <c r="D11" s="107" t="s">
        <v>510</v>
      </c>
      <c r="E11" s="94" t="s">
        <v>9</v>
      </c>
      <c r="F11" s="107" t="s">
        <v>512</v>
      </c>
      <c r="G11" s="107" t="s">
        <v>513</v>
      </c>
      <c r="H11" s="156" t="s">
        <v>514</v>
      </c>
      <c r="I11" s="94" t="s">
        <v>16</v>
      </c>
      <c r="J11" s="94" t="s">
        <v>30</v>
      </c>
      <c r="K11" s="94" t="s">
        <v>31</v>
      </c>
      <c r="L11" s="123" t="s">
        <v>520</v>
      </c>
      <c r="M11" s="109">
        <v>42353.0</v>
      </c>
      <c r="N11" s="109">
        <v>42400.0</v>
      </c>
      <c r="O11" s="118" t="s">
        <v>522</v>
      </c>
      <c r="P11" s="5">
        <v>0.8</v>
      </c>
      <c r="Q11" s="107" t="s">
        <v>524</v>
      </c>
      <c r="R11" s="97"/>
      <c r="S11" s="94" t="s">
        <v>17</v>
      </c>
      <c r="T11" s="94" t="s">
        <v>17</v>
      </c>
      <c r="U11" s="94" t="s">
        <v>18</v>
      </c>
    </row>
    <row r="12" ht="71.25" customHeight="1">
      <c r="A12" s="17" t="s">
        <v>526</v>
      </c>
      <c r="B12" s="107">
        <v>2015.0</v>
      </c>
      <c r="C12" s="107" t="s">
        <v>509</v>
      </c>
      <c r="D12" s="107" t="s">
        <v>528</v>
      </c>
      <c r="E12" s="94" t="s">
        <v>9</v>
      </c>
      <c r="F12" s="107" t="s">
        <v>529</v>
      </c>
      <c r="G12" s="107" t="s">
        <v>530</v>
      </c>
      <c r="H12" s="156" t="s">
        <v>531</v>
      </c>
      <c r="I12" s="94" t="s">
        <v>16</v>
      </c>
      <c r="J12" s="94" t="s">
        <v>30</v>
      </c>
      <c r="K12" s="94" t="s">
        <v>31</v>
      </c>
      <c r="L12" s="123" t="s">
        <v>534</v>
      </c>
      <c r="M12" s="109">
        <v>42401.0</v>
      </c>
      <c r="N12" s="109">
        <v>42551.0</v>
      </c>
      <c r="O12" s="118" t="s">
        <v>535</v>
      </c>
      <c r="P12" s="5">
        <v>0.8</v>
      </c>
      <c r="Q12" s="107" t="s">
        <v>537</v>
      </c>
      <c r="R12" s="97"/>
      <c r="S12" s="94" t="s">
        <v>17</v>
      </c>
      <c r="T12" s="94" t="s">
        <v>17</v>
      </c>
      <c r="U12" s="94" t="s">
        <v>18</v>
      </c>
    </row>
    <row r="13" ht="71.25" customHeight="1">
      <c r="A13" s="17" t="s">
        <v>539</v>
      </c>
      <c r="B13" s="107">
        <v>2016.0</v>
      </c>
      <c r="C13" s="107" t="s">
        <v>540</v>
      </c>
      <c r="D13" s="107" t="s">
        <v>541</v>
      </c>
      <c r="E13" s="94" t="s">
        <v>9</v>
      </c>
      <c r="F13" s="107" t="s">
        <v>543</v>
      </c>
      <c r="G13" s="107" t="s">
        <v>544</v>
      </c>
      <c r="H13" s="107" t="s">
        <v>545</v>
      </c>
      <c r="I13" s="94" t="s">
        <v>16</v>
      </c>
      <c r="J13" s="94" t="s">
        <v>30</v>
      </c>
      <c r="K13" s="94" t="s">
        <v>31</v>
      </c>
      <c r="L13" s="93" t="s">
        <v>550</v>
      </c>
      <c r="M13" s="109">
        <v>42481.0</v>
      </c>
      <c r="N13" s="109">
        <v>42901.0</v>
      </c>
      <c r="O13" s="118" t="s">
        <v>552</v>
      </c>
      <c r="P13" s="5">
        <v>0.8</v>
      </c>
      <c r="Q13" s="93" t="s">
        <v>553</v>
      </c>
      <c r="R13" s="97"/>
      <c r="S13" s="94" t="s">
        <v>17</v>
      </c>
      <c r="T13" s="94" t="s">
        <v>17</v>
      </c>
      <c r="U13" s="94" t="s">
        <v>18</v>
      </c>
    </row>
    <row r="14" ht="71.25" customHeight="1">
      <c r="A14" s="17" t="s">
        <v>554</v>
      </c>
      <c r="B14" s="107">
        <v>2016.0</v>
      </c>
      <c r="C14" s="107" t="s">
        <v>147</v>
      </c>
      <c r="D14" s="107" t="s">
        <v>555</v>
      </c>
      <c r="E14" s="94" t="s">
        <v>9</v>
      </c>
      <c r="F14" s="107" t="s">
        <v>557</v>
      </c>
      <c r="G14" s="108" t="s">
        <v>558</v>
      </c>
      <c r="H14" s="107" t="s">
        <v>559</v>
      </c>
      <c r="I14" s="94" t="s">
        <v>16</v>
      </c>
      <c r="J14" s="94" t="s">
        <v>30</v>
      </c>
      <c r="K14" s="94" t="s">
        <v>31</v>
      </c>
      <c r="L14" s="93" t="s">
        <v>560</v>
      </c>
      <c r="M14" s="109">
        <v>42859.0</v>
      </c>
      <c r="N14" s="109">
        <v>42917.0</v>
      </c>
      <c r="O14" s="118" t="s">
        <v>562</v>
      </c>
      <c r="P14" s="5">
        <v>0.8</v>
      </c>
      <c r="Q14" s="107" t="s">
        <v>564</v>
      </c>
      <c r="R14" s="97"/>
      <c r="S14" s="94" t="s">
        <v>17</v>
      </c>
      <c r="T14" s="94" t="s">
        <v>17</v>
      </c>
      <c r="U14" s="94" t="s">
        <v>18</v>
      </c>
    </row>
    <row r="15" ht="71.25" customHeight="1">
      <c r="A15" s="17" t="s">
        <v>565</v>
      </c>
      <c r="B15" s="107">
        <v>2016.0</v>
      </c>
      <c r="C15" s="107" t="s">
        <v>147</v>
      </c>
      <c r="D15" s="107" t="s">
        <v>566</v>
      </c>
      <c r="E15" s="94" t="s">
        <v>9</v>
      </c>
      <c r="F15" s="107" t="s">
        <v>567</v>
      </c>
      <c r="G15" s="108" t="s">
        <v>568</v>
      </c>
      <c r="H15" s="107" t="s">
        <v>569</v>
      </c>
      <c r="I15" s="94" t="s">
        <v>16</v>
      </c>
      <c r="J15" s="94" t="s">
        <v>30</v>
      </c>
      <c r="K15" s="94" t="s">
        <v>31</v>
      </c>
      <c r="L15" s="107" t="s">
        <v>570</v>
      </c>
      <c r="M15" s="109">
        <v>42918.0</v>
      </c>
      <c r="N15" s="109">
        <v>42917.0</v>
      </c>
      <c r="O15" s="118" t="s">
        <v>572</v>
      </c>
      <c r="P15" s="5">
        <v>0.8</v>
      </c>
      <c r="Q15" s="107" t="s">
        <v>573</v>
      </c>
      <c r="R15" s="97"/>
      <c r="S15" s="94" t="s">
        <v>17</v>
      </c>
      <c r="T15" s="94" t="s">
        <v>17</v>
      </c>
      <c r="U15" s="94" t="s">
        <v>18</v>
      </c>
    </row>
    <row r="16" ht="71.25" customHeight="1">
      <c r="A16" s="17" t="s">
        <v>575</v>
      </c>
      <c r="B16" s="107">
        <v>2016.0</v>
      </c>
      <c r="C16" s="107" t="s">
        <v>147</v>
      </c>
      <c r="D16" s="107" t="s">
        <v>566</v>
      </c>
      <c r="E16" s="94" t="s">
        <v>9</v>
      </c>
      <c r="F16" s="107" t="s">
        <v>567</v>
      </c>
      <c r="G16" s="107" t="s">
        <v>578</v>
      </c>
      <c r="H16" s="107" t="s">
        <v>579</v>
      </c>
      <c r="I16" s="94" t="s">
        <v>16</v>
      </c>
      <c r="J16" s="94" t="s">
        <v>30</v>
      </c>
      <c r="K16" s="94" t="s">
        <v>31</v>
      </c>
      <c r="L16" s="93" t="s">
        <v>583</v>
      </c>
      <c r="M16" s="109">
        <v>42863.0</v>
      </c>
      <c r="N16" s="109">
        <v>42978.0</v>
      </c>
      <c r="O16" s="118" t="s">
        <v>585</v>
      </c>
      <c r="P16" s="5">
        <v>0.0</v>
      </c>
      <c r="Q16" s="107" t="s">
        <v>586</v>
      </c>
      <c r="R16" s="97"/>
      <c r="S16" s="94" t="s">
        <v>17</v>
      </c>
      <c r="T16" s="94" t="s">
        <v>17</v>
      </c>
      <c r="U16" s="94" t="s">
        <v>12</v>
      </c>
    </row>
    <row r="17" ht="71.25" customHeight="1">
      <c r="A17" s="17" t="s">
        <v>588</v>
      </c>
      <c r="B17" s="107">
        <v>2016.0</v>
      </c>
      <c r="C17" s="107" t="s">
        <v>540</v>
      </c>
      <c r="D17" s="107" t="s">
        <v>589</v>
      </c>
      <c r="E17" s="94" t="s">
        <v>9</v>
      </c>
      <c r="F17" s="107" t="s">
        <v>590</v>
      </c>
      <c r="G17" s="107"/>
      <c r="H17" s="107" t="s">
        <v>591</v>
      </c>
      <c r="I17" s="94" t="s">
        <v>16</v>
      </c>
      <c r="J17" s="94" t="s">
        <v>30</v>
      </c>
      <c r="K17" s="94" t="s">
        <v>31</v>
      </c>
      <c r="L17" s="107" t="s">
        <v>592</v>
      </c>
      <c r="M17" s="109">
        <v>42814.0</v>
      </c>
      <c r="N17" s="109">
        <v>42978.0</v>
      </c>
      <c r="O17" s="158" t="s">
        <v>593</v>
      </c>
      <c r="P17" s="5">
        <v>0.8</v>
      </c>
      <c r="Q17" s="107" t="s">
        <v>600</v>
      </c>
      <c r="R17" s="97"/>
      <c r="S17" s="94" t="s">
        <v>17</v>
      </c>
      <c r="T17" s="94" t="s">
        <v>17</v>
      </c>
      <c r="U17" s="94" t="s">
        <v>18</v>
      </c>
    </row>
    <row r="18" ht="71.25" customHeight="1">
      <c r="A18" s="17" t="s">
        <v>601</v>
      </c>
      <c r="B18" s="107">
        <v>2015.0</v>
      </c>
      <c r="C18" s="107" t="s">
        <v>602</v>
      </c>
      <c r="D18" s="107" t="s">
        <v>603</v>
      </c>
      <c r="E18" s="94" t="s">
        <v>9</v>
      </c>
      <c r="F18" s="107" t="s">
        <v>604</v>
      </c>
      <c r="G18" s="107" t="s">
        <v>605</v>
      </c>
      <c r="H18" s="107" t="s">
        <v>606</v>
      </c>
      <c r="I18" s="94" t="s">
        <v>16</v>
      </c>
      <c r="J18" s="94" t="s">
        <v>30</v>
      </c>
      <c r="K18" s="94" t="s">
        <v>31</v>
      </c>
      <c r="L18" s="93" t="s">
        <v>608</v>
      </c>
      <c r="M18" s="109">
        <v>42125.0</v>
      </c>
      <c r="N18" s="109">
        <v>43038.0</v>
      </c>
      <c r="O18" s="118" t="s">
        <v>610</v>
      </c>
      <c r="P18" s="5">
        <v>0.8</v>
      </c>
      <c r="Q18" s="107" t="s">
        <v>614</v>
      </c>
      <c r="R18" s="97"/>
      <c r="S18" s="94" t="s">
        <v>17</v>
      </c>
      <c r="T18" s="94" t="s">
        <v>17</v>
      </c>
      <c r="U18" s="94" t="s">
        <v>18</v>
      </c>
    </row>
    <row r="19" ht="71.25" customHeight="1">
      <c r="A19" s="17" t="s">
        <v>615</v>
      </c>
      <c r="B19" s="107">
        <v>2016.0</v>
      </c>
      <c r="C19" s="107" t="s">
        <v>540</v>
      </c>
      <c r="D19" s="107" t="s">
        <v>589</v>
      </c>
      <c r="E19" s="94" t="s">
        <v>9</v>
      </c>
      <c r="F19" s="107" t="s">
        <v>590</v>
      </c>
      <c r="G19" s="107"/>
      <c r="H19" s="107" t="s">
        <v>616</v>
      </c>
      <c r="I19" s="94" t="s">
        <v>16</v>
      </c>
      <c r="J19" s="94" t="s">
        <v>30</v>
      </c>
      <c r="K19" s="94" t="s">
        <v>31</v>
      </c>
      <c r="L19" s="107" t="s">
        <v>592</v>
      </c>
      <c r="M19" s="109">
        <v>42857.0</v>
      </c>
      <c r="N19" s="109">
        <v>43039.0</v>
      </c>
      <c r="O19" s="118" t="s">
        <v>618</v>
      </c>
      <c r="P19" s="5">
        <v>0.0</v>
      </c>
      <c r="Q19" s="107" t="s">
        <v>623</v>
      </c>
      <c r="R19" s="97"/>
      <c r="S19" s="94" t="s">
        <v>17</v>
      </c>
      <c r="T19" s="94" t="s">
        <v>17</v>
      </c>
      <c r="U19" s="94" t="s">
        <v>18</v>
      </c>
    </row>
    <row r="20" ht="71.25" customHeight="1">
      <c r="A20" s="17" t="s">
        <v>627</v>
      </c>
      <c r="B20" s="107">
        <v>2015.0</v>
      </c>
      <c r="C20" s="107" t="s">
        <v>628</v>
      </c>
      <c r="D20" s="107" t="s">
        <v>629</v>
      </c>
      <c r="E20" s="94" t="s">
        <v>9</v>
      </c>
      <c r="F20" s="107" t="s">
        <v>631</v>
      </c>
      <c r="G20" s="107" t="s">
        <v>632</v>
      </c>
      <c r="H20" s="156" t="s">
        <v>633</v>
      </c>
      <c r="I20" s="94" t="s">
        <v>16</v>
      </c>
      <c r="J20" s="94" t="s">
        <v>30</v>
      </c>
      <c r="K20" s="94" t="s">
        <v>20</v>
      </c>
      <c r="L20" s="123" t="s">
        <v>634</v>
      </c>
      <c r="M20" s="109">
        <v>42309.0</v>
      </c>
      <c r="N20" s="109">
        <v>43100.0</v>
      </c>
      <c r="O20" s="118" t="s">
        <v>635</v>
      </c>
      <c r="P20" s="119">
        <v>0.85</v>
      </c>
      <c r="Q20" s="93" t="s">
        <v>637</v>
      </c>
      <c r="R20" s="97"/>
      <c r="S20" s="94" t="s">
        <v>17</v>
      </c>
      <c r="T20" s="94" t="s">
        <v>17</v>
      </c>
      <c r="U20" s="94" t="s">
        <v>18</v>
      </c>
    </row>
    <row r="21" ht="71.25" customHeight="1">
      <c r="A21" s="110" t="s">
        <v>639</v>
      </c>
      <c r="B21" s="111">
        <v>2017.0</v>
      </c>
      <c r="C21" s="111" t="s">
        <v>168</v>
      </c>
      <c r="D21" s="107" t="s">
        <v>640</v>
      </c>
      <c r="E21" s="94" t="s">
        <v>9</v>
      </c>
      <c r="F21" s="111" t="s">
        <v>642</v>
      </c>
      <c r="G21" s="111" t="s">
        <v>644</v>
      </c>
      <c r="H21" s="111" t="s">
        <v>645</v>
      </c>
      <c r="I21" s="94" t="s">
        <v>16</v>
      </c>
      <c r="J21" s="94" t="s">
        <v>30</v>
      </c>
      <c r="K21" s="94" t="s">
        <v>31</v>
      </c>
      <c r="L21" s="111" t="s">
        <v>649</v>
      </c>
      <c r="M21" s="115">
        <v>43084.0</v>
      </c>
      <c r="N21" s="115">
        <v>43190.0</v>
      </c>
      <c r="O21" s="118" t="s">
        <v>650</v>
      </c>
      <c r="P21" s="5">
        <v>0.0</v>
      </c>
      <c r="Q21" s="111"/>
      <c r="R21" s="111"/>
      <c r="S21" s="94" t="s">
        <v>17</v>
      </c>
      <c r="T21" s="94" t="s">
        <v>17</v>
      </c>
      <c r="U21" s="94" t="s">
        <v>18</v>
      </c>
    </row>
    <row r="22" ht="71.25" customHeight="1">
      <c r="A22" s="107"/>
      <c r="B22" s="107"/>
      <c r="C22" s="107"/>
      <c r="D22" s="107"/>
      <c r="E22" s="94"/>
      <c r="F22" s="107"/>
      <c r="G22" s="107"/>
      <c r="H22" s="107"/>
      <c r="I22" s="94"/>
      <c r="J22" s="94"/>
      <c r="K22" s="94"/>
      <c r="L22" s="107"/>
      <c r="M22" s="109"/>
      <c r="N22" s="109"/>
      <c r="O22" s="127"/>
      <c r="P22" s="5"/>
      <c r="Q22" s="107"/>
      <c r="R22" s="97"/>
      <c r="S22" s="94"/>
      <c r="T22" s="94"/>
      <c r="U22" s="94"/>
    </row>
    <row r="23" ht="71.25" customHeight="1">
      <c r="A23" s="107"/>
      <c r="B23" s="107"/>
      <c r="C23" s="107"/>
      <c r="D23" s="107"/>
      <c r="E23" s="94"/>
      <c r="F23" s="107"/>
      <c r="G23" s="107"/>
      <c r="H23" s="107"/>
      <c r="I23" s="94"/>
      <c r="J23" s="94"/>
      <c r="K23" s="94"/>
      <c r="L23" s="107"/>
      <c r="M23" s="109"/>
      <c r="N23" s="109"/>
      <c r="O23" s="127"/>
      <c r="P23" s="5"/>
      <c r="Q23" s="107"/>
      <c r="R23" s="97"/>
      <c r="S23" s="94"/>
      <c r="T23" s="94"/>
      <c r="U23" s="94"/>
    </row>
    <row r="24" ht="71.25" customHeight="1">
      <c r="A24" s="107"/>
      <c r="B24" s="107"/>
      <c r="C24" s="107"/>
      <c r="D24" s="107"/>
      <c r="E24" s="94"/>
      <c r="F24" s="107"/>
      <c r="G24" s="107"/>
      <c r="H24" s="107"/>
      <c r="I24" s="94"/>
      <c r="J24" s="94"/>
      <c r="K24" s="94"/>
      <c r="L24" s="107"/>
      <c r="M24" s="109"/>
      <c r="N24" s="109"/>
      <c r="O24" s="127"/>
      <c r="P24" s="5"/>
      <c r="Q24" s="107"/>
      <c r="R24" s="97"/>
      <c r="S24" s="94"/>
      <c r="T24" s="94"/>
      <c r="U24" s="94"/>
    </row>
    <row r="25" ht="71.25" customHeight="1">
      <c r="A25" s="107"/>
      <c r="B25" s="107"/>
      <c r="C25" s="107"/>
      <c r="D25" s="107"/>
      <c r="E25" s="94"/>
      <c r="F25" s="107"/>
      <c r="G25" s="107"/>
      <c r="H25" s="107"/>
      <c r="I25" s="94"/>
      <c r="J25" s="94"/>
      <c r="K25" s="94"/>
      <c r="L25" s="107"/>
      <c r="M25" s="109"/>
      <c r="N25" s="109"/>
      <c r="O25" s="127"/>
      <c r="P25" s="5"/>
      <c r="Q25" s="107"/>
      <c r="R25" s="97"/>
      <c r="S25" s="94"/>
      <c r="T25" s="94"/>
      <c r="U25" s="94"/>
    </row>
    <row r="26" ht="71.25" customHeight="1">
      <c r="A26" s="107"/>
      <c r="B26" s="107"/>
      <c r="C26" s="107"/>
      <c r="D26" s="107"/>
      <c r="E26" s="94"/>
      <c r="F26" s="107"/>
      <c r="G26" s="107"/>
      <c r="H26" s="107"/>
      <c r="I26" s="94"/>
      <c r="J26" s="94"/>
      <c r="K26" s="94"/>
      <c r="L26" s="107"/>
      <c r="M26" s="109"/>
      <c r="N26" s="109"/>
      <c r="O26" s="127"/>
      <c r="P26" s="5"/>
      <c r="Q26" s="107"/>
      <c r="R26" s="97"/>
      <c r="S26" s="94"/>
      <c r="T26" s="94"/>
      <c r="U26" s="94"/>
    </row>
    <row r="27" ht="71.25" customHeight="1">
      <c r="A27" s="107"/>
      <c r="B27" s="107"/>
      <c r="C27" s="107"/>
      <c r="D27" s="107"/>
      <c r="E27" s="94"/>
      <c r="F27" s="107"/>
      <c r="G27" s="107"/>
      <c r="H27" s="107"/>
      <c r="I27" s="94"/>
      <c r="J27" s="94"/>
      <c r="K27" s="94"/>
      <c r="L27" s="107"/>
      <c r="M27" s="109"/>
      <c r="N27" s="109"/>
      <c r="O27" s="127"/>
      <c r="P27" s="5"/>
      <c r="Q27" s="107"/>
      <c r="R27" s="97"/>
      <c r="S27" s="94"/>
      <c r="T27" s="94"/>
      <c r="U27" s="94"/>
    </row>
    <row r="28" ht="71.25" customHeight="1">
      <c r="A28" s="107"/>
      <c r="B28" s="107"/>
      <c r="C28" s="107"/>
      <c r="D28" s="107"/>
      <c r="E28" s="94"/>
      <c r="F28" s="107"/>
      <c r="G28" s="107"/>
      <c r="H28" s="107"/>
      <c r="I28" s="94"/>
      <c r="J28" s="94"/>
      <c r="K28" s="94"/>
      <c r="L28" s="107"/>
      <c r="M28" s="109"/>
      <c r="N28" s="109"/>
      <c r="O28" s="127"/>
      <c r="P28" s="5"/>
      <c r="Q28" s="107"/>
      <c r="R28" s="97"/>
      <c r="S28" s="94"/>
      <c r="T28" s="94"/>
      <c r="U28" s="94"/>
    </row>
    <row r="29" ht="71.25" customHeight="1">
      <c r="A29" s="107"/>
      <c r="B29" s="107"/>
      <c r="C29" s="107"/>
      <c r="D29" s="107"/>
      <c r="E29" s="94"/>
      <c r="F29" s="107"/>
      <c r="G29" s="107"/>
      <c r="H29" s="107"/>
      <c r="I29" s="94"/>
      <c r="J29" s="94"/>
      <c r="K29" s="94"/>
      <c r="L29" s="107"/>
      <c r="M29" s="109"/>
      <c r="N29" s="109"/>
      <c r="O29" s="127"/>
      <c r="P29" s="5"/>
      <c r="Q29" s="107"/>
      <c r="R29" s="97"/>
      <c r="S29" s="94"/>
      <c r="T29" s="94"/>
      <c r="U29" s="94"/>
    </row>
    <row r="30" ht="71.25" customHeight="1">
      <c r="A30" s="107"/>
      <c r="B30" s="107"/>
      <c r="C30" s="107"/>
      <c r="D30" s="107"/>
      <c r="E30" s="94"/>
      <c r="F30" s="107"/>
      <c r="G30" s="107"/>
      <c r="H30" s="107"/>
      <c r="I30" s="94"/>
      <c r="J30" s="94"/>
      <c r="K30" s="94"/>
      <c r="L30" s="107"/>
      <c r="M30" s="109"/>
      <c r="N30" s="109"/>
      <c r="O30" s="127"/>
      <c r="P30" s="5"/>
      <c r="Q30" s="107"/>
      <c r="R30" s="97"/>
      <c r="S30" s="94"/>
      <c r="T30" s="94"/>
      <c r="U30" s="94"/>
    </row>
    <row r="31" ht="71.25" customHeight="1">
      <c r="A31" s="107"/>
      <c r="B31" s="107"/>
      <c r="C31" s="107"/>
      <c r="D31" s="107"/>
      <c r="E31" s="94"/>
      <c r="F31" s="107"/>
      <c r="G31" s="107"/>
      <c r="H31" s="107"/>
      <c r="I31" s="94"/>
      <c r="J31" s="94"/>
      <c r="K31" s="94"/>
      <c r="L31" s="107"/>
      <c r="M31" s="109"/>
      <c r="N31" s="109"/>
      <c r="O31" s="127"/>
      <c r="P31" s="5"/>
      <c r="Q31" s="107"/>
      <c r="R31" s="97"/>
      <c r="S31" s="94"/>
      <c r="T31" s="94"/>
      <c r="U31" s="94"/>
    </row>
    <row r="32" ht="71.25" customHeight="1">
      <c r="A32" s="107"/>
      <c r="B32" s="107"/>
      <c r="C32" s="107"/>
      <c r="D32" s="107"/>
      <c r="E32" s="94"/>
      <c r="F32" s="107"/>
      <c r="G32" s="107"/>
      <c r="H32" s="107"/>
      <c r="I32" s="94"/>
      <c r="J32" s="94"/>
      <c r="K32" s="94"/>
      <c r="L32" s="107"/>
      <c r="M32" s="109"/>
      <c r="N32" s="109"/>
      <c r="O32" s="127"/>
      <c r="P32" s="5"/>
      <c r="Q32" s="107"/>
      <c r="R32" s="97"/>
      <c r="S32" s="94"/>
      <c r="T32" s="94"/>
      <c r="U32" s="94"/>
    </row>
    <row r="33" ht="71.25" customHeight="1">
      <c r="A33" s="107"/>
      <c r="B33" s="107"/>
      <c r="C33" s="107"/>
      <c r="D33" s="107"/>
      <c r="E33" s="94"/>
      <c r="F33" s="107"/>
      <c r="G33" s="107"/>
      <c r="H33" s="107"/>
      <c r="I33" s="94"/>
      <c r="J33" s="94"/>
      <c r="K33" s="94"/>
      <c r="L33" s="107"/>
      <c r="M33" s="109"/>
      <c r="N33" s="109"/>
      <c r="O33" s="127"/>
      <c r="P33" s="5"/>
      <c r="Q33" s="107"/>
      <c r="R33" s="97"/>
      <c r="S33" s="94"/>
      <c r="T33" s="94"/>
      <c r="U33" s="94"/>
    </row>
    <row r="34" ht="71.25" customHeight="1">
      <c r="A34" s="107"/>
      <c r="B34" s="107"/>
      <c r="C34" s="107"/>
      <c r="D34" s="107"/>
      <c r="E34" s="94"/>
      <c r="F34" s="107"/>
      <c r="G34" s="107"/>
      <c r="H34" s="107"/>
      <c r="I34" s="94"/>
      <c r="J34" s="94"/>
      <c r="K34" s="94"/>
      <c r="L34" s="107"/>
      <c r="M34" s="109"/>
      <c r="N34" s="109"/>
      <c r="O34" s="127"/>
      <c r="P34" s="5"/>
      <c r="Q34" s="107"/>
      <c r="R34" s="97"/>
      <c r="S34" s="94"/>
      <c r="T34" s="94"/>
      <c r="U34" s="94"/>
    </row>
    <row r="35" ht="71.25" customHeight="1">
      <c r="A35" s="107"/>
      <c r="B35" s="107"/>
      <c r="C35" s="107"/>
      <c r="D35" s="107"/>
      <c r="E35" s="94"/>
      <c r="F35" s="107"/>
      <c r="G35" s="107"/>
      <c r="H35" s="107"/>
      <c r="I35" s="94"/>
      <c r="J35" s="94"/>
      <c r="K35" s="94"/>
      <c r="L35" s="107"/>
      <c r="M35" s="109"/>
      <c r="N35" s="109"/>
      <c r="O35" s="127"/>
      <c r="P35" s="5"/>
      <c r="Q35" s="107"/>
      <c r="R35" s="97"/>
      <c r="S35" s="94"/>
      <c r="T35" s="94"/>
      <c r="U35" s="94"/>
    </row>
    <row r="36" ht="71.25" customHeight="1">
      <c r="A36" s="107"/>
      <c r="B36" s="107"/>
      <c r="C36" s="107"/>
      <c r="D36" s="107"/>
      <c r="E36" s="94"/>
      <c r="F36" s="107"/>
      <c r="G36" s="107"/>
      <c r="H36" s="107"/>
      <c r="I36" s="94"/>
      <c r="J36" s="94"/>
      <c r="K36" s="94"/>
      <c r="L36" s="107"/>
      <c r="M36" s="109"/>
      <c r="N36" s="109"/>
      <c r="O36" s="127"/>
      <c r="P36" s="5"/>
      <c r="Q36" s="107"/>
      <c r="R36" s="97"/>
      <c r="S36" s="94"/>
      <c r="T36" s="94"/>
      <c r="U36" s="94"/>
    </row>
    <row r="37" ht="71.25" customHeight="1">
      <c r="A37" s="107"/>
      <c r="B37" s="107"/>
      <c r="C37" s="107"/>
      <c r="D37" s="107"/>
      <c r="E37" s="94"/>
      <c r="F37" s="107"/>
      <c r="G37" s="107"/>
      <c r="H37" s="107"/>
      <c r="I37" s="94"/>
      <c r="J37" s="94"/>
      <c r="K37" s="94"/>
      <c r="L37" s="107"/>
      <c r="M37" s="109"/>
      <c r="N37" s="109"/>
      <c r="O37" s="127"/>
      <c r="P37" s="5"/>
      <c r="Q37" s="107"/>
      <c r="R37" s="97"/>
      <c r="S37" s="94"/>
      <c r="T37" s="94"/>
      <c r="U37" s="94"/>
    </row>
    <row r="38" ht="71.25" customHeight="1">
      <c r="A38" s="107"/>
      <c r="B38" s="107"/>
      <c r="C38" s="107"/>
      <c r="D38" s="107"/>
      <c r="E38" s="94"/>
      <c r="F38" s="107"/>
      <c r="G38" s="107"/>
      <c r="H38" s="107"/>
      <c r="I38" s="94"/>
      <c r="J38" s="94"/>
      <c r="K38" s="94"/>
      <c r="L38" s="107"/>
      <c r="M38" s="109"/>
      <c r="N38" s="109"/>
      <c r="O38" s="127"/>
      <c r="P38" s="5"/>
      <c r="Q38" s="107"/>
      <c r="R38" s="97"/>
      <c r="S38" s="94"/>
      <c r="T38" s="94"/>
      <c r="U38" s="94"/>
    </row>
    <row r="39" ht="71.25" customHeight="1">
      <c r="A39" s="107"/>
      <c r="B39" s="107"/>
      <c r="C39" s="107"/>
      <c r="D39" s="107"/>
      <c r="E39" s="94"/>
      <c r="F39" s="107"/>
      <c r="G39" s="107"/>
      <c r="H39" s="107"/>
      <c r="I39" s="94"/>
      <c r="J39" s="94"/>
      <c r="K39" s="94"/>
      <c r="L39" s="107"/>
      <c r="M39" s="109"/>
      <c r="N39" s="109"/>
      <c r="O39" s="127"/>
      <c r="P39" s="5"/>
      <c r="Q39" s="107"/>
      <c r="R39" s="97"/>
      <c r="S39" s="94"/>
      <c r="T39" s="94"/>
      <c r="U39" s="94"/>
    </row>
    <row r="40" ht="71.25" customHeight="1">
      <c r="A40" s="107"/>
      <c r="B40" s="107"/>
      <c r="C40" s="107"/>
      <c r="D40" s="107"/>
      <c r="E40" s="94"/>
      <c r="F40" s="107"/>
      <c r="G40" s="107"/>
      <c r="H40" s="107"/>
      <c r="I40" s="94"/>
      <c r="J40" s="94"/>
      <c r="K40" s="94"/>
      <c r="L40" s="107"/>
      <c r="M40" s="109"/>
      <c r="N40" s="109"/>
      <c r="O40" s="127"/>
      <c r="P40" s="5"/>
      <c r="Q40" s="107"/>
      <c r="R40" s="97"/>
      <c r="S40" s="94"/>
      <c r="T40" s="94"/>
      <c r="U40" s="94"/>
    </row>
    <row r="41" ht="71.25" customHeight="1">
      <c r="A41" s="107"/>
      <c r="B41" s="107"/>
      <c r="C41" s="107"/>
      <c r="D41" s="107"/>
      <c r="E41" s="94"/>
      <c r="F41" s="107"/>
      <c r="G41" s="107"/>
      <c r="H41" s="107"/>
      <c r="I41" s="94"/>
      <c r="J41" s="94"/>
      <c r="K41" s="94"/>
      <c r="L41" s="107"/>
      <c r="M41" s="109"/>
      <c r="N41" s="109"/>
      <c r="O41" s="127"/>
      <c r="P41" s="5"/>
      <c r="Q41" s="107"/>
      <c r="R41" s="97"/>
      <c r="S41" s="94"/>
      <c r="T41" s="94"/>
      <c r="U41" s="94"/>
    </row>
    <row r="42" ht="71.25" customHeight="1">
      <c r="A42" s="107"/>
      <c r="B42" s="107"/>
      <c r="C42" s="107"/>
      <c r="D42" s="107"/>
      <c r="E42" s="94"/>
      <c r="F42" s="107"/>
      <c r="G42" s="107"/>
      <c r="H42" s="107"/>
      <c r="I42" s="94"/>
      <c r="J42" s="94"/>
      <c r="K42" s="94"/>
      <c r="L42" s="107"/>
      <c r="M42" s="109"/>
      <c r="N42" s="109"/>
      <c r="O42" s="127"/>
      <c r="P42" s="5"/>
      <c r="Q42" s="107"/>
      <c r="R42" s="97"/>
      <c r="S42" s="94"/>
      <c r="T42" s="94"/>
      <c r="U42" s="94"/>
    </row>
    <row r="43" ht="71.25" customHeight="1">
      <c r="A43" s="107"/>
      <c r="B43" s="107"/>
      <c r="C43" s="107"/>
      <c r="D43" s="107"/>
      <c r="E43" s="94"/>
      <c r="F43" s="107"/>
      <c r="G43" s="107"/>
      <c r="H43" s="107"/>
      <c r="I43" s="94"/>
      <c r="J43" s="94"/>
      <c r="K43" s="94"/>
      <c r="L43" s="107"/>
      <c r="M43" s="109"/>
      <c r="N43" s="109"/>
      <c r="O43" s="127"/>
      <c r="P43" s="5"/>
      <c r="Q43" s="107"/>
      <c r="R43" s="97"/>
      <c r="S43" s="94"/>
      <c r="T43" s="94"/>
      <c r="U43" s="94"/>
    </row>
    <row r="44" ht="71.25" customHeight="1">
      <c r="A44" s="107"/>
      <c r="B44" s="107"/>
      <c r="C44" s="107"/>
      <c r="D44" s="107"/>
      <c r="E44" s="94"/>
      <c r="F44" s="107"/>
      <c r="G44" s="107"/>
      <c r="H44" s="107"/>
      <c r="I44" s="94"/>
      <c r="J44" s="94"/>
      <c r="K44" s="94"/>
      <c r="L44" s="107"/>
      <c r="M44" s="109"/>
      <c r="N44" s="109"/>
      <c r="O44" s="127"/>
      <c r="P44" s="5"/>
      <c r="Q44" s="107"/>
      <c r="R44" s="97"/>
      <c r="S44" s="94"/>
      <c r="T44" s="94"/>
      <c r="U44" s="94"/>
    </row>
    <row r="45" ht="71.25" customHeight="1">
      <c r="A45" s="107"/>
      <c r="B45" s="107"/>
      <c r="C45" s="107"/>
      <c r="D45" s="107"/>
      <c r="E45" s="94"/>
      <c r="F45" s="107"/>
      <c r="G45" s="107"/>
      <c r="H45" s="107"/>
      <c r="I45" s="94"/>
      <c r="J45" s="94"/>
      <c r="K45" s="94"/>
      <c r="L45" s="107"/>
      <c r="M45" s="109"/>
      <c r="N45" s="109"/>
      <c r="O45" s="127"/>
      <c r="P45" s="5"/>
      <c r="Q45" s="107"/>
      <c r="R45" s="97"/>
      <c r="S45" s="94"/>
      <c r="T45" s="94"/>
      <c r="U45" s="94"/>
    </row>
    <row r="46" ht="71.25" customHeight="1">
      <c r="A46" s="107"/>
      <c r="B46" s="107"/>
      <c r="C46" s="107"/>
      <c r="D46" s="107"/>
      <c r="E46" s="94"/>
      <c r="F46" s="107"/>
      <c r="G46" s="107"/>
      <c r="H46" s="107"/>
      <c r="I46" s="94"/>
      <c r="J46" s="94"/>
      <c r="K46" s="94"/>
      <c r="L46" s="107"/>
      <c r="M46" s="109"/>
      <c r="N46" s="109"/>
      <c r="O46" s="127"/>
      <c r="P46" s="5"/>
      <c r="Q46" s="107"/>
      <c r="R46" s="97"/>
      <c r="S46" s="94"/>
      <c r="T46" s="94"/>
      <c r="U46" s="94"/>
    </row>
    <row r="47" ht="71.25" customHeight="1">
      <c r="A47" s="107"/>
      <c r="B47" s="107"/>
      <c r="C47" s="107"/>
      <c r="D47" s="107"/>
      <c r="E47" s="94"/>
      <c r="F47" s="107"/>
      <c r="G47" s="107"/>
      <c r="H47" s="107"/>
      <c r="I47" s="94"/>
      <c r="J47" s="94"/>
      <c r="K47" s="94"/>
      <c r="L47" s="107"/>
      <c r="M47" s="109"/>
      <c r="N47" s="109"/>
      <c r="O47" s="127"/>
      <c r="P47" s="5"/>
      <c r="Q47" s="107"/>
      <c r="R47" s="97"/>
      <c r="S47" s="94"/>
      <c r="T47" s="94"/>
      <c r="U47" s="94"/>
    </row>
    <row r="48" ht="71.25" customHeight="1">
      <c r="A48" s="107"/>
      <c r="B48" s="107"/>
      <c r="C48" s="107"/>
      <c r="D48" s="107"/>
      <c r="E48" s="94"/>
      <c r="F48" s="107"/>
      <c r="G48" s="107"/>
      <c r="H48" s="107"/>
      <c r="I48" s="94"/>
      <c r="J48" s="94"/>
      <c r="K48" s="94"/>
      <c r="L48" s="107"/>
      <c r="M48" s="109"/>
      <c r="N48" s="109"/>
      <c r="O48" s="127"/>
      <c r="P48" s="5"/>
      <c r="Q48" s="107"/>
      <c r="R48" s="97"/>
      <c r="S48" s="94"/>
      <c r="T48" s="94"/>
      <c r="U48" s="94"/>
    </row>
    <row r="49" ht="12.75" customHeight="1">
      <c r="A49" s="132"/>
      <c r="B49" s="132"/>
      <c r="C49" s="132"/>
      <c r="D49" s="132"/>
      <c r="E49" s="54"/>
      <c r="F49" s="132"/>
      <c r="G49" s="132"/>
      <c r="H49" s="132"/>
      <c r="I49" s="132"/>
      <c r="J49" s="132"/>
      <c r="K49" s="132"/>
      <c r="L49" s="132"/>
      <c r="M49" s="137"/>
      <c r="N49" s="137"/>
      <c r="O49" s="132"/>
      <c r="P49" s="139"/>
      <c r="Q49" s="132"/>
      <c r="R49" s="135"/>
      <c r="S49" s="132"/>
      <c r="T49" s="132"/>
      <c r="U49" s="132"/>
    </row>
    <row r="50" ht="12.75" customHeight="1">
      <c r="A50" s="132"/>
      <c r="B50" s="132"/>
      <c r="C50" s="132"/>
      <c r="D50" s="132"/>
      <c r="E50" s="54"/>
      <c r="F50" s="132"/>
      <c r="G50" s="132"/>
      <c r="H50" s="132"/>
      <c r="I50" s="132"/>
      <c r="J50" s="132"/>
      <c r="K50" s="132"/>
      <c r="L50" s="132"/>
      <c r="M50" s="137"/>
      <c r="N50" s="137"/>
      <c r="O50" s="132"/>
      <c r="P50" s="139"/>
      <c r="Q50" s="132"/>
      <c r="R50" s="135"/>
      <c r="S50" s="132"/>
      <c r="T50" s="132"/>
      <c r="U50" s="132"/>
    </row>
    <row r="51" ht="12.75" customHeight="1">
      <c r="A51" s="132"/>
      <c r="B51" s="132"/>
      <c r="C51" s="132"/>
      <c r="D51" s="132"/>
      <c r="E51" s="54"/>
      <c r="F51" s="132"/>
      <c r="G51" s="132"/>
      <c r="H51" s="132"/>
      <c r="I51" s="132"/>
      <c r="J51" s="132"/>
      <c r="K51" s="132"/>
      <c r="L51" s="132"/>
      <c r="M51" s="137"/>
      <c r="N51" s="137"/>
      <c r="O51" s="132"/>
      <c r="P51" s="139"/>
      <c r="Q51" s="132"/>
      <c r="R51" s="135"/>
      <c r="S51" s="132"/>
      <c r="T51" s="132"/>
      <c r="U51" s="132"/>
    </row>
    <row r="52" ht="12.75" customHeight="1">
      <c r="A52" s="132"/>
      <c r="B52" s="132"/>
      <c r="C52" s="132"/>
      <c r="D52" s="132"/>
      <c r="E52" s="54"/>
      <c r="F52" s="132"/>
      <c r="G52" s="132"/>
      <c r="H52" s="132"/>
      <c r="I52" s="132"/>
      <c r="J52" s="132"/>
      <c r="K52" s="132"/>
      <c r="L52" s="132"/>
      <c r="M52" s="137"/>
      <c r="N52" s="137"/>
      <c r="O52" s="132"/>
      <c r="P52" s="139"/>
      <c r="Q52" s="132"/>
      <c r="R52" s="135"/>
      <c r="S52" s="132"/>
      <c r="T52" s="132"/>
      <c r="U52" s="132"/>
    </row>
    <row r="53" ht="12.75" customHeight="1">
      <c r="A53" s="132"/>
      <c r="B53" s="132"/>
      <c r="C53" s="132"/>
      <c r="D53" s="132"/>
      <c r="E53" s="54"/>
      <c r="F53" s="132"/>
      <c r="G53" s="132"/>
      <c r="H53" s="132"/>
      <c r="I53" s="132"/>
      <c r="J53" s="132"/>
      <c r="K53" s="132"/>
      <c r="L53" s="132"/>
      <c r="M53" s="137"/>
      <c r="N53" s="137"/>
      <c r="O53" s="132"/>
      <c r="P53" s="139"/>
      <c r="Q53" s="132"/>
      <c r="R53" s="135"/>
      <c r="S53" s="132"/>
      <c r="T53" s="132"/>
      <c r="U53" s="132"/>
    </row>
    <row r="54" ht="12.75" customHeight="1">
      <c r="A54" s="132"/>
      <c r="B54" s="132"/>
      <c r="C54" s="132"/>
      <c r="D54" s="132"/>
      <c r="E54" s="54"/>
      <c r="F54" s="132"/>
      <c r="G54" s="132"/>
      <c r="H54" s="132"/>
      <c r="I54" s="132"/>
      <c r="J54" s="132"/>
      <c r="K54" s="132"/>
      <c r="L54" s="132"/>
      <c r="M54" s="137"/>
      <c r="N54" s="137"/>
      <c r="O54" s="132"/>
      <c r="P54" s="139"/>
      <c r="Q54" s="132"/>
      <c r="R54" s="135"/>
      <c r="S54" s="132"/>
      <c r="T54" s="132"/>
      <c r="U54" s="132"/>
    </row>
    <row r="55" ht="12.75" customHeight="1">
      <c r="A55" s="132"/>
      <c r="B55" s="132"/>
      <c r="C55" s="132"/>
      <c r="D55" s="132"/>
      <c r="E55" s="54"/>
      <c r="F55" s="132"/>
      <c r="G55" s="132"/>
      <c r="H55" s="132"/>
      <c r="I55" s="132"/>
      <c r="J55" s="132"/>
      <c r="K55" s="132"/>
      <c r="L55" s="132"/>
      <c r="M55" s="137"/>
      <c r="N55" s="137"/>
      <c r="O55" s="132"/>
      <c r="P55" s="139"/>
      <c r="Q55" s="132"/>
      <c r="R55" s="135"/>
      <c r="S55" s="132"/>
      <c r="T55" s="132"/>
      <c r="U55" s="132"/>
    </row>
    <row r="56" ht="12.75" customHeight="1">
      <c r="A56" s="132"/>
      <c r="B56" s="132"/>
      <c r="C56" s="132"/>
      <c r="D56" s="132"/>
      <c r="E56" s="54"/>
      <c r="F56" s="132"/>
      <c r="G56" s="132"/>
      <c r="H56" s="132"/>
      <c r="I56" s="132"/>
      <c r="J56" s="132"/>
      <c r="K56" s="132"/>
      <c r="L56" s="132"/>
      <c r="M56" s="137"/>
      <c r="N56" s="137"/>
      <c r="O56" s="132"/>
      <c r="P56" s="139"/>
      <c r="Q56" s="132"/>
      <c r="R56" s="135"/>
      <c r="S56" s="132"/>
      <c r="T56" s="132"/>
      <c r="U56" s="132"/>
    </row>
    <row r="57" ht="12.75" customHeight="1">
      <c r="A57" s="132"/>
      <c r="B57" s="132"/>
      <c r="C57" s="132"/>
      <c r="D57" s="132"/>
      <c r="E57" s="54"/>
      <c r="F57" s="132"/>
      <c r="G57" s="132"/>
      <c r="H57" s="132"/>
      <c r="I57" s="132"/>
      <c r="J57" s="132"/>
      <c r="K57" s="132"/>
      <c r="L57" s="132"/>
      <c r="M57" s="137"/>
      <c r="N57" s="137"/>
      <c r="O57" s="132"/>
      <c r="P57" s="139"/>
      <c r="Q57" s="132"/>
      <c r="R57" s="135"/>
      <c r="S57" s="132"/>
      <c r="T57" s="132"/>
      <c r="U57" s="132"/>
    </row>
    <row r="58" ht="12.75" customHeight="1">
      <c r="A58" s="132"/>
      <c r="B58" s="132"/>
      <c r="C58" s="132"/>
      <c r="D58" s="132"/>
      <c r="E58" s="54"/>
      <c r="F58" s="132"/>
      <c r="G58" s="132"/>
      <c r="H58" s="132"/>
      <c r="I58" s="132"/>
      <c r="J58" s="132"/>
      <c r="K58" s="132"/>
      <c r="L58" s="132"/>
      <c r="M58" s="137"/>
      <c r="N58" s="137"/>
      <c r="O58" s="132"/>
      <c r="P58" s="139"/>
      <c r="Q58" s="132"/>
      <c r="R58" s="135"/>
      <c r="S58" s="132"/>
      <c r="T58" s="132"/>
      <c r="U58" s="132"/>
    </row>
    <row r="59" ht="12.75" customHeight="1">
      <c r="A59" s="132"/>
      <c r="B59" s="132"/>
      <c r="C59" s="132"/>
      <c r="D59" s="132"/>
      <c r="E59" s="54"/>
      <c r="F59" s="132"/>
      <c r="G59" s="132"/>
      <c r="H59" s="132"/>
      <c r="I59" s="132"/>
      <c r="J59" s="132"/>
      <c r="K59" s="132"/>
      <c r="L59" s="132"/>
      <c r="M59" s="137"/>
      <c r="N59" s="137"/>
      <c r="O59" s="132"/>
      <c r="P59" s="139"/>
      <c r="Q59" s="132"/>
      <c r="R59" s="135"/>
      <c r="S59" s="132"/>
      <c r="T59" s="132"/>
      <c r="U59" s="132"/>
    </row>
    <row r="60" ht="12.75" customHeight="1">
      <c r="A60" s="132"/>
      <c r="B60" s="132"/>
      <c r="C60" s="132"/>
      <c r="D60" s="132"/>
      <c r="E60" s="54"/>
      <c r="F60" s="132"/>
      <c r="G60" s="132"/>
      <c r="H60" s="132"/>
      <c r="I60" s="132"/>
      <c r="J60" s="132"/>
      <c r="K60" s="132"/>
      <c r="L60" s="132"/>
      <c r="M60" s="137"/>
      <c r="N60" s="137"/>
      <c r="O60" s="132"/>
      <c r="P60" s="139"/>
      <c r="Q60" s="132"/>
      <c r="R60" s="135"/>
      <c r="S60" s="132"/>
      <c r="T60" s="132"/>
      <c r="U60" s="132"/>
    </row>
    <row r="61" ht="12.75" customHeight="1">
      <c r="A61" s="132"/>
      <c r="B61" s="132"/>
      <c r="C61" s="132"/>
      <c r="D61" s="132"/>
      <c r="E61" s="54"/>
      <c r="F61" s="132"/>
      <c r="G61" s="132"/>
      <c r="H61" s="132"/>
      <c r="I61" s="132"/>
      <c r="J61" s="132"/>
      <c r="K61" s="132"/>
      <c r="L61" s="132"/>
      <c r="M61" s="137"/>
      <c r="N61" s="137"/>
      <c r="O61" s="132"/>
      <c r="P61" s="139"/>
      <c r="Q61" s="132"/>
      <c r="R61" s="135"/>
      <c r="S61" s="132"/>
      <c r="T61" s="132"/>
      <c r="U61" s="132"/>
    </row>
    <row r="62" ht="12.75" customHeight="1">
      <c r="A62" s="132"/>
      <c r="B62" s="132"/>
      <c r="C62" s="132"/>
      <c r="D62" s="132"/>
      <c r="E62" s="54"/>
      <c r="F62" s="132"/>
      <c r="G62" s="132"/>
      <c r="H62" s="132"/>
      <c r="I62" s="132"/>
      <c r="J62" s="132"/>
      <c r="K62" s="132"/>
      <c r="L62" s="132"/>
      <c r="M62" s="137"/>
      <c r="N62" s="137"/>
      <c r="O62" s="132"/>
      <c r="P62" s="139"/>
      <c r="Q62" s="132"/>
      <c r="R62" s="135"/>
      <c r="S62" s="132"/>
      <c r="T62" s="132"/>
      <c r="U62" s="132"/>
    </row>
    <row r="63" ht="12.75" customHeight="1">
      <c r="A63" s="132"/>
      <c r="B63" s="132"/>
      <c r="C63" s="132"/>
      <c r="D63" s="132"/>
      <c r="E63" s="54"/>
      <c r="F63" s="132"/>
      <c r="G63" s="132"/>
      <c r="H63" s="132"/>
      <c r="I63" s="132"/>
      <c r="J63" s="132"/>
      <c r="K63" s="132"/>
      <c r="L63" s="132"/>
      <c r="M63" s="137"/>
      <c r="N63" s="137"/>
      <c r="O63" s="132"/>
      <c r="P63" s="139"/>
      <c r="Q63" s="132"/>
      <c r="R63" s="135"/>
      <c r="S63" s="132"/>
      <c r="T63" s="132"/>
      <c r="U63" s="132"/>
    </row>
    <row r="64" ht="12.75" customHeight="1">
      <c r="A64" s="132"/>
      <c r="B64" s="132"/>
      <c r="C64" s="132"/>
      <c r="D64" s="132"/>
      <c r="E64" s="54"/>
      <c r="F64" s="132"/>
      <c r="G64" s="132"/>
      <c r="H64" s="132"/>
      <c r="I64" s="132"/>
      <c r="J64" s="132"/>
      <c r="K64" s="132"/>
      <c r="L64" s="132"/>
      <c r="M64" s="137"/>
      <c r="N64" s="137"/>
      <c r="O64" s="132"/>
      <c r="P64" s="139"/>
      <c r="Q64" s="132"/>
      <c r="R64" s="135"/>
      <c r="S64" s="132"/>
      <c r="T64" s="132"/>
      <c r="U64" s="132"/>
    </row>
    <row r="65" ht="12.75" customHeight="1">
      <c r="A65" s="132"/>
      <c r="B65" s="132"/>
      <c r="C65" s="132"/>
      <c r="D65" s="132"/>
      <c r="E65" s="54"/>
      <c r="F65" s="132"/>
      <c r="G65" s="132"/>
      <c r="H65" s="132"/>
      <c r="I65" s="132"/>
      <c r="J65" s="132"/>
      <c r="K65" s="132"/>
      <c r="L65" s="132"/>
      <c r="M65" s="137"/>
      <c r="N65" s="137"/>
      <c r="O65" s="132"/>
      <c r="P65" s="139"/>
      <c r="Q65" s="132"/>
      <c r="R65" s="135"/>
      <c r="S65" s="132"/>
      <c r="T65" s="132"/>
      <c r="U65" s="132"/>
    </row>
    <row r="66" ht="12.75" customHeight="1">
      <c r="A66" s="132"/>
      <c r="B66" s="132"/>
      <c r="C66" s="132"/>
      <c r="D66" s="132"/>
      <c r="E66" s="54"/>
      <c r="F66" s="132"/>
      <c r="G66" s="132"/>
      <c r="H66" s="132"/>
      <c r="I66" s="132"/>
      <c r="J66" s="132"/>
      <c r="K66" s="132"/>
      <c r="L66" s="132"/>
      <c r="M66" s="137"/>
      <c r="N66" s="137"/>
      <c r="O66" s="132"/>
      <c r="P66" s="139"/>
      <c r="Q66" s="132"/>
      <c r="R66" s="135"/>
      <c r="S66" s="132"/>
      <c r="T66" s="132"/>
      <c r="U66" s="132"/>
    </row>
    <row r="67" ht="12.75" customHeight="1">
      <c r="A67" s="132"/>
      <c r="B67" s="132"/>
      <c r="C67" s="132"/>
      <c r="D67" s="132"/>
      <c r="E67" s="54"/>
      <c r="F67" s="132"/>
      <c r="G67" s="132"/>
      <c r="H67" s="132"/>
      <c r="I67" s="132"/>
      <c r="J67" s="132"/>
      <c r="K67" s="132"/>
      <c r="L67" s="132"/>
      <c r="M67" s="137"/>
      <c r="N67" s="137"/>
      <c r="O67" s="132"/>
      <c r="P67" s="139"/>
      <c r="Q67" s="132"/>
      <c r="R67" s="135"/>
      <c r="S67" s="132"/>
      <c r="T67" s="132"/>
      <c r="U67" s="132"/>
    </row>
    <row r="68" ht="12.75" customHeight="1">
      <c r="A68" s="132"/>
      <c r="B68" s="132"/>
      <c r="C68" s="132"/>
      <c r="D68" s="132"/>
      <c r="E68" s="54"/>
      <c r="F68" s="132"/>
      <c r="G68" s="132"/>
      <c r="H68" s="132"/>
      <c r="I68" s="132"/>
      <c r="J68" s="132"/>
      <c r="K68" s="132"/>
      <c r="L68" s="132"/>
      <c r="M68" s="137"/>
      <c r="N68" s="137"/>
      <c r="O68" s="132"/>
      <c r="P68" s="139"/>
      <c r="Q68" s="132"/>
      <c r="R68" s="135"/>
      <c r="S68" s="132"/>
      <c r="T68" s="132"/>
      <c r="U68" s="132"/>
    </row>
    <row r="69" ht="12.75" customHeight="1">
      <c r="A69" s="132"/>
      <c r="B69" s="132"/>
      <c r="C69" s="132"/>
      <c r="D69" s="132"/>
      <c r="E69" s="54"/>
      <c r="F69" s="132"/>
      <c r="G69" s="132"/>
      <c r="H69" s="132"/>
      <c r="I69" s="132"/>
      <c r="J69" s="132"/>
      <c r="K69" s="132"/>
      <c r="L69" s="132"/>
      <c r="M69" s="137"/>
      <c r="N69" s="137"/>
      <c r="O69" s="132"/>
      <c r="P69" s="139"/>
      <c r="Q69" s="132"/>
      <c r="R69" s="135"/>
      <c r="S69" s="132"/>
      <c r="T69" s="132"/>
      <c r="U69" s="132"/>
    </row>
    <row r="70" ht="12.75" customHeight="1">
      <c r="A70" s="132"/>
      <c r="B70" s="132"/>
      <c r="C70" s="132"/>
      <c r="D70" s="132"/>
      <c r="E70" s="54"/>
      <c r="F70" s="132"/>
      <c r="G70" s="132"/>
      <c r="H70" s="132"/>
      <c r="I70" s="132"/>
      <c r="J70" s="132"/>
      <c r="K70" s="132"/>
      <c r="L70" s="132"/>
      <c r="M70" s="137"/>
      <c r="N70" s="137"/>
      <c r="O70" s="132"/>
      <c r="P70" s="139"/>
      <c r="Q70" s="132"/>
      <c r="R70" s="135"/>
      <c r="S70" s="132"/>
      <c r="T70" s="132"/>
      <c r="U70" s="132"/>
    </row>
    <row r="71" ht="12.75" customHeight="1">
      <c r="A71" s="132"/>
      <c r="B71" s="132"/>
      <c r="C71" s="132"/>
      <c r="D71" s="132"/>
      <c r="E71" s="54"/>
      <c r="F71" s="132"/>
      <c r="G71" s="132"/>
      <c r="H71" s="132"/>
      <c r="I71" s="132"/>
      <c r="J71" s="132"/>
      <c r="K71" s="132"/>
      <c r="L71" s="132"/>
      <c r="M71" s="137"/>
      <c r="N71" s="137"/>
      <c r="O71" s="132"/>
      <c r="P71" s="139"/>
      <c r="Q71" s="132"/>
      <c r="R71" s="135"/>
      <c r="S71" s="132"/>
      <c r="T71" s="132"/>
      <c r="U71" s="132"/>
    </row>
    <row r="72" ht="12.75" customHeight="1">
      <c r="A72" s="132"/>
      <c r="B72" s="132"/>
      <c r="C72" s="132"/>
      <c r="D72" s="132"/>
      <c r="E72" s="54"/>
      <c r="F72" s="132"/>
      <c r="G72" s="132"/>
      <c r="H72" s="132"/>
      <c r="I72" s="132"/>
      <c r="J72" s="132"/>
      <c r="K72" s="132"/>
      <c r="L72" s="132"/>
      <c r="M72" s="137"/>
      <c r="N72" s="137"/>
      <c r="O72" s="132"/>
      <c r="P72" s="139"/>
      <c r="Q72" s="132"/>
      <c r="R72" s="135"/>
      <c r="S72" s="132"/>
      <c r="T72" s="132"/>
      <c r="U72" s="132"/>
    </row>
    <row r="73" ht="12.75" customHeight="1">
      <c r="A73" s="132"/>
      <c r="B73" s="132"/>
      <c r="C73" s="132"/>
      <c r="D73" s="132"/>
      <c r="E73" s="54"/>
      <c r="F73" s="132"/>
      <c r="G73" s="132"/>
      <c r="H73" s="132"/>
      <c r="I73" s="132"/>
      <c r="J73" s="132"/>
      <c r="K73" s="132"/>
      <c r="L73" s="132"/>
      <c r="M73" s="137"/>
      <c r="N73" s="137"/>
      <c r="O73" s="132"/>
      <c r="P73" s="139"/>
      <c r="Q73" s="132"/>
      <c r="R73" s="135"/>
      <c r="S73" s="132"/>
      <c r="T73" s="132"/>
      <c r="U73" s="132"/>
    </row>
    <row r="74" ht="12.75" customHeight="1">
      <c r="A74" s="132"/>
      <c r="B74" s="132"/>
      <c r="C74" s="132"/>
      <c r="D74" s="132"/>
      <c r="E74" s="54"/>
      <c r="F74" s="132"/>
      <c r="G74" s="132"/>
      <c r="H74" s="132"/>
      <c r="I74" s="132"/>
      <c r="J74" s="132"/>
      <c r="K74" s="132"/>
      <c r="L74" s="132"/>
      <c r="M74" s="137"/>
      <c r="N74" s="137"/>
      <c r="O74" s="132"/>
      <c r="P74" s="139"/>
      <c r="Q74" s="132"/>
      <c r="R74" s="135"/>
      <c r="S74" s="132"/>
      <c r="T74" s="132"/>
      <c r="U74" s="132"/>
    </row>
    <row r="75" ht="12.75" customHeight="1">
      <c r="A75" s="132"/>
      <c r="B75" s="132"/>
      <c r="C75" s="132"/>
      <c r="D75" s="132"/>
      <c r="E75" s="54"/>
      <c r="F75" s="132"/>
      <c r="G75" s="132"/>
      <c r="H75" s="132"/>
      <c r="I75" s="132"/>
      <c r="J75" s="132"/>
      <c r="K75" s="132"/>
      <c r="L75" s="132"/>
      <c r="M75" s="137"/>
      <c r="N75" s="137"/>
      <c r="O75" s="132"/>
      <c r="P75" s="139"/>
      <c r="Q75" s="132"/>
      <c r="R75" s="135"/>
      <c r="S75" s="132"/>
      <c r="T75" s="132"/>
      <c r="U75" s="132"/>
    </row>
    <row r="76" ht="12.75" customHeight="1">
      <c r="A76" s="132"/>
      <c r="B76" s="132"/>
      <c r="C76" s="132"/>
      <c r="D76" s="132"/>
      <c r="E76" s="54"/>
      <c r="F76" s="132"/>
      <c r="G76" s="132"/>
      <c r="H76" s="132"/>
      <c r="I76" s="132"/>
      <c r="J76" s="132"/>
      <c r="K76" s="132"/>
      <c r="L76" s="132"/>
      <c r="M76" s="137"/>
      <c r="N76" s="137"/>
      <c r="O76" s="132"/>
      <c r="P76" s="139"/>
      <c r="Q76" s="132"/>
      <c r="R76" s="135"/>
      <c r="S76" s="132"/>
      <c r="T76" s="132"/>
      <c r="U76" s="132"/>
    </row>
    <row r="77" ht="12.75" customHeight="1">
      <c r="A77" s="132"/>
      <c r="B77" s="132"/>
      <c r="C77" s="132"/>
      <c r="D77" s="132"/>
      <c r="E77" s="54"/>
      <c r="F77" s="132"/>
      <c r="G77" s="132"/>
      <c r="H77" s="132"/>
      <c r="I77" s="132"/>
      <c r="J77" s="132"/>
      <c r="K77" s="132"/>
      <c r="L77" s="132"/>
      <c r="M77" s="137"/>
      <c r="N77" s="137"/>
      <c r="O77" s="132"/>
      <c r="P77" s="139"/>
      <c r="Q77" s="132"/>
      <c r="R77" s="135"/>
      <c r="S77" s="132"/>
      <c r="T77" s="132"/>
      <c r="U77" s="132"/>
    </row>
    <row r="78" ht="12.75" customHeight="1">
      <c r="A78" s="132"/>
      <c r="B78" s="132"/>
      <c r="C78" s="132"/>
      <c r="D78" s="132"/>
      <c r="E78" s="54"/>
      <c r="F78" s="132"/>
      <c r="G78" s="132"/>
      <c r="H78" s="132"/>
      <c r="I78" s="132"/>
      <c r="J78" s="132"/>
      <c r="K78" s="132"/>
      <c r="L78" s="132"/>
      <c r="M78" s="137"/>
      <c r="N78" s="137"/>
      <c r="O78" s="132"/>
      <c r="P78" s="139"/>
      <c r="Q78" s="132"/>
      <c r="R78" s="135"/>
      <c r="S78" s="132"/>
      <c r="T78" s="132"/>
      <c r="U78" s="132"/>
    </row>
    <row r="79" ht="12.75" customHeight="1">
      <c r="A79" s="132"/>
      <c r="B79" s="132"/>
      <c r="C79" s="132"/>
      <c r="D79" s="132"/>
      <c r="E79" s="54"/>
      <c r="F79" s="132"/>
      <c r="G79" s="132"/>
      <c r="H79" s="132"/>
      <c r="I79" s="132"/>
      <c r="J79" s="132"/>
      <c r="K79" s="132"/>
      <c r="L79" s="132"/>
      <c r="M79" s="137"/>
      <c r="N79" s="137"/>
      <c r="O79" s="132"/>
      <c r="P79" s="139"/>
      <c r="Q79" s="132"/>
      <c r="R79" s="135"/>
      <c r="S79" s="132"/>
      <c r="T79" s="132"/>
      <c r="U79" s="132"/>
    </row>
    <row r="80" ht="12.75" customHeight="1">
      <c r="A80" s="132"/>
      <c r="B80" s="132"/>
      <c r="C80" s="132"/>
      <c r="D80" s="132"/>
      <c r="E80" s="54"/>
      <c r="F80" s="132"/>
      <c r="G80" s="132"/>
      <c r="H80" s="132"/>
      <c r="I80" s="132"/>
      <c r="J80" s="132"/>
      <c r="K80" s="132"/>
      <c r="L80" s="132"/>
      <c r="M80" s="137"/>
      <c r="N80" s="137"/>
      <c r="O80" s="132"/>
      <c r="P80" s="139"/>
      <c r="Q80" s="132"/>
      <c r="R80" s="135"/>
      <c r="S80" s="132"/>
      <c r="T80" s="132"/>
      <c r="U80" s="132"/>
    </row>
    <row r="81" ht="12.75" customHeight="1">
      <c r="A81" s="132"/>
      <c r="B81" s="132"/>
      <c r="C81" s="132"/>
      <c r="D81" s="132"/>
      <c r="E81" s="54"/>
      <c r="F81" s="132"/>
      <c r="G81" s="132"/>
      <c r="H81" s="132"/>
      <c r="I81" s="132"/>
      <c r="J81" s="132"/>
      <c r="K81" s="132"/>
      <c r="L81" s="132"/>
      <c r="M81" s="137"/>
      <c r="N81" s="137"/>
      <c r="O81" s="132"/>
      <c r="P81" s="139"/>
      <c r="Q81" s="132"/>
      <c r="R81" s="135"/>
      <c r="S81" s="132"/>
      <c r="T81" s="132"/>
      <c r="U81" s="132"/>
    </row>
    <row r="82" ht="12.75" customHeight="1">
      <c r="A82" s="132"/>
      <c r="B82" s="132"/>
      <c r="C82" s="132"/>
      <c r="D82" s="132"/>
      <c r="E82" s="54"/>
      <c r="F82" s="132"/>
      <c r="G82" s="132"/>
      <c r="H82" s="132"/>
      <c r="I82" s="132"/>
      <c r="J82" s="132"/>
      <c r="K82" s="132"/>
      <c r="L82" s="132"/>
      <c r="M82" s="137"/>
      <c r="N82" s="137"/>
      <c r="O82" s="132"/>
      <c r="P82" s="139"/>
      <c r="Q82" s="132"/>
      <c r="R82" s="135"/>
      <c r="S82" s="132"/>
      <c r="T82" s="132"/>
      <c r="U82" s="132"/>
    </row>
    <row r="83" ht="12.75" customHeight="1">
      <c r="A83" s="132"/>
      <c r="B83" s="132"/>
      <c r="C83" s="132"/>
      <c r="D83" s="132"/>
      <c r="E83" s="54"/>
      <c r="F83" s="132"/>
      <c r="G83" s="132"/>
      <c r="H83" s="132"/>
      <c r="I83" s="132"/>
      <c r="J83" s="132"/>
      <c r="K83" s="132"/>
      <c r="L83" s="132"/>
      <c r="M83" s="137"/>
      <c r="N83" s="137"/>
      <c r="O83" s="132"/>
      <c r="P83" s="139"/>
      <c r="Q83" s="132"/>
      <c r="R83" s="135"/>
      <c r="S83" s="132"/>
      <c r="T83" s="132"/>
      <c r="U83" s="132"/>
    </row>
    <row r="84" ht="12.75" customHeight="1">
      <c r="A84" s="132"/>
      <c r="B84" s="132"/>
      <c r="C84" s="132"/>
      <c r="D84" s="132"/>
      <c r="E84" s="54"/>
      <c r="F84" s="132"/>
      <c r="G84" s="132"/>
      <c r="H84" s="132"/>
      <c r="I84" s="132"/>
      <c r="J84" s="132"/>
      <c r="K84" s="132"/>
      <c r="L84" s="132"/>
      <c r="M84" s="137"/>
      <c r="N84" s="137"/>
      <c r="O84" s="132"/>
      <c r="P84" s="139"/>
      <c r="Q84" s="132"/>
      <c r="R84" s="135"/>
      <c r="S84" s="132"/>
      <c r="T84" s="132"/>
      <c r="U84" s="132"/>
    </row>
    <row r="85" ht="12.75" customHeight="1">
      <c r="A85" s="132"/>
      <c r="B85" s="132"/>
      <c r="C85" s="132"/>
      <c r="D85" s="132"/>
      <c r="E85" s="54"/>
      <c r="F85" s="132"/>
      <c r="G85" s="132"/>
      <c r="H85" s="132"/>
      <c r="I85" s="132"/>
      <c r="J85" s="132"/>
      <c r="K85" s="132"/>
      <c r="L85" s="132"/>
      <c r="M85" s="137"/>
      <c r="N85" s="137"/>
      <c r="O85" s="132"/>
      <c r="P85" s="139"/>
      <c r="Q85" s="132"/>
      <c r="R85" s="135"/>
      <c r="S85" s="132"/>
      <c r="T85" s="132"/>
      <c r="U85" s="132"/>
    </row>
    <row r="86" ht="12.75" customHeight="1">
      <c r="A86" s="132"/>
      <c r="B86" s="132"/>
      <c r="C86" s="132"/>
      <c r="D86" s="132"/>
      <c r="E86" s="54"/>
      <c r="F86" s="132"/>
      <c r="G86" s="132"/>
      <c r="H86" s="132"/>
      <c r="I86" s="132"/>
      <c r="J86" s="132"/>
      <c r="K86" s="132"/>
      <c r="L86" s="132"/>
      <c r="M86" s="137"/>
      <c r="N86" s="137"/>
      <c r="O86" s="132"/>
      <c r="P86" s="139"/>
      <c r="Q86" s="132"/>
      <c r="R86" s="135"/>
      <c r="S86" s="132"/>
      <c r="T86" s="132"/>
      <c r="U86" s="132"/>
    </row>
    <row r="87" ht="12.75" customHeight="1">
      <c r="A87" s="132"/>
      <c r="B87" s="132"/>
      <c r="C87" s="132"/>
      <c r="D87" s="132"/>
      <c r="E87" s="54"/>
      <c r="F87" s="132"/>
      <c r="G87" s="132"/>
      <c r="H87" s="132"/>
      <c r="I87" s="132"/>
      <c r="J87" s="132"/>
      <c r="K87" s="132"/>
      <c r="L87" s="132"/>
      <c r="M87" s="137"/>
      <c r="N87" s="137"/>
      <c r="O87" s="132"/>
      <c r="P87" s="139"/>
      <c r="Q87" s="132"/>
      <c r="R87" s="135"/>
      <c r="S87" s="132"/>
      <c r="T87" s="132"/>
      <c r="U87" s="132"/>
    </row>
    <row r="88" ht="12.75" customHeight="1">
      <c r="A88" s="132"/>
      <c r="B88" s="132"/>
      <c r="C88" s="132"/>
      <c r="D88" s="132"/>
      <c r="E88" s="54"/>
      <c r="F88" s="132"/>
      <c r="G88" s="132"/>
      <c r="H88" s="132"/>
      <c r="I88" s="132"/>
      <c r="J88" s="132"/>
      <c r="K88" s="132"/>
      <c r="L88" s="132"/>
      <c r="M88" s="137"/>
      <c r="N88" s="137"/>
      <c r="O88" s="132"/>
      <c r="P88" s="139"/>
      <c r="Q88" s="132"/>
      <c r="R88" s="135"/>
      <c r="S88" s="132"/>
      <c r="T88" s="132"/>
      <c r="U88" s="132"/>
    </row>
    <row r="89" ht="12.75" customHeight="1">
      <c r="A89" s="132"/>
      <c r="B89" s="132"/>
      <c r="C89" s="132"/>
      <c r="D89" s="132"/>
      <c r="E89" s="54"/>
      <c r="F89" s="132"/>
      <c r="G89" s="132"/>
      <c r="H89" s="132"/>
      <c r="I89" s="132"/>
      <c r="J89" s="132"/>
      <c r="K89" s="132"/>
      <c r="L89" s="132"/>
      <c r="M89" s="137"/>
      <c r="N89" s="137"/>
      <c r="O89" s="132"/>
      <c r="P89" s="139"/>
      <c r="Q89" s="132"/>
      <c r="R89" s="135"/>
      <c r="S89" s="132"/>
      <c r="T89" s="132"/>
      <c r="U89" s="132"/>
    </row>
    <row r="90" ht="12.75" customHeight="1">
      <c r="A90" s="132"/>
      <c r="B90" s="132"/>
      <c r="C90" s="132"/>
      <c r="D90" s="132"/>
      <c r="E90" s="54"/>
      <c r="F90" s="132"/>
      <c r="G90" s="132"/>
      <c r="H90" s="132"/>
      <c r="I90" s="132"/>
      <c r="J90" s="132"/>
      <c r="K90" s="132"/>
      <c r="L90" s="132"/>
      <c r="M90" s="137"/>
      <c r="N90" s="137"/>
      <c r="O90" s="132"/>
      <c r="P90" s="139"/>
      <c r="Q90" s="132"/>
      <c r="R90" s="135"/>
      <c r="S90" s="132"/>
      <c r="T90" s="132"/>
      <c r="U90" s="132"/>
    </row>
    <row r="91" ht="12.75" customHeight="1">
      <c r="A91" s="132"/>
      <c r="B91" s="132"/>
      <c r="C91" s="132"/>
      <c r="D91" s="132"/>
      <c r="E91" s="54"/>
      <c r="F91" s="132"/>
      <c r="G91" s="132"/>
      <c r="H91" s="132"/>
      <c r="I91" s="132"/>
      <c r="J91" s="132"/>
      <c r="K91" s="132"/>
      <c r="L91" s="132"/>
      <c r="M91" s="137"/>
      <c r="N91" s="137"/>
      <c r="O91" s="132"/>
      <c r="P91" s="139"/>
      <c r="Q91" s="132"/>
      <c r="R91" s="135"/>
      <c r="S91" s="132"/>
      <c r="T91" s="132"/>
      <c r="U91" s="132"/>
    </row>
    <row r="92" ht="12.75" customHeight="1">
      <c r="A92" s="132"/>
      <c r="B92" s="132"/>
      <c r="C92" s="132"/>
      <c r="D92" s="132"/>
      <c r="E92" s="54"/>
      <c r="F92" s="132"/>
      <c r="G92" s="132"/>
      <c r="H92" s="132"/>
      <c r="I92" s="132"/>
      <c r="J92" s="132"/>
      <c r="K92" s="132"/>
      <c r="L92" s="132"/>
      <c r="M92" s="137"/>
      <c r="N92" s="137"/>
      <c r="O92" s="132"/>
      <c r="P92" s="139"/>
      <c r="Q92" s="132"/>
      <c r="R92" s="135"/>
      <c r="S92" s="132"/>
      <c r="T92" s="132"/>
      <c r="U92" s="132"/>
    </row>
    <row r="93" ht="12.75" customHeight="1">
      <c r="A93" s="132"/>
      <c r="B93" s="132"/>
      <c r="C93" s="132"/>
      <c r="D93" s="132"/>
      <c r="E93" s="54"/>
      <c r="F93" s="132"/>
      <c r="G93" s="132"/>
      <c r="H93" s="132"/>
      <c r="I93" s="132"/>
      <c r="J93" s="132"/>
      <c r="K93" s="132"/>
      <c r="L93" s="132"/>
      <c r="M93" s="137"/>
      <c r="N93" s="137"/>
      <c r="O93" s="132"/>
      <c r="P93" s="139"/>
      <c r="Q93" s="132"/>
      <c r="R93" s="135"/>
      <c r="S93" s="132"/>
      <c r="T93" s="132"/>
      <c r="U93" s="132"/>
    </row>
    <row r="94" ht="12.75" customHeight="1">
      <c r="A94" s="132"/>
      <c r="B94" s="132"/>
      <c r="C94" s="132"/>
      <c r="D94" s="132"/>
      <c r="E94" s="54"/>
      <c r="F94" s="132"/>
      <c r="G94" s="132"/>
      <c r="H94" s="132"/>
      <c r="I94" s="132"/>
      <c r="J94" s="132"/>
      <c r="K94" s="132"/>
      <c r="L94" s="132"/>
      <c r="M94" s="137"/>
      <c r="N94" s="137"/>
      <c r="O94" s="132"/>
      <c r="P94" s="139"/>
      <c r="Q94" s="132"/>
      <c r="R94" s="135"/>
      <c r="S94" s="132"/>
      <c r="T94" s="132"/>
      <c r="U94" s="132"/>
    </row>
    <row r="95" ht="12.75" customHeight="1">
      <c r="A95" s="132"/>
      <c r="B95" s="132"/>
      <c r="C95" s="132"/>
      <c r="D95" s="132"/>
      <c r="E95" s="54"/>
      <c r="F95" s="132"/>
      <c r="G95" s="132"/>
      <c r="H95" s="132"/>
      <c r="I95" s="132"/>
      <c r="J95" s="132"/>
      <c r="K95" s="132"/>
      <c r="L95" s="132"/>
      <c r="M95" s="137"/>
      <c r="N95" s="137"/>
      <c r="O95" s="132"/>
      <c r="P95" s="139"/>
      <c r="Q95" s="132"/>
      <c r="R95" s="135"/>
      <c r="S95" s="132"/>
      <c r="T95" s="132"/>
      <c r="U95" s="132"/>
    </row>
    <row r="96" ht="12.75" customHeight="1">
      <c r="A96" s="132"/>
      <c r="B96" s="132"/>
      <c r="C96" s="132"/>
      <c r="D96" s="132"/>
      <c r="E96" s="54"/>
      <c r="F96" s="132"/>
      <c r="G96" s="132"/>
      <c r="H96" s="132"/>
      <c r="I96" s="132"/>
      <c r="J96" s="132"/>
      <c r="K96" s="132"/>
      <c r="L96" s="132"/>
      <c r="M96" s="137"/>
      <c r="N96" s="137"/>
      <c r="O96" s="132"/>
      <c r="P96" s="139"/>
      <c r="Q96" s="132"/>
      <c r="R96" s="135"/>
      <c r="S96" s="132"/>
      <c r="T96" s="132"/>
      <c r="U96" s="132"/>
    </row>
    <row r="97" ht="12.75" customHeight="1">
      <c r="A97" s="132"/>
      <c r="B97" s="132"/>
      <c r="C97" s="132"/>
      <c r="D97" s="132"/>
      <c r="E97" s="54"/>
      <c r="F97" s="132"/>
      <c r="G97" s="132"/>
      <c r="H97" s="132"/>
      <c r="I97" s="132"/>
      <c r="J97" s="132"/>
      <c r="K97" s="132"/>
      <c r="L97" s="132"/>
      <c r="M97" s="137"/>
      <c r="N97" s="137"/>
      <c r="O97" s="132"/>
      <c r="P97" s="139"/>
      <c r="Q97" s="132"/>
      <c r="R97" s="135"/>
      <c r="S97" s="132"/>
      <c r="T97" s="132"/>
      <c r="U97" s="132"/>
    </row>
    <row r="98" ht="12.75" customHeight="1">
      <c r="A98" s="132"/>
      <c r="B98" s="132"/>
      <c r="C98" s="132"/>
      <c r="D98" s="132"/>
      <c r="E98" s="54"/>
      <c r="F98" s="132"/>
      <c r="G98" s="132"/>
      <c r="H98" s="132"/>
      <c r="I98" s="132"/>
      <c r="J98" s="132"/>
      <c r="K98" s="132"/>
      <c r="L98" s="132"/>
      <c r="M98" s="137"/>
      <c r="N98" s="137"/>
      <c r="O98" s="132"/>
      <c r="P98" s="139"/>
      <c r="Q98" s="132"/>
      <c r="R98" s="135"/>
      <c r="S98" s="132"/>
      <c r="T98" s="132"/>
      <c r="U98" s="132"/>
    </row>
    <row r="99" ht="12.75" customHeight="1">
      <c r="A99" s="132"/>
      <c r="B99" s="132"/>
      <c r="C99" s="132"/>
      <c r="D99" s="132"/>
      <c r="E99" s="54"/>
      <c r="F99" s="132"/>
      <c r="G99" s="132"/>
      <c r="H99" s="132"/>
      <c r="I99" s="132"/>
      <c r="J99" s="132"/>
      <c r="K99" s="132"/>
      <c r="L99" s="132"/>
      <c r="M99" s="137"/>
      <c r="N99" s="137"/>
      <c r="O99" s="132"/>
      <c r="P99" s="139"/>
      <c r="Q99" s="132"/>
      <c r="R99" s="135"/>
      <c r="S99" s="132"/>
      <c r="T99" s="132"/>
      <c r="U99" s="132"/>
    </row>
    <row r="100" ht="12.75" customHeight="1">
      <c r="A100" s="132"/>
      <c r="B100" s="132"/>
      <c r="C100" s="132"/>
      <c r="D100" s="132"/>
      <c r="E100" s="54"/>
      <c r="F100" s="132"/>
      <c r="G100" s="132"/>
      <c r="H100" s="132"/>
      <c r="I100" s="132"/>
      <c r="J100" s="132"/>
      <c r="K100" s="132"/>
      <c r="L100" s="132"/>
      <c r="M100" s="137"/>
      <c r="N100" s="137"/>
      <c r="O100" s="132"/>
      <c r="P100" s="139"/>
      <c r="Q100" s="132"/>
      <c r="R100" s="135"/>
      <c r="S100" s="132"/>
      <c r="T100" s="132"/>
      <c r="U100" s="132"/>
    </row>
    <row r="101" ht="12.75" customHeight="1">
      <c r="A101" s="132"/>
      <c r="B101" s="132"/>
      <c r="C101" s="132"/>
      <c r="D101" s="132"/>
      <c r="E101" s="54"/>
      <c r="F101" s="132"/>
      <c r="G101" s="132"/>
      <c r="H101" s="132"/>
      <c r="I101" s="132"/>
      <c r="J101" s="132"/>
      <c r="K101" s="132"/>
      <c r="L101" s="132"/>
      <c r="M101" s="137"/>
      <c r="N101" s="137"/>
      <c r="O101" s="132"/>
      <c r="P101" s="139"/>
      <c r="Q101" s="132"/>
      <c r="R101" s="135"/>
      <c r="S101" s="132"/>
      <c r="T101" s="132"/>
      <c r="U101" s="132"/>
    </row>
    <row r="102" ht="12.75" customHeight="1">
      <c r="A102" s="132"/>
      <c r="B102" s="132"/>
      <c r="C102" s="132"/>
      <c r="D102" s="132"/>
      <c r="E102" s="54"/>
      <c r="F102" s="132"/>
      <c r="G102" s="132"/>
      <c r="H102" s="132"/>
      <c r="I102" s="132"/>
      <c r="J102" s="132"/>
      <c r="K102" s="132"/>
      <c r="L102" s="132"/>
      <c r="M102" s="137"/>
      <c r="N102" s="137"/>
      <c r="O102" s="132"/>
      <c r="P102" s="139"/>
      <c r="Q102" s="132"/>
      <c r="R102" s="135"/>
      <c r="S102" s="132"/>
      <c r="T102" s="132"/>
      <c r="U102" s="132"/>
    </row>
    <row r="103" ht="12.75" customHeight="1">
      <c r="A103" s="132"/>
      <c r="B103" s="132"/>
      <c r="C103" s="132"/>
      <c r="D103" s="132"/>
      <c r="E103" s="54"/>
      <c r="F103" s="132"/>
      <c r="G103" s="132"/>
      <c r="H103" s="132"/>
      <c r="I103" s="132"/>
      <c r="J103" s="132"/>
      <c r="K103" s="132"/>
      <c r="L103" s="132"/>
      <c r="M103" s="137"/>
      <c r="N103" s="137"/>
      <c r="O103" s="132"/>
      <c r="P103" s="139"/>
      <c r="Q103" s="132"/>
      <c r="R103" s="135"/>
      <c r="S103" s="132"/>
      <c r="T103" s="132"/>
      <c r="U103" s="132"/>
    </row>
    <row r="104" ht="12.75" customHeight="1">
      <c r="A104" s="132"/>
      <c r="B104" s="132"/>
      <c r="C104" s="132"/>
      <c r="D104" s="132"/>
      <c r="E104" s="54"/>
      <c r="F104" s="132"/>
      <c r="G104" s="132"/>
      <c r="H104" s="132"/>
      <c r="I104" s="132"/>
      <c r="J104" s="132"/>
      <c r="K104" s="132"/>
      <c r="L104" s="132"/>
      <c r="M104" s="137"/>
      <c r="N104" s="137"/>
      <c r="O104" s="132"/>
      <c r="P104" s="139"/>
      <c r="Q104" s="132"/>
      <c r="R104" s="135"/>
      <c r="S104" s="132"/>
      <c r="T104" s="132"/>
      <c r="U104" s="132"/>
    </row>
    <row r="105" ht="12.75" customHeight="1">
      <c r="A105" s="132"/>
      <c r="B105" s="132"/>
      <c r="C105" s="132"/>
      <c r="D105" s="132"/>
      <c r="E105" s="54"/>
      <c r="F105" s="132"/>
      <c r="G105" s="132"/>
      <c r="H105" s="132"/>
      <c r="I105" s="132"/>
      <c r="J105" s="132"/>
      <c r="K105" s="132"/>
      <c r="L105" s="132"/>
      <c r="M105" s="137"/>
      <c r="N105" s="137"/>
      <c r="O105" s="132"/>
      <c r="P105" s="139"/>
      <c r="Q105" s="132"/>
      <c r="R105" s="135"/>
      <c r="S105" s="132"/>
      <c r="T105" s="132"/>
      <c r="U105" s="132"/>
    </row>
    <row r="106" ht="12.75" customHeight="1">
      <c r="A106" s="132"/>
      <c r="B106" s="132"/>
      <c r="C106" s="132"/>
      <c r="D106" s="132"/>
      <c r="E106" s="54"/>
      <c r="F106" s="132"/>
      <c r="G106" s="132"/>
      <c r="H106" s="132"/>
      <c r="I106" s="132"/>
      <c r="J106" s="132"/>
      <c r="K106" s="132"/>
      <c r="L106" s="132"/>
      <c r="M106" s="137"/>
      <c r="N106" s="137"/>
      <c r="O106" s="132"/>
      <c r="P106" s="139"/>
      <c r="Q106" s="132"/>
      <c r="R106" s="135"/>
      <c r="S106" s="132"/>
      <c r="T106" s="132"/>
      <c r="U106" s="132"/>
    </row>
    <row r="107" ht="12.75" customHeight="1">
      <c r="A107" s="132"/>
      <c r="B107" s="132"/>
      <c r="C107" s="132"/>
      <c r="D107" s="132"/>
      <c r="E107" s="54"/>
      <c r="F107" s="132"/>
      <c r="G107" s="132"/>
      <c r="H107" s="132"/>
      <c r="I107" s="132"/>
      <c r="J107" s="132"/>
      <c r="K107" s="132"/>
      <c r="L107" s="132"/>
      <c r="M107" s="137"/>
      <c r="N107" s="137"/>
      <c r="O107" s="132"/>
      <c r="P107" s="139"/>
      <c r="Q107" s="132"/>
      <c r="R107" s="135"/>
      <c r="S107" s="132"/>
      <c r="T107" s="132"/>
      <c r="U107" s="132"/>
    </row>
    <row r="108" ht="12.75" customHeight="1">
      <c r="A108" s="132"/>
      <c r="B108" s="132"/>
      <c r="C108" s="132"/>
      <c r="D108" s="132"/>
      <c r="E108" s="54"/>
      <c r="F108" s="132"/>
      <c r="G108" s="132"/>
      <c r="H108" s="132"/>
      <c r="I108" s="132"/>
      <c r="J108" s="132"/>
      <c r="K108" s="132"/>
      <c r="L108" s="132"/>
      <c r="M108" s="137"/>
      <c r="N108" s="137"/>
      <c r="O108" s="132"/>
      <c r="P108" s="139"/>
      <c r="Q108" s="132"/>
      <c r="R108" s="135"/>
      <c r="S108" s="132"/>
      <c r="T108" s="132"/>
      <c r="U108" s="132"/>
    </row>
    <row r="109" ht="12.75" customHeight="1">
      <c r="A109" s="132"/>
      <c r="B109" s="132"/>
      <c r="C109" s="132"/>
      <c r="D109" s="132"/>
      <c r="E109" s="54"/>
      <c r="F109" s="132"/>
      <c r="G109" s="132"/>
      <c r="H109" s="132"/>
      <c r="I109" s="132"/>
      <c r="J109" s="132"/>
      <c r="K109" s="132"/>
      <c r="L109" s="132"/>
      <c r="M109" s="137"/>
      <c r="N109" s="137"/>
      <c r="O109" s="132"/>
      <c r="P109" s="139"/>
      <c r="Q109" s="132"/>
      <c r="R109" s="135"/>
      <c r="S109" s="132"/>
      <c r="T109" s="132"/>
      <c r="U109" s="132"/>
    </row>
    <row r="110" ht="12.75" customHeight="1">
      <c r="A110" s="132"/>
      <c r="B110" s="132"/>
      <c r="C110" s="132"/>
      <c r="D110" s="132"/>
      <c r="E110" s="54"/>
      <c r="F110" s="132"/>
      <c r="G110" s="132"/>
      <c r="H110" s="132"/>
      <c r="I110" s="132"/>
      <c r="J110" s="132"/>
      <c r="K110" s="132"/>
      <c r="L110" s="132"/>
      <c r="M110" s="137"/>
      <c r="N110" s="137"/>
      <c r="O110" s="132"/>
      <c r="P110" s="139"/>
      <c r="Q110" s="132"/>
      <c r="R110" s="135"/>
      <c r="S110" s="132"/>
      <c r="T110" s="132"/>
      <c r="U110" s="132"/>
    </row>
    <row r="111" ht="12.75" customHeight="1">
      <c r="A111" s="132"/>
      <c r="B111" s="132"/>
      <c r="C111" s="132"/>
      <c r="D111" s="132"/>
      <c r="E111" s="54"/>
      <c r="F111" s="132"/>
      <c r="G111" s="132"/>
      <c r="H111" s="132"/>
      <c r="I111" s="132"/>
      <c r="J111" s="132"/>
      <c r="K111" s="132"/>
      <c r="L111" s="132"/>
      <c r="M111" s="137"/>
      <c r="N111" s="137"/>
      <c r="O111" s="132"/>
      <c r="P111" s="139"/>
      <c r="Q111" s="132"/>
      <c r="R111" s="135"/>
      <c r="S111" s="132"/>
      <c r="T111" s="132"/>
      <c r="U111" s="132"/>
    </row>
    <row r="112" ht="12.75" customHeight="1">
      <c r="A112" s="132"/>
      <c r="B112" s="132"/>
      <c r="C112" s="132"/>
      <c r="D112" s="132"/>
      <c r="E112" s="54"/>
      <c r="F112" s="132"/>
      <c r="G112" s="132"/>
      <c r="H112" s="132"/>
      <c r="I112" s="132"/>
      <c r="J112" s="132"/>
      <c r="K112" s="132"/>
      <c r="L112" s="132"/>
      <c r="M112" s="137"/>
      <c r="N112" s="137"/>
      <c r="O112" s="132"/>
      <c r="P112" s="139"/>
      <c r="Q112" s="132"/>
      <c r="R112" s="135"/>
      <c r="S112" s="132"/>
      <c r="T112" s="132"/>
      <c r="U112" s="132"/>
    </row>
    <row r="113" ht="12.75" customHeight="1">
      <c r="A113" s="132"/>
      <c r="B113" s="132"/>
      <c r="C113" s="132"/>
      <c r="D113" s="132"/>
      <c r="E113" s="54"/>
      <c r="F113" s="132"/>
      <c r="G113" s="132"/>
      <c r="H113" s="132"/>
      <c r="I113" s="132"/>
      <c r="J113" s="132"/>
      <c r="K113" s="132"/>
      <c r="L113" s="132"/>
      <c r="M113" s="137"/>
      <c r="N113" s="137"/>
      <c r="O113" s="132"/>
      <c r="P113" s="139"/>
      <c r="Q113" s="132"/>
      <c r="R113" s="135"/>
      <c r="S113" s="132"/>
      <c r="T113" s="132"/>
      <c r="U113" s="132"/>
    </row>
    <row r="114" ht="12.75" customHeight="1">
      <c r="A114" s="132"/>
      <c r="B114" s="132"/>
      <c r="C114" s="132"/>
      <c r="D114" s="132"/>
      <c r="E114" s="54"/>
      <c r="F114" s="132"/>
      <c r="G114" s="132"/>
      <c r="H114" s="132"/>
      <c r="I114" s="132"/>
      <c r="J114" s="132"/>
      <c r="K114" s="132"/>
      <c r="L114" s="132"/>
      <c r="M114" s="137"/>
      <c r="N114" s="137"/>
      <c r="O114" s="132"/>
      <c r="P114" s="139"/>
      <c r="Q114" s="132"/>
      <c r="R114" s="135"/>
      <c r="S114" s="132"/>
      <c r="T114" s="132"/>
      <c r="U114" s="132"/>
    </row>
    <row r="115" ht="12.75" customHeight="1">
      <c r="A115" s="132"/>
      <c r="B115" s="132"/>
      <c r="C115" s="132"/>
      <c r="D115" s="132"/>
      <c r="E115" s="54"/>
      <c r="F115" s="132"/>
      <c r="G115" s="132"/>
      <c r="H115" s="132"/>
      <c r="I115" s="132"/>
      <c r="J115" s="132"/>
      <c r="K115" s="132"/>
      <c r="L115" s="132"/>
      <c r="M115" s="137"/>
      <c r="N115" s="137"/>
      <c r="O115" s="132"/>
      <c r="P115" s="139"/>
      <c r="Q115" s="132"/>
      <c r="R115" s="135"/>
      <c r="S115" s="132"/>
      <c r="T115" s="132"/>
      <c r="U115" s="132"/>
    </row>
    <row r="116" ht="12.75" customHeight="1">
      <c r="A116" s="132"/>
      <c r="B116" s="132"/>
      <c r="C116" s="132"/>
      <c r="D116" s="132"/>
      <c r="E116" s="54"/>
      <c r="F116" s="132"/>
      <c r="G116" s="132"/>
      <c r="H116" s="132"/>
      <c r="I116" s="132"/>
      <c r="J116" s="132"/>
      <c r="K116" s="132"/>
      <c r="L116" s="132"/>
      <c r="M116" s="137"/>
      <c r="N116" s="137"/>
      <c r="O116" s="132"/>
      <c r="P116" s="139"/>
      <c r="Q116" s="132"/>
      <c r="R116" s="135"/>
      <c r="S116" s="132"/>
      <c r="T116" s="132"/>
      <c r="U116" s="132"/>
    </row>
    <row r="117" ht="12.75" customHeight="1">
      <c r="A117" s="132"/>
      <c r="B117" s="132"/>
      <c r="C117" s="132"/>
      <c r="D117" s="132"/>
      <c r="E117" s="54"/>
      <c r="F117" s="132"/>
      <c r="G117" s="132"/>
      <c r="H117" s="132"/>
      <c r="I117" s="132"/>
      <c r="J117" s="132"/>
      <c r="K117" s="132"/>
      <c r="L117" s="132"/>
      <c r="M117" s="137"/>
      <c r="N117" s="137"/>
      <c r="O117" s="132"/>
      <c r="P117" s="139"/>
      <c r="Q117" s="132"/>
      <c r="R117" s="135"/>
      <c r="S117" s="132"/>
      <c r="T117" s="132"/>
      <c r="U117" s="132"/>
    </row>
    <row r="118" ht="12.75" customHeight="1">
      <c r="A118" s="132"/>
      <c r="B118" s="132"/>
      <c r="C118" s="132"/>
      <c r="D118" s="132"/>
      <c r="E118" s="54"/>
      <c r="F118" s="132"/>
      <c r="G118" s="132"/>
      <c r="H118" s="132"/>
      <c r="I118" s="132"/>
      <c r="J118" s="132"/>
      <c r="K118" s="132"/>
      <c r="L118" s="132"/>
      <c r="M118" s="137"/>
      <c r="N118" s="137"/>
      <c r="O118" s="132"/>
      <c r="P118" s="139"/>
      <c r="Q118" s="132"/>
      <c r="R118" s="135"/>
      <c r="S118" s="132"/>
      <c r="T118" s="132"/>
      <c r="U118" s="132"/>
    </row>
    <row r="119" ht="12.75" customHeight="1">
      <c r="A119" s="132"/>
      <c r="B119" s="132"/>
      <c r="C119" s="132"/>
      <c r="D119" s="132"/>
      <c r="E119" s="54"/>
      <c r="F119" s="132"/>
      <c r="G119" s="132"/>
      <c r="H119" s="132"/>
      <c r="I119" s="132"/>
      <c r="J119" s="132"/>
      <c r="K119" s="132"/>
      <c r="L119" s="132"/>
      <c r="M119" s="137"/>
      <c r="N119" s="137"/>
      <c r="O119" s="132"/>
      <c r="P119" s="139"/>
      <c r="Q119" s="132"/>
      <c r="R119" s="135"/>
      <c r="S119" s="132"/>
      <c r="T119" s="132"/>
      <c r="U119" s="132"/>
    </row>
    <row r="120" ht="12.75" customHeight="1">
      <c r="A120" s="132"/>
      <c r="B120" s="132"/>
      <c r="C120" s="132"/>
      <c r="D120" s="132"/>
      <c r="E120" s="54"/>
      <c r="F120" s="132"/>
      <c r="G120" s="132"/>
      <c r="H120" s="132"/>
      <c r="I120" s="132"/>
      <c r="J120" s="132"/>
      <c r="K120" s="132"/>
      <c r="L120" s="132"/>
      <c r="M120" s="137"/>
      <c r="N120" s="137"/>
      <c r="O120" s="132"/>
      <c r="P120" s="139"/>
      <c r="Q120" s="132"/>
      <c r="R120" s="135"/>
      <c r="S120" s="132"/>
      <c r="T120" s="132"/>
      <c r="U120" s="132"/>
    </row>
    <row r="121" ht="12.75" customHeight="1">
      <c r="A121" s="132"/>
      <c r="B121" s="132"/>
      <c r="C121" s="132"/>
      <c r="D121" s="132"/>
      <c r="E121" s="54"/>
      <c r="F121" s="132"/>
      <c r="G121" s="132"/>
      <c r="H121" s="132"/>
      <c r="I121" s="132"/>
      <c r="J121" s="132"/>
      <c r="K121" s="132"/>
      <c r="L121" s="132"/>
      <c r="M121" s="137"/>
      <c r="N121" s="137"/>
      <c r="O121" s="132"/>
      <c r="P121" s="139"/>
      <c r="Q121" s="132"/>
      <c r="R121" s="135"/>
      <c r="S121" s="132"/>
      <c r="T121" s="132"/>
      <c r="U121" s="132"/>
    </row>
    <row r="122" ht="12.75" customHeight="1">
      <c r="A122" s="132"/>
      <c r="B122" s="132"/>
      <c r="C122" s="132"/>
      <c r="D122" s="132"/>
      <c r="E122" s="54"/>
      <c r="F122" s="132"/>
      <c r="G122" s="132"/>
      <c r="H122" s="132"/>
      <c r="I122" s="132"/>
      <c r="J122" s="132"/>
      <c r="K122" s="132"/>
      <c r="L122" s="132"/>
      <c r="M122" s="137"/>
      <c r="N122" s="137"/>
      <c r="O122" s="132"/>
      <c r="P122" s="139"/>
      <c r="Q122" s="132"/>
      <c r="R122" s="135"/>
      <c r="S122" s="132"/>
      <c r="T122" s="132"/>
      <c r="U122" s="132"/>
    </row>
    <row r="123" ht="12.75" customHeight="1">
      <c r="A123" s="132"/>
      <c r="B123" s="132"/>
      <c r="C123" s="132"/>
      <c r="D123" s="132"/>
      <c r="E123" s="54"/>
      <c r="F123" s="132"/>
      <c r="G123" s="132"/>
      <c r="H123" s="132"/>
      <c r="I123" s="132"/>
      <c r="J123" s="132"/>
      <c r="K123" s="132"/>
      <c r="L123" s="132"/>
      <c r="M123" s="137"/>
      <c r="N123" s="137"/>
      <c r="O123" s="132"/>
      <c r="P123" s="139"/>
      <c r="Q123" s="132"/>
      <c r="R123" s="135"/>
      <c r="S123" s="132"/>
      <c r="T123" s="132"/>
      <c r="U123" s="132"/>
    </row>
    <row r="124" ht="12.75" customHeight="1">
      <c r="A124" s="132"/>
      <c r="B124" s="132"/>
      <c r="C124" s="132"/>
      <c r="D124" s="132"/>
      <c r="E124" s="54"/>
      <c r="F124" s="132"/>
      <c r="G124" s="132"/>
      <c r="H124" s="132"/>
      <c r="I124" s="132"/>
      <c r="J124" s="132"/>
      <c r="K124" s="132"/>
      <c r="L124" s="132"/>
      <c r="M124" s="137"/>
      <c r="N124" s="137"/>
      <c r="O124" s="132"/>
      <c r="P124" s="139"/>
      <c r="Q124" s="132"/>
      <c r="R124" s="135"/>
      <c r="S124" s="132"/>
      <c r="T124" s="132"/>
      <c r="U124" s="132"/>
    </row>
    <row r="125" ht="12.75" customHeight="1">
      <c r="A125" s="132"/>
      <c r="B125" s="132"/>
      <c r="C125" s="132"/>
      <c r="D125" s="132"/>
      <c r="E125" s="54"/>
      <c r="F125" s="132"/>
      <c r="G125" s="132"/>
      <c r="H125" s="132"/>
      <c r="I125" s="132"/>
      <c r="J125" s="132"/>
      <c r="K125" s="132"/>
      <c r="L125" s="132"/>
      <c r="M125" s="137"/>
      <c r="N125" s="137"/>
      <c r="O125" s="132"/>
      <c r="P125" s="139"/>
      <c r="Q125" s="132"/>
      <c r="R125" s="135"/>
      <c r="S125" s="132"/>
      <c r="T125" s="132"/>
      <c r="U125" s="132"/>
    </row>
    <row r="126" ht="12.75" customHeight="1">
      <c r="A126" s="132"/>
      <c r="B126" s="132"/>
      <c r="C126" s="132"/>
      <c r="D126" s="132"/>
      <c r="E126" s="54"/>
      <c r="F126" s="132"/>
      <c r="G126" s="132"/>
      <c r="H126" s="132"/>
      <c r="I126" s="132"/>
      <c r="J126" s="132"/>
      <c r="K126" s="132"/>
      <c r="L126" s="132"/>
      <c r="M126" s="137"/>
      <c r="N126" s="137"/>
      <c r="O126" s="132"/>
      <c r="P126" s="139"/>
      <c r="Q126" s="132"/>
      <c r="R126" s="135"/>
      <c r="S126" s="132"/>
      <c r="T126" s="132"/>
      <c r="U126" s="132"/>
    </row>
    <row r="127" ht="12.75" customHeight="1">
      <c r="A127" s="132"/>
      <c r="B127" s="132"/>
      <c r="C127" s="132"/>
      <c r="D127" s="132"/>
      <c r="E127" s="54"/>
      <c r="F127" s="132"/>
      <c r="G127" s="132"/>
      <c r="H127" s="132"/>
      <c r="I127" s="132"/>
      <c r="J127" s="132"/>
      <c r="K127" s="132"/>
      <c r="L127" s="132"/>
      <c r="M127" s="137"/>
      <c r="N127" s="137"/>
      <c r="O127" s="132"/>
      <c r="P127" s="139"/>
      <c r="Q127" s="132"/>
      <c r="R127" s="135"/>
      <c r="S127" s="132"/>
      <c r="T127" s="132"/>
      <c r="U127" s="132"/>
    </row>
    <row r="128" ht="12.75" customHeight="1">
      <c r="A128" s="132"/>
      <c r="B128" s="132"/>
      <c r="C128" s="132"/>
      <c r="D128" s="132"/>
      <c r="E128" s="54"/>
      <c r="F128" s="132"/>
      <c r="G128" s="132"/>
      <c r="H128" s="132"/>
      <c r="I128" s="132"/>
      <c r="J128" s="132"/>
      <c r="K128" s="132"/>
      <c r="L128" s="132"/>
      <c r="M128" s="137"/>
      <c r="N128" s="137"/>
      <c r="O128" s="132"/>
      <c r="P128" s="139"/>
      <c r="Q128" s="132"/>
      <c r="R128" s="135"/>
      <c r="S128" s="132"/>
      <c r="T128" s="132"/>
      <c r="U128" s="132"/>
    </row>
    <row r="129" ht="12.75" customHeight="1">
      <c r="A129" s="132"/>
      <c r="B129" s="132"/>
      <c r="C129" s="132"/>
      <c r="D129" s="132"/>
      <c r="E129" s="54"/>
      <c r="F129" s="132"/>
      <c r="G129" s="132"/>
      <c r="H129" s="132"/>
      <c r="I129" s="132"/>
      <c r="J129" s="132"/>
      <c r="K129" s="132"/>
      <c r="L129" s="132"/>
      <c r="M129" s="137"/>
      <c r="N129" s="137"/>
      <c r="O129" s="132"/>
      <c r="P129" s="139"/>
      <c r="Q129" s="132"/>
      <c r="R129" s="135"/>
      <c r="S129" s="132"/>
      <c r="T129" s="132"/>
      <c r="U129" s="132"/>
    </row>
    <row r="130" ht="12.75" customHeight="1">
      <c r="A130" s="132"/>
      <c r="B130" s="132"/>
      <c r="C130" s="132"/>
      <c r="D130" s="132"/>
      <c r="E130" s="54"/>
      <c r="F130" s="132"/>
      <c r="G130" s="132"/>
      <c r="H130" s="132"/>
      <c r="I130" s="132"/>
      <c r="J130" s="132"/>
      <c r="K130" s="132"/>
      <c r="L130" s="132"/>
      <c r="M130" s="137"/>
      <c r="N130" s="137"/>
      <c r="O130" s="132"/>
      <c r="P130" s="139"/>
      <c r="Q130" s="132"/>
      <c r="R130" s="135"/>
      <c r="S130" s="132"/>
      <c r="T130" s="132"/>
      <c r="U130" s="132"/>
    </row>
    <row r="131" ht="12.75" customHeight="1">
      <c r="A131" s="132"/>
      <c r="B131" s="132"/>
      <c r="C131" s="132"/>
      <c r="D131" s="132"/>
      <c r="E131" s="54"/>
      <c r="F131" s="132"/>
      <c r="G131" s="132"/>
      <c r="H131" s="132"/>
      <c r="I131" s="132"/>
      <c r="J131" s="132"/>
      <c r="K131" s="132"/>
      <c r="L131" s="132"/>
      <c r="M131" s="137"/>
      <c r="N131" s="137"/>
      <c r="O131" s="132"/>
      <c r="P131" s="139"/>
      <c r="Q131" s="132"/>
      <c r="R131" s="135"/>
      <c r="S131" s="132"/>
      <c r="T131" s="132"/>
      <c r="U131" s="132"/>
    </row>
    <row r="132" ht="12.75" customHeight="1">
      <c r="A132" s="132"/>
      <c r="B132" s="132"/>
      <c r="C132" s="132"/>
      <c r="D132" s="132"/>
      <c r="E132" s="54"/>
      <c r="F132" s="132"/>
      <c r="G132" s="132"/>
      <c r="H132" s="132"/>
      <c r="I132" s="132"/>
      <c r="J132" s="132"/>
      <c r="K132" s="132"/>
      <c r="L132" s="132"/>
      <c r="M132" s="137"/>
      <c r="N132" s="137"/>
      <c r="O132" s="132"/>
      <c r="P132" s="139"/>
      <c r="Q132" s="132"/>
      <c r="R132" s="135"/>
      <c r="S132" s="132"/>
      <c r="T132" s="132"/>
      <c r="U132" s="132"/>
    </row>
    <row r="133" ht="12.75" customHeight="1">
      <c r="A133" s="132"/>
      <c r="B133" s="132"/>
      <c r="C133" s="132"/>
      <c r="D133" s="132"/>
      <c r="E133" s="54"/>
      <c r="F133" s="132"/>
      <c r="G133" s="132"/>
      <c r="H133" s="132"/>
      <c r="I133" s="132"/>
      <c r="J133" s="132"/>
      <c r="K133" s="132"/>
      <c r="L133" s="132"/>
      <c r="M133" s="137"/>
      <c r="N133" s="137"/>
      <c r="O133" s="132"/>
      <c r="P133" s="139"/>
      <c r="Q133" s="132"/>
      <c r="R133" s="135"/>
      <c r="S133" s="132"/>
      <c r="T133" s="132"/>
      <c r="U133" s="132"/>
    </row>
    <row r="134" ht="12.75" customHeight="1">
      <c r="A134" s="132"/>
      <c r="B134" s="132"/>
      <c r="C134" s="132"/>
      <c r="D134" s="132"/>
      <c r="E134" s="54"/>
      <c r="F134" s="132"/>
      <c r="G134" s="132"/>
      <c r="H134" s="132"/>
      <c r="I134" s="132"/>
      <c r="J134" s="132"/>
      <c r="K134" s="132"/>
      <c r="L134" s="132"/>
      <c r="M134" s="137"/>
      <c r="N134" s="137"/>
      <c r="O134" s="132"/>
      <c r="P134" s="139"/>
      <c r="Q134" s="132"/>
      <c r="R134" s="135"/>
      <c r="S134" s="132"/>
      <c r="T134" s="132"/>
      <c r="U134" s="132"/>
    </row>
    <row r="135" ht="12.75" customHeight="1">
      <c r="A135" s="132"/>
      <c r="B135" s="132"/>
      <c r="C135" s="132"/>
      <c r="D135" s="132"/>
      <c r="E135" s="54"/>
      <c r="F135" s="132"/>
      <c r="G135" s="132"/>
      <c r="H135" s="132"/>
      <c r="I135" s="132"/>
      <c r="J135" s="132"/>
      <c r="K135" s="132"/>
      <c r="L135" s="132"/>
      <c r="M135" s="137"/>
      <c r="N135" s="137"/>
      <c r="O135" s="132"/>
      <c r="P135" s="139"/>
      <c r="Q135" s="132"/>
      <c r="R135" s="135"/>
      <c r="S135" s="132"/>
      <c r="T135" s="132"/>
      <c r="U135" s="132"/>
    </row>
    <row r="136" ht="12.75" customHeight="1">
      <c r="A136" s="132"/>
      <c r="B136" s="132"/>
      <c r="C136" s="132"/>
      <c r="D136" s="132"/>
      <c r="E136" s="54"/>
      <c r="F136" s="132"/>
      <c r="G136" s="132"/>
      <c r="H136" s="132"/>
      <c r="I136" s="132"/>
      <c r="J136" s="132"/>
      <c r="K136" s="132"/>
      <c r="L136" s="132"/>
      <c r="M136" s="137"/>
      <c r="N136" s="137"/>
      <c r="O136" s="132"/>
      <c r="P136" s="139"/>
      <c r="Q136" s="132"/>
      <c r="R136" s="135"/>
      <c r="S136" s="132"/>
      <c r="T136" s="132"/>
      <c r="U136" s="132"/>
    </row>
    <row r="137" ht="12.75" customHeight="1">
      <c r="A137" s="132"/>
      <c r="B137" s="132"/>
      <c r="C137" s="132"/>
      <c r="D137" s="132"/>
      <c r="E137" s="54"/>
      <c r="F137" s="132"/>
      <c r="G137" s="132"/>
      <c r="H137" s="132"/>
      <c r="I137" s="132"/>
      <c r="J137" s="132"/>
      <c r="K137" s="132"/>
      <c r="L137" s="132"/>
      <c r="M137" s="137"/>
      <c r="N137" s="137"/>
      <c r="O137" s="132"/>
      <c r="P137" s="139"/>
      <c r="Q137" s="132"/>
      <c r="R137" s="135"/>
      <c r="S137" s="132"/>
      <c r="T137" s="132"/>
      <c r="U137" s="132"/>
    </row>
    <row r="138" ht="12.75" customHeight="1">
      <c r="A138" s="132"/>
      <c r="B138" s="132"/>
      <c r="C138" s="132"/>
      <c r="D138" s="132"/>
      <c r="E138" s="54"/>
      <c r="F138" s="132"/>
      <c r="G138" s="132"/>
      <c r="H138" s="132"/>
      <c r="I138" s="132"/>
      <c r="J138" s="132"/>
      <c r="K138" s="132"/>
      <c r="L138" s="132"/>
      <c r="M138" s="137"/>
      <c r="N138" s="137"/>
      <c r="O138" s="132"/>
      <c r="P138" s="139"/>
      <c r="Q138" s="132"/>
      <c r="R138" s="135"/>
      <c r="S138" s="132"/>
      <c r="T138" s="132"/>
      <c r="U138" s="132"/>
    </row>
    <row r="139" ht="12.75" customHeight="1">
      <c r="A139" s="132"/>
      <c r="B139" s="132"/>
      <c r="C139" s="132"/>
      <c r="D139" s="132"/>
      <c r="E139" s="54"/>
      <c r="F139" s="132"/>
      <c r="G139" s="132"/>
      <c r="H139" s="132"/>
      <c r="I139" s="132"/>
      <c r="J139" s="132"/>
      <c r="K139" s="132"/>
      <c r="L139" s="132"/>
      <c r="M139" s="137"/>
      <c r="N139" s="137"/>
      <c r="O139" s="132"/>
      <c r="P139" s="139"/>
      <c r="Q139" s="132"/>
      <c r="R139" s="135"/>
      <c r="S139" s="132"/>
      <c r="T139" s="132"/>
      <c r="U139" s="132"/>
    </row>
    <row r="140" ht="12.75" customHeight="1">
      <c r="A140" s="132"/>
      <c r="B140" s="132"/>
      <c r="C140" s="132"/>
      <c r="D140" s="132"/>
      <c r="E140" s="54"/>
      <c r="F140" s="132"/>
      <c r="G140" s="132"/>
      <c r="H140" s="132"/>
      <c r="I140" s="132"/>
      <c r="J140" s="132"/>
      <c r="K140" s="132"/>
      <c r="L140" s="132"/>
      <c r="M140" s="137"/>
      <c r="N140" s="137"/>
      <c r="O140" s="132"/>
      <c r="P140" s="139"/>
      <c r="Q140" s="132"/>
      <c r="R140" s="135"/>
      <c r="S140" s="132"/>
      <c r="T140" s="132"/>
      <c r="U140" s="132"/>
    </row>
    <row r="141" ht="12.75" customHeight="1">
      <c r="A141" s="132"/>
      <c r="B141" s="132"/>
      <c r="C141" s="132"/>
      <c r="D141" s="132"/>
      <c r="E141" s="54"/>
      <c r="F141" s="132"/>
      <c r="G141" s="132"/>
      <c r="H141" s="132"/>
      <c r="I141" s="132"/>
      <c r="J141" s="132"/>
      <c r="K141" s="132"/>
      <c r="L141" s="132"/>
      <c r="M141" s="137"/>
      <c r="N141" s="137"/>
      <c r="O141" s="132"/>
      <c r="P141" s="139"/>
      <c r="Q141" s="132"/>
      <c r="R141" s="135"/>
      <c r="S141" s="132"/>
      <c r="T141" s="132"/>
      <c r="U141" s="132"/>
    </row>
    <row r="142" ht="12.75" customHeight="1">
      <c r="A142" s="132"/>
      <c r="B142" s="132"/>
      <c r="C142" s="132"/>
      <c r="D142" s="132"/>
      <c r="E142" s="54"/>
      <c r="F142" s="132"/>
      <c r="G142" s="132"/>
      <c r="H142" s="132"/>
      <c r="I142" s="132"/>
      <c r="J142" s="132"/>
      <c r="K142" s="132"/>
      <c r="L142" s="132"/>
      <c r="M142" s="137"/>
      <c r="N142" s="137"/>
      <c r="O142" s="132"/>
      <c r="P142" s="139"/>
      <c r="Q142" s="132"/>
      <c r="R142" s="135"/>
      <c r="S142" s="132"/>
      <c r="T142" s="132"/>
      <c r="U142" s="132"/>
    </row>
    <row r="143" ht="12.75" customHeight="1">
      <c r="A143" s="132"/>
      <c r="B143" s="132"/>
      <c r="C143" s="132"/>
      <c r="D143" s="132"/>
      <c r="E143" s="54"/>
      <c r="F143" s="132"/>
      <c r="G143" s="132"/>
      <c r="H143" s="132"/>
      <c r="I143" s="132"/>
      <c r="J143" s="132"/>
      <c r="K143" s="132"/>
      <c r="L143" s="132"/>
      <c r="M143" s="137"/>
      <c r="N143" s="137"/>
      <c r="O143" s="132"/>
      <c r="P143" s="139"/>
      <c r="Q143" s="132"/>
      <c r="R143" s="135"/>
      <c r="S143" s="132"/>
      <c r="T143" s="132"/>
      <c r="U143" s="132"/>
    </row>
    <row r="144" ht="12.75" customHeight="1">
      <c r="A144" s="132"/>
      <c r="B144" s="132"/>
      <c r="C144" s="132"/>
      <c r="D144" s="132"/>
      <c r="E144" s="54"/>
      <c r="F144" s="132"/>
      <c r="G144" s="132"/>
      <c r="H144" s="132"/>
      <c r="I144" s="132"/>
      <c r="J144" s="132"/>
      <c r="K144" s="132"/>
      <c r="L144" s="132"/>
      <c r="M144" s="137"/>
      <c r="N144" s="137"/>
      <c r="O144" s="132"/>
      <c r="P144" s="139"/>
      <c r="Q144" s="132"/>
      <c r="R144" s="135"/>
      <c r="S144" s="132"/>
      <c r="T144" s="132"/>
      <c r="U144" s="132"/>
    </row>
    <row r="145" ht="12.75" customHeight="1">
      <c r="A145" s="132"/>
      <c r="B145" s="132"/>
      <c r="C145" s="132"/>
      <c r="D145" s="132"/>
      <c r="E145" s="54"/>
      <c r="F145" s="132"/>
      <c r="G145" s="132"/>
      <c r="H145" s="132"/>
      <c r="I145" s="132"/>
      <c r="J145" s="132"/>
      <c r="K145" s="132"/>
      <c r="L145" s="132"/>
      <c r="M145" s="137"/>
      <c r="N145" s="137"/>
      <c r="O145" s="132"/>
      <c r="P145" s="139"/>
      <c r="Q145" s="132"/>
      <c r="R145" s="135"/>
      <c r="S145" s="132"/>
      <c r="T145" s="132"/>
      <c r="U145" s="132"/>
    </row>
    <row r="146" ht="12.75" customHeight="1">
      <c r="A146" s="132"/>
      <c r="B146" s="132"/>
      <c r="C146" s="132"/>
      <c r="D146" s="132"/>
      <c r="E146" s="54"/>
      <c r="F146" s="132"/>
      <c r="G146" s="132"/>
      <c r="H146" s="132"/>
      <c r="I146" s="132"/>
      <c r="J146" s="132"/>
      <c r="K146" s="132"/>
      <c r="L146" s="132"/>
      <c r="M146" s="137"/>
      <c r="N146" s="137"/>
      <c r="O146" s="132"/>
      <c r="P146" s="139"/>
      <c r="Q146" s="132"/>
      <c r="R146" s="135"/>
      <c r="S146" s="132"/>
      <c r="T146" s="132"/>
      <c r="U146" s="132"/>
    </row>
    <row r="147" ht="12.75" customHeight="1">
      <c r="A147" s="132"/>
      <c r="B147" s="132"/>
      <c r="C147" s="132"/>
      <c r="D147" s="132"/>
      <c r="E147" s="54"/>
      <c r="F147" s="132"/>
      <c r="G147" s="132"/>
      <c r="H147" s="132"/>
      <c r="I147" s="132"/>
      <c r="J147" s="132"/>
      <c r="K147" s="132"/>
      <c r="L147" s="132"/>
      <c r="M147" s="137"/>
      <c r="N147" s="137"/>
      <c r="O147" s="132"/>
      <c r="P147" s="139"/>
      <c r="Q147" s="132"/>
      <c r="R147" s="135"/>
      <c r="S147" s="132"/>
      <c r="T147" s="132"/>
      <c r="U147" s="132"/>
    </row>
    <row r="148" ht="12.75" customHeight="1">
      <c r="A148" s="132"/>
      <c r="B148" s="132"/>
      <c r="C148" s="132"/>
      <c r="D148" s="132"/>
      <c r="E148" s="54"/>
      <c r="F148" s="132"/>
      <c r="G148" s="132"/>
      <c r="H148" s="132"/>
      <c r="I148" s="132"/>
      <c r="J148" s="132"/>
      <c r="K148" s="132"/>
      <c r="L148" s="132"/>
      <c r="M148" s="137"/>
      <c r="N148" s="137"/>
      <c r="O148" s="132"/>
      <c r="P148" s="139"/>
      <c r="Q148" s="132"/>
      <c r="R148" s="135"/>
      <c r="S148" s="132"/>
      <c r="T148" s="132"/>
      <c r="U148" s="132"/>
    </row>
    <row r="149" ht="12.75" customHeight="1">
      <c r="A149" s="132"/>
      <c r="B149" s="132"/>
      <c r="C149" s="132"/>
      <c r="D149" s="132"/>
      <c r="E149" s="54"/>
      <c r="F149" s="132"/>
      <c r="G149" s="132"/>
      <c r="H149" s="132"/>
      <c r="I149" s="132"/>
      <c r="J149" s="132"/>
      <c r="K149" s="132"/>
      <c r="L149" s="132"/>
      <c r="M149" s="137"/>
      <c r="N149" s="137"/>
      <c r="O149" s="132"/>
      <c r="P149" s="139"/>
      <c r="Q149" s="132"/>
      <c r="R149" s="135"/>
      <c r="S149" s="132"/>
      <c r="T149" s="132"/>
      <c r="U149" s="132"/>
    </row>
    <row r="150" ht="12.75" customHeight="1">
      <c r="A150" s="132"/>
      <c r="B150" s="132"/>
      <c r="C150" s="132"/>
      <c r="D150" s="132"/>
      <c r="E150" s="54"/>
      <c r="F150" s="132"/>
      <c r="G150" s="132"/>
      <c r="H150" s="132"/>
      <c r="I150" s="132"/>
      <c r="J150" s="132"/>
      <c r="K150" s="132"/>
      <c r="L150" s="132"/>
      <c r="M150" s="137"/>
      <c r="N150" s="137"/>
      <c r="O150" s="132"/>
      <c r="P150" s="139"/>
      <c r="Q150" s="132"/>
      <c r="R150" s="135"/>
      <c r="S150" s="132"/>
      <c r="T150" s="132"/>
      <c r="U150" s="132"/>
    </row>
    <row r="151" ht="12.75" customHeight="1">
      <c r="A151" s="132"/>
      <c r="B151" s="132"/>
      <c r="C151" s="132"/>
      <c r="D151" s="132"/>
      <c r="E151" s="54"/>
      <c r="F151" s="132"/>
      <c r="G151" s="132"/>
      <c r="H151" s="132"/>
      <c r="I151" s="132"/>
      <c r="J151" s="132"/>
      <c r="K151" s="132"/>
      <c r="L151" s="132"/>
      <c r="M151" s="137"/>
      <c r="N151" s="137"/>
      <c r="O151" s="132"/>
      <c r="P151" s="139"/>
      <c r="Q151" s="132"/>
      <c r="R151" s="135"/>
      <c r="S151" s="132"/>
      <c r="T151" s="132"/>
      <c r="U151" s="132"/>
    </row>
    <row r="152" ht="12.75" customHeight="1">
      <c r="A152" s="132"/>
      <c r="B152" s="132"/>
      <c r="C152" s="132"/>
      <c r="D152" s="132"/>
      <c r="E152" s="54"/>
      <c r="F152" s="132"/>
      <c r="G152" s="132"/>
      <c r="H152" s="132"/>
      <c r="I152" s="132"/>
      <c r="J152" s="132"/>
      <c r="K152" s="132"/>
      <c r="L152" s="132"/>
      <c r="M152" s="137"/>
      <c r="N152" s="137"/>
      <c r="O152" s="132"/>
      <c r="P152" s="139"/>
      <c r="Q152" s="132"/>
      <c r="R152" s="135"/>
      <c r="S152" s="132"/>
      <c r="T152" s="132"/>
      <c r="U152" s="132"/>
    </row>
    <row r="153" ht="12.75" customHeight="1">
      <c r="A153" s="132"/>
      <c r="B153" s="132"/>
      <c r="C153" s="132"/>
      <c r="D153" s="132"/>
      <c r="E153" s="54"/>
      <c r="F153" s="132"/>
      <c r="G153" s="132"/>
      <c r="H153" s="132"/>
      <c r="I153" s="132"/>
      <c r="J153" s="132"/>
      <c r="K153" s="132"/>
      <c r="L153" s="132"/>
      <c r="M153" s="137"/>
      <c r="N153" s="137"/>
      <c r="O153" s="132"/>
      <c r="P153" s="139"/>
      <c r="Q153" s="132"/>
      <c r="R153" s="135"/>
      <c r="S153" s="132"/>
      <c r="T153" s="132"/>
      <c r="U153" s="132"/>
    </row>
    <row r="154" ht="12.75" customHeight="1">
      <c r="A154" s="132"/>
      <c r="B154" s="132"/>
      <c r="C154" s="132"/>
      <c r="D154" s="132"/>
      <c r="E154" s="54"/>
      <c r="F154" s="132"/>
      <c r="G154" s="132"/>
      <c r="H154" s="132"/>
      <c r="I154" s="132"/>
      <c r="J154" s="132"/>
      <c r="K154" s="132"/>
      <c r="L154" s="132"/>
      <c r="M154" s="137"/>
      <c r="N154" s="137"/>
      <c r="O154" s="132"/>
      <c r="P154" s="139"/>
      <c r="Q154" s="132"/>
      <c r="R154" s="135"/>
      <c r="S154" s="132"/>
      <c r="T154" s="132"/>
      <c r="U154" s="132"/>
    </row>
    <row r="155" ht="12.75" customHeight="1">
      <c r="A155" s="132"/>
      <c r="B155" s="132"/>
      <c r="C155" s="132"/>
      <c r="D155" s="132"/>
      <c r="E155" s="54"/>
      <c r="F155" s="132"/>
      <c r="G155" s="132"/>
      <c r="H155" s="132"/>
      <c r="I155" s="132"/>
      <c r="J155" s="132"/>
      <c r="K155" s="132"/>
      <c r="L155" s="132"/>
      <c r="M155" s="137"/>
      <c r="N155" s="137"/>
      <c r="O155" s="132"/>
      <c r="P155" s="139"/>
      <c r="Q155" s="132"/>
      <c r="R155" s="135"/>
      <c r="S155" s="132"/>
      <c r="T155" s="132"/>
      <c r="U155" s="132"/>
    </row>
    <row r="156" ht="12.75" customHeight="1">
      <c r="A156" s="132"/>
      <c r="B156" s="132"/>
      <c r="C156" s="132"/>
      <c r="D156" s="132"/>
      <c r="E156" s="54"/>
      <c r="F156" s="132"/>
      <c r="G156" s="132"/>
      <c r="H156" s="132"/>
      <c r="I156" s="132"/>
      <c r="J156" s="132"/>
      <c r="K156" s="132"/>
      <c r="L156" s="132"/>
      <c r="M156" s="137"/>
      <c r="N156" s="137"/>
      <c r="O156" s="132"/>
      <c r="P156" s="139"/>
      <c r="Q156" s="132"/>
      <c r="R156" s="135"/>
      <c r="S156" s="132"/>
      <c r="T156" s="132"/>
      <c r="U156" s="132"/>
    </row>
    <row r="157" ht="12.75" customHeight="1">
      <c r="A157" s="132"/>
      <c r="B157" s="132"/>
      <c r="C157" s="132"/>
      <c r="D157" s="132"/>
      <c r="E157" s="54"/>
      <c r="F157" s="132"/>
      <c r="G157" s="132"/>
      <c r="H157" s="132"/>
      <c r="I157" s="132"/>
      <c r="J157" s="132"/>
      <c r="K157" s="132"/>
      <c r="L157" s="132"/>
      <c r="M157" s="137"/>
      <c r="N157" s="137"/>
      <c r="O157" s="132"/>
      <c r="P157" s="139"/>
      <c r="Q157" s="132"/>
      <c r="R157" s="135"/>
      <c r="S157" s="132"/>
      <c r="T157" s="132"/>
      <c r="U157" s="132"/>
    </row>
    <row r="158" ht="12.75" customHeight="1">
      <c r="A158" s="132"/>
      <c r="B158" s="132"/>
      <c r="C158" s="132"/>
      <c r="D158" s="132"/>
      <c r="E158" s="54"/>
      <c r="F158" s="132"/>
      <c r="G158" s="132"/>
      <c r="H158" s="132"/>
      <c r="I158" s="132"/>
      <c r="J158" s="132"/>
      <c r="K158" s="132"/>
      <c r="L158" s="132"/>
      <c r="M158" s="137"/>
      <c r="N158" s="137"/>
      <c r="O158" s="132"/>
      <c r="P158" s="139"/>
      <c r="Q158" s="132"/>
      <c r="R158" s="135"/>
      <c r="S158" s="132"/>
      <c r="T158" s="132"/>
      <c r="U158" s="132"/>
    </row>
    <row r="159" ht="12.75" customHeight="1">
      <c r="A159" s="132"/>
      <c r="B159" s="132"/>
      <c r="C159" s="132"/>
      <c r="D159" s="132"/>
      <c r="E159" s="54"/>
      <c r="F159" s="132"/>
      <c r="G159" s="132"/>
      <c r="H159" s="132"/>
      <c r="I159" s="132"/>
      <c r="J159" s="132"/>
      <c r="K159" s="132"/>
      <c r="L159" s="132"/>
      <c r="M159" s="137"/>
      <c r="N159" s="137"/>
      <c r="O159" s="132"/>
      <c r="P159" s="139"/>
      <c r="Q159" s="132"/>
      <c r="R159" s="135"/>
      <c r="S159" s="132"/>
      <c r="T159" s="132"/>
      <c r="U159" s="132"/>
    </row>
    <row r="160" ht="12.75" customHeight="1">
      <c r="A160" s="132"/>
      <c r="B160" s="132"/>
      <c r="C160" s="132"/>
      <c r="D160" s="132"/>
      <c r="E160" s="54"/>
      <c r="F160" s="132"/>
      <c r="G160" s="132"/>
      <c r="H160" s="132"/>
      <c r="I160" s="132"/>
      <c r="J160" s="132"/>
      <c r="K160" s="132"/>
      <c r="L160" s="132"/>
      <c r="M160" s="137"/>
      <c r="N160" s="137"/>
      <c r="O160" s="132"/>
      <c r="P160" s="139"/>
      <c r="Q160" s="132"/>
      <c r="R160" s="135"/>
      <c r="S160" s="132"/>
      <c r="T160" s="132"/>
      <c r="U160" s="132"/>
    </row>
    <row r="161" ht="12.75" customHeight="1">
      <c r="A161" s="132"/>
      <c r="B161" s="132"/>
      <c r="C161" s="132"/>
      <c r="D161" s="132"/>
      <c r="E161" s="54"/>
      <c r="F161" s="132"/>
      <c r="G161" s="132"/>
      <c r="H161" s="132"/>
      <c r="I161" s="132"/>
      <c r="J161" s="132"/>
      <c r="K161" s="132"/>
      <c r="L161" s="132"/>
      <c r="M161" s="137"/>
      <c r="N161" s="137"/>
      <c r="O161" s="132"/>
      <c r="P161" s="139"/>
      <c r="Q161" s="132"/>
      <c r="R161" s="135"/>
      <c r="S161" s="132"/>
      <c r="T161" s="132"/>
      <c r="U161" s="132"/>
    </row>
    <row r="162" ht="12.75" customHeight="1">
      <c r="A162" s="132"/>
      <c r="B162" s="132"/>
      <c r="C162" s="132"/>
      <c r="D162" s="132"/>
      <c r="E162" s="54"/>
      <c r="F162" s="132"/>
      <c r="G162" s="132"/>
      <c r="H162" s="132"/>
      <c r="I162" s="132"/>
      <c r="J162" s="132"/>
      <c r="K162" s="132"/>
      <c r="L162" s="132"/>
      <c r="M162" s="137"/>
      <c r="N162" s="137"/>
      <c r="O162" s="132"/>
      <c r="P162" s="139"/>
      <c r="Q162" s="132"/>
      <c r="R162" s="135"/>
      <c r="S162" s="132"/>
      <c r="T162" s="132"/>
      <c r="U162" s="132"/>
    </row>
    <row r="163" ht="12.75" customHeight="1">
      <c r="A163" s="132"/>
      <c r="B163" s="132"/>
      <c r="C163" s="132"/>
      <c r="D163" s="132"/>
      <c r="E163" s="54"/>
      <c r="F163" s="132"/>
      <c r="G163" s="132"/>
      <c r="H163" s="132"/>
      <c r="I163" s="132"/>
      <c r="J163" s="132"/>
      <c r="K163" s="132"/>
      <c r="L163" s="132"/>
      <c r="M163" s="137"/>
      <c r="N163" s="137"/>
      <c r="O163" s="132"/>
      <c r="P163" s="139"/>
      <c r="Q163" s="132"/>
      <c r="R163" s="135"/>
      <c r="S163" s="132"/>
      <c r="T163" s="132"/>
      <c r="U163" s="132"/>
    </row>
    <row r="164" ht="12.75" customHeight="1">
      <c r="A164" s="132"/>
      <c r="B164" s="132"/>
      <c r="C164" s="132"/>
      <c r="D164" s="132"/>
      <c r="E164" s="54"/>
      <c r="F164" s="132"/>
      <c r="G164" s="132"/>
      <c r="H164" s="132"/>
      <c r="I164" s="132"/>
      <c r="J164" s="132"/>
      <c r="K164" s="132"/>
      <c r="L164" s="132"/>
      <c r="M164" s="137"/>
      <c r="N164" s="137"/>
      <c r="O164" s="132"/>
      <c r="P164" s="139"/>
      <c r="Q164" s="132"/>
      <c r="R164" s="135"/>
      <c r="S164" s="132"/>
      <c r="T164" s="132"/>
      <c r="U164" s="132"/>
    </row>
    <row r="165" ht="12.75" customHeight="1">
      <c r="A165" s="132"/>
      <c r="B165" s="132"/>
      <c r="C165" s="132"/>
      <c r="D165" s="132"/>
      <c r="E165" s="54"/>
      <c r="F165" s="132"/>
      <c r="G165" s="132"/>
      <c r="H165" s="132"/>
      <c r="I165" s="132"/>
      <c r="J165" s="132"/>
      <c r="K165" s="132"/>
      <c r="L165" s="132"/>
      <c r="M165" s="137"/>
      <c r="N165" s="137"/>
      <c r="O165" s="132"/>
      <c r="P165" s="139"/>
      <c r="Q165" s="132"/>
      <c r="R165" s="135"/>
      <c r="S165" s="132"/>
      <c r="T165" s="132"/>
      <c r="U165" s="132"/>
    </row>
    <row r="166" ht="12.75" customHeight="1">
      <c r="A166" s="132"/>
      <c r="B166" s="132"/>
      <c r="C166" s="132"/>
      <c r="D166" s="132"/>
      <c r="E166" s="54"/>
      <c r="F166" s="132"/>
      <c r="G166" s="132"/>
      <c r="H166" s="132"/>
      <c r="I166" s="132"/>
      <c r="J166" s="132"/>
      <c r="K166" s="132"/>
      <c r="L166" s="132"/>
      <c r="M166" s="137"/>
      <c r="N166" s="137"/>
      <c r="O166" s="132"/>
      <c r="P166" s="139"/>
      <c r="Q166" s="132"/>
      <c r="R166" s="135"/>
      <c r="S166" s="132"/>
      <c r="T166" s="132"/>
      <c r="U166" s="132"/>
    </row>
    <row r="167" ht="12.75" customHeight="1">
      <c r="A167" s="132"/>
      <c r="B167" s="132"/>
      <c r="C167" s="132"/>
      <c r="D167" s="132"/>
      <c r="E167" s="54"/>
      <c r="F167" s="132"/>
      <c r="G167" s="132"/>
      <c r="H167" s="132"/>
      <c r="I167" s="132"/>
      <c r="J167" s="132"/>
      <c r="K167" s="132"/>
      <c r="L167" s="132"/>
      <c r="M167" s="137"/>
      <c r="N167" s="137"/>
      <c r="O167" s="132"/>
      <c r="P167" s="139"/>
      <c r="Q167" s="132"/>
      <c r="R167" s="135"/>
      <c r="S167" s="132"/>
      <c r="T167" s="132"/>
      <c r="U167" s="132"/>
    </row>
    <row r="168" ht="12.75" customHeight="1">
      <c r="A168" s="132"/>
      <c r="B168" s="132"/>
      <c r="C168" s="132"/>
      <c r="D168" s="132"/>
      <c r="E168" s="54"/>
      <c r="F168" s="132"/>
      <c r="G168" s="132"/>
      <c r="H168" s="132"/>
      <c r="I168" s="132"/>
      <c r="J168" s="132"/>
      <c r="K168" s="132"/>
      <c r="L168" s="132"/>
      <c r="M168" s="137"/>
      <c r="N168" s="137"/>
      <c r="O168" s="132"/>
      <c r="P168" s="139"/>
      <c r="Q168" s="132"/>
      <c r="R168" s="135"/>
      <c r="S168" s="132"/>
      <c r="T168" s="132"/>
      <c r="U168" s="132"/>
    </row>
    <row r="169" ht="12.75" customHeight="1">
      <c r="A169" s="132"/>
      <c r="B169" s="132"/>
      <c r="C169" s="132"/>
      <c r="D169" s="132"/>
      <c r="E169" s="54"/>
      <c r="F169" s="132"/>
      <c r="G169" s="132"/>
      <c r="H169" s="132"/>
      <c r="I169" s="132"/>
      <c r="J169" s="132"/>
      <c r="K169" s="132"/>
      <c r="L169" s="132"/>
      <c r="M169" s="137"/>
      <c r="N169" s="137"/>
      <c r="O169" s="132"/>
      <c r="P169" s="139"/>
      <c r="Q169" s="132"/>
      <c r="R169" s="135"/>
      <c r="S169" s="132"/>
      <c r="T169" s="132"/>
      <c r="U169" s="132"/>
    </row>
    <row r="170" ht="12.75" customHeight="1">
      <c r="A170" s="132"/>
      <c r="B170" s="132"/>
      <c r="C170" s="132"/>
      <c r="D170" s="132"/>
      <c r="E170" s="54"/>
      <c r="F170" s="132"/>
      <c r="G170" s="132"/>
      <c r="H170" s="132"/>
      <c r="I170" s="132"/>
      <c r="J170" s="132"/>
      <c r="K170" s="132"/>
      <c r="L170" s="132"/>
      <c r="M170" s="137"/>
      <c r="N170" s="137"/>
      <c r="O170" s="132"/>
      <c r="P170" s="139"/>
      <c r="Q170" s="132"/>
      <c r="R170" s="135"/>
      <c r="S170" s="132"/>
      <c r="T170" s="132"/>
      <c r="U170" s="132"/>
    </row>
    <row r="171" ht="12.75" customHeight="1">
      <c r="A171" s="132"/>
      <c r="B171" s="132"/>
      <c r="C171" s="132"/>
      <c r="D171" s="132"/>
      <c r="E171" s="54"/>
      <c r="F171" s="132"/>
      <c r="G171" s="132"/>
      <c r="H171" s="132"/>
      <c r="I171" s="132"/>
      <c r="J171" s="132"/>
      <c r="K171" s="132"/>
      <c r="L171" s="132"/>
      <c r="M171" s="137"/>
      <c r="N171" s="137"/>
      <c r="O171" s="132"/>
      <c r="P171" s="139"/>
      <c r="Q171" s="132"/>
      <c r="R171" s="135"/>
      <c r="S171" s="132"/>
      <c r="T171" s="132"/>
      <c r="U171" s="132"/>
    </row>
    <row r="172" ht="12.75" customHeight="1">
      <c r="A172" s="132"/>
      <c r="B172" s="132"/>
      <c r="C172" s="132"/>
      <c r="D172" s="132"/>
      <c r="E172" s="54"/>
      <c r="F172" s="132"/>
      <c r="G172" s="132"/>
      <c r="H172" s="132"/>
      <c r="I172" s="132"/>
      <c r="J172" s="132"/>
      <c r="K172" s="132"/>
      <c r="L172" s="132"/>
      <c r="M172" s="137"/>
      <c r="N172" s="137"/>
      <c r="O172" s="132"/>
      <c r="P172" s="139"/>
      <c r="Q172" s="132"/>
      <c r="R172" s="135"/>
      <c r="S172" s="132"/>
      <c r="T172" s="132"/>
      <c r="U172" s="132"/>
    </row>
    <row r="173" ht="12.75" customHeight="1">
      <c r="A173" s="132"/>
      <c r="B173" s="132"/>
      <c r="C173" s="132"/>
      <c r="D173" s="132"/>
      <c r="E173" s="54"/>
      <c r="F173" s="132"/>
      <c r="G173" s="132"/>
      <c r="H173" s="132"/>
      <c r="I173" s="132"/>
      <c r="J173" s="132"/>
      <c r="K173" s="132"/>
      <c r="L173" s="132"/>
      <c r="M173" s="137"/>
      <c r="N173" s="137"/>
      <c r="O173" s="132"/>
      <c r="P173" s="139"/>
      <c r="Q173" s="132"/>
      <c r="R173" s="135"/>
      <c r="S173" s="132"/>
      <c r="T173" s="132"/>
      <c r="U173" s="132"/>
    </row>
    <row r="174" ht="12.75" customHeight="1">
      <c r="A174" s="132"/>
      <c r="B174" s="132"/>
      <c r="C174" s="132"/>
      <c r="D174" s="132"/>
      <c r="E174" s="54"/>
      <c r="F174" s="132"/>
      <c r="G174" s="132"/>
      <c r="H174" s="132"/>
      <c r="I174" s="132"/>
      <c r="J174" s="132"/>
      <c r="K174" s="132"/>
      <c r="L174" s="132"/>
      <c r="M174" s="137"/>
      <c r="N174" s="137"/>
      <c r="O174" s="132"/>
      <c r="P174" s="139"/>
      <c r="Q174" s="132"/>
      <c r="R174" s="135"/>
      <c r="S174" s="132"/>
      <c r="T174" s="132"/>
      <c r="U174" s="132"/>
    </row>
    <row r="175" ht="12.75" customHeight="1">
      <c r="A175" s="132"/>
      <c r="B175" s="132"/>
      <c r="C175" s="132"/>
      <c r="D175" s="132"/>
      <c r="E175" s="54"/>
      <c r="F175" s="132"/>
      <c r="G175" s="132"/>
      <c r="H175" s="132"/>
      <c r="I175" s="132"/>
      <c r="J175" s="132"/>
      <c r="K175" s="132"/>
      <c r="L175" s="132"/>
      <c r="M175" s="137"/>
      <c r="N175" s="137"/>
      <c r="O175" s="132"/>
      <c r="P175" s="139"/>
      <c r="Q175" s="132"/>
      <c r="R175" s="135"/>
      <c r="S175" s="132"/>
      <c r="T175" s="132"/>
      <c r="U175" s="132"/>
    </row>
    <row r="176" ht="12.75" customHeight="1">
      <c r="A176" s="132"/>
      <c r="B176" s="132"/>
      <c r="C176" s="132"/>
      <c r="D176" s="132"/>
      <c r="E176" s="54"/>
      <c r="F176" s="132"/>
      <c r="G176" s="132"/>
      <c r="H176" s="132"/>
      <c r="I176" s="132"/>
      <c r="J176" s="132"/>
      <c r="K176" s="132"/>
      <c r="L176" s="132"/>
      <c r="M176" s="137"/>
      <c r="N176" s="137"/>
      <c r="O176" s="132"/>
      <c r="P176" s="139"/>
      <c r="Q176" s="132"/>
      <c r="R176" s="135"/>
      <c r="S176" s="132"/>
      <c r="T176" s="132"/>
      <c r="U176" s="132"/>
    </row>
    <row r="177" ht="12.75" customHeight="1">
      <c r="A177" s="132"/>
      <c r="B177" s="132"/>
      <c r="C177" s="132"/>
      <c r="D177" s="132"/>
      <c r="E177" s="54"/>
      <c r="F177" s="132"/>
      <c r="G177" s="132"/>
      <c r="H177" s="132"/>
      <c r="I177" s="132"/>
      <c r="J177" s="132"/>
      <c r="K177" s="132"/>
      <c r="L177" s="132"/>
      <c r="M177" s="137"/>
      <c r="N177" s="137"/>
      <c r="O177" s="132"/>
      <c r="P177" s="139"/>
      <c r="Q177" s="132"/>
      <c r="R177" s="135"/>
      <c r="S177" s="132"/>
      <c r="T177" s="132"/>
      <c r="U177" s="132"/>
    </row>
    <row r="178" ht="12.75" customHeight="1">
      <c r="A178" s="132"/>
      <c r="B178" s="132"/>
      <c r="C178" s="132"/>
      <c r="D178" s="132"/>
      <c r="E178" s="54"/>
      <c r="F178" s="132"/>
      <c r="G178" s="132"/>
      <c r="H178" s="132"/>
      <c r="I178" s="132"/>
      <c r="J178" s="132"/>
      <c r="K178" s="132"/>
      <c r="L178" s="132"/>
      <c r="M178" s="137"/>
      <c r="N178" s="137"/>
      <c r="O178" s="132"/>
      <c r="P178" s="139"/>
      <c r="Q178" s="132"/>
      <c r="R178" s="135"/>
      <c r="S178" s="132"/>
      <c r="T178" s="132"/>
      <c r="U178" s="132"/>
    </row>
    <row r="179" ht="12.75" customHeight="1">
      <c r="A179" s="132"/>
      <c r="B179" s="132"/>
      <c r="C179" s="132"/>
      <c r="D179" s="132"/>
      <c r="E179" s="54"/>
      <c r="F179" s="132"/>
      <c r="G179" s="132"/>
      <c r="H179" s="132"/>
      <c r="I179" s="132"/>
      <c r="J179" s="132"/>
      <c r="K179" s="132"/>
      <c r="L179" s="132"/>
      <c r="M179" s="137"/>
      <c r="N179" s="137"/>
      <c r="O179" s="132"/>
      <c r="P179" s="139"/>
      <c r="Q179" s="132"/>
      <c r="R179" s="135"/>
      <c r="S179" s="132"/>
      <c r="T179" s="132"/>
      <c r="U179" s="132"/>
    </row>
    <row r="180" ht="12.75" customHeight="1">
      <c r="A180" s="132"/>
      <c r="B180" s="132"/>
      <c r="C180" s="132"/>
      <c r="D180" s="132"/>
      <c r="E180" s="54"/>
      <c r="F180" s="132"/>
      <c r="G180" s="132"/>
      <c r="H180" s="132"/>
      <c r="I180" s="132"/>
      <c r="J180" s="132"/>
      <c r="K180" s="132"/>
      <c r="L180" s="132"/>
      <c r="M180" s="137"/>
      <c r="N180" s="137"/>
      <c r="O180" s="132"/>
      <c r="P180" s="139"/>
      <c r="Q180" s="132"/>
      <c r="R180" s="135"/>
      <c r="S180" s="132"/>
      <c r="T180" s="132"/>
      <c r="U180" s="132"/>
    </row>
    <row r="181" ht="12.75" customHeight="1">
      <c r="A181" s="132"/>
      <c r="B181" s="132"/>
      <c r="C181" s="132"/>
      <c r="D181" s="132"/>
      <c r="E181" s="54"/>
      <c r="F181" s="132"/>
      <c r="G181" s="132"/>
      <c r="H181" s="132"/>
      <c r="I181" s="132"/>
      <c r="J181" s="132"/>
      <c r="K181" s="132"/>
      <c r="L181" s="132"/>
      <c r="M181" s="137"/>
      <c r="N181" s="137"/>
      <c r="O181" s="132"/>
      <c r="P181" s="139"/>
      <c r="Q181" s="132"/>
      <c r="R181" s="135"/>
      <c r="S181" s="132"/>
      <c r="T181" s="132"/>
      <c r="U181" s="132"/>
    </row>
    <row r="182" ht="12.75" customHeight="1">
      <c r="A182" s="132"/>
      <c r="B182" s="132"/>
      <c r="C182" s="132"/>
      <c r="D182" s="132"/>
      <c r="E182" s="54"/>
      <c r="F182" s="132"/>
      <c r="G182" s="132"/>
      <c r="H182" s="132"/>
      <c r="I182" s="132"/>
      <c r="J182" s="132"/>
      <c r="K182" s="132"/>
      <c r="L182" s="132"/>
      <c r="M182" s="137"/>
      <c r="N182" s="137"/>
      <c r="O182" s="132"/>
      <c r="P182" s="139"/>
      <c r="Q182" s="132"/>
      <c r="R182" s="135"/>
      <c r="S182" s="132"/>
      <c r="T182" s="132"/>
      <c r="U182" s="132"/>
    </row>
    <row r="183" ht="12.75" customHeight="1">
      <c r="A183" s="132"/>
      <c r="B183" s="132"/>
      <c r="C183" s="132"/>
      <c r="D183" s="132"/>
      <c r="E183" s="54"/>
      <c r="F183" s="132"/>
      <c r="G183" s="132"/>
      <c r="H183" s="132"/>
      <c r="I183" s="132"/>
      <c r="J183" s="132"/>
      <c r="K183" s="132"/>
      <c r="L183" s="132"/>
      <c r="M183" s="137"/>
      <c r="N183" s="137"/>
      <c r="O183" s="132"/>
      <c r="P183" s="139"/>
      <c r="Q183" s="132"/>
      <c r="R183" s="135"/>
      <c r="S183" s="132"/>
      <c r="T183" s="132"/>
      <c r="U183" s="132"/>
    </row>
    <row r="184" ht="12.75" customHeight="1">
      <c r="A184" s="132"/>
      <c r="B184" s="132"/>
      <c r="C184" s="132"/>
      <c r="D184" s="132"/>
      <c r="E184" s="54"/>
      <c r="F184" s="132"/>
      <c r="G184" s="132"/>
      <c r="H184" s="132"/>
      <c r="I184" s="132"/>
      <c r="J184" s="132"/>
      <c r="K184" s="132"/>
      <c r="L184" s="132"/>
      <c r="M184" s="137"/>
      <c r="N184" s="137"/>
      <c r="O184" s="132"/>
      <c r="P184" s="139"/>
      <c r="Q184" s="132"/>
      <c r="R184" s="135"/>
      <c r="S184" s="132"/>
      <c r="T184" s="132"/>
      <c r="U184" s="132"/>
    </row>
    <row r="185" ht="12.75" customHeight="1">
      <c r="A185" s="132"/>
      <c r="B185" s="132"/>
      <c r="C185" s="132"/>
      <c r="D185" s="132"/>
      <c r="E185" s="54"/>
      <c r="F185" s="132"/>
      <c r="G185" s="132"/>
      <c r="H185" s="132"/>
      <c r="I185" s="132"/>
      <c r="J185" s="132"/>
      <c r="K185" s="132"/>
      <c r="L185" s="132"/>
      <c r="M185" s="137"/>
      <c r="N185" s="137"/>
      <c r="O185" s="132"/>
      <c r="P185" s="139"/>
      <c r="Q185" s="132"/>
      <c r="R185" s="135"/>
      <c r="S185" s="132"/>
      <c r="T185" s="132"/>
      <c r="U185" s="132"/>
    </row>
    <row r="186" ht="12.75" customHeight="1">
      <c r="A186" s="132"/>
      <c r="B186" s="132"/>
      <c r="C186" s="132"/>
      <c r="D186" s="132"/>
      <c r="E186" s="54"/>
      <c r="F186" s="132"/>
      <c r="G186" s="132"/>
      <c r="H186" s="132"/>
      <c r="I186" s="132"/>
      <c r="J186" s="132"/>
      <c r="K186" s="132"/>
      <c r="L186" s="132"/>
      <c r="M186" s="137"/>
      <c r="N186" s="137"/>
      <c r="O186" s="132"/>
      <c r="P186" s="139"/>
      <c r="Q186" s="132"/>
      <c r="R186" s="135"/>
      <c r="S186" s="132"/>
      <c r="T186" s="132"/>
      <c r="U186" s="132"/>
    </row>
    <row r="187" ht="12.75" customHeight="1">
      <c r="A187" s="132"/>
      <c r="B187" s="132"/>
      <c r="C187" s="132"/>
      <c r="D187" s="132"/>
      <c r="E187" s="54"/>
      <c r="F187" s="132"/>
      <c r="G187" s="132"/>
      <c r="H187" s="132"/>
      <c r="I187" s="132"/>
      <c r="J187" s="132"/>
      <c r="K187" s="132"/>
      <c r="L187" s="132"/>
      <c r="M187" s="137"/>
      <c r="N187" s="137"/>
      <c r="O187" s="132"/>
      <c r="P187" s="139"/>
      <c r="Q187" s="132"/>
      <c r="R187" s="135"/>
      <c r="S187" s="132"/>
      <c r="T187" s="132"/>
      <c r="U187" s="132"/>
    </row>
    <row r="188" ht="12.75" customHeight="1">
      <c r="A188" s="132"/>
      <c r="B188" s="132"/>
      <c r="C188" s="132"/>
      <c r="D188" s="132"/>
      <c r="E188" s="54"/>
      <c r="F188" s="132"/>
      <c r="G188" s="132"/>
      <c r="H188" s="132"/>
      <c r="I188" s="132"/>
      <c r="J188" s="132"/>
      <c r="K188" s="132"/>
      <c r="L188" s="132"/>
      <c r="M188" s="137"/>
      <c r="N188" s="137"/>
      <c r="O188" s="132"/>
      <c r="P188" s="139"/>
      <c r="Q188" s="132"/>
      <c r="R188" s="135"/>
      <c r="S188" s="132"/>
      <c r="T188" s="132"/>
      <c r="U188" s="132"/>
    </row>
    <row r="189" ht="12.75" customHeight="1">
      <c r="A189" s="132"/>
      <c r="B189" s="132"/>
      <c r="C189" s="132"/>
      <c r="D189" s="132"/>
      <c r="E189" s="54"/>
      <c r="F189" s="132"/>
      <c r="G189" s="132"/>
      <c r="H189" s="132"/>
      <c r="I189" s="132"/>
      <c r="J189" s="132"/>
      <c r="K189" s="132"/>
      <c r="L189" s="132"/>
      <c r="M189" s="137"/>
      <c r="N189" s="137"/>
      <c r="O189" s="132"/>
      <c r="P189" s="139"/>
      <c r="Q189" s="132"/>
      <c r="R189" s="135"/>
      <c r="S189" s="132"/>
      <c r="T189" s="132"/>
      <c r="U189" s="132"/>
    </row>
    <row r="190" ht="12.75" customHeight="1">
      <c r="A190" s="132"/>
      <c r="B190" s="132"/>
      <c r="C190" s="132"/>
      <c r="D190" s="132"/>
      <c r="E190" s="54"/>
      <c r="F190" s="132"/>
      <c r="G190" s="132"/>
      <c r="H190" s="132"/>
      <c r="I190" s="132"/>
      <c r="J190" s="132"/>
      <c r="K190" s="132"/>
      <c r="L190" s="132"/>
      <c r="M190" s="137"/>
      <c r="N190" s="137"/>
      <c r="O190" s="132"/>
      <c r="P190" s="139"/>
      <c r="Q190" s="132"/>
      <c r="R190" s="135"/>
      <c r="S190" s="132"/>
      <c r="T190" s="132"/>
      <c r="U190" s="132"/>
    </row>
    <row r="191" ht="12.75" customHeight="1">
      <c r="A191" s="132"/>
      <c r="B191" s="132"/>
      <c r="C191" s="132"/>
      <c r="D191" s="132"/>
      <c r="E191" s="54"/>
      <c r="F191" s="132"/>
      <c r="G191" s="132"/>
      <c r="H191" s="132"/>
      <c r="I191" s="132"/>
      <c r="J191" s="132"/>
      <c r="K191" s="132"/>
      <c r="L191" s="132"/>
      <c r="M191" s="137"/>
      <c r="N191" s="137"/>
      <c r="O191" s="132"/>
      <c r="P191" s="139"/>
      <c r="Q191" s="132"/>
      <c r="R191" s="135"/>
      <c r="S191" s="132"/>
      <c r="T191" s="132"/>
      <c r="U191" s="132"/>
    </row>
    <row r="192" ht="12.75" customHeight="1">
      <c r="A192" s="132"/>
      <c r="B192" s="132"/>
      <c r="C192" s="132"/>
      <c r="D192" s="132"/>
      <c r="E192" s="54"/>
      <c r="F192" s="132"/>
      <c r="G192" s="132"/>
      <c r="H192" s="132"/>
      <c r="I192" s="132"/>
      <c r="J192" s="132"/>
      <c r="K192" s="132"/>
      <c r="L192" s="132"/>
      <c r="M192" s="137"/>
      <c r="N192" s="137"/>
      <c r="O192" s="132"/>
      <c r="P192" s="139"/>
      <c r="Q192" s="132"/>
      <c r="R192" s="135"/>
      <c r="S192" s="132"/>
      <c r="T192" s="132"/>
      <c r="U192" s="132"/>
    </row>
    <row r="193" ht="12.75" customHeight="1">
      <c r="A193" s="132"/>
      <c r="B193" s="132"/>
      <c r="C193" s="132"/>
      <c r="D193" s="132"/>
      <c r="E193" s="54"/>
      <c r="F193" s="132"/>
      <c r="G193" s="132"/>
      <c r="H193" s="132"/>
      <c r="I193" s="132"/>
      <c r="J193" s="132"/>
      <c r="K193" s="132"/>
      <c r="L193" s="132"/>
      <c r="M193" s="137"/>
      <c r="N193" s="137"/>
      <c r="O193" s="132"/>
      <c r="P193" s="139"/>
      <c r="Q193" s="132"/>
      <c r="R193" s="135"/>
      <c r="S193" s="132"/>
      <c r="T193" s="132"/>
      <c r="U193" s="132"/>
    </row>
    <row r="194" ht="12.75" customHeight="1">
      <c r="A194" s="132"/>
      <c r="B194" s="132"/>
      <c r="C194" s="132"/>
      <c r="D194" s="132"/>
      <c r="E194" s="54"/>
      <c r="F194" s="132"/>
      <c r="G194" s="132"/>
      <c r="H194" s="132"/>
      <c r="I194" s="132"/>
      <c r="J194" s="132"/>
      <c r="K194" s="132"/>
      <c r="L194" s="132"/>
      <c r="M194" s="137"/>
      <c r="N194" s="137"/>
      <c r="O194" s="132"/>
      <c r="P194" s="139"/>
      <c r="Q194" s="132"/>
      <c r="R194" s="135"/>
      <c r="S194" s="132"/>
      <c r="T194" s="132"/>
      <c r="U194" s="132"/>
    </row>
    <row r="195" ht="12.75" customHeight="1">
      <c r="A195" s="132"/>
      <c r="B195" s="132"/>
      <c r="C195" s="132"/>
      <c r="D195" s="132"/>
      <c r="E195" s="54"/>
      <c r="F195" s="132"/>
      <c r="G195" s="132"/>
      <c r="H195" s="132"/>
      <c r="I195" s="132"/>
      <c r="J195" s="132"/>
      <c r="K195" s="132"/>
      <c r="L195" s="132"/>
      <c r="M195" s="137"/>
      <c r="N195" s="137"/>
      <c r="O195" s="132"/>
      <c r="P195" s="139"/>
      <c r="Q195" s="132"/>
      <c r="R195" s="135"/>
      <c r="S195" s="132"/>
      <c r="T195" s="132"/>
      <c r="U195" s="132"/>
    </row>
    <row r="196" ht="12.75" customHeight="1">
      <c r="A196" s="132"/>
      <c r="B196" s="132"/>
      <c r="C196" s="132"/>
      <c r="D196" s="132"/>
      <c r="E196" s="54"/>
      <c r="F196" s="132"/>
      <c r="G196" s="132"/>
      <c r="H196" s="132"/>
      <c r="I196" s="132"/>
      <c r="J196" s="132"/>
      <c r="K196" s="132"/>
      <c r="L196" s="132"/>
      <c r="M196" s="137"/>
      <c r="N196" s="137"/>
      <c r="O196" s="132"/>
      <c r="P196" s="139"/>
      <c r="Q196" s="132"/>
      <c r="R196" s="135"/>
      <c r="S196" s="132"/>
      <c r="T196" s="132"/>
      <c r="U196" s="132"/>
    </row>
    <row r="197" ht="12.75" customHeight="1">
      <c r="A197" s="132"/>
      <c r="B197" s="132"/>
      <c r="C197" s="132"/>
      <c r="D197" s="132"/>
      <c r="E197" s="54"/>
      <c r="F197" s="132"/>
      <c r="G197" s="132"/>
      <c r="H197" s="132"/>
      <c r="I197" s="132"/>
      <c r="J197" s="132"/>
      <c r="K197" s="132"/>
      <c r="L197" s="132"/>
      <c r="M197" s="137"/>
      <c r="N197" s="137"/>
      <c r="O197" s="132"/>
      <c r="P197" s="139"/>
      <c r="Q197" s="132"/>
      <c r="R197" s="135"/>
      <c r="S197" s="132"/>
      <c r="T197" s="132"/>
      <c r="U197" s="132"/>
    </row>
    <row r="198" ht="12.75" customHeight="1">
      <c r="A198" s="132"/>
      <c r="B198" s="132"/>
      <c r="C198" s="132"/>
      <c r="D198" s="132"/>
      <c r="E198" s="54"/>
      <c r="F198" s="132"/>
      <c r="G198" s="132"/>
      <c r="H198" s="132"/>
      <c r="I198" s="132"/>
      <c r="J198" s="132"/>
      <c r="K198" s="132"/>
      <c r="L198" s="132"/>
      <c r="M198" s="137"/>
      <c r="N198" s="137"/>
      <c r="O198" s="132"/>
      <c r="P198" s="139"/>
      <c r="Q198" s="132"/>
      <c r="R198" s="135"/>
      <c r="S198" s="132"/>
      <c r="T198" s="132"/>
      <c r="U198" s="132"/>
    </row>
    <row r="199" ht="12.75" customHeight="1">
      <c r="A199" s="132"/>
      <c r="B199" s="132"/>
      <c r="C199" s="132"/>
      <c r="D199" s="132"/>
      <c r="E199" s="54"/>
      <c r="F199" s="132"/>
      <c r="G199" s="132"/>
      <c r="H199" s="132"/>
      <c r="I199" s="132"/>
      <c r="J199" s="132"/>
      <c r="K199" s="132"/>
      <c r="L199" s="132"/>
      <c r="M199" s="137"/>
      <c r="N199" s="137"/>
      <c r="O199" s="132"/>
      <c r="P199" s="139"/>
      <c r="Q199" s="132"/>
      <c r="R199" s="135"/>
      <c r="S199" s="132"/>
      <c r="T199" s="132"/>
      <c r="U199" s="132"/>
    </row>
    <row r="200" ht="12.75" customHeight="1">
      <c r="A200" s="132"/>
      <c r="B200" s="132"/>
      <c r="C200" s="132"/>
      <c r="D200" s="132"/>
      <c r="E200" s="54"/>
      <c r="F200" s="132"/>
      <c r="G200" s="132"/>
      <c r="H200" s="132"/>
      <c r="I200" s="132"/>
      <c r="J200" s="132"/>
      <c r="K200" s="132"/>
      <c r="L200" s="132"/>
      <c r="M200" s="137"/>
      <c r="N200" s="137"/>
      <c r="O200" s="132"/>
      <c r="P200" s="139"/>
      <c r="Q200" s="132"/>
      <c r="R200" s="135"/>
      <c r="S200" s="132"/>
      <c r="T200" s="132"/>
      <c r="U200" s="132"/>
    </row>
    <row r="201" ht="12.75" customHeight="1">
      <c r="A201" s="132"/>
      <c r="B201" s="132"/>
      <c r="C201" s="132"/>
      <c r="D201" s="132"/>
      <c r="E201" s="54"/>
      <c r="F201" s="132"/>
      <c r="G201" s="132"/>
      <c r="H201" s="132"/>
      <c r="I201" s="132"/>
      <c r="J201" s="132"/>
      <c r="K201" s="132"/>
      <c r="L201" s="132"/>
      <c r="M201" s="137"/>
      <c r="N201" s="137"/>
      <c r="O201" s="132"/>
      <c r="P201" s="139"/>
      <c r="Q201" s="132"/>
      <c r="R201" s="135"/>
      <c r="S201" s="132"/>
      <c r="T201" s="132"/>
      <c r="U201" s="132"/>
    </row>
    <row r="202" ht="12.75" customHeight="1">
      <c r="A202" s="132"/>
      <c r="B202" s="132"/>
      <c r="C202" s="132"/>
      <c r="D202" s="132"/>
      <c r="E202" s="54"/>
      <c r="F202" s="132"/>
      <c r="G202" s="132"/>
      <c r="H202" s="132"/>
      <c r="I202" s="132"/>
      <c r="J202" s="132"/>
      <c r="K202" s="132"/>
      <c r="L202" s="132"/>
      <c r="M202" s="137"/>
      <c r="N202" s="137"/>
      <c r="O202" s="132"/>
      <c r="P202" s="139"/>
      <c r="Q202" s="132"/>
      <c r="R202" s="135"/>
      <c r="S202" s="132"/>
      <c r="T202" s="132"/>
      <c r="U202" s="132"/>
    </row>
    <row r="203" ht="12.75" customHeight="1">
      <c r="A203" s="132"/>
      <c r="B203" s="132"/>
      <c r="C203" s="132"/>
      <c r="D203" s="132"/>
      <c r="E203" s="54"/>
      <c r="F203" s="132"/>
      <c r="G203" s="132"/>
      <c r="H203" s="132"/>
      <c r="I203" s="132"/>
      <c r="J203" s="132"/>
      <c r="K203" s="132"/>
      <c r="L203" s="132"/>
      <c r="M203" s="137"/>
      <c r="N203" s="137"/>
      <c r="O203" s="132"/>
      <c r="P203" s="139"/>
      <c r="Q203" s="132"/>
      <c r="R203" s="135"/>
      <c r="S203" s="132"/>
      <c r="T203" s="132"/>
      <c r="U203" s="132"/>
    </row>
    <row r="204" ht="12.75" customHeight="1">
      <c r="A204" s="132"/>
      <c r="B204" s="132"/>
      <c r="C204" s="132"/>
      <c r="D204" s="132"/>
      <c r="E204" s="54"/>
      <c r="F204" s="132"/>
      <c r="G204" s="132"/>
      <c r="H204" s="132"/>
      <c r="I204" s="132"/>
      <c r="J204" s="132"/>
      <c r="K204" s="132"/>
      <c r="L204" s="132"/>
      <c r="M204" s="137"/>
      <c r="N204" s="137"/>
      <c r="O204" s="132"/>
      <c r="P204" s="139"/>
      <c r="Q204" s="132"/>
      <c r="R204" s="135"/>
      <c r="S204" s="132"/>
      <c r="T204" s="132"/>
      <c r="U204" s="132"/>
    </row>
    <row r="205" ht="12.75" customHeight="1">
      <c r="A205" s="132"/>
      <c r="B205" s="132"/>
      <c r="C205" s="132"/>
      <c r="D205" s="132"/>
      <c r="E205" s="54"/>
      <c r="F205" s="132"/>
      <c r="G205" s="132"/>
      <c r="H205" s="132"/>
      <c r="I205" s="132"/>
      <c r="J205" s="132"/>
      <c r="K205" s="132"/>
      <c r="L205" s="132"/>
      <c r="M205" s="137"/>
      <c r="N205" s="137"/>
      <c r="O205" s="132"/>
      <c r="P205" s="139"/>
      <c r="Q205" s="132"/>
      <c r="R205" s="135"/>
      <c r="S205" s="132"/>
      <c r="T205" s="132"/>
      <c r="U205" s="132"/>
    </row>
    <row r="206" ht="12.75" customHeight="1">
      <c r="A206" s="132"/>
      <c r="B206" s="132"/>
      <c r="C206" s="132"/>
      <c r="D206" s="132"/>
      <c r="E206" s="54"/>
      <c r="F206" s="132"/>
      <c r="G206" s="132"/>
      <c r="H206" s="132"/>
      <c r="I206" s="132"/>
      <c r="J206" s="132"/>
      <c r="K206" s="132"/>
      <c r="L206" s="132"/>
      <c r="M206" s="137"/>
      <c r="N206" s="137"/>
      <c r="O206" s="132"/>
      <c r="P206" s="139"/>
      <c r="Q206" s="132"/>
      <c r="R206" s="135"/>
      <c r="S206" s="132"/>
      <c r="T206" s="132"/>
      <c r="U206" s="132"/>
    </row>
    <row r="207" ht="12.75" customHeight="1">
      <c r="A207" s="132"/>
      <c r="B207" s="132"/>
      <c r="C207" s="132"/>
      <c r="D207" s="132"/>
      <c r="E207" s="54"/>
      <c r="F207" s="132"/>
      <c r="G207" s="132"/>
      <c r="H207" s="132"/>
      <c r="I207" s="132"/>
      <c r="J207" s="132"/>
      <c r="K207" s="132"/>
      <c r="L207" s="132"/>
      <c r="M207" s="137"/>
      <c r="N207" s="137"/>
      <c r="O207" s="132"/>
      <c r="P207" s="139"/>
      <c r="Q207" s="132"/>
      <c r="R207" s="135"/>
      <c r="S207" s="132"/>
      <c r="T207" s="132"/>
      <c r="U207" s="132"/>
    </row>
    <row r="208" ht="12.75" customHeight="1">
      <c r="A208" s="132"/>
      <c r="B208" s="132"/>
      <c r="C208" s="132"/>
      <c r="D208" s="132"/>
      <c r="E208" s="54"/>
      <c r="F208" s="132"/>
      <c r="G208" s="132"/>
      <c r="H208" s="132"/>
      <c r="I208" s="132"/>
      <c r="J208" s="132"/>
      <c r="K208" s="132"/>
      <c r="L208" s="132"/>
      <c r="M208" s="137"/>
      <c r="N208" s="137"/>
      <c r="O208" s="132"/>
      <c r="P208" s="139"/>
      <c r="Q208" s="132"/>
      <c r="R208" s="135"/>
      <c r="S208" s="132"/>
      <c r="T208" s="132"/>
      <c r="U208" s="132"/>
    </row>
    <row r="209" ht="12.75" customHeight="1">
      <c r="A209" s="132"/>
      <c r="B209" s="132"/>
      <c r="C209" s="132"/>
      <c r="D209" s="132"/>
      <c r="E209" s="54"/>
      <c r="F209" s="132"/>
      <c r="G209" s="132"/>
      <c r="H209" s="132"/>
      <c r="I209" s="132"/>
      <c r="J209" s="132"/>
      <c r="K209" s="132"/>
      <c r="L209" s="132"/>
      <c r="M209" s="137"/>
      <c r="N209" s="137"/>
      <c r="O209" s="132"/>
      <c r="P209" s="139"/>
      <c r="Q209" s="132"/>
      <c r="R209" s="135"/>
      <c r="S209" s="132"/>
      <c r="T209" s="132"/>
      <c r="U209" s="132"/>
    </row>
    <row r="210" ht="12.75" customHeight="1">
      <c r="A210" s="132"/>
      <c r="B210" s="132"/>
      <c r="C210" s="132"/>
      <c r="D210" s="132"/>
      <c r="E210" s="54"/>
      <c r="F210" s="132"/>
      <c r="G210" s="132"/>
      <c r="H210" s="132"/>
      <c r="I210" s="132"/>
      <c r="J210" s="132"/>
      <c r="K210" s="132"/>
      <c r="L210" s="132"/>
      <c r="M210" s="137"/>
      <c r="N210" s="137"/>
      <c r="O210" s="132"/>
      <c r="P210" s="139"/>
      <c r="Q210" s="132"/>
      <c r="R210" s="135"/>
      <c r="S210" s="132"/>
      <c r="T210" s="132"/>
      <c r="U210" s="132"/>
    </row>
    <row r="211" ht="12.75" customHeight="1">
      <c r="A211" s="132"/>
      <c r="B211" s="132"/>
      <c r="C211" s="132"/>
      <c r="D211" s="132"/>
      <c r="E211" s="54"/>
      <c r="F211" s="132"/>
      <c r="G211" s="132"/>
      <c r="H211" s="132"/>
      <c r="I211" s="132"/>
      <c r="J211" s="132"/>
      <c r="K211" s="132"/>
      <c r="L211" s="132"/>
      <c r="M211" s="137"/>
      <c r="N211" s="137"/>
      <c r="O211" s="132"/>
      <c r="P211" s="139"/>
      <c r="Q211" s="132"/>
      <c r="R211" s="135"/>
      <c r="S211" s="132"/>
      <c r="T211" s="132"/>
      <c r="U211" s="132"/>
    </row>
    <row r="212" ht="12.75" customHeight="1">
      <c r="A212" s="132"/>
      <c r="B212" s="132"/>
      <c r="C212" s="132"/>
      <c r="D212" s="132"/>
      <c r="E212" s="54"/>
      <c r="F212" s="132"/>
      <c r="G212" s="132"/>
      <c r="H212" s="132"/>
      <c r="I212" s="132"/>
      <c r="J212" s="132"/>
      <c r="K212" s="132"/>
      <c r="L212" s="132"/>
      <c r="M212" s="137"/>
      <c r="N212" s="137"/>
      <c r="O212" s="132"/>
      <c r="P212" s="139"/>
      <c r="Q212" s="132"/>
      <c r="R212" s="135"/>
      <c r="S212" s="132"/>
      <c r="T212" s="132"/>
      <c r="U212" s="132"/>
    </row>
    <row r="213" ht="12.75" customHeight="1">
      <c r="A213" s="132"/>
      <c r="B213" s="132"/>
      <c r="C213" s="132"/>
      <c r="D213" s="132"/>
      <c r="E213" s="54"/>
      <c r="F213" s="132"/>
      <c r="G213" s="132"/>
      <c r="H213" s="132"/>
      <c r="I213" s="132"/>
      <c r="J213" s="132"/>
      <c r="K213" s="132"/>
      <c r="L213" s="132"/>
      <c r="M213" s="137"/>
      <c r="N213" s="137"/>
      <c r="O213" s="132"/>
      <c r="P213" s="139"/>
      <c r="Q213" s="132"/>
      <c r="R213" s="135"/>
      <c r="S213" s="132"/>
      <c r="T213" s="132"/>
      <c r="U213" s="132"/>
    </row>
    <row r="214" ht="12.75" customHeight="1">
      <c r="A214" s="132"/>
      <c r="B214" s="132"/>
      <c r="C214" s="132"/>
      <c r="D214" s="132"/>
      <c r="E214" s="54"/>
      <c r="F214" s="132"/>
      <c r="G214" s="132"/>
      <c r="H214" s="132"/>
      <c r="I214" s="132"/>
      <c r="J214" s="132"/>
      <c r="K214" s="132"/>
      <c r="L214" s="132"/>
      <c r="M214" s="137"/>
      <c r="N214" s="137"/>
      <c r="O214" s="132"/>
      <c r="P214" s="139"/>
      <c r="Q214" s="132"/>
      <c r="R214" s="135"/>
      <c r="S214" s="132"/>
      <c r="T214" s="132"/>
      <c r="U214" s="132"/>
    </row>
    <row r="215" ht="12.75" customHeight="1">
      <c r="A215" s="132"/>
      <c r="B215" s="132"/>
      <c r="C215" s="132"/>
      <c r="D215" s="132"/>
      <c r="E215" s="54"/>
      <c r="F215" s="132"/>
      <c r="G215" s="132"/>
      <c r="H215" s="132"/>
      <c r="I215" s="132"/>
      <c r="J215" s="132"/>
      <c r="K215" s="132"/>
      <c r="L215" s="132"/>
      <c r="M215" s="137"/>
      <c r="N215" s="137"/>
      <c r="O215" s="132"/>
      <c r="P215" s="139"/>
      <c r="Q215" s="132"/>
      <c r="R215" s="135"/>
      <c r="S215" s="132"/>
      <c r="T215" s="132"/>
      <c r="U215" s="132"/>
    </row>
    <row r="216" ht="12.75" customHeight="1">
      <c r="A216" s="132"/>
      <c r="B216" s="132"/>
      <c r="C216" s="132"/>
      <c r="D216" s="132"/>
      <c r="E216" s="54"/>
      <c r="F216" s="132"/>
      <c r="G216" s="132"/>
      <c r="H216" s="132"/>
      <c r="I216" s="132"/>
      <c r="J216" s="132"/>
      <c r="K216" s="132"/>
      <c r="L216" s="132"/>
      <c r="M216" s="137"/>
      <c r="N216" s="137"/>
      <c r="O216" s="132"/>
      <c r="P216" s="139"/>
      <c r="Q216" s="132"/>
      <c r="R216" s="135"/>
      <c r="S216" s="132"/>
      <c r="T216" s="132"/>
      <c r="U216" s="132"/>
    </row>
    <row r="217" ht="12.75" customHeight="1">
      <c r="A217" s="132"/>
      <c r="B217" s="132"/>
      <c r="C217" s="132"/>
      <c r="D217" s="132"/>
      <c r="E217" s="54"/>
      <c r="F217" s="132"/>
      <c r="G217" s="132"/>
      <c r="H217" s="132"/>
      <c r="I217" s="132"/>
      <c r="J217" s="132"/>
      <c r="K217" s="132"/>
      <c r="L217" s="132"/>
      <c r="M217" s="137"/>
      <c r="N217" s="137"/>
      <c r="O217" s="132"/>
      <c r="P217" s="139"/>
      <c r="Q217" s="132"/>
      <c r="R217" s="135"/>
      <c r="S217" s="132"/>
      <c r="T217" s="132"/>
      <c r="U217" s="132"/>
    </row>
    <row r="218" ht="12.75" customHeight="1">
      <c r="A218" s="132"/>
      <c r="B218" s="132"/>
      <c r="C218" s="132"/>
      <c r="D218" s="132"/>
      <c r="E218" s="54"/>
      <c r="F218" s="132"/>
      <c r="G218" s="132"/>
      <c r="H218" s="132"/>
      <c r="I218" s="132"/>
      <c r="J218" s="132"/>
      <c r="K218" s="132"/>
      <c r="L218" s="132"/>
      <c r="M218" s="137"/>
      <c r="N218" s="137"/>
      <c r="O218" s="132"/>
      <c r="P218" s="139"/>
      <c r="Q218" s="132"/>
      <c r="R218" s="135"/>
      <c r="S218" s="132"/>
      <c r="T218" s="132"/>
      <c r="U218" s="132"/>
    </row>
    <row r="219" ht="12.75" customHeight="1">
      <c r="A219" s="132"/>
      <c r="B219" s="132"/>
      <c r="C219" s="132"/>
      <c r="D219" s="132"/>
      <c r="E219" s="54"/>
      <c r="F219" s="132"/>
      <c r="G219" s="132"/>
      <c r="H219" s="132"/>
      <c r="I219" s="132"/>
      <c r="J219" s="132"/>
      <c r="K219" s="132"/>
      <c r="L219" s="132"/>
      <c r="M219" s="137"/>
      <c r="N219" s="137"/>
      <c r="O219" s="132"/>
      <c r="P219" s="139"/>
      <c r="Q219" s="132"/>
      <c r="R219" s="135"/>
      <c r="S219" s="132"/>
      <c r="T219" s="132"/>
      <c r="U219" s="132"/>
    </row>
    <row r="220" ht="12.75" customHeight="1">
      <c r="A220" s="132"/>
      <c r="B220" s="132"/>
      <c r="C220" s="132"/>
      <c r="D220" s="132"/>
      <c r="E220" s="54"/>
      <c r="F220" s="132"/>
      <c r="G220" s="132"/>
      <c r="H220" s="132"/>
      <c r="I220" s="132"/>
      <c r="J220" s="132"/>
      <c r="K220" s="132"/>
      <c r="L220" s="132"/>
      <c r="M220" s="137"/>
      <c r="N220" s="137"/>
      <c r="O220" s="132"/>
      <c r="P220" s="139"/>
      <c r="Q220" s="132"/>
      <c r="R220" s="135"/>
      <c r="S220" s="132"/>
      <c r="T220" s="132"/>
      <c r="U220" s="132"/>
    </row>
    <row r="221" ht="12.75" customHeight="1">
      <c r="A221" s="132"/>
      <c r="B221" s="132"/>
      <c r="C221" s="132"/>
      <c r="D221" s="132"/>
      <c r="E221" s="54"/>
      <c r="F221" s="132"/>
      <c r="G221" s="132"/>
      <c r="H221" s="132"/>
      <c r="I221" s="132"/>
      <c r="J221" s="132"/>
      <c r="K221" s="132"/>
      <c r="L221" s="132"/>
      <c r="M221" s="137"/>
      <c r="N221" s="137"/>
      <c r="O221" s="132"/>
      <c r="P221" s="139"/>
      <c r="Q221" s="132"/>
      <c r="R221" s="135"/>
      <c r="S221" s="132"/>
      <c r="T221" s="132"/>
      <c r="U221" s="132"/>
    </row>
    <row r="222" ht="12.75" customHeight="1">
      <c r="A222" s="132"/>
      <c r="B222" s="132"/>
      <c r="C222" s="132"/>
      <c r="D222" s="132"/>
      <c r="E222" s="54"/>
      <c r="F222" s="132"/>
      <c r="G222" s="132"/>
      <c r="H222" s="132"/>
      <c r="I222" s="132"/>
      <c r="J222" s="132"/>
      <c r="K222" s="132"/>
      <c r="L222" s="132"/>
      <c r="M222" s="137"/>
      <c r="N222" s="137"/>
      <c r="O222" s="132"/>
      <c r="P222" s="139"/>
      <c r="Q222" s="132"/>
      <c r="R222" s="135"/>
      <c r="S222" s="132"/>
      <c r="T222" s="132"/>
      <c r="U222" s="132"/>
    </row>
    <row r="223" ht="12.75" customHeight="1">
      <c r="A223" s="132"/>
      <c r="B223" s="132"/>
      <c r="C223" s="132"/>
      <c r="D223" s="132"/>
      <c r="E223" s="54"/>
      <c r="F223" s="132"/>
      <c r="G223" s="132"/>
      <c r="H223" s="132"/>
      <c r="I223" s="132"/>
      <c r="J223" s="132"/>
      <c r="K223" s="132"/>
      <c r="L223" s="132"/>
      <c r="M223" s="137"/>
      <c r="N223" s="137"/>
      <c r="O223" s="132"/>
      <c r="P223" s="139"/>
      <c r="Q223" s="132"/>
      <c r="R223" s="135"/>
      <c r="S223" s="132"/>
      <c r="T223" s="132"/>
      <c r="U223" s="132"/>
    </row>
    <row r="224" ht="12.75" customHeight="1">
      <c r="A224" s="132"/>
      <c r="B224" s="132"/>
      <c r="C224" s="132"/>
      <c r="D224" s="132"/>
      <c r="E224" s="54"/>
      <c r="F224" s="132"/>
      <c r="G224" s="132"/>
      <c r="H224" s="132"/>
      <c r="I224" s="132"/>
      <c r="J224" s="132"/>
      <c r="K224" s="132"/>
      <c r="L224" s="132"/>
      <c r="M224" s="137"/>
      <c r="N224" s="137"/>
      <c r="O224" s="132"/>
      <c r="P224" s="139"/>
      <c r="Q224" s="132"/>
      <c r="R224" s="135"/>
      <c r="S224" s="132"/>
      <c r="T224" s="132"/>
      <c r="U224" s="132"/>
    </row>
    <row r="225" ht="12.75" customHeight="1">
      <c r="A225" s="132"/>
      <c r="B225" s="132"/>
      <c r="C225" s="132"/>
      <c r="D225" s="132"/>
      <c r="E225" s="54"/>
      <c r="F225" s="132"/>
      <c r="G225" s="132"/>
      <c r="H225" s="132"/>
      <c r="I225" s="132"/>
      <c r="J225" s="132"/>
      <c r="K225" s="132"/>
      <c r="L225" s="132"/>
      <c r="M225" s="137"/>
      <c r="N225" s="137"/>
      <c r="O225" s="132"/>
      <c r="P225" s="139"/>
      <c r="Q225" s="132"/>
      <c r="R225" s="135"/>
      <c r="S225" s="132"/>
      <c r="T225" s="132"/>
      <c r="U225" s="132"/>
    </row>
    <row r="226" ht="12.75" customHeight="1">
      <c r="A226" s="132"/>
      <c r="B226" s="132"/>
      <c r="C226" s="132"/>
      <c r="D226" s="132"/>
      <c r="E226" s="54"/>
      <c r="F226" s="132"/>
      <c r="G226" s="132"/>
      <c r="H226" s="132"/>
      <c r="I226" s="132"/>
      <c r="J226" s="132"/>
      <c r="K226" s="132"/>
      <c r="L226" s="132"/>
      <c r="M226" s="137"/>
      <c r="N226" s="137"/>
      <c r="O226" s="132"/>
      <c r="P226" s="139"/>
      <c r="Q226" s="132"/>
      <c r="R226" s="135"/>
      <c r="S226" s="132"/>
      <c r="T226" s="132"/>
      <c r="U226" s="132"/>
    </row>
    <row r="227" ht="12.75" customHeight="1">
      <c r="A227" s="132"/>
      <c r="B227" s="132"/>
      <c r="C227" s="132"/>
      <c r="D227" s="132"/>
      <c r="E227" s="54"/>
      <c r="F227" s="132"/>
      <c r="G227" s="132"/>
      <c r="H227" s="132"/>
      <c r="I227" s="132"/>
      <c r="J227" s="132"/>
      <c r="K227" s="132"/>
      <c r="L227" s="132"/>
      <c r="M227" s="137"/>
      <c r="N227" s="137"/>
      <c r="O227" s="132"/>
      <c r="P227" s="139"/>
      <c r="Q227" s="132"/>
      <c r="R227" s="135"/>
      <c r="S227" s="132"/>
      <c r="T227" s="132"/>
      <c r="U227" s="132"/>
    </row>
    <row r="228" ht="12.75" customHeight="1">
      <c r="A228" s="132"/>
      <c r="B228" s="132"/>
      <c r="C228" s="132"/>
      <c r="D228" s="132"/>
      <c r="E228" s="54"/>
      <c r="F228" s="132"/>
      <c r="G228" s="132"/>
      <c r="H228" s="132"/>
      <c r="I228" s="132"/>
      <c r="J228" s="132"/>
      <c r="K228" s="132"/>
      <c r="L228" s="132"/>
      <c r="M228" s="137"/>
      <c r="N228" s="137"/>
      <c r="O228" s="132"/>
      <c r="P228" s="139"/>
      <c r="Q228" s="132"/>
      <c r="R228" s="135"/>
      <c r="S228" s="132"/>
      <c r="T228" s="132"/>
      <c r="U228" s="132"/>
    </row>
    <row r="229" ht="12.75" customHeight="1">
      <c r="A229" s="132"/>
      <c r="B229" s="132"/>
      <c r="C229" s="132"/>
      <c r="D229" s="132"/>
      <c r="E229" s="54"/>
      <c r="F229" s="132"/>
      <c r="G229" s="132"/>
      <c r="H229" s="132"/>
      <c r="I229" s="132"/>
      <c r="J229" s="132"/>
      <c r="K229" s="132"/>
      <c r="L229" s="132"/>
      <c r="M229" s="137"/>
      <c r="N229" s="137"/>
      <c r="O229" s="132"/>
      <c r="P229" s="139"/>
      <c r="Q229" s="132"/>
      <c r="R229" s="135"/>
      <c r="S229" s="132"/>
      <c r="T229" s="132"/>
      <c r="U229" s="132"/>
    </row>
    <row r="230" ht="12.75" customHeight="1">
      <c r="A230" s="132"/>
      <c r="B230" s="132"/>
      <c r="C230" s="132"/>
      <c r="D230" s="132"/>
      <c r="E230" s="54"/>
      <c r="F230" s="132"/>
      <c r="G230" s="132"/>
      <c r="H230" s="132"/>
      <c r="I230" s="132"/>
      <c r="J230" s="132"/>
      <c r="K230" s="132"/>
      <c r="L230" s="132"/>
      <c r="M230" s="137"/>
      <c r="N230" s="137"/>
      <c r="O230" s="132"/>
      <c r="P230" s="139"/>
      <c r="Q230" s="132"/>
      <c r="R230" s="135"/>
      <c r="S230" s="132"/>
      <c r="T230" s="132"/>
      <c r="U230" s="132"/>
    </row>
    <row r="231" ht="12.75" customHeight="1">
      <c r="A231" s="132"/>
      <c r="B231" s="132"/>
      <c r="C231" s="132"/>
      <c r="D231" s="132"/>
      <c r="E231" s="54"/>
      <c r="F231" s="132"/>
      <c r="G231" s="132"/>
      <c r="H231" s="132"/>
      <c r="I231" s="132"/>
      <c r="J231" s="132"/>
      <c r="K231" s="132"/>
      <c r="L231" s="132"/>
      <c r="M231" s="137"/>
      <c r="N231" s="137"/>
      <c r="O231" s="132"/>
      <c r="P231" s="139"/>
      <c r="Q231" s="132"/>
      <c r="R231" s="135"/>
      <c r="S231" s="132"/>
      <c r="T231" s="132"/>
      <c r="U231" s="132"/>
    </row>
    <row r="232" ht="12.75" customHeight="1">
      <c r="A232" s="132"/>
      <c r="B232" s="132"/>
      <c r="C232" s="132"/>
      <c r="D232" s="132"/>
      <c r="E232" s="54"/>
      <c r="F232" s="132"/>
      <c r="G232" s="132"/>
      <c r="H232" s="132"/>
      <c r="I232" s="132"/>
      <c r="J232" s="132"/>
      <c r="K232" s="132"/>
      <c r="L232" s="132"/>
      <c r="M232" s="137"/>
      <c r="N232" s="137"/>
      <c r="O232" s="132"/>
      <c r="P232" s="139"/>
      <c r="Q232" s="132"/>
      <c r="R232" s="135"/>
      <c r="S232" s="132"/>
      <c r="T232" s="132"/>
      <c r="U232" s="132"/>
    </row>
    <row r="233" ht="12.75" customHeight="1">
      <c r="A233" s="132"/>
      <c r="B233" s="132"/>
      <c r="C233" s="132"/>
      <c r="D233" s="132"/>
      <c r="E233" s="54"/>
      <c r="F233" s="132"/>
      <c r="G233" s="132"/>
      <c r="H233" s="132"/>
      <c r="I233" s="132"/>
      <c r="J233" s="132"/>
      <c r="K233" s="132"/>
      <c r="L233" s="132"/>
      <c r="M233" s="137"/>
      <c r="N233" s="137"/>
      <c r="O233" s="132"/>
      <c r="P233" s="139"/>
      <c r="Q233" s="132"/>
      <c r="R233" s="135"/>
      <c r="S233" s="132"/>
      <c r="T233" s="132"/>
      <c r="U233" s="132"/>
    </row>
    <row r="234" ht="12.75" customHeight="1">
      <c r="A234" s="132"/>
      <c r="B234" s="132"/>
      <c r="C234" s="132"/>
      <c r="D234" s="132"/>
      <c r="E234" s="54"/>
      <c r="F234" s="132"/>
      <c r="G234" s="132"/>
      <c r="H234" s="132"/>
      <c r="I234" s="132"/>
      <c r="J234" s="132"/>
      <c r="K234" s="132"/>
      <c r="L234" s="132"/>
      <c r="M234" s="137"/>
      <c r="N234" s="137"/>
      <c r="O234" s="132"/>
      <c r="P234" s="139"/>
      <c r="Q234" s="132"/>
      <c r="R234" s="135"/>
      <c r="S234" s="132"/>
      <c r="T234" s="132"/>
      <c r="U234" s="132"/>
    </row>
    <row r="235" ht="12.75" customHeight="1">
      <c r="A235" s="132"/>
      <c r="B235" s="132"/>
      <c r="C235" s="132"/>
      <c r="D235" s="132"/>
      <c r="E235" s="54"/>
      <c r="F235" s="132"/>
      <c r="G235" s="132"/>
      <c r="H235" s="132"/>
      <c r="I235" s="132"/>
      <c r="J235" s="132"/>
      <c r="K235" s="132"/>
      <c r="L235" s="132"/>
      <c r="M235" s="137"/>
      <c r="N235" s="137"/>
      <c r="O235" s="132"/>
      <c r="P235" s="139"/>
      <c r="Q235" s="132"/>
      <c r="R235" s="135"/>
      <c r="S235" s="132"/>
      <c r="T235" s="132"/>
      <c r="U235" s="132"/>
    </row>
    <row r="236" ht="12.75" customHeight="1">
      <c r="A236" s="132"/>
      <c r="B236" s="132"/>
      <c r="C236" s="132"/>
      <c r="D236" s="132"/>
      <c r="E236" s="54"/>
      <c r="F236" s="132"/>
      <c r="G236" s="132"/>
      <c r="H236" s="132"/>
      <c r="I236" s="132"/>
      <c r="J236" s="132"/>
      <c r="K236" s="132"/>
      <c r="L236" s="132"/>
      <c r="M236" s="137"/>
      <c r="N236" s="137"/>
      <c r="O236" s="132"/>
      <c r="P236" s="139"/>
      <c r="Q236" s="132"/>
      <c r="R236" s="135"/>
      <c r="S236" s="132"/>
      <c r="T236" s="132"/>
      <c r="U236" s="132"/>
    </row>
    <row r="237" ht="12.75" customHeight="1">
      <c r="A237" s="132"/>
      <c r="B237" s="132"/>
      <c r="C237" s="132"/>
      <c r="D237" s="132"/>
      <c r="E237" s="54"/>
      <c r="F237" s="132"/>
      <c r="G237" s="132"/>
      <c r="H237" s="132"/>
      <c r="I237" s="132"/>
      <c r="J237" s="132"/>
      <c r="K237" s="132"/>
      <c r="L237" s="132"/>
      <c r="M237" s="137"/>
      <c r="N237" s="137"/>
      <c r="O237" s="132"/>
      <c r="P237" s="139"/>
      <c r="Q237" s="132"/>
      <c r="R237" s="135"/>
      <c r="S237" s="132"/>
      <c r="T237" s="132"/>
      <c r="U237" s="132"/>
    </row>
    <row r="238" ht="12.75" customHeight="1">
      <c r="A238" s="132"/>
      <c r="B238" s="132"/>
      <c r="C238" s="132"/>
      <c r="D238" s="132"/>
      <c r="E238" s="54"/>
      <c r="F238" s="132"/>
      <c r="G238" s="132"/>
      <c r="H238" s="132"/>
      <c r="I238" s="132"/>
      <c r="J238" s="132"/>
      <c r="K238" s="132"/>
      <c r="L238" s="132"/>
      <c r="M238" s="137"/>
      <c r="N238" s="137"/>
      <c r="O238" s="132"/>
      <c r="P238" s="139"/>
      <c r="Q238" s="132"/>
      <c r="R238" s="135"/>
      <c r="S238" s="132"/>
      <c r="T238" s="132"/>
      <c r="U238" s="132"/>
    </row>
    <row r="239" ht="12.75" customHeight="1">
      <c r="A239" s="132"/>
      <c r="B239" s="132"/>
      <c r="C239" s="132"/>
      <c r="D239" s="132"/>
      <c r="E239" s="54"/>
      <c r="F239" s="132"/>
      <c r="G239" s="132"/>
      <c r="H239" s="132"/>
      <c r="I239" s="132"/>
      <c r="J239" s="132"/>
      <c r="K239" s="132"/>
      <c r="L239" s="132"/>
      <c r="M239" s="137"/>
      <c r="N239" s="137"/>
      <c r="O239" s="132"/>
      <c r="P239" s="139"/>
      <c r="Q239" s="132"/>
      <c r="R239" s="135"/>
      <c r="S239" s="132"/>
      <c r="T239" s="132"/>
      <c r="U239" s="132"/>
    </row>
    <row r="240" ht="12.75" customHeight="1">
      <c r="A240" s="132"/>
      <c r="B240" s="132"/>
      <c r="C240" s="132"/>
      <c r="D240" s="132"/>
      <c r="E240" s="54"/>
      <c r="F240" s="132"/>
      <c r="G240" s="132"/>
      <c r="H240" s="132"/>
      <c r="I240" s="132"/>
      <c r="J240" s="132"/>
      <c r="K240" s="132"/>
      <c r="L240" s="132"/>
      <c r="M240" s="137"/>
      <c r="N240" s="137"/>
      <c r="O240" s="132"/>
      <c r="P240" s="139"/>
      <c r="Q240" s="132"/>
      <c r="R240" s="135"/>
      <c r="S240" s="132"/>
      <c r="T240" s="132"/>
      <c r="U240" s="132"/>
    </row>
    <row r="241" ht="12.75" customHeight="1">
      <c r="A241" s="132"/>
      <c r="B241" s="132"/>
      <c r="C241" s="132"/>
      <c r="D241" s="132"/>
      <c r="E241" s="54"/>
      <c r="F241" s="132"/>
      <c r="G241" s="132"/>
      <c r="H241" s="132"/>
      <c r="I241" s="132"/>
      <c r="J241" s="132"/>
      <c r="K241" s="132"/>
      <c r="L241" s="132"/>
      <c r="M241" s="137"/>
      <c r="N241" s="137"/>
      <c r="O241" s="132"/>
      <c r="P241" s="139"/>
      <c r="Q241" s="132"/>
      <c r="R241" s="135"/>
      <c r="S241" s="132"/>
      <c r="T241" s="132"/>
      <c r="U241" s="132"/>
    </row>
    <row r="242" ht="12.75" customHeight="1">
      <c r="A242" s="132"/>
      <c r="B242" s="132"/>
      <c r="C242" s="132"/>
      <c r="D242" s="132"/>
      <c r="E242" s="54"/>
      <c r="F242" s="132"/>
      <c r="G242" s="132"/>
      <c r="H242" s="132"/>
      <c r="I242" s="132"/>
      <c r="J242" s="132"/>
      <c r="K242" s="132"/>
      <c r="L242" s="132"/>
      <c r="M242" s="137"/>
      <c r="N242" s="137"/>
      <c r="O242" s="132"/>
      <c r="P242" s="139"/>
      <c r="Q242" s="132"/>
      <c r="R242" s="135"/>
      <c r="S242" s="132"/>
      <c r="T242" s="132"/>
      <c r="U242" s="132"/>
    </row>
    <row r="243" ht="12.75" customHeight="1">
      <c r="A243" s="132"/>
      <c r="B243" s="132"/>
      <c r="C243" s="132"/>
      <c r="D243" s="132"/>
      <c r="E243" s="54"/>
      <c r="F243" s="132"/>
      <c r="G243" s="132"/>
      <c r="H243" s="132"/>
      <c r="I243" s="132"/>
      <c r="J243" s="132"/>
      <c r="K243" s="132"/>
      <c r="L243" s="132"/>
      <c r="M243" s="137"/>
      <c r="N243" s="137"/>
      <c r="O243" s="132"/>
      <c r="P243" s="139"/>
      <c r="Q243" s="132"/>
      <c r="R243" s="135"/>
      <c r="S243" s="132"/>
      <c r="T243" s="132"/>
      <c r="U243" s="132"/>
    </row>
    <row r="244" ht="12.75" customHeight="1">
      <c r="A244" s="132"/>
      <c r="B244" s="132"/>
      <c r="C244" s="132"/>
      <c r="D244" s="132"/>
      <c r="E244" s="54"/>
      <c r="F244" s="132"/>
      <c r="G244" s="132"/>
      <c r="H244" s="132"/>
      <c r="I244" s="132"/>
      <c r="J244" s="132"/>
      <c r="K244" s="132"/>
      <c r="L244" s="132"/>
      <c r="M244" s="137"/>
      <c r="N244" s="137"/>
      <c r="O244" s="132"/>
      <c r="P244" s="139"/>
      <c r="Q244" s="132"/>
      <c r="R244" s="135"/>
      <c r="S244" s="132"/>
      <c r="T244" s="132"/>
      <c r="U244" s="132"/>
    </row>
    <row r="245" ht="12.75" customHeight="1">
      <c r="A245" s="132"/>
      <c r="B245" s="132"/>
      <c r="C245" s="132"/>
      <c r="D245" s="132"/>
      <c r="E245" s="54"/>
      <c r="F245" s="132"/>
      <c r="G245" s="132"/>
      <c r="H245" s="132"/>
      <c r="I245" s="132"/>
      <c r="J245" s="132"/>
      <c r="K245" s="132"/>
      <c r="L245" s="132"/>
      <c r="M245" s="137"/>
      <c r="N245" s="137"/>
      <c r="O245" s="132"/>
      <c r="P245" s="139"/>
      <c r="Q245" s="132"/>
      <c r="R245" s="135"/>
      <c r="S245" s="132"/>
      <c r="T245" s="132"/>
      <c r="U245" s="132"/>
    </row>
    <row r="246" ht="12.75" customHeight="1">
      <c r="A246" s="132"/>
      <c r="B246" s="132"/>
      <c r="C246" s="132"/>
      <c r="D246" s="132"/>
      <c r="E246" s="54"/>
      <c r="F246" s="132"/>
      <c r="G246" s="132"/>
      <c r="H246" s="132"/>
      <c r="I246" s="132"/>
      <c r="J246" s="132"/>
      <c r="K246" s="132"/>
      <c r="L246" s="132"/>
      <c r="M246" s="137"/>
      <c r="N246" s="137"/>
      <c r="O246" s="132"/>
      <c r="P246" s="139"/>
      <c r="Q246" s="132"/>
      <c r="R246" s="135"/>
      <c r="S246" s="132"/>
      <c r="T246" s="132"/>
      <c r="U246" s="132"/>
    </row>
    <row r="247" ht="12.75" customHeight="1">
      <c r="A247" s="132"/>
      <c r="B247" s="132"/>
      <c r="C247" s="132"/>
      <c r="D247" s="132"/>
      <c r="E247" s="54"/>
      <c r="F247" s="132"/>
      <c r="G247" s="132"/>
      <c r="H247" s="132"/>
      <c r="I247" s="132"/>
      <c r="J247" s="132"/>
      <c r="K247" s="132"/>
      <c r="L247" s="132"/>
      <c r="M247" s="137"/>
      <c r="N247" s="137"/>
      <c r="O247" s="132"/>
      <c r="P247" s="139"/>
      <c r="Q247" s="132"/>
      <c r="R247" s="135"/>
      <c r="S247" s="132"/>
      <c r="T247" s="132"/>
      <c r="U247" s="132"/>
    </row>
    <row r="248" ht="12.75" customHeight="1">
      <c r="A248" s="132"/>
      <c r="B248" s="132"/>
      <c r="C248" s="132"/>
      <c r="D248" s="132"/>
      <c r="E248" s="54"/>
      <c r="F248" s="132"/>
      <c r="G248" s="132"/>
      <c r="H248" s="132"/>
      <c r="I248" s="132"/>
      <c r="J248" s="132"/>
      <c r="K248" s="132"/>
      <c r="L248" s="132"/>
      <c r="M248" s="137"/>
      <c r="N248" s="137"/>
      <c r="O248" s="132"/>
      <c r="P248" s="139"/>
      <c r="Q248" s="132"/>
      <c r="R248" s="135"/>
      <c r="S248" s="132"/>
      <c r="T248" s="132"/>
      <c r="U248" s="132"/>
    </row>
    <row r="249" ht="12.75" customHeight="1">
      <c r="A249" s="132"/>
      <c r="B249" s="132"/>
      <c r="C249" s="132"/>
      <c r="D249" s="132"/>
      <c r="E249" s="54"/>
      <c r="F249" s="132"/>
      <c r="G249" s="132"/>
      <c r="H249" s="132"/>
      <c r="I249" s="132"/>
      <c r="J249" s="132"/>
      <c r="K249" s="132"/>
      <c r="L249" s="132"/>
      <c r="M249" s="137"/>
      <c r="N249" s="137"/>
      <c r="O249" s="132"/>
      <c r="P249" s="139"/>
      <c r="Q249" s="132"/>
      <c r="R249" s="135"/>
      <c r="S249" s="132"/>
      <c r="T249" s="132"/>
      <c r="U249" s="132"/>
    </row>
    <row r="250" ht="12.75" customHeight="1">
      <c r="A250" s="132"/>
      <c r="B250" s="132"/>
      <c r="C250" s="132"/>
      <c r="D250" s="132"/>
      <c r="E250" s="54"/>
      <c r="F250" s="132"/>
      <c r="G250" s="132"/>
      <c r="H250" s="132"/>
      <c r="I250" s="132"/>
      <c r="J250" s="132"/>
      <c r="K250" s="132"/>
      <c r="L250" s="132"/>
      <c r="M250" s="137"/>
      <c r="N250" s="137"/>
      <c r="O250" s="132"/>
      <c r="P250" s="139"/>
      <c r="Q250" s="132"/>
      <c r="R250" s="135"/>
      <c r="S250" s="132"/>
      <c r="T250" s="132"/>
      <c r="U250" s="132"/>
    </row>
    <row r="251" ht="12.75" customHeight="1">
      <c r="A251" s="132"/>
      <c r="B251" s="132"/>
      <c r="C251" s="132"/>
      <c r="D251" s="132"/>
      <c r="E251" s="54"/>
      <c r="F251" s="132"/>
      <c r="G251" s="132"/>
      <c r="H251" s="132"/>
      <c r="I251" s="132"/>
      <c r="J251" s="132"/>
      <c r="K251" s="132"/>
      <c r="L251" s="132"/>
      <c r="M251" s="137"/>
      <c r="N251" s="137"/>
      <c r="O251" s="132"/>
      <c r="P251" s="139"/>
      <c r="Q251" s="132"/>
      <c r="R251" s="135"/>
      <c r="S251" s="132"/>
      <c r="T251" s="132"/>
      <c r="U251" s="132"/>
    </row>
    <row r="252" ht="12.75" customHeight="1">
      <c r="A252" s="132"/>
      <c r="B252" s="132"/>
      <c r="C252" s="132"/>
      <c r="D252" s="132"/>
      <c r="E252" s="54"/>
      <c r="F252" s="132"/>
      <c r="G252" s="132"/>
      <c r="H252" s="132"/>
      <c r="I252" s="132"/>
      <c r="J252" s="132"/>
      <c r="K252" s="132"/>
      <c r="L252" s="132"/>
      <c r="M252" s="137"/>
      <c r="N252" s="137"/>
      <c r="O252" s="132"/>
      <c r="P252" s="139"/>
      <c r="Q252" s="132"/>
      <c r="R252" s="135"/>
      <c r="S252" s="132"/>
      <c r="T252" s="132"/>
      <c r="U252" s="132"/>
    </row>
    <row r="253" ht="12.75" customHeight="1">
      <c r="A253" s="132"/>
      <c r="B253" s="132"/>
      <c r="C253" s="132"/>
      <c r="D253" s="132"/>
      <c r="E253" s="54"/>
      <c r="F253" s="132"/>
      <c r="G253" s="132"/>
      <c r="H253" s="132"/>
      <c r="I253" s="132"/>
      <c r="J253" s="132"/>
      <c r="K253" s="132"/>
      <c r="L253" s="132"/>
      <c r="M253" s="137"/>
      <c r="N253" s="137"/>
      <c r="O253" s="132"/>
      <c r="P253" s="139"/>
      <c r="Q253" s="132"/>
      <c r="R253" s="135"/>
      <c r="S253" s="132"/>
      <c r="T253" s="132"/>
      <c r="U253" s="132"/>
    </row>
    <row r="254" ht="12.75" customHeight="1">
      <c r="A254" s="132"/>
      <c r="B254" s="132"/>
      <c r="C254" s="132"/>
      <c r="D254" s="132"/>
      <c r="E254" s="54"/>
      <c r="F254" s="132"/>
      <c r="G254" s="132"/>
      <c r="H254" s="132"/>
      <c r="I254" s="132"/>
      <c r="J254" s="132"/>
      <c r="K254" s="132"/>
      <c r="L254" s="132"/>
      <c r="M254" s="137"/>
      <c r="N254" s="137"/>
      <c r="O254" s="132"/>
      <c r="P254" s="139"/>
      <c r="Q254" s="132"/>
      <c r="R254" s="135"/>
      <c r="S254" s="132"/>
      <c r="T254" s="132"/>
      <c r="U254" s="132"/>
    </row>
    <row r="255" ht="12.75" customHeight="1">
      <c r="A255" s="132"/>
      <c r="B255" s="132"/>
      <c r="C255" s="132"/>
      <c r="D255" s="132"/>
      <c r="E255" s="54"/>
      <c r="F255" s="132"/>
      <c r="G255" s="132"/>
      <c r="H255" s="132"/>
      <c r="I255" s="132"/>
      <c r="J255" s="132"/>
      <c r="K255" s="132"/>
      <c r="L255" s="132"/>
      <c r="M255" s="137"/>
      <c r="N255" s="137"/>
      <c r="O255" s="132"/>
      <c r="P255" s="139"/>
      <c r="Q255" s="132"/>
      <c r="R255" s="135"/>
      <c r="S255" s="132"/>
      <c r="T255" s="132"/>
      <c r="U255" s="132"/>
    </row>
    <row r="256" ht="12.75" customHeight="1">
      <c r="A256" s="132"/>
      <c r="B256" s="132"/>
      <c r="C256" s="132"/>
      <c r="D256" s="132"/>
      <c r="E256" s="54"/>
      <c r="F256" s="132"/>
      <c r="G256" s="132"/>
      <c r="H256" s="132"/>
      <c r="I256" s="132"/>
      <c r="J256" s="132"/>
      <c r="K256" s="132"/>
      <c r="L256" s="132"/>
      <c r="M256" s="137"/>
      <c r="N256" s="137"/>
      <c r="O256" s="132"/>
      <c r="P256" s="139"/>
      <c r="Q256" s="132"/>
      <c r="R256" s="135"/>
      <c r="S256" s="132"/>
      <c r="T256" s="132"/>
      <c r="U256" s="132"/>
    </row>
    <row r="257" ht="12.75" customHeight="1">
      <c r="A257" s="132"/>
      <c r="B257" s="132"/>
      <c r="C257" s="132"/>
      <c r="D257" s="132"/>
      <c r="E257" s="54"/>
      <c r="F257" s="132"/>
      <c r="G257" s="132"/>
      <c r="H257" s="132"/>
      <c r="I257" s="132"/>
      <c r="J257" s="132"/>
      <c r="K257" s="132"/>
      <c r="L257" s="132"/>
      <c r="M257" s="137"/>
      <c r="N257" s="137"/>
      <c r="O257" s="132"/>
      <c r="P257" s="139"/>
      <c r="Q257" s="132"/>
      <c r="R257" s="135"/>
      <c r="S257" s="132"/>
      <c r="T257" s="132"/>
      <c r="U257" s="132"/>
    </row>
    <row r="258" ht="12.75" customHeight="1">
      <c r="A258" s="132"/>
      <c r="B258" s="132"/>
      <c r="C258" s="132"/>
      <c r="D258" s="132"/>
      <c r="E258" s="54"/>
      <c r="F258" s="132"/>
      <c r="G258" s="132"/>
      <c r="H258" s="132"/>
      <c r="I258" s="132"/>
      <c r="J258" s="132"/>
      <c r="K258" s="132"/>
      <c r="L258" s="132"/>
      <c r="M258" s="137"/>
      <c r="N258" s="137"/>
      <c r="O258" s="132"/>
      <c r="P258" s="139"/>
      <c r="Q258" s="132"/>
      <c r="R258" s="135"/>
      <c r="S258" s="132"/>
      <c r="T258" s="132"/>
      <c r="U258" s="132"/>
    </row>
    <row r="259" ht="12.75" customHeight="1">
      <c r="A259" s="132"/>
      <c r="B259" s="132"/>
      <c r="C259" s="132"/>
      <c r="D259" s="132"/>
      <c r="E259" s="54"/>
      <c r="F259" s="132"/>
      <c r="G259" s="132"/>
      <c r="H259" s="132"/>
      <c r="I259" s="132"/>
      <c r="J259" s="132"/>
      <c r="K259" s="132"/>
      <c r="L259" s="132"/>
      <c r="M259" s="137"/>
      <c r="N259" s="137"/>
      <c r="O259" s="132"/>
      <c r="P259" s="139"/>
      <c r="Q259" s="132"/>
      <c r="R259" s="135"/>
      <c r="S259" s="132"/>
      <c r="T259" s="132"/>
      <c r="U259" s="132"/>
    </row>
    <row r="260" ht="12.75" customHeight="1">
      <c r="A260" s="132"/>
      <c r="B260" s="132"/>
      <c r="C260" s="132"/>
      <c r="D260" s="132"/>
      <c r="E260" s="54"/>
      <c r="F260" s="132"/>
      <c r="G260" s="132"/>
      <c r="H260" s="132"/>
      <c r="I260" s="132"/>
      <c r="J260" s="132"/>
      <c r="K260" s="132"/>
      <c r="L260" s="132"/>
      <c r="M260" s="137"/>
      <c r="N260" s="137"/>
      <c r="O260" s="132"/>
      <c r="P260" s="139"/>
      <c r="Q260" s="132"/>
      <c r="R260" s="135"/>
      <c r="S260" s="132"/>
      <c r="T260" s="132"/>
      <c r="U260" s="132"/>
    </row>
    <row r="261" ht="12.75" customHeight="1">
      <c r="A261" s="132"/>
      <c r="B261" s="132"/>
      <c r="C261" s="132"/>
      <c r="D261" s="132"/>
      <c r="E261" s="54"/>
      <c r="F261" s="132"/>
      <c r="G261" s="132"/>
      <c r="H261" s="132"/>
      <c r="I261" s="132"/>
      <c r="J261" s="132"/>
      <c r="K261" s="132"/>
      <c r="L261" s="132"/>
      <c r="M261" s="137"/>
      <c r="N261" s="137"/>
      <c r="O261" s="132"/>
      <c r="P261" s="139"/>
      <c r="Q261" s="132"/>
      <c r="R261" s="135"/>
      <c r="S261" s="132"/>
      <c r="T261" s="132"/>
      <c r="U261" s="132"/>
    </row>
    <row r="262" ht="12.75" customHeight="1">
      <c r="A262" s="132"/>
      <c r="B262" s="132"/>
      <c r="C262" s="132"/>
      <c r="D262" s="132"/>
      <c r="E262" s="54"/>
      <c r="F262" s="132"/>
      <c r="G262" s="132"/>
      <c r="H262" s="132"/>
      <c r="I262" s="132"/>
      <c r="J262" s="132"/>
      <c r="K262" s="132"/>
      <c r="L262" s="132"/>
      <c r="M262" s="137"/>
      <c r="N262" s="137"/>
      <c r="O262" s="132"/>
      <c r="P262" s="139"/>
      <c r="Q262" s="132"/>
      <c r="R262" s="135"/>
      <c r="S262" s="132"/>
      <c r="T262" s="132"/>
      <c r="U262" s="132"/>
    </row>
    <row r="263" ht="12.75" customHeight="1">
      <c r="A263" s="132"/>
      <c r="B263" s="132"/>
      <c r="C263" s="132"/>
      <c r="D263" s="132"/>
      <c r="E263" s="54"/>
      <c r="F263" s="132"/>
      <c r="G263" s="132"/>
      <c r="H263" s="132"/>
      <c r="I263" s="132"/>
      <c r="J263" s="132"/>
      <c r="K263" s="132"/>
      <c r="L263" s="132"/>
      <c r="M263" s="137"/>
      <c r="N263" s="137"/>
      <c r="O263" s="132"/>
      <c r="P263" s="139"/>
      <c r="Q263" s="132"/>
      <c r="R263" s="135"/>
      <c r="S263" s="132"/>
      <c r="T263" s="132"/>
      <c r="U263" s="132"/>
    </row>
    <row r="264" ht="12.75" customHeight="1">
      <c r="A264" s="132"/>
      <c r="B264" s="132"/>
      <c r="C264" s="132"/>
      <c r="D264" s="132"/>
      <c r="E264" s="54"/>
      <c r="F264" s="132"/>
      <c r="G264" s="132"/>
      <c r="H264" s="132"/>
      <c r="I264" s="132"/>
      <c r="J264" s="132"/>
      <c r="K264" s="132"/>
      <c r="L264" s="132"/>
      <c r="M264" s="137"/>
      <c r="N264" s="137"/>
      <c r="O264" s="132"/>
      <c r="P264" s="139"/>
      <c r="Q264" s="132"/>
      <c r="R264" s="135"/>
      <c r="S264" s="132"/>
      <c r="T264" s="132"/>
      <c r="U264" s="132"/>
    </row>
    <row r="265" ht="12.75" customHeight="1">
      <c r="A265" s="132"/>
      <c r="B265" s="132"/>
      <c r="C265" s="132"/>
      <c r="D265" s="132"/>
      <c r="E265" s="54"/>
      <c r="F265" s="132"/>
      <c r="G265" s="132"/>
      <c r="H265" s="132"/>
      <c r="I265" s="132"/>
      <c r="J265" s="132"/>
      <c r="K265" s="132"/>
      <c r="L265" s="132"/>
      <c r="M265" s="137"/>
      <c r="N265" s="137"/>
      <c r="O265" s="132"/>
      <c r="P265" s="139"/>
      <c r="Q265" s="132"/>
      <c r="R265" s="135"/>
      <c r="S265" s="132"/>
      <c r="T265" s="132"/>
      <c r="U265" s="132"/>
    </row>
    <row r="266" ht="12.75" customHeight="1">
      <c r="A266" s="132"/>
      <c r="B266" s="132"/>
      <c r="C266" s="132"/>
      <c r="D266" s="132"/>
      <c r="E266" s="54"/>
      <c r="F266" s="132"/>
      <c r="G266" s="132"/>
      <c r="H266" s="132"/>
      <c r="I266" s="132"/>
      <c r="J266" s="132"/>
      <c r="K266" s="132"/>
      <c r="L266" s="132"/>
      <c r="M266" s="137"/>
      <c r="N266" s="137"/>
      <c r="O266" s="132"/>
      <c r="P266" s="139"/>
      <c r="Q266" s="132"/>
      <c r="R266" s="135"/>
      <c r="S266" s="132"/>
      <c r="T266" s="132"/>
      <c r="U266" s="132"/>
    </row>
    <row r="267" ht="12.75" customHeight="1">
      <c r="A267" s="132"/>
      <c r="B267" s="132"/>
      <c r="C267" s="132"/>
      <c r="D267" s="132"/>
      <c r="E267" s="54"/>
      <c r="F267" s="132"/>
      <c r="G267" s="132"/>
      <c r="H267" s="132"/>
      <c r="I267" s="132"/>
      <c r="J267" s="132"/>
      <c r="K267" s="132"/>
      <c r="L267" s="132"/>
      <c r="M267" s="137"/>
      <c r="N267" s="137"/>
      <c r="O267" s="132"/>
      <c r="P267" s="139"/>
      <c r="Q267" s="132"/>
      <c r="R267" s="135"/>
      <c r="S267" s="132"/>
      <c r="T267" s="132"/>
      <c r="U267" s="132"/>
    </row>
    <row r="268" ht="12.75" customHeight="1">
      <c r="A268" s="132"/>
      <c r="B268" s="132"/>
      <c r="C268" s="132"/>
      <c r="D268" s="132"/>
      <c r="E268" s="54"/>
      <c r="F268" s="132"/>
      <c r="G268" s="132"/>
      <c r="H268" s="132"/>
      <c r="I268" s="132"/>
      <c r="J268" s="132"/>
      <c r="K268" s="132"/>
      <c r="L268" s="132"/>
      <c r="M268" s="137"/>
      <c r="N268" s="137"/>
      <c r="O268" s="132"/>
      <c r="P268" s="139"/>
      <c r="Q268" s="132"/>
      <c r="R268" s="135"/>
      <c r="S268" s="132"/>
      <c r="T268" s="132"/>
      <c r="U268" s="132"/>
    </row>
    <row r="269" ht="12.75" customHeight="1">
      <c r="A269" s="132"/>
      <c r="B269" s="132"/>
      <c r="C269" s="132"/>
      <c r="D269" s="132"/>
      <c r="E269" s="54"/>
      <c r="F269" s="132"/>
      <c r="G269" s="132"/>
      <c r="H269" s="132"/>
      <c r="I269" s="132"/>
      <c r="J269" s="132"/>
      <c r="K269" s="132"/>
      <c r="L269" s="132"/>
      <c r="M269" s="137"/>
      <c r="N269" s="137"/>
      <c r="O269" s="132"/>
      <c r="P269" s="139"/>
      <c r="Q269" s="132"/>
      <c r="R269" s="135"/>
      <c r="S269" s="132"/>
      <c r="T269" s="132"/>
      <c r="U269" s="132"/>
    </row>
    <row r="270" ht="12.75" customHeight="1">
      <c r="A270" s="132"/>
      <c r="B270" s="132"/>
      <c r="C270" s="132"/>
      <c r="D270" s="132"/>
      <c r="E270" s="54"/>
      <c r="F270" s="132"/>
      <c r="G270" s="132"/>
      <c r="H270" s="132"/>
      <c r="I270" s="132"/>
      <c r="J270" s="132"/>
      <c r="K270" s="132"/>
      <c r="L270" s="132"/>
      <c r="M270" s="137"/>
      <c r="N270" s="137"/>
      <c r="O270" s="132"/>
      <c r="P270" s="139"/>
      <c r="Q270" s="132"/>
      <c r="R270" s="135"/>
      <c r="S270" s="132"/>
      <c r="T270" s="132"/>
      <c r="U270" s="132"/>
    </row>
    <row r="271" ht="12.75" customHeight="1">
      <c r="A271" s="132"/>
      <c r="B271" s="132"/>
      <c r="C271" s="132"/>
      <c r="D271" s="132"/>
      <c r="E271" s="54"/>
      <c r="F271" s="132"/>
      <c r="G271" s="132"/>
      <c r="H271" s="132"/>
      <c r="I271" s="132"/>
      <c r="J271" s="132"/>
      <c r="K271" s="132"/>
      <c r="L271" s="132"/>
      <c r="M271" s="137"/>
      <c r="N271" s="137"/>
      <c r="O271" s="132"/>
      <c r="P271" s="139"/>
      <c r="Q271" s="132"/>
      <c r="R271" s="135"/>
      <c r="S271" s="132"/>
      <c r="T271" s="132"/>
      <c r="U271" s="132"/>
    </row>
    <row r="272" ht="12.75" customHeight="1">
      <c r="A272" s="132"/>
      <c r="B272" s="132"/>
      <c r="C272" s="132"/>
      <c r="D272" s="132"/>
      <c r="E272" s="54"/>
      <c r="F272" s="132"/>
      <c r="G272" s="132"/>
      <c r="H272" s="132"/>
      <c r="I272" s="132"/>
      <c r="J272" s="132"/>
      <c r="K272" s="132"/>
      <c r="L272" s="132"/>
      <c r="M272" s="137"/>
      <c r="N272" s="137"/>
      <c r="O272" s="132"/>
      <c r="P272" s="139"/>
      <c r="Q272" s="132"/>
      <c r="R272" s="135"/>
      <c r="S272" s="132"/>
      <c r="T272" s="132"/>
      <c r="U272" s="132"/>
    </row>
    <row r="273" ht="12.75" customHeight="1">
      <c r="A273" s="132"/>
      <c r="B273" s="132"/>
      <c r="C273" s="132"/>
      <c r="D273" s="132"/>
      <c r="E273" s="54"/>
      <c r="F273" s="132"/>
      <c r="G273" s="132"/>
      <c r="H273" s="132"/>
      <c r="I273" s="132"/>
      <c r="J273" s="132"/>
      <c r="K273" s="132"/>
      <c r="L273" s="132"/>
      <c r="M273" s="137"/>
      <c r="N273" s="137"/>
      <c r="O273" s="132"/>
      <c r="P273" s="139"/>
      <c r="Q273" s="132"/>
      <c r="R273" s="135"/>
      <c r="S273" s="132"/>
      <c r="T273" s="132"/>
      <c r="U273" s="132"/>
    </row>
    <row r="274" ht="12.75" customHeight="1">
      <c r="A274" s="132"/>
      <c r="B274" s="132"/>
      <c r="C274" s="132"/>
      <c r="D274" s="132"/>
      <c r="E274" s="54"/>
      <c r="F274" s="132"/>
      <c r="G274" s="132"/>
      <c r="H274" s="132"/>
      <c r="I274" s="132"/>
      <c r="J274" s="132"/>
      <c r="K274" s="132"/>
      <c r="L274" s="132"/>
      <c r="M274" s="137"/>
      <c r="N274" s="137"/>
      <c r="O274" s="132"/>
      <c r="P274" s="139"/>
      <c r="Q274" s="132"/>
      <c r="R274" s="135"/>
      <c r="S274" s="132"/>
      <c r="T274" s="132"/>
      <c r="U274" s="132"/>
    </row>
    <row r="275" ht="12.75" customHeight="1">
      <c r="A275" s="132"/>
      <c r="B275" s="132"/>
      <c r="C275" s="132"/>
      <c r="D275" s="132"/>
      <c r="E275" s="54"/>
      <c r="F275" s="132"/>
      <c r="G275" s="132"/>
      <c r="H275" s="132"/>
      <c r="I275" s="132"/>
      <c r="J275" s="132"/>
      <c r="K275" s="132"/>
      <c r="L275" s="132"/>
      <c r="M275" s="137"/>
      <c r="N275" s="137"/>
      <c r="O275" s="132"/>
      <c r="P275" s="139"/>
      <c r="Q275" s="132"/>
      <c r="R275" s="135"/>
      <c r="S275" s="132"/>
      <c r="T275" s="132"/>
      <c r="U275" s="132"/>
    </row>
    <row r="276" ht="12.75" customHeight="1">
      <c r="A276" s="132"/>
      <c r="B276" s="132"/>
      <c r="C276" s="132"/>
      <c r="D276" s="132"/>
      <c r="E276" s="54"/>
      <c r="F276" s="132"/>
      <c r="G276" s="132"/>
      <c r="H276" s="132"/>
      <c r="I276" s="132"/>
      <c r="J276" s="132"/>
      <c r="K276" s="132"/>
      <c r="L276" s="132"/>
      <c r="M276" s="137"/>
      <c r="N276" s="137"/>
      <c r="O276" s="132"/>
      <c r="P276" s="139"/>
      <c r="Q276" s="132"/>
      <c r="R276" s="135"/>
      <c r="S276" s="132"/>
      <c r="T276" s="132"/>
      <c r="U276" s="132"/>
    </row>
    <row r="277" ht="12.75" customHeight="1">
      <c r="A277" s="132"/>
      <c r="B277" s="132"/>
      <c r="C277" s="132"/>
      <c r="D277" s="132"/>
      <c r="E277" s="54"/>
      <c r="F277" s="132"/>
      <c r="G277" s="132"/>
      <c r="H277" s="132"/>
      <c r="I277" s="132"/>
      <c r="J277" s="132"/>
      <c r="K277" s="132"/>
      <c r="L277" s="132"/>
      <c r="M277" s="137"/>
      <c r="N277" s="137"/>
      <c r="O277" s="132"/>
      <c r="P277" s="139"/>
      <c r="Q277" s="132"/>
      <c r="R277" s="135"/>
      <c r="S277" s="132"/>
      <c r="T277" s="132"/>
      <c r="U277" s="132"/>
    </row>
    <row r="278" ht="12.75" customHeight="1">
      <c r="A278" s="132"/>
      <c r="B278" s="132"/>
      <c r="C278" s="132"/>
      <c r="D278" s="132"/>
      <c r="E278" s="54"/>
      <c r="F278" s="132"/>
      <c r="G278" s="132"/>
      <c r="H278" s="132"/>
      <c r="I278" s="132"/>
      <c r="J278" s="132"/>
      <c r="K278" s="132"/>
      <c r="L278" s="132"/>
      <c r="M278" s="137"/>
      <c r="N278" s="137"/>
      <c r="O278" s="132"/>
      <c r="P278" s="139"/>
      <c r="Q278" s="132"/>
      <c r="R278" s="135"/>
      <c r="S278" s="132"/>
      <c r="T278" s="132"/>
      <c r="U278" s="132"/>
    </row>
    <row r="279" ht="12.75" customHeight="1">
      <c r="A279" s="132"/>
      <c r="B279" s="132"/>
      <c r="C279" s="132"/>
      <c r="D279" s="132"/>
      <c r="E279" s="54"/>
      <c r="F279" s="132"/>
      <c r="G279" s="132"/>
      <c r="H279" s="132"/>
      <c r="I279" s="132"/>
      <c r="J279" s="132"/>
      <c r="K279" s="132"/>
      <c r="L279" s="132"/>
      <c r="M279" s="137"/>
      <c r="N279" s="137"/>
      <c r="O279" s="132"/>
      <c r="P279" s="139"/>
      <c r="Q279" s="132"/>
      <c r="R279" s="135"/>
      <c r="S279" s="132"/>
      <c r="T279" s="132"/>
      <c r="U279" s="132"/>
    </row>
    <row r="280" ht="12.75" customHeight="1">
      <c r="A280" s="132"/>
      <c r="B280" s="132"/>
      <c r="C280" s="132"/>
      <c r="D280" s="132"/>
      <c r="E280" s="54"/>
      <c r="F280" s="132"/>
      <c r="G280" s="132"/>
      <c r="H280" s="132"/>
      <c r="I280" s="132"/>
      <c r="J280" s="132"/>
      <c r="K280" s="132"/>
      <c r="L280" s="132"/>
      <c r="M280" s="137"/>
      <c r="N280" s="137"/>
      <c r="O280" s="132"/>
      <c r="P280" s="139"/>
      <c r="Q280" s="132"/>
      <c r="R280" s="135"/>
      <c r="S280" s="132"/>
      <c r="T280" s="132"/>
      <c r="U280" s="132"/>
    </row>
    <row r="281" ht="12.75" customHeight="1">
      <c r="A281" s="132"/>
      <c r="B281" s="132"/>
      <c r="C281" s="132"/>
      <c r="D281" s="132"/>
      <c r="E281" s="54"/>
      <c r="F281" s="132"/>
      <c r="G281" s="132"/>
      <c r="H281" s="132"/>
      <c r="I281" s="132"/>
      <c r="J281" s="132"/>
      <c r="K281" s="132"/>
      <c r="L281" s="132"/>
      <c r="M281" s="137"/>
      <c r="N281" s="137"/>
      <c r="O281" s="132"/>
      <c r="P281" s="139"/>
      <c r="Q281" s="132"/>
      <c r="R281" s="135"/>
      <c r="S281" s="132"/>
      <c r="T281" s="132"/>
      <c r="U281" s="132"/>
    </row>
    <row r="282" ht="12.75" customHeight="1">
      <c r="A282" s="132"/>
      <c r="B282" s="132"/>
      <c r="C282" s="132"/>
      <c r="D282" s="132"/>
      <c r="E282" s="54"/>
      <c r="F282" s="132"/>
      <c r="G282" s="132"/>
      <c r="H282" s="132"/>
      <c r="I282" s="132"/>
      <c r="J282" s="132"/>
      <c r="K282" s="132"/>
      <c r="L282" s="132"/>
      <c r="M282" s="137"/>
      <c r="N282" s="137"/>
      <c r="O282" s="132"/>
      <c r="P282" s="139"/>
      <c r="Q282" s="132"/>
      <c r="R282" s="135"/>
      <c r="S282" s="132"/>
      <c r="T282" s="132"/>
      <c r="U282" s="132"/>
    </row>
    <row r="283" ht="12.75" customHeight="1">
      <c r="A283" s="132"/>
      <c r="B283" s="132"/>
      <c r="C283" s="132"/>
      <c r="D283" s="132"/>
      <c r="E283" s="54"/>
      <c r="F283" s="132"/>
      <c r="G283" s="132"/>
      <c r="H283" s="132"/>
      <c r="I283" s="132"/>
      <c r="J283" s="132"/>
      <c r="K283" s="132"/>
      <c r="L283" s="132"/>
      <c r="M283" s="137"/>
      <c r="N283" s="137"/>
      <c r="O283" s="132"/>
      <c r="P283" s="139"/>
      <c r="Q283" s="132"/>
      <c r="R283" s="135"/>
      <c r="S283" s="132"/>
      <c r="T283" s="132"/>
      <c r="U283" s="132"/>
    </row>
    <row r="284" ht="12.75" customHeight="1">
      <c r="A284" s="132"/>
      <c r="B284" s="132"/>
      <c r="C284" s="132"/>
      <c r="D284" s="132"/>
      <c r="E284" s="54"/>
      <c r="F284" s="132"/>
      <c r="G284" s="132"/>
      <c r="H284" s="132"/>
      <c r="I284" s="132"/>
      <c r="J284" s="132"/>
      <c r="K284" s="132"/>
      <c r="L284" s="132"/>
      <c r="M284" s="137"/>
      <c r="N284" s="137"/>
      <c r="O284" s="132"/>
      <c r="P284" s="139"/>
      <c r="Q284" s="132"/>
      <c r="R284" s="135"/>
      <c r="S284" s="132"/>
      <c r="T284" s="132"/>
      <c r="U284" s="132"/>
    </row>
    <row r="285" ht="12.75" customHeight="1">
      <c r="A285" s="132"/>
      <c r="B285" s="132"/>
      <c r="C285" s="132"/>
      <c r="D285" s="132"/>
      <c r="E285" s="54"/>
      <c r="F285" s="132"/>
      <c r="G285" s="132"/>
      <c r="H285" s="132"/>
      <c r="I285" s="132"/>
      <c r="J285" s="132"/>
      <c r="K285" s="132"/>
      <c r="L285" s="132"/>
      <c r="M285" s="137"/>
      <c r="N285" s="137"/>
      <c r="O285" s="132"/>
      <c r="P285" s="139"/>
      <c r="Q285" s="132"/>
      <c r="R285" s="135"/>
      <c r="S285" s="132"/>
      <c r="T285" s="132"/>
      <c r="U285" s="132"/>
    </row>
    <row r="286" ht="12.75" customHeight="1">
      <c r="A286" s="132"/>
      <c r="B286" s="132"/>
      <c r="C286" s="132"/>
      <c r="D286" s="132"/>
      <c r="E286" s="54"/>
      <c r="F286" s="132"/>
      <c r="G286" s="132"/>
      <c r="H286" s="132"/>
      <c r="I286" s="132"/>
      <c r="J286" s="132"/>
      <c r="K286" s="132"/>
      <c r="L286" s="132"/>
      <c r="M286" s="137"/>
      <c r="N286" s="137"/>
      <c r="O286" s="132"/>
      <c r="P286" s="139"/>
      <c r="Q286" s="132"/>
      <c r="R286" s="135"/>
      <c r="S286" s="132"/>
      <c r="T286" s="132"/>
      <c r="U286" s="132"/>
    </row>
    <row r="287" ht="12.75" customHeight="1">
      <c r="A287" s="132"/>
      <c r="B287" s="132"/>
      <c r="C287" s="132"/>
      <c r="D287" s="132"/>
      <c r="E287" s="54"/>
      <c r="F287" s="132"/>
      <c r="G287" s="132"/>
      <c r="H287" s="132"/>
      <c r="I287" s="132"/>
      <c r="J287" s="132"/>
      <c r="K287" s="132"/>
      <c r="L287" s="132"/>
      <c r="M287" s="137"/>
      <c r="N287" s="137"/>
      <c r="O287" s="132"/>
      <c r="P287" s="139"/>
      <c r="Q287" s="132"/>
      <c r="R287" s="135"/>
      <c r="S287" s="132"/>
      <c r="T287" s="132"/>
      <c r="U287" s="132"/>
    </row>
    <row r="288" ht="12.75" customHeight="1">
      <c r="A288" s="132"/>
      <c r="B288" s="132"/>
      <c r="C288" s="132"/>
      <c r="D288" s="132"/>
      <c r="E288" s="54"/>
      <c r="F288" s="132"/>
      <c r="G288" s="132"/>
      <c r="H288" s="132"/>
      <c r="I288" s="132"/>
      <c r="J288" s="132"/>
      <c r="K288" s="132"/>
      <c r="L288" s="132"/>
      <c r="M288" s="137"/>
      <c r="N288" s="137"/>
      <c r="O288" s="132"/>
      <c r="P288" s="139"/>
      <c r="Q288" s="132"/>
      <c r="R288" s="135"/>
      <c r="S288" s="132"/>
      <c r="T288" s="132"/>
      <c r="U288" s="132"/>
    </row>
    <row r="289" ht="12.75" customHeight="1">
      <c r="A289" s="132"/>
      <c r="B289" s="132"/>
      <c r="C289" s="132"/>
      <c r="D289" s="132"/>
      <c r="E289" s="54"/>
      <c r="F289" s="132"/>
      <c r="G289" s="132"/>
      <c r="H289" s="132"/>
      <c r="I289" s="132"/>
      <c r="J289" s="132"/>
      <c r="K289" s="132"/>
      <c r="L289" s="132"/>
      <c r="M289" s="137"/>
      <c r="N289" s="137"/>
      <c r="O289" s="132"/>
      <c r="P289" s="139"/>
      <c r="Q289" s="132"/>
      <c r="R289" s="135"/>
      <c r="S289" s="132"/>
      <c r="T289" s="132"/>
      <c r="U289" s="132"/>
    </row>
    <row r="290" ht="12.75" customHeight="1">
      <c r="A290" s="132"/>
      <c r="B290" s="132"/>
      <c r="C290" s="132"/>
      <c r="D290" s="132"/>
      <c r="E290" s="54"/>
      <c r="F290" s="132"/>
      <c r="G290" s="132"/>
      <c r="H290" s="132"/>
      <c r="I290" s="132"/>
      <c r="J290" s="132"/>
      <c r="K290" s="132"/>
      <c r="L290" s="132"/>
      <c r="M290" s="137"/>
      <c r="N290" s="137"/>
      <c r="O290" s="132"/>
      <c r="P290" s="139"/>
      <c r="Q290" s="132"/>
      <c r="R290" s="135"/>
      <c r="S290" s="132"/>
      <c r="T290" s="132"/>
      <c r="U290" s="132"/>
    </row>
    <row r="291" ht="12.75" customHeight="1">
      <c r="A291" s="132"/>
      <c r="B291" s="132"/>
      <c r="C291" s="132"/>
      <c r="D291" s="132"/>
      <c r="E291" s="54"/>
      <c r="F291" s="132"/>
      <c r="G291" s="132"/>
      <c r="H291" s="132"/>
      <c r="I291" s="132"/>
      <c r="J291" s="132"/>
      <c r="K291" s="132"/>
      <c r="L291" s="132"/>
      <c r="M291" s="137"/>
      <c r="N291" s="137"/>
      <c r="O291" s="132"/>
      <c r="P291" s="139"/>
      <c r="Q291" s="132"/>
      <c r="R291" s="135"/>
      <c r="S291" s="132"/>
      <c r="T291" s="132"/>
      <c r="U291" s="132"/>
    </row>
    <row r="292" ht="12.75" customHeight="1">
      <c r="A292" s="132"/>
      <c r="B292" s="132"/>
      <c r="C292" s="132"/>
      <c r="D292" s="132"/>
      <c r="E292" s="54"/>
      <c r="F292" s="132"/>
      <c r="G292" s="132"/>
      <c r="H292" s="132"/>
      <c r="I292" s="132"/>
      <c r="J292" s="132"/>
      <c r="K292" s="132"/>
      <c r="L292" s="132"/>
      <c r="M292" s="137"/>
      <c r="N292" s="137"/>
      <c r="O292" s="132"/>
      <c r="P292" s="139"/>
      <c r="Q292" s="132"/>
      <c r="R292" s="135"/>
      <c r="S292" s="132"/>
      <c r="T292" s="132"/>
      <c r="U292" s="132"/>
    </row>
    <row r="293" ht="12.75" customHeight="1">
      <c r="A293" s="132"/>
      <c r="B293" s="132"/>
      <c r="C293" s="132"/>
      <c r="D293" s="132"/>
      <c r="E293" s="54"/>
      <c r="F293" s="132"/>
      <c r="G293" s="132"/>
      <c r="H293" s="132"/>
      <c r="I293" s="132"/>
      <c r="J293" s="132"/>
      <c r="K293" s="132"/>
      <c r="L293" s="132"/>
      <c r="M293" s="137"/>
      <c r="N293" s="137"/>
      <c r="O293" s="132"/>
      <c r="P293" s="139"/>
      <c r="Q293" s="132"/>
      <c r="R293" s="135"/>
      <c r="S293" s="132"/>
      <c r="T293" s="132"/>
      <c r="U293" s="132"/>
    </row>
    <row r="294" ht="12.75" customHeight="1">
      <c r="A294" s="132"/>
      <c r="B294" s="132"/>
      <c r="C294" s="132"/>
      <c r="D294" s="132"/>
      <c r="E294" s="54"/>
      <c r="F294" s="132"/>
      <c r="G294" s="132"/>
      <c r="H294" s="132"/>
      <c r="I294" s="132"/>
      <c r="J294" s="132"/>
      <c r="K294" s="132"/>
      <c r="L294" s="132"/>
      <c r="M294" s="137"/>
      <c r="N294" s="137"/>
      <c r="O294" s="132"/>
      <c r="P294" s="139"/>
      <c r="Q294" s="132"/>
      <c r="R294" s="135"/>
      <c r="S294" s="132"/>
      <c r="T294" s="132"/>
      <c r="U294" s="132"/>
    </row>
    <row r="295" ht="12.75" customHeight="1">
      <c r="A295" s="132"/>
      <c r="B295" s="132"/>
      <c r="C295" s="132"/>
      <c r="D295" s="132"/>
      <c r="E295" s="54"/>
      <c r="F295" s="132"/>
      <c r="G295" s="132"/>
      <c r="H295" s="132"/>
      <c r="I295" s="132"/>
      <c r="J295" s="132"/>
      <c r="K295" s="132"/>
      <c r="L295" s="132"/>
      <c r="M295" s="137"/>
      <c r="N295" s="137"/>
      <c r="O295" s="132"/>
      <c r="P295" s="139"/>
      <c r="Q295" s="132"/>
      <c r="R295" s="135"/>
      <c r="S295" s="132"/>
      <c r="T295" s="132"/>
      <c r="U295" s="132"/>
    </row>
    <row r="296" ht="12.75" customHeight="1">
      <c r="A296" s="132"/>
      <c r="B296" s="132"/>
      <c r="C296" s="132"/>
      <c r="D296" s="132"/>
      <c r="E296" s="54"/>
      <c r="F296" s="132"/>
      <c r="G296" s="132"/>
      <c r="H296" s="132"/>
      <c r="I296" s="132"/>
      <c r="J296" s="132"/>
      <c r="K296" s="132"/>
      <c r="L296" s="132"/>
      <c r="M296" s="137"/>
      <c r="N296" s="137"/>
      <c r="O296" s="132"/>
      <c r="P296" s="139"/>
      <c r="Q296" s="132"/>
      <c r="R296" s="135"/>
      <c r="S296" s="132"/>
      <c r="T296" s="132"/>
      <c r="U296" s="132"/>
    </row>
    <row r="297" ht="12.75" customHeight="1">
      <c r="A297" s="132"/>
      <c r="B297" s="132"/>
      <c r="C297" s="132"/>
      <c r="D297" s="132"/>
      <c r="E297" s="54"/>
      <c r="F297" s="132"/>
      <c r="G297" s="132"/>
      <c r="H297" s="132"/>
      <c r="I297" s="132"/>
      <c r="J297" s="132"/>
      <c r="K297" s="132"/>
      <c r="L297" s="132"/>
      <c r="M297" s="137"/>
      <c r="N297" s="137"/>
      <c r="O297" s="132"/>
      <c r="P297" s="139"/>
      <c r="Q297" s="132"/>
      <c r="R297" s="135"/>
      <c r="S297" s="132"/>
      <c r="T297" s="132"/>
      <c r="U297" s="132"/>
    </row>
    <row r="298" ht="12.75" customHeight="1">
      <c r="A298" s="132"/>
      <c r="B298" s="132"/>
      <c r="C298" s="132"/>
      <c r="D298" s="132"/>
      <c r="E298" s="54"/>
      <c r="F298" s="132"/>
      <c r="G298" s="132"/>
      <c r="H298" s="132"/>
      <c r="I298" s="132"/>
      <c r="J298" s="132"/>
      <c r="K298" s="132"/>
      <c r="L298" s="132"/>
      <c r="M298" s="137"/>
      <c r="N298" s="137"/>
      <c r="O298" s="132"/>
      <c r="P298" s="139"/>
      <c r="Q298" s="132"/>
      <c r="R298" s="135"/>
      <c r="S298" s="132"/>
      <c r="T298" s="132"/>
      <c r="U298" s="132"/>
    </row>
    <row r="299" ht="12.75" customHeight="1">
      <c r="A299" s="132"/>
      <c r="B299" s="132"/>
      <c r="C299" s="132"/>
      <c r="D299" s="132"/>
      <c r="E299" s="54"/>
      <c r="F299" s="132"/>
      <c r="G299" s="132"/>
      <c r="H299" s="132"/>
      <c r="I299" s="132"/>
      <c r="J299" s="132"/>
      <c r="K299" s="132"/>
      <c r="L299" s="132"/>
      <c r="M299" s="137"/>
      <c r="N299" s="137"/>
      <c r="O299" s="132"/>
      <c r="P299" s="139"/>
      <c r="Q299" s="132"/>
      <c r="R299" s="135"/>
      <c r="S299" s="132"/>
      <c r="T299" s="132"/>
      <c r="U299" s="132"/>
    </row>
    <row r="300" ht="12.75" customHeight="1">
      <c r="A300" s="132"/>
      <c r="B300" s="132"/>
      <c r="C300" s="132"/>
      <c r="D300" s="132"/>
      <c r="E300" s="54"/>
      <c r="F300" s="132"/>
      <c r="G300" s="132"/>
      <c r="H300" s="132"/>
      <c r="I300" s="132"/>
      <c r="J300" s="132"/>
      <c r="K300" s="132"/>
      <c r="L300" s="132"/>
      <c r="M300" s="137"/>
      <c r="N300" s="137"/>
      <c r="O300" s="132"/>
      <c r="P300" s="139"/>
      <c r="Q300" s="132"/>
      <c r="R300" s="135"/>
      <c r="S300" s="132"/>
      <c r="T300" s="132"/>
      <c r="U300" s="132"/>
    </row>
    <row r="301" ht="12.75" customHeight="1">
      <c r="A301" s="132"/>
      <c r="B301" s="132"/>
      <c r="C301" s="132"/>
      <c r="D301" s="132"/>
      <c r="E301" s="54"/>
      <c r="F301" s="132"/>
      <c r="G301" s="132"/>
      <c r="H301" s="132"/>
      <c r="I301" s="132"/>
      <c r="J301" s="132"/>
      <c r="K301" s="132"/>
      <c r="L301" s="132"/>
      <c r="M301" s="137"/>
      <c r="N301" s="137"/>
      <c r="O301" s="132"/>
      <c r="P301" s="139"/>
      <c r="Q301" s="132"/>
      <c r="R301" s="135"/>
      <c r="S301" s="132"/>
      <c r="T301" s="132"/>
      <c r="U301" s="132"/>
    </row>
    <row r="302" ht="12.75" customHeight="1">
      <c r="A302" s="132"/>
      <c r="B302" s="132"/>
      <c r="C302" s="132"/>
      <c r="D302" s="132"/>
      <c r="E302" s="54"/>
      <c r="F302" s="132"/>
      <c r="G302" s="132"/>
      <c r="H302" s="132"/>
      <c r="I302" s="132"/>
      <c r="J302" s="132"/>
      <c r="K302" s="132"/>
      <c r="L302" s="132"/>
      <c r="M302" s="137"/>
      <c r="N302" s="137"/>
      <c r="O302" s="132"/>
      <c r="P302" s="139"/>
      <c r="Q302" s="132"/>
      <c r="R302" s="135"/>
      <c r="S302" s="132"/>
      <c r="T302" s="132"/>
      <c r="U302" s="132"/>
    </row>
    <row r="303" ht="12.75" customHeight="1">
      <c r="A303" s="132"/>
      <c r="B303" s="132"/>
      <c r="C303" s="132"/>
      <c r="D303" s="132"/>
      <c r="E303" s="54"/>
      <c r="F303" s="132"/>
      <c r="G303" s="132"/>
      <c r="H303" s="132"/>
      <c r="I303" s="132"/>
      <c r="J303" s="132"/>
      <c r="K303" s="132"/>
      <c r="L303" s="132"/>
      <c r="M303" s="137"/>
      <c r="N303" s="137"/>
      <c r="O303" s="132"/>
      <c r="P303" s="139"/>
      <c r="Q303" s="132"/>
      <c r="R303" s="135"/>
      <c r="S303" s="132"/>
      <c r="T303" s="132"/>
      <c r="U303" s="132"/>
    </row>
    <row r="304" ht="12.75" customHeight="1">
      <c r="A304" s="132"/>
      <c r="B304" s="132"/>
      <c r="C304" s="132"/>
      <c r="D304" s="132"/>
      <c r="E304" s="54"/>
      <c r="F304" s="132"/>
      <c r="G304" s="132"/>
      <c r="H304" s="132"/>
      <c r="I304" s="132"/>
      <c r="J304" s="132"/>
      <c r="K304" s="132"/>
      <c r="L304" s="132"/>
      <c r="M304" s="137"/>
      <c r="N304" s="137"/>
      <c r="O304" s="132"/>
      <c r="P304" s="139"/>
      <c r="Q304" s="132"/>
      <c r="R304" s="135"/>
      <c r="S304" s="132"/>
      <c r="T304" s="132"/>
      <c r="U304" s="132"/>
    </row>
    <row r="305" ht="12.75" customHeight="1">
      <c r="A305" s="132"/>
      <c r="B305" s="132"/>
      <c r="C305" s="132"/>
      <c r="D305" s="132"/>
      <c r="E305" s="54"/>
      <c r="F305" s="132"/>
      <c r="G305" s="132"/>
      <c r="H305" s="132"/>
      <c r="I305" s="132"/>
      <c r="J305" s="132"/>
      <c r="K305" s="132"/>
      <c r="L305" s="132"/>
      <c r="M305" s="137"/>
      <c r="N305" s="137"/>
      <c r="O305" s="132"/>
      <c r="P305" s="139"/>
      <c r="Q305" s="132"/>
      <c r="R305" s="135"/>
      <c r="S305" s="132"/>
      <c r="T305" s="132"/>
      <c r="U305" s="132"/>
    </row>
    <row r="306" ht="12.75" customHeight="1">
      <c r="A306" s="132"/>
      <c r="B306" s="132"/>
      <c r="C306" s="132"/>
      <c r="D306" s="132"/>
      <c r="E306" s="54"/>
      <c r="F306" s="132"/>
      <c r="G306" s="132"/>
      <c r="H306" s="132"/>
      <c r="I306" s="132"/>
      <c r="J306" s="132"/>
      <c r="K306" s="132"/>
      <c r="L306" s="132"/>
      <c r="M306" s="137"/>
      <c r="N306" s="137"/>
      <c r="O306" s="132"/>
      <c r="P306" s="139"/>
      <c r="Q306" s="132"/>
      <c r="R306" s="135"/>
      <c r="S306" s="132"/>
      <c r="T306" s="132"/>
      <c r="U306" s="132"/>
    </row>
    <row r="307" ht="12.75" customHeight="1">
      <c r="A307" s="132"/>
      <c r="B307" s="132"/>
      <c r="C307" s="132"/>
      <c r="D307" s="132"/>
      <c r="E307" s="54"/>
      <c r="F307" s="132"/>
      <c r="G307" s="132"/>
      <c r="H307" s="132"/>
      <c r="I307" s="132"/>
      <c r="J307" s="132"/>
      <c r="K307" s="132"/>
      <c r="L307" s="132"/>
      <c r="M307" s="137"/>
      <c r="N307" s="137"/>
      <c r="O307" s="132"/>
      <c r="P307" s="139"/>
      <c r="Q307" s="132"/>
      <c r="R307" s="135"/>
      <c r="S307" s="132"/>
      <c r="T307" s="132"/>
      <c r="U307" s="132"/>
    </row>
    <row r="308" ht="12.75" customHeight="1">
      <c r="A308" s="132"/>
      <c r="B308" s="132"/>
      <c r="C308" s="132"/>
      <c r="D308" s="132"/>
      <c r="E308" s="54"/>
      <c r="F308" s="132"/>
      <c r="G308" s="132"/>
      <c r="H308" s="132"/>
      <c r="I308" s="132"/>
      <c r="J308" s="132"/>
      <c r="K308" s="132"/>
      <c r="L308" s="132"/>
      <c r="M308" s="137"/>
      <c r="N308" s="137"/>
      <c r="O308" s="132"/>
      <c r="P308" s="139"/>
      <c r="Q308" s="132"/>
      <c r="R308" s="135"/>
      <c r="S308" s="132"/>
      <c r="T308" s="132"/>
      <c r="U308" s="132"/>
    </row>
    <row r="309" ht="12.75" customHeight="1">
      <c r="A309" s="132"/>
      <c r="B309" s="132"/>
      <c r="C309" s="132"/>
      <c r="D309" s="132"/>
      <c r="E309" s="54"/>
      <c r="F309" s="132"/>
      <c r="G309" s="132"/>
      <c r="H309" s="132"/>
      <c r="I309" s="132"/>
      <c r="J309" s="132"/>
      <c r="K309" s="132"/>
      <c r="L309" s="132"/>
      <c r="M309" s="137"/>
      <c r="N309" s="137"/>
      <c r="O309" s="132"/>
      <c r="P309" s="139"/>
      <c r="Q309" s="132"/>
      <c r="R309" s="135"/>
      <c r="S309" s="132"/>
      <c r="T309" s="132"/>
      <c r="U309" s="132"/>
    </row>
    <row r="310" ht="12.75" customHeight="1">
      <c r="A310" s="132"/>
      <c r="B310" s="132"/>
      <c r="C310" s="132"/>
      <c r="D310" s="132"/>
      <c r="E310" s="54"/>
      <c r="F310" s="132"/>
      <c r="G310" s="132"/>
      <c r="H310" s="132"/>
      <c r="I310" s="132"/>
      <c r="J310" s="132"/>
      <c r="K310" s="132"/>
      <c r="L310" s="132"/>
      <c r="M310" s="137"/>
      <c r="N310" s="137"/>
      <c r="O310" s="132"/>
      <c r="P310" s="139"/>
      <c r="Q310" s="132"/>
      <c r="R310" s="135"/>
      <c r="S310" s="132"/>
      <c r="T310" s="132"/>
      <c r="U310" s="132"/>
    </row>
    <row r="311" ht="12.75" customHeight="1">
      <c r="A311" s="132"/>
      <c r="B311" s="132"/>
      <c r="C311" s="132"/>
      <c r="D311" s="132"/>
      <c r="E311" s="54"/>
      <c r="F311" s="132"/>
      <c r="G311" s="132"/>
      <c r="H311" s="132"/>
      <c r="I311" s="132"/>
      <c r="J311" s="132"/>
      <c r="K311" s="132"/>
      <c r="L311" s="132"/>
      <c r="M311" s="137"/>
      <c r="N311" s="137"/>
      <c r="O311" s="132"/>
      <c r="P311" s="139"/>
      <c r="Q311" s="132"/>
      <c r="R311" s="135"/>
      <c r="S311" s="132"/>
      <c r="T311" s="132"/>
      <c r="U311" s="132"/>
    </row>
    <row r="312" ht="12.75" customHeight="1">
      <c r="A312" s="132"/>
      <c r="B312" s="132"/>
      <c r="C312" s="132"/>
      <c r="D312" s="132"/>
      <c r="E312" s="54"/>
      <c r="F312" s="132"/>
      <c r="G312" s="132"/>
      <c r="H312" s="132"/>
      <c r="I312" s="132"/>
      <c r="J312" s="132"/>
      <c r="K312" s="132"/>
      <c r="L312" s="132"/>
      <c r="M312" s="137"/>
      <c r="N312" s="137"/>
      <c r="O312" s="132"/>
      <c r="P312" s="139"/>
      <c r="Q312" s="132"/>
      <c r="R312" s="135"/>
      <c r="S312" s="132"/>
      <c r="T312" s="132"/>
      <c r="U312" s="132"/>
    </row>
    <row r="313" ht="12.75" customHeight="1">
      <c r="A313" s="132"/>
      <c r="B313" s="132"/>
      <c r="C313" s="132"/>
      <c r="D313" s="132"/>
      <c r="E313" s="54"/>
      <c r="F313" s="132"/>
      <c r="G313" s="132"/>
      <c r="H313" s="132"/>
      <c r="I313" s="132"/>
      <c r="J313" s="132"/>
      <c r="K313" s="132"/>
      <c r="L313" s="132"/>
      <c r="M313" s="137"/>
      <c r="N313" s="137"/>
      <c r="O313" s="132"/>
      <c r="P313" s="139"/>
      <c r="Q313" s="132"/>
      <c r="R313" s="135"/>
      <c r="S313" s="132"/>
      <c r="T313" s="132"/>
      <c r="U313" s="132"/>
    </row>
    <row r="314" ht="12.75" customHeight="1">
      <c r="A314" s="132"/>
      <c r="B314" s="132"/>
      <c r="C314" s="132"/>
      <c r="D314" s="132"/>
      <c r="E314" s="54"/>
      <c r="F314" s="132"/>
      <c r="G314" s="132"/>
      <c r="H314" s="132"/>
      <c r="I314" s="132"/>
      <c r="J314" s="132"/>
      <c r="K314" s="132"/>
      <c r="L314" s="132"/>
      <c r="M314" s="137"/>
      <c r="N314" s="137"/>
      <c r="O314" s="132"/>
      <c r="P314" s="139"/>
      <c r="Q314" s="132"/>
      <c r="R314" s="135"/>
      <c r="S314" s="132"/>
      <c r="T314" s="132"/>
      <c r="U314" s="132"/>
    </row>
    <row r="315" ht="12.75" customHeight="1">
      <c r="A315" s="132"/>
      <c r="B315" s="132"/>
      <c r="C315" s="132"/>
      <c r="D315" s="132"/>
      <c r="E315" s="54"/>
      <c r="F315" s="132"/>
      <c r="G315" s="132"/>
      <c r="H315" s="132"/>
      <c r="I315" s="132"/>
      <c r="J315" s="132"/>
      <c r="K315" s="132"/>
      <c r="L315" s="132"/>
      <c r="M315" s="137"/>
      <c r="N315" s="137"/>
      <c r="O315" s="132"/>
      <c r="P315" s="139"/>
      <c r="Q315" s="132"/>
      <c r="R315" s="135"/>
      <c r="S315" s="132"/>
      <c r="T315" s="132"/>
      <c r="U315" s="132"/>
    </row>
    <row r="316" ht="12.75" customHeight="1">
      <c r="A316" s="132"/>
      <c r="B316" s="132"/>
      <c r="C316" s="132"/>
      <c r="D316" s="132"/>
      <c r="E316" s="54"/>
      <c r="F316" s="132"/>
      <c r="G316" s="132"/>
      <c r="H316" s="132"/>
      <c r="I316" s="132"/>
      <c r="J316" s="132"/>
      <c r="K316" s="132"/>
      <c r="L316" s="132"/>
      <c r="M316" s="137"/>
      <c r="N316" s="137"/>
      <c r="O316" s="132"/>
      <c r="P316" s="139"/>
      <c r="Q316" s="132"/>
      <c r="R316" s="135"/>
      <c r="S316" s="132"/>
      <c r="T316" s="132"/>
      <c r="U316" s="132"/>
    </row>
    <row r="317" ht="12.75" customHeight="1">
      <c r="A317" s="132"/>
      <c r="B317" s="132"/>
      <c r="C317" s="132"/>
      <c r="D317" s="132"/>
      <c r="E317" s="54"/>
      <c r="F317" s="132"/>
      <c r="G317" s="132"/>
      <c r="H317" s="132"/>
      <c r="I317" s="132"/>
      <c r="J317" s="132"/>
      <c r="K317" s="132"/>
      <c r="L317" s="132"/>
      <c r="M317" s="137"/>
      <c r="N317" s="137"/>
      <c r="O317" s="132"/>
      <c r="P317" s="139"/>
      <c r="Q317" s="132"/>
      <c r="R317" s="135"/>
      <c r="S317" s="132"/>
      <c r="T317" s="132"/>
      <c r="U317" s="132"/>
    </row>
    <row r="318" ht="12.75" customHeight="1">
      <c r="A318" s="132"/>
      <c r="B318" s="132"/>
      <c r="C318" s="132"/>
      <c r="D318" s="132"/>
      <c r="E318" s="54"/>
      <c r="F318" s="132"/>
      <c r="G318" s="132"/>
      <c r="H318" s="132"/>
      <c r="I318" s="132"/>
      <c r="J318" s="132"/>
      <c r="K318" s="132"/>
      <c r="L318" s="132"/>
      <c r="M318" s="137"/>
      <c r="N318" s="137"/>
      <c r="O318" s="132"/>
      <c r="P318" s="139"/>
      <c r="Q318" s="132"/>
      <c r="R318" s="135"/>
      <c r="S318" s="132"/>
      <c r="T318" s="132"/>
      <c r="U318" s="132"/>
    </row>
    <row r="319" ht="12.75" customHeight="1">
      <c r="A319" s="132"/>
      <c r="B319" s="132"/>
      <c r="C319" s="132"/>
      <c r="D319" s="132"/>
      <c r="E319" s="54"/>
      <c r="F319" s="132"/>
      <c r="G319" s="132"/>
      <c r="H319" s="132"/>
      <c r="I319" s="132"/>
      <c r="J319" s="132"/>
      <c r="K319" s="132"/>
      <c r="L319" s="132"/>
      <c r="M319" s="137"/>
      <c r="N319" s="137"/>
      <c r="O319" s="132"/>
      <c r="P319" s="139"/>
      <c r="Q319" s="132"/>
      <c r="R319" s="135"/>
      <c r="S319" s="132"/>
      <c r="T319" s="132"/>
      <c r="U319" s="132"/>
    </row>
    <row r="320" ht="12.75" customHeight="1">
      <c r="A320" s="132"/>
      <c r="B320" s="132"/>
      <c r="C320" s="132"/>
      <c r="D320" s="132"/>
      <c r="E320" s="54"/>
      <c r="F320" s="132"/>
      <c r="G320" s="132"/>
      <c r="H320" s="132"/>
      <c r="I320" s="132"/>
      <c r="J320" s="132"/>
      <c r="K320" s="132"/>
      <c r="L320" s="132"/>
      <c r="M320" s="137"/>
      <c r="N320" s="137"/>
      <c r="O320" s="132"/>
      <c r="P320" s="139"/>
      <c r="Q320" s="132"/>
      <c r="R320" s="135"/>
      <c r="S320" s="132"/>
      <c r="T320" s="132"/>
      <c r="U320" s="132"/>
    </row>
    <row r="321" ht="12.75" customHeight="1">
      <c r="A321" s="132"/>
      <c r="B321" s="132"/>
      <c r="C321" s="132"/>
      <c r="D321" s="132"/>
      <c r="E321" s="54"/>
      <c r="F321" s="132"/>
      <c r="G321" s="132"/>
      <c r="H321" s="132"/>
      <c r="I321" s="132"/>
      <c r="J321" s="132"/>
      <c r="K321" s="132"/>
      <c r="L321" s="132"/>
      <c r="M321" s="137"/>
      <c r="N321" s="137"/>
      <c r="O321" s="132"/>
      <c r="P321" s="139"/>
      <c r="Q321" s="132"/>
      <c r="R321" s="135"/>
      <c r="S321" s="132"/>
      <c r="T321" s="132"/>
      <c r="U321" s="132"/>
    </row>
    <row r="322" ht="12.75" customHeight="1">
      <c r="A322" s="132"/>
      <c r="B322" s="132"/>
      <c r="C322" s="132"/>
      <c r="D322" s="132"/>
      <c r="E322" s="54"/>
      <c r="F322" s="132"/>
      <c r="G322" s="132"/>
      <c r="H322" s="132"/>
      <c r="I322" s="132"/>
      <c r="J322" s="132"/>
      <c r="K322" s="132"/>
      <c r="L322" s="132"/>
      <c r="M322" s="137"/>
      <c r="N322" s="137"/>
      <c r="O322" s="132"/>
      <c r="P322" s="139"/>
      <c r="Q322" s="132"/>
      <c r="R322" s="135"/>
      <c r="S322" s="132"/>
      <c r="T322" s="132"/>
      <c r="U322" s="132"/>
    </row>
    <row r="323" ht="12.75" customHeight="1">
      <c r="A323" s="132"/>
      <c r="B323" s="132"/>
      <c r="C323" s="132"/>
      <c r="D323" s="132"/>
      <c r="E323" s="54"/>
      <c r="F323" s="132"/>
      <c r="G323" s="132"/>
      <c r="H323" s="132"/>
      <c r="I323" s="132"/>
      <c r="J323" s="132"/>
      <c r="K323" s="132"/>
      <c r="L323" s="132"/>
      <c r="M323" s="137"/>
      <c r="N323" s="137"/>
      <c r="O323" s="132"/>
      <c r="P323" s="139"/>
      <c r="Q323" s="132"/>
      <c r="R323" s="135"/>
      <c r="S323" s="132"/>
      <c r="T323" s="132"/>
      <c r="U323" s="132"/>
    </row>
    <row r="324" ht="12.75" customHeight="1">
      <c r="A324" s="132"/>
      <c r="B324" s="132"/>
      <c r="C324" s="132"/>
      <c r="D324" s="132"/>
      <c r="E324" s="54"/>
      <c r="F324" s="132"/>
      <c r="G324" s="132"/>
      <c r="H324" s="132"/>
      <c r="I324" s="132"/>
      <c r="J324" s="132"/>
      <c r="K324" s="132"/>
      <c r="L324" s="132"/>
      <c r="M324" s="137"/>
      <c r="N324" s="137"/>
      <c r="O324" s="132"/>
      <c r="P324" s="139"/>
      <c r="Q324" s="132"/>
      <c r="R324" s="135"/>
      <c r="S324" s="132"/>
      <c r="T324" s="132"/>
      <c r="U324" s="132"/>
    </row>
    <row r="325" ht="12.75" customHeight="1">
      <c r="A325" s="132"/>
      <c r="B325" s="132"/>
      <c r="C325" s="132"/>
      <c r="D325" s="132"/>
      <c r="E325" s="54"/>
      <c r="F325" s="132"/>
      <c r="G325" s="132"/>
      <c r="H325" s="132"/>
      <c r="I325" s="132"/>
      <c r="J325" s="132"/>
      <c r="K325" s="132"/>
      <c r="L325" s="132"/>
      <c r="M325" s="137"/>
      <c r="N325" s="137"/>
      <c r="O325" s="132"/>
      <c r="P325" s="139"/>
      <c r="Q325" s="132"/>
      <c r="R325" s="135"/>
      <c r="S325" s="132"/>
      <c r="T325" s="132"/>
      <c r="U325" s="132"/>
    </row>
    <row r="326" ht="12.75" customHeight="1">
      <c r="A326" s="132"/>
      <c r="B326" s="132"/>
      <c r="C326" s="132"/>
      <c r="D326" s="132"/>
      <c r="E326" s="54"/>
      <c r="F326" s="132"/>
      <c r="G326" s="132"/>
      <c r="H326" s="132"/>
      <c r="I326" s="132"/>
      <c r="J326" s="132"/>
      <c r="K326" s="132"/>
      <c r="L326" s="132"/>
      <c r="M326" s="137"/>
      <c r="N326" s="137"/>
      <c r="O326" s="132"/>
      <c r="P326" s="139"/>
      <c r="Q326" s="132"/>
      <c r="R326" s="135"/>
      <c r="S326" s="132"/>
      <c r="T326" s="132"/>
      <c r="U326" s="132"/>
    </row>
    <row r="327" ht="12.75" customHeight="1">
      <c r="A327" s="132"/>
      <c r="B327" s="132"/>
      <c r="C327" s="132"/>
      <c r="D327" s="132"/>
      <c r="E327" s="54"/>
      <c r="F327" s="132"/>
      <c r="G327" s="132"/>
      <c r="H327" s="132"/>
      <c r="I327" s="132"/>
      <c r="J327" s="132"/>
      <c r="K327" s="132"/>
      <c r="L327" s="132"/>
      <c r="M327" s="137"/>
      <c r="N327" s="137"/>
      <c r="O327" s="132"/>
      <c r="P327" s="139"/>
      <c r="Q327" s="132"/>
      <c r="R327" s="135"/>
      <c r="S327" s="132"/>
      <c r="T327" s="132"/>
      <c r="U327" s="132"/>
    </row>
    <row r="328" ht="12.75" customHeight="1">
      <c r="A328" s="132"/>
      <c r="B328" s="132"/>
      <c r="C328" s="132"/>
      <c r="D328" s="132"/>
      <c r="E328" s="54"/>
      <c r="F328" s="132"/>
      <c r="G328" s="132"/>
      <c r="H328" s="132"/>
      <c r="I328" s="132"/>
      <c r="J328" s="132"/>
      <c r="K328" s="132"/>
      <c r="L328" s="132"/>
      <c r="M328" s="137"/>
      <c r="N328" s="137"/>
      <c r="O328" s="132"/>
      <c r="P328" s="139"/>
      <c r="Q328" s="132"/>
      <c r="R328" s="135"/>
      <c r="S328" s="132"/>
      <c r="T328" s="132"/>
      <c r="U328" s="132"/>
    </row>
    <row r="329" ht="12.75" customHeight="1">
      <c r="A329" s="132"/>
      <c r="B329" s="132"/>
      <c r="C329" s="132"/>
      <c r="D329" s="132"/>
      <c r="E329" s="54"/>
      <c r="F329" s="132"/>
      <c r="G329" s="132"/>
      <c r="H329" s="132"/>
      <c r="I329" s="132"/>
      <c r="J329" s="132"/>
      <c r="K329" s="132"/>
      <c r="L329" s="132"/>
      <c r="M329" s="137"/>
      <c r="N329" s="137"/>
      <c r="O329" s="132"/>
      <c r="P329" s="139"/>
      <c r="Q329" s="132"/>
      <c r="R329" s="135"/>
      <c r="S329" s="132"/>
      <c r="T329" s="132"/>
      <c r="U329" s="132"/>
    </row>
    <row r="330" ht="12.75" customHeight="1">
      <c r="A330" s="132"/>
      <c r="B330" s="132"/>
      <c r="C330" s="132"/>
      <c r="D330" s="132"/>
      <c r="E330" s="54"/>
      <c r="F330" s="132"/>
      <c r="G330" s="132"/>
      <c r="H330" s="132"/>
      <c r="I330" s="132"/>
      <c r="J330" s="132"/>
      <c r="K330" s="132"/>
      <c r="L330" s="132"/>
      <c r="M330" s="137"/>
      <c r="N330" s="137"/>
      <c r="O330" s="132"/>
      <c r="P330" s="139"/>
      <c r="Q330" s="132"/>
      <c r="R330" s="135"/>
      <c r="S330" s="132"/>
      <c r="T330" s="132"/>
      <c r="U330" s="132"/>
    </row>
    <row r="331" ht="12.75" customHeight="1">
      <c r="A331" s="132"/>
      <c r="B331" s="132"/>
      <c r="C331" s="132"/>
      <c r="D331" s="132"/>
      <c r="E331" s="54"/>
      <c r="F331" s="132"/>
      <c r="G331" s="132"/>
      <c r="H331" s="132"/>
      <c r="I331" s="132"/>
      <c r="J331" s="132"/>
      <c r="K331" s="132"/>
      <c r="L331" s="132"/>
      <c r="M331" s="137"/>
      <c r="N331" s="137"/>
      <c r="O331" s="132"/>
      <c r="P331" s="139"/>
      <c r="Q331" s="132"/>
      <c r="R331" s="135"/>
      <c r="S331" s="132"/>
      <c r="T331" s="132"/>
      <c r="U331" s="132"/>
    </row>
    <row r="332" ht="12.75" customHeight="1">
      <c r="A332" s="132"/>
      <c r="B332" s="132"/>
      <c r="C332" s="132"/>
      <c r="D332" s="132"/>
      <c r="E332" s="54"/>
      <c r="F332" s="132"/>
      <c r="G332" s="132"/>
      <c r="H332" s="132"/>
      <c r="I332" s="132"/>
      <c r="J332" s="132"/>
      <c r="K332" s="132"/>
      <c r="L332" s="132"/>
      <c r="M332" s="137"/>
      <c r="N332" s="137"/>
      <c r="O332" s="132"/>
      <c r="P332" s="139"/>
      <c r="Q332" s="132"/>
      <c r="R332" s="135"/>
      <c r="S332" s="132"/>
      <c r="T332" s="132"/>
      <c r="U332" s="132"/>
    </row>
    <row r="333" ht="12.75" customHeight="1">
      <c r="A333" s="132"/>
      <c r="B333" s="132"/>
      <c r="C333" s="132"/>
      <c r="D333" s="132"/>
      <c r="E333" s="54"/>
      <c r="F333" s="132"/>
      <c r="G333" s="132"/>
      <c r="H333" s="132"/>
      <c r="I333" s="132"/>
      <c r="J333" s="132"/>
      <c r="K333" s="132"/>
      <c r="L333" s="132"/>
      <c r="M333" s="137"/>
      <c r="N333" s="137"/>
      <c r="O333" s="132"/>
      <c r="P333" s="139"/>
      <c r="Q333" s="132"/>
      <c r="R333" s="135"/>
      <c r="S333" s="132"/>
      <c r="T333" s="132"/>
      <c r="U333" s="132"/>
    </row>
    <row r="334" ht="12.75" customHeight="1">
      <c r="A334" s="132"/>
      <c r="B334" s="132"/>
      <c r="C334" s="132"/>
      <c r="D334" s="132"/>
      <c r="E334" s="54"/>
      <c r="F334" s="132"/>
      <c r="G334" s="132"/>
      <c r="H334" s="132"/>
      <c r="I334" s="132"/>
      <c r="J334" s="132"/>
      <c r="K334" s="132"/>
      <c r="L334" s="132"/>
      <c r="M334" s="137"/>
      <c r="N334" s="137"/>
      <c r="O334" s="132"/>
      <c r="P334" s="139"/>
      <c r="Q334" s="132"/>
      <c r="R334" s="135"/>
      <c r="S334" s="132"/>
      <c r="T334" s="132"/>
      <c r="U334" s="132"/>
    </row>
    <row r="335" ht="12.75" customHeight="1">
      <c r="A335" s="132"/>
      <c r="B335" s="132"/>
      <c r="C335" s="132"/>
      <c r="D335" s="132"/>
      <c r="E335" s="54"/>
      <c r="F335" s="132"/>
      <c r="G335" s="132"/>
      <c r="H335" s="132"/>
      <c r="I335" s="132"/>
      <c r="J335" s="132"/>
      <c r="K335" s="132"/>
      <c r="L335" s="132"/>
      <c r="M335" s="137"/>
      <c r="N335" s="137"/>
      <c r="O335" s="132"/>
      <c r="P335" s="139"/>
      <c r="Q335" s="132"/>
      <c r="R335" s="135"/>
      <c r="S335" s="132"/>
      <c r="T335" s="132"/>
      <c r="U335" s="132"/>
    </row>
    <row r="336" ht="12.75" customHeight="1">
      <c r="A336" s="132"/>
      <c r="B336" s="132"/>
      <c r="C336" s="132"/>
      <c r="D336" s="132"/>
      <c r="E336" s="54"/>
      <c r="F336" s="132"/>
      <c r="G336" s="132"/>
      <c r="H336" s="132"/>
      <c r="I336" s="132"/>
      <c r="J336" s="132"/>
      <c r="K336" s="132"/>
      <c r="L336" s="132"/>
      <c r="M336" s="137"/>
      <c r="N336" s="137"/>
      <c r="O336" s="132"/>
      <c r="P336" s="139"/>
      <c r="Q336" s="132"/>
      <c r="R336" s="135"/>
      <c r="S336" s="132"/>
      <c r="T336" s="132"/>
      <c r="U336" s="132"/>
    </row>
    <row r="337" ht="12.75" customHeight="1">
      <c r="A337" s="132"/>
      <c r="B337" s="132"/>
      <c r="C337" s="132"/>
      <c r="D337" s="132"/>
      <c r="E337" s="54"/>
      <c r="F337" s="132"/>
      <c r="G337" s="132"/>
      <c r="H337" s="132"/>
      <c r="I337" s="132"/>
      <c r="J337" s="132"/>
      <c r="K337" s="132"/>
      <c r="L337" s="132"/>
      <c r="M337" s="137"/>
      <c r="N337" s="137"/>
      <c r="O337" s="132"/>
      <c r="P337" s="139"/>
      <c r="Q337" s="132"/>
      <c r="R337" s="135"/>
      <c r="S337" s="132"/>
      <c r="T337" s="132"/>
      <c r="U337" s="132"/>
    </row>
    <row r="338" ht="12.75" customHeight="1">
      <c r="A338" s="132"/>
      <c r="B338" s="132"/>
      <c r="C338" s="132"/>
      <c r="D338" s="132"/>
      <c r="E338" s="54"/>
      <c r="F338" s="132"/>
      <c r="G338" s="132"/>
      <c r="H338" s="132"/>
      <c r="I338" s="132"/>
      <c r="J338" s="132"/>
      <c r="K338" s="132"/>
      <c r="L338" s="132"/>
      <c r="M338" s="137"/>
      <c r="N338" s="137"/>
      <c r="O338" s="132"/>
      <c r="P338" s="139"/>
      <c r="Q338" s="132"/>
      <c r="R338" s="135"/>
      <c r="S338" s="132"/>
      <c r="T338" s="132"/>
      <c r="U338" s="132"/>
    </row>
    <row r="339" ht="12.75" customHeight="1">
      <c r="A339" s="132"/>
      <c r="B339" s="132"/>
      <c r="C339" s="132"/>
      <c r="D339" s="132"/>
      <c r="E339" s="54"/>
      <c r="F339" s="132"/>
      <c r="G339" s="132"/>
      <c r="H339" s="132"/>
      <c r="I339" s="132"/>
      <c r="J339" s="132"/>
      <c r="K339" s="132"/>
      <c r="L339" s="132"/>
      <c r="M339" s="137"/>
      <c r="N339" s="137"/>
      <c r="O339" s="132"/>
      <c r="P339" s="139"/>
      <c r="Q339" s="132"/>
      <c r="R339" s="135"/>
      <c r="S339" s="132"/>
      <c r="T339" s="132"/>
      <c r="U339" s="132"/>
    </row>
    <row r="340" ht="12.75" customHeight="1">
      <c r="A340" s="132"/>
      <c r="B340" s="132"/>
      <c r="C340" s="132"/>
      <c r="D340" s="132"/>
      <c r="E340" s="54"/>
      <c r="F340" s="132"/>
      <c r="G340" s="132"/>
      <c r="H340" s="132"/>
      <c r="I340" s="132"/>
      <c r="J340" s="132"/>
      <c r="K340" s="132"/>
      <c r="L340" s="132"/>
      <c r="M340" s="137"/>
      <c r="N340" s="137"/>
      <c r="O340" s="132"/>
      <c r="P340" s="139"/>
      <c r="Q340" s="132"/>
      <c r="R340" s="135"/>
      <c r="S340" s="132"/>
      <c r="T340" s="132"/>
      <c r="U340" s="132"/>
    </row>
    <row r="341" ht="12.75" customHeight="1">
      <c r="A341" s="132"/>
      <c r="B341" s="132"/>
      <c r="C341" s="132"/>
      <c r="D341" s="132"/>
      <c r="E341" s="54"/>
      <c r="F341" s="132"/>
      <c r="G341" s="132"/>
      <c r="H341" s="132"/>
      <c r="I341" s="132"/>
      <c r="J341" s="132"/>
      <c r="K341" s="132"/>
      <c r="L341" s="132"/>
      <c r="M341" s="137"/>
      <c r="N341" s="137"/>
      <c r="O341" s="132"/>
      <c r="P341" s="139"/>
      <c r="Q341" s="132"/>
      <c r="R341" s="135"/>
      <c r="S341" s="132"/>
      <c r="T341" s="132"/>
      <c r="U341" s="132"/>
    </row>
    <row r="342" ht="12.75" customHeight="1">
      <c r="A342" s="132"/>
      <c r="B342" s="132"/>
      <c r="C342" s="132"/>
      <c r="D342" s="132"/>
      <c r="E342" s="54"/>
      <c r="F342" s="132"/>
      <c r="G342" s="132"/>
      <c r="H342" s="132"/>
      <c r="I342" s="132"/>
      <c r="J342" s="132"/>
      <c r="K342" s="132"/>
      <c r="L342" s="132"/>
      <c r="M342" s="137"/>
      <c r="N342" s="137"/>
      <c r="O342" s="132"/>
      <c r="P342" s="139"/>
      <c r="Q342" s="132"/>
      <c r="R342" s="135"/>
      <c r="S342" s="132"/>
      <c r="T342" s="132"/>
      <c r="U342" s="132"/>
    </row>
    <row r="343" ht="12.75" customHeight="1">
      <c r="A343" s="132"/>
      <c r="B343" s="132"/>
      <c r="C343" s="132"/>
      <c r="D343" s="132"/>
      <c r="E343" s="54"/>
      <c r="F343" s="132"/>
      <c r="G343" s="132"/>
      <c r="H343" s="132"/>
      <c r="I343" s="132"/>
      <c r="J343" s="132"/>
      <c r="K343" s="132"/>
      <c r="L343" s="132"/>
      <c r="M343" s="137"/>
      <c r="N343" s="137"/>
      <c r="O343" s="132"/>
      <c r="P343" s="139"/>
      <c r="Q343" s="132"/>
      <c r="R343" s="135"/>
      <c r="S343" s="132"/>
      <c r="T343" s="132"/>
      <c r="U343" s="132"/>
    </row>
    <row r="344" ht="12.75" customHeight="1">
      <c r="A344" s="132"/>
      <c r="B344" s="132"/>
      <c r="C344" s="132"/>
      <c r="D344" s="132"/>
      <c r="E344" s="54"/>
      <c r="F344" s="132"/>
      <c r="G344" s="132"/>
      <c r="H344" s="132"/>
      <c r="I344" s="132"/>
      <c r="J344" s="132"/>
      <c r="K344" s="132"/>
      <c r="L344" s="132"/>
      <c r="M344" s="137"/>
      <c r="N344" s="137"/>
      <c r="O344" s="132"/>
      <c r="P344" s="139"/>
      <c r="Q344" s="132"/>
      <c r="R344" s="135"/>
      <c r="S344" s="132"/>
      <c r="T344" s="132"/>
      <c r="U344" s="132"/>
    </row>
    <row r="345" ht="12.75" customHeight="1">
      <c r="A345" s="132"/>
      <c r="B345" s="132"/>
      <c r="C345" s="132"/>
      <c r="D345" s="132"/>
      <c r="E345" s="54"/>
      <c r="F345" s="132"/>
      <c r="G345" s="132"/>
      <c r="H345" s="132"/>
      <c r="I345" s="132"/>
      <c r="J345" s="132"/>
      <c r="K345" s="132"/>
      <c r="L345" s="132"/>
      <c r="M345" s="137"/>
      <c r="N345" s="137"/>
      <c r="O345" s="132"/>
      <c r="P345" s="139"/>
      <c r="Q345" s="132"/>
      <c r="R345" s="135"/>
      <c r="S345" s="132"/>
      <c r="T345" s="132"/>
      <c r="U345" s="132"/>
    </row>
    <row r="346" ht="12.75" customHeight="1">
      <c r="A346" s="132"/>
      <c r="B346" s="132"/>
      <c r="C346" s="132"/>
      <c r="D346" s="132"/>
      <c r="E346" s="54"/>
      <c r="F346" s="132"/>
      <c r="G346" s="132"/>
      <c r="H346" s="132"/>
      <c r="I346" s="132"/>
      <c r="J346" s="132"/>
      <c r="K346" s="132"/>
      <c r="L346" s="132"/>
      <c r="M346" s="137"/>
      <c r="N346" s="137"/>
      <c r="O346" s="132"/>
      <c r="P346" s="139"/>
      <c r="Q346" s="132"/>
      <c r="R346" s="135"/>
      <c r="S346" s="132"/>
      <c r="T346" s="132"/>
      <c r="U346" s="132"/>
    </row>
    <row r="347" ht="12.75" customHeight="1">
      <c r="A347" s="132"/>
      <c r="B347" s="132"/>
      <c r="C347" s="132"/>
      <c r="D347" s="132"/>
      <c r="E347" s="54"/>
      <c r="F347" s="132"/>
      <c r="G347" s="132"/>
      <c r="H347" s="132"/>
      <c r="I347" s="132"/>
      <c r="J347" s="132"/>
      <c r="K347" s="132"/>
      <c r="L347" s="132"/>
      <c r="M347" s="137"/>
      <c r="N347" s="137"/>
      <c r="O347" s="132"/>
      <c r="P347" s="139"/>
      <c r="Q347" s="132"/>
      <c r="R347" s="135"/>
      <c r="S347" s="132"/>
      <c r="T347" s="132"/>
      <c r="U347" s="132"/>
    </row>
    <row r="348" ht="12.75" customHeight="1">
      <c r="A348" s="132"/>
      <c r="B348" s="132"/>
      <c r="C348" s="132"/>
      <c r="D348" s="132"/>
      <c r="E348" s="54"/>
      <c r="F348" s="132"/>
      <c r="G348" s="132"/>
      <c r="H348" s="132"/>
      <c r="I348" s="132"/>
      <c r="J348" s="132"/>
      <c r="K348" s="132"/>
      <c r="L348" s="132"/>
      <c r="M348" s="137"/>
      <c r="N348" s="137"/>
      <c r="O348" s="132"/>
      <c r="P348" s="139"/>
      <c r="Q348" s="132"/>
      <c r="R348" s="135"/>
      <c r="S348" s="132"/>
      <c r="T348" s="132"/>
      <c r="U348" s="132"/>
    </row>
    <row r="349" ht="12.75" customHeight="1">
      <c r="A349" s="132"/>
      <c r="B349" s="132"/>
      <c r="C349" s="132"/>
      <c r="D349" s="132"/>
      <c r="E349" s="54"/>
      <c r="F349" s="132"/>
      <c r="G349" s="132"/>
      <c r="H349" s="132"/>
      <c r="I349" s="132"/>
      <c r="J349" s="132"/>
      <c r="K349" s="132"/>
      <c r="L349" s="132"/>
      <c r="M349" s="137"/>
      <c r="N349" s="137"/>
      <c r="O349" s="132"/>
      <c r="P349" s="139"/>
      <c r="Q349" s="132"/>
      <c r="R349" s="135"/>
      <c r="S349" s="132"/>
      <c r="T349" s="132"/>
      <c r="U349" s="132"/>
    </row>
    <row r="350" ht="12.75" customHeight="1">
      <c r="A350" s="132"/>
      <c r="B350" s="132"/>
      <c r="C350" s="132"/>
      <c r="D350" s="132"/>
      <c r="E350" s="54"/>
      <c r="F350" s="132"/>
      <c r="G350" s="132"/>
      <c r="H350" s="132"/>
      <c r="I350" s="132"/>
      <c r="J350" s="132"/>
      <c r="K350" s="132"/>
      <c r="L350" s="132"/>
      <c r="M350" s="137"/>
      <c r="N350" s="137"/>
      <c r="O350" s="132"/>
      <c r="P350" s="139"/>
      <c r="Q350" s="132"/>
      <c r="R350" s="135"/>
      <c r="S350" s="132"/>
      <c r="T350" s="132"/>
      <c r="U350" s="132"/>
    </row>
    <row r="351" ht="12.75" customHeight="1">
      <c r="A351" s="132"/>
      <c r="B351" s="132"/>
      <c r="C351" s="132"/>
      <c r="D351" s="132"/>
      <c r="E351" s="54"/>
      <c r="F351" s="132"/>
      <c r="G351" s="132"/>
      <c r="H351" s="132"/>
      <c r="I351" s="132"/>
      <c r="J351" s="132"/>
      <c r="K351" s="132"/>
      <c r="L351" s="132"/>
      <c r="M351" s="137"/>
      <c r="N351" s="137"/>
      <c r="O351" s="132"/>
      <c r="P351" s="139"/>
      <c r="Q351" s="132"/>
      <c r="R351" s="135"/>
      <c r="S351" s="132"/>
      <c r="T351" s="132"/>
      <c r="U351" s="132"/>
    </row>
    <row r="352" ht="12.75" customHeight="1">
      <c r="A352" s="132"/>
      <c r="B352" s="132"/>
      <c r="C352" s="132"/>
      <c r="D352" s="132"/>
      <c r="E352" s="54"/>
      <c r="F352" s="132"/>
      <c r="G352" s="132"/>
      <c r="H352" s="132"/>
      <c r="I352" s="132"/>
      <c r="J352" s="132"/>
      <c r="K352" s="132"/>
      <c r="L352" s="132"/>
      <c r="M352" s="137"/>
      <c r="N352" s="137"/>
      <c r="O352" s="132"/>
      <c r="P352" s="139"/>
      <c r="Q352" s="132"/>
      <c r="R352" s="135"/>
      <c r="S352" s="132"/>
      <c r="T352" s="132"/>
      <c r="U352" s="132"/>
    </row>
    <row r="353" ht="12.75" customHeight="1">
      <c r="A353" s="132"/>
      <c r="B353" s="132"/>
      <c r="C353" s="132"/>
      <c r="D353" s="132"/>
      <c r="E353" s="54"/>
      <c r="F353" s="132"/>
      <c r="G353" s="132"/>
      <c r="H353" s="132"/>
      <c r="I353" s="132"/>
      <c r="J353" s="132"/>
      <c r="K353" s="132"/>
      <c r="L353" s="132"/>
      <c r="M353" s="137"/>
      <c r="N353" s="137"/>
      <c r="O353" s="132"/>
      <c r="P353" s="139"/>
      <c r="Q353" s="132"/>
      <c r="R353" s="135"/>
      <c r="S353" s="132"/>
      <c r="T353" s="132"/>
      <c r="U353" s="132"/>
    </row>
    <row r="354" ht="12.75" customHeight="1">
      <c r="A354" s="132"/>
      <c r="B354" s="132"/>
      <c r="C354" s="132"/>
      <c r="D354" s="132"/>
      <c r="E354" s="54"/>
      <c r="F354" s="132"/>
      <c r="G354" s="132"/>
      <c r="H354" s="132"/>
      <c r="I354" s="132"/>
      <c r="J354" s="132"/>
      <c r="K354" s="132"/>
      <c r="L354" s="132"/>
      <c r="M354" s="137"/>
      <c r="N354" s="137"/>
      <c r="O354" s="132"/>
      <c r="P354" s="139"/>
      <c r="Q354" s="132"/>
      <c r="R354" s="135"/>
      <c r="S354" s="132"/>
      <c r="T354" s="132"/>
      <c r="U354" s="132"/>
    </row>
    <row r="355" ht="12.75" customHeight="1">
      <c r="A355" s="132"/>
      <c r="B355" s="132"/>
      <c r="C355" s="132"/>
      <c r="D355" s="132"/>
      <c r="E355" s="54"/>
      <c r="F355" s="132"/>
      <c r="G355" s="132"/>
      <c r="H355" s="132"/>
      <c r="I355" s="132"/>
      <c r="J355" s="132"/>
      <c r="K355" s="132"/>
      <c r="L355" s="132"/>
      <c r="M355" s="137"/>
      <c r="N355" s="137"/>
      <c r="O355" s="132"/>
      <c r="P355" s="139"/>
      <c r="Q355" s="132"/>
      <c r="R355" s="135"/>
      <c r="S355" s="132"/>
      <c r="T355" s="132"/>
      <c r="U355" s="132"/>
    </row>
    <row r="356" ht="12.75" customHeight="1">
      <c r="A356" s="132"/>
      <c r="B356" s="132"/>
      <c r="C356" s="132"/>
      <c r="D356" s="132"/>
      <c r="E356" s="54"/>
      <c r="F356" s="132"/>
      <c r="G356" s="132"/>
      <c r="H356" s="132"/>
      <c r="I356" s="132"/>
      <c r="J356" s="132"/>
      <c r="K356" s="132"/>
      <c r="L356" s="132"/>
      <c r="M356" s="137"/>
      <c r="N356" s="137"/>
      <c r="O356" s="132"/>
      <c r="P356" s="139"/>
      <c r="Q356" s="132"/>
      <c r="R356" s="135"/>
      <c r="S356" s="132"/>
      <c r="T356" s="132"/>
      <c r="U356" s="132"/>
    </row>
    <row r="357" ht="12.75" customHeight="1">
      <c r="A357" s="132"/>
      <c r="B357" s="132"/>
      <c r="C357" s="132"/>
      <c r="D357" s="132"/>
      <c r="E357" s="54"/>
      <c r="F357" s="132"/>
      <c r="G357" s="132"/>
      <c r="H357" s="132"/>
      <c r="I357" s="132"/>
      <c r="J357" s="132"/>
      <c r="K357" s="132"/>
      <c r="L357" s="132"/>
      <c r="M357" s="137"/>
      <c r="N357" s="137"/>
      <c r="O357" s="132"/>
      <c r="P357" s="139"/>
      <c r="Q357" s="132"/>
      <c r="R357" s="135"/>
      <c r="S357" s="132"/>
      <c r="T357" s="132"/>
      <c r="U357" s="132"/>
    </row>
    <row r="358" ht="12.75" customHeight="1">
      <c r="A358" s="132"/>
      <c r="B358" s="132"/>
      <c r="C358" s="132"/>
      <c r="D358" s="132"/>
      <c r="E358" s="54"/>
      <c r="F358" s="132"/>
      <c r="G358" s="132"/>
      <c r="H358" s="132"/>
      <c r="I358" s="132"/>
      <c r="J358" s="132"/>
      <c r="K358" s="132"/>
      <c r="L358" s="132"/>
      <c r="M358" s="137"/>
      <c r="N358" s="137"/>
      <c r="O358" s="132"/>
      <c r="P358" s="139"/>
      <c r="Q358" s="132"/>
      <c r="R358" s="135"/>
      <c r="S358" s="132"/>
      <c r="T358" s="132"/>
      <c r="U358" s="132"/>
    </row>
    <row r="359" ht="12.75" customHeight="1">
      <c r="A359" s="132"/>
      <c r="B359" s="132"/>
      <c r="C359" s="132"/>
      <c r="D359" s="132"/>
      <c r="E359" s="54"/>
      <c r="F359" s="132"/>
      <c r="G359" s="132"/>
      <c r="H359" s="132"/>
      <c r="I359" s="132"/>
      <c r="J359" s="132"/>
      <c r="K359" s="132"/>
      <c r="L359" s="132"/>
      <c r="M359" s="137"/>
      <c r="N359" s="137"/>
      <c r="O359" s="132"/>
      <c r="P359" s="139"/>
      <c r="Q359" s="132"/>
      <c r="R359" s="135"/>
      <c r="S359" s="132"/>
      <c r="T359" s="132"/>
      <c r="U359" s="132"/>
    </row>
    <row r="360" ht="12.75" customHeight="1">
      <c r="A360" s="132"/>
      <c r="B360" s="132"/>
      <c r="C360" s="132"/>
      <c r="D360" s="132"/>
      <c r="E360" s="54"/>
      <c r="F360" s="132"/>
      <c r="G360" s="132"/>
      <c r="H360" s="132"/>
      <c r="I360" s="132"/>
      <c r="J360" s="132"/>
      <c r="K360" s="132"/>
      <c r="L360" s="132"/>
      <c r="M360" s="137"/>
      <c r="N360" s="137"/>
      <c r="O360" s="132"/>
      <c r="P360" s="139"/>
      <c r="Q360" s="132"/>
      <c r="R360" s="135"/>
      <c r="S360" s="132"/>
      <c r="T360" s="132"/>
      <c r="U360" s="132"/>
    </row>
    <row r="361" ht="12.75" customHeight="1">
      <c r="A361" s="132"/>
      <c r="B361" s="132"/>
      <c r="C361" s="132"/>
      <c r="D361" s="132"/>
      <c r="E361" s="54"/>
      <c r="F361" s="132"/>
      <c r="G361" s="132"/>
      <c r="H361" s="132"/>
      <c r="I361" s="132"/>
      <c r="J361" s="132"/>
      <c r="K361" s="132"/>
      <c r="L361" s="132"/>
      <c r="M361" s="137"/>
      <c r="N361" s="137"/>
      <c r="O361" s="132"/>
      <c r="P361" s="139"/>
      <c r="Q361" s="132"/>
      <c r="R361" s="135"/>
      <c r="S361" s="132"/>
      <c r="T361" s="132"/>
      <c r="U361" s="132"/>
    </row>
    <row r="362" ht="12.75" customHeight="1">
      <c r="A362" s="132"/>
      <c r="B362" s="132"/>
      <c r="C362" s="132"/>
      <c r="D362" s="132"/>
      <c r="E362" s="54"/>
      <c r="F362" s="132"/>
      <c r="G362" s="132"/>
      <c r="H362" s="132"/>
      <c r="I362" s="132"/>
      <c r="J362" s="132"/>
      <c r="K362" s="132"/>
      <c r="L362" s="132"/>
      <c r="M362" s="137"/>
      <c r="N362" s="137"/>
      <c r="O362" s="132"/>
      <c r="P362" s="139"/>
      <c r="Q362" s="132"/>
      <c r="R362" s="135"/>
      <c r="S362" s="132"/>
      <c r="T362" s="132"/>
      <c r="U362" s="132"/>
    </row>
    <row r="363" ht="12.75" customHeight="1">
      <c r="A363" s="132"/>
      <c r="B363" s="132"/>
      <c r="C363" s="132"/>
      <c r="D363" s="132"/>
      <c r="E363" s="54"/>
      <c r="F363" s="132"/>
      <c r="G363" s="132"/>
      <c r="H363" s="132"/>
      <c r="I363" s="132"/>
      <c r="J363" s="132"/>
      <c r="K363" s="132"/>
      <c r="L363" s="132"/>
      <c r="M363" s="137"/>
      <c r="N363" s="137"/>
      <c r="O363" s="132"/>
      <c r="P363" s="139"/>
      <c r="Q363" s="132"/>
      <c r="R363" s="135"/>
      <c r="S363" s="132"/>
      <c r="T363" s="132"/>
      <c r="U363" s="132"/>
    </row>
    <row r="364" ht="12.75" customHeight="1">
      <c r="A364" s="132"/>
      <c r="B364" s="132"/>
      <c r="C364" s="132"/>
      <c r="D364" s="132"/>
      <c r="E364" s="54"/>
      <c r="F364" s="132"/>
      <c r="G364" s="132"/>
      <c r="H364" s="132"/>
      <c r="I364" s="132"/>
      <c r="J364" s="132"/>
      <c r="K364" s="132"/>
      <c r="L364" s="132"/>
      <c r="M364" s="137"/>
      <c r="N364" s="137"/>
      <c r="O364" s="132"/>
      <c r="P364" s="139"/>
      <c r="Q364" s="132"/>
      <c r="R364" s="135"/>
      <c r="S364" s="132"/>
      <c r="T364" s="132"/>
      <c r="U364" s="132"/>
    </row>
    <row r="365" ht="12.75" customHeight="1">
      <c r="A365" s="132"/>
      <c r="B365" s="132"/>
      <c r="C365" s="132"/>
      <c r="D365" s="132"/>
      <c r="E365" s="54"/>
      <c r="F365" s="132"/>
      <c r="G365" s="132"/>
      <c r="H365" s="132"/>
      <c r="I365" s="132"/>
      <c r="J365" s="132"/>
      <c r="K365" s="132"/>
      <c r="L365" s="132"/>
      <c r="M365" s="137"/>
      <c r="N365" s="137"/>
      <c r="O365" s="132"/>
      <c r="P365" s="139"/>
      <c r="Q365" s="132"/>
      <c r="R365" s="135"/>
      <c r="S365" s="132"/>
      <c r="T365" s="132"/>
      <c r="U365" s="132"/>
    </row>
    <row r="366" ht="12.75" customHeight="1">
      <c r="A366" s="132"/>
      <c r="B366" s="132"/>
      <c r="C366" s="132"/>
      <c r="D366" s="132"/>
      <c r="E366" s="54"/>
      <c r="F366" s="132"/>
      <c r="G366" s="132"/>
      <c r="H366" s="132"/>
      <c r="I366" s="132"/>
      <c r="J366" s="132"/>
      <c r="K366" s="132"/>
      <c r="L366" s="132"/>
      <c r="M366" s="137"/>
      <c r="N366" s="137"/>
      <c r="O366" s="132"/>
      <c r="P366" s="139"/>
      <c r="Q366" s="132"/>
      <c r="R366" s="135"/>
      <c r="S366" s="132"/>
      <c r="T366" s="132"/>
      <c r="U366" s="132"/>
    </row>
    <row r="367" ht="12.75" customHeight="1">
      <c r="A367" s="132"/>
      <c r="B367" s="132"/>
      <c r="C367" s="132"/>
      <c r="D367" s="132"/>
      <c r="E367" s="54"/>
      <c r="F367" s="132"/>
      <c r="G367" s="132"/>
      <c r="H367" s="132"/>
      <c r="I367" s="132"/>
      <c r="J367" s="132"/>
      <c r="K367" s="132"/>
      <c r="L367" s="132"/>
      <c r="M367" s="137"/>
      <c r="N367" s="137"/>
      <c r="O367" s="132"/>
      <c r="P367" s="139"/>
      <c r="Q367" s="132"/>
      <c r="R367" s="135"/>
      <c r="S367" s="132"/>
      <c r="T367" s="132"/>
      <c r="U367" s="132"/>
    </row>
    <row r="368" ht="12.75" customHeight="1">
      <c r="A368" s="132"/>
      <c r="B368" s="132"/>
      <c r="C368" s="132"/>
      <c r="D368" s="132"/>
      <c r="E368" s="54"/>
      <c r="F368" s="132"/>
      <c r="G368" s="132"/>
      <c r="H368" s="132"/>
      <c r="I368" s="132"/>
      <c r="J368" s="132"/>
      <c r="K368" s="132"/>
      <c r="L368" s="132"/>
      <c r="M368" s="137"/>
      <c r="N368" s="137"/>
      <c r="O368" s="132"/>
      <c r="P368" s="139"/>
      <c r="Q368" s="132"/>
      <c r="R368" s="135"/>
      <c r="S368" s="132"/>
      <c r="T368" s="132"/>
      <c r="U368" s="132"/>
    </row>
    <row r="369" ht="12.75" customHeight="1">
      <c r="A369" s="132"/>
      <c r="B369" s="132"/>
      <c r="C369" s="132"/>
      <c r="D369" s="132"/>
      <c r="E369" s="54"/>
      <c r="F369" s="132"/>
      <c r="G369" s="132"/>
      <c r="H369" s="132"/>
      <c r="I369" s="132"/>
      <c r="J369" s="132"/>
      <c r="K369" s="132"/>
      <c r="L369" s="132"/>
      <c r="M369" s="137"/>
      <c r="N369" s="137"/>
      <c r="O369" s="132"/>
      <c r="P369" s="139"/>
      <c r="Q369" s="132"/>
      <c r="R369" s="135"/>
      <c r="S369" s="132"/>
      <c r="T369" s="132"/>
      <c r="U369" s="132"/>
    </row>
    <row r="370" ht="12.75" customHeight="1">
      <c r="A370" s="132"/>
      <c r="B370" s="132"/>
      <c r="C370" s="132"/>
      <c r="D370" s="132"/>
      <c r="E370" s="54"/>
      <c r="F370" s="132"/>
      <c r="G370" s="132"/>
      <c r="H370" s="132"/>
      <c r="I370" s="132"/>
      <c r="J370" s="132"/>
      <c r="K370" s="132"/>
      <c r="L370" s="132"/>
      <c r="M370" s="137"/>
      <c r="N370" s="137"/>
      <c r="O370" s="132"/>
      <c r="P370" s="139"/>
      <c r="Q370" s="132"/>
      <c r="R370" s="135"/>
      <c r="S370" s="132"/>
      <c r="T370" s="132"/>
      <c r="U370" s="132"/>
    </row>
    <row r="371" ht="12.75" customHeight="1">
      <c r="A371" s="132"/>
      <c r="B371" s="132"/>
      <c r="C371" s="132"/>
      <c r="D371" s="132"/>
      <c r="E371" s="54"/>
      <c r="F371" s="132"/>
      <c r="G371" s="132"/>
      <c r="H371" s="132"/>
      <c r="I371" s="132"/>
      <c r="J371" s="132"/>
      <c r="K371" s="132"/>
      <c r="L371" s="132"/>
      <c r="M371" s="137"/>
      <c r="N371" s="137"/>
      <c r="O371" s="132"/>
      <c r="P371" s="139"/>
      <c r="Q371" s="132"/>
      <c r="R371" s="135"/>
      <c r="S371" s="132"/>
      <c r="T371" s="132"/>
      <c r="U371" s="132"/>
    </row>
    <row r="372" ht="12.75" customHeight="1">
      <c r="A372" s="132"/>
      <c r="B372" s="132"/>
      <c r="C372" s="132"/>
      <c r="D372" s="132"/>
      <c r="E372" s="54"/>
      <c r="F372" s="132"/>
      <c r="G372" s="132"/>
      <c r="H372" s="132"/>
      <c r="I372" s="132"/>
      <c r="J372" s="132"/>
      <c r="K372" s="132"/>
      <c r="L372" s="132"/>
      <c r="M372" s="137"/>
      <c r="N372" s="137"/>
      <c r="O372" s="132"/>
      <c r="P372" s="139"/>
      <c r="Q372" s="132"/>
      <c r="R372" s="135"/>
      <c r="S372" s="132"/>
      <c r="T372" s="132"/>
      <c r="U372" s="132"/>
    </row>
    <row r="373" ht="12.75" customHeight="1">
      <c r="A373" s="132"/>
      <c r="B373" s="132"/>
      <c r="C373" s="132"/>
      <c r="D373" s="132"/>
      <c r="E373" s="54"/>
      <c r="F373" s="132"/>
      <c r="G373" s="132"/>
      <c r="H373" s="132"/>
      <c r="I373" s="132"/>
      <c r="J373" s="132"/>
      <c r="K373" s="132"/>
      <c r="L373" s="132"/>
      <c r="M373" s="137"/>
      <c r="N373" s="137"/>
      <c r="O373" s="132"/>
      <c r="P373" s="139"/>
      <c r="Q373" s="132"/>
      <c r="R373" s="135"/>
      <c r="S373" s="132"/>
      <c r="T373" s="132"/>
      <c r="U373" s="132"/>
    </row>
    <row r="374" ht="12.75" customHeight="1">
      <c r="A374" s="132"/>
      <c r="B374" s="132"/>
      <c r="C374" s="132"/>
      <c r="D374" s="132"/>
      <c r="E374" s="54"/>
      <c r="F374" s="132"/>
      <c r="G374" s="132"/>
      <c r="H374" s="132"/>
      <c r="I374" s="132"/>
      <c r="J374" s="132"/>
      <c r="K374" s="132"/>
      <c r="L374" s="132"/>
      <c r="M374" s="137"/>
      <c r="N374" s="137"/>
      <c r="O374" s="132"/>
      <c r="P374" s="139"/>
      <c r="Q374" s="132"/>
      <c r="R374" s="135"/>
      <c r="S374" s="132"/>
      <c r="T374" s="132"/>
      <c r="U374" s="132"/>
    </row>
    <row r="375" ht="12.75" customHeight="1">
      <c r="A375" s="132"/>
      <c r="B375" s="132"/>
      <c r="C375" s="132"/>
      <c r="D375" s="132"/>
      <c r="E375" s="54"/>
      <c r="F375" s="132"/>
      <c r="G375" s="132"/>
      <c r="H375" s="132"/>
      <c r="I375" s="132"/>
      <c r="J375" s="132"/>
      <c r="K375" s="132"/>
      <c r="L375" s="132"/>
      <c r="M375" s="137"/>
      <c r="N375" s="137"/>
      <c r="O375" s="132"/>
      <c r="P375" s="139"/>
      <c r="Q375" s="132"/>
      <c r="R375" s="135"/>
      <c r="S375" s="132"/>
      <c r="T375" s="132"/>
      <c r="U375" s="132"/>
    </row>
    <row r="376" ht="12.75" customHeight="1">
      <c r="A376" s="132"/>
      <c r="B376" s="132"/>
      <c r="C376" s="132"/>
      <c r="D376" s="132"/>
      <c r="E376" s="54"/>
      <c r="F376" s="132"/>
      <c r="G376" s="132"/>
      <c r="H376" s="132"/>
      <c r="I376" s="132"/>
      <c r="J376" s="132"/>
      <c r="K376" s="132"/>
      <c r="L376" s="132"/>
      <c r="M376" s="137"/>
      <c r="N376" s="137"/>
      <c r="O376" s="132"/>
      <c r="P376" s="139"/>
      <c r="Q376" s="132"/>
      <c r="R376" s="135"/>
      <c r="S376" s="132"/>
      <c r="T376" s="132"/>
      <c r="U376" s="132"/>
    </row>
    <row r="377" ht="12.75" customHeight="1">
      <c r="A377" s="132"/>
      <c r="B377" s="132"/>
      <c r="C377" s="132"/>
      <c r="D377" s="132"/>
      <c r="E377" s="54"/>
      <c r="F377" s="132"/>
      <c r="G377" s="132"/>
      <c r="H377" s="132"/>
      <c r="I377" s="132"/>
      <c r="J377" s="132"/>
      <c r="K377" s="132"/>
      <c r="L377" s="132"/>
      <c r="M377" s="137"/>
      <c r="N377" s="137"/>
      <c r="O377" s="132"/>
      <c r="P377" s="139"/>
      <c r="Q377" s="132"/>
      <c r="R377" s="135"/>
      <c r="S377" s="132"/>
      <c r="T377" s="132"/>
      <c r="U377" s="132"/>
    </row>
    <row r="378" ht="12.75" customHeight="1">
      <c r="A378" s="132"/>
      <c r="B378" s="132"/>
      <c r="C378" s="132"/>
      <c r="D378" s="132"/>
      <c r="E378" s="54"/>
      <c r="F378" s="132"/>
      <c r="G378" s="132"/>
      <c r="H378" s="132"/>
      <c r="I378" s="132"/>
      <c r="J378" s="132"/>
      <c r="K378" s="132"/>
      <c r="L378" s="132"/>
      <c r="M378" s="137"/>
      <c r="N378" s="137"/>
      <c r="O378" s="132"/>
      <c r="P378" s="139"/>
      <c r="Q378" s="132"/>
      <c r="R378" s="135"/>
      <c r="S378" s="132"/>
      <c r="T378" s="132"/>
      <c r="U378" s="132"/>
    </row>
    <row r="379" ht="12.75" customHeight="1">
      <c r="A379" s="132"/>
      <c r="B379" s="132"/>
      <c r="C379" s="132"/>
      <c r="D379" s="132"/>
      <c r="E379" s="54"/>
      <c r="F379" s="132"/>
      <c r="G379" s="132"/>
      <c r="H379" s="132"/>
      <c r="I379" s="132"/>
      <c r="J379" s="132"/>
      <c r="K379" s="132"/>
      <c r="L379" s="132"/>
      <c r="M379" s="137"/>
      <c r="N379" s="137"/>
      <c r="O379" s="132"/>
      <c r="P379" s="139"/>
      <c r="Q379" s="132"/>
      <c r="R379" s="135"/>
      <c r="S379" s="132"/>
      <c r="T379" s="132"/>
      <c r="U379" s="132"/>
    </row>
    <row r="380" ht="12.75" customHeight="1">
      <c r="A380" s="132"/>
      <c r="B380" s="132"/>
      <c r="C380" s="132"/>
      <c r="D380" s="132"/>
      <c r="E380" s="54"/>
      <c r="F380" s="132"/>
      <c r="G380" s="132"/>
      <c r="H380" s="132"/>
      <c r="I380" s="132"/>
      <c r="J380" s="132"/>
      <c r="K380" s="132"/>
      <c r="L380" s="132"/>
      <c r="M380" s="137"/>
      <c r="N380" s="137"/>
      <c r="O380" s="132"/>
      <c r="P380" s="139"/>
      <c r="Q380" s="132"/>
      <c r="R380" s="135"/>
      <c r="S380" s="132"/>
      <c r="T380" s="132"/>
      <c r="U380" s="132"/>
    </row>
    <row r="381" ht="12.75" customHeight="1">
      <c r="A381" s="132"/>
      <c r="B381" s="132"/>
      <c r="C381" s="132"/>
      <c r="D381" s="132"/>
      <c r="E381" s="54"/>
      <c r="F381" s="132"/>
      <c r="G381" s="132"/>
      <c r="H381" s="132"/>
      <c r="I381" s="132"/>
      <c r="J381" s="132"/>
      <c r="K381" s="132"/>
      <c r="L381" s="132"/>
      <c r="M381" s="137"/>
      <c r="N381" s="137"/>
      <c r="O381" s="132"/>
      <c r="P381" s="139"/>
      <c r="Q381" s="132"/>
      <c r="R381" s="135"/>
      <c r="S381" s="132"/>
      <c r="T381" s="132"/>
      <c r="U381" s="132"/>
    </row>
    <row r="382" ht="12.75" customHeight="1">
      <c r="A382" s="132"/>
      <c r="B382" s="132"/>
      <c r="C382" s="132"/>
      <c r="D382" s="132"/>
      <c r="E382" s="54"/>
      <c r="F382" s="132"/>
      <c r="G382" s="132"/>
      <c r="H382" s="132"/>
      <c r="I382" s="132"/>
      <c r="J382" s="132"/>
      <c r="K382" s="132"/>
      <c r="L382" s="132"/>
      <c r="M382" s="137"/>
      <c r="N382" s="137"/>
      <c r="O382" s="132"/>
      <c r="P382" s="139"/>
      <c r="Q382" s="132"/>
      <c r="R382" s="135"/>
      <c r="S382" s="132"/>
      <c r="T382" s="132"/>
      <c r="U382" s="132"/>
    </row>
    <row r="383" ht="12.75" customHeight="1">
      <c r="A383" s="132"/>
      <c r="B383" s="132"/>
      <c r="C383" s="132"/>
      <c r="D383" s="132"/>
      <c r="E383" s="54"/>
      <c r="F383" s="132"/>
      <c r="G383" s="132"/>
      <c r="H383" s="132"/>
      <c r="I383" s="132"/>
      <c r="J383" s="132"/>
      <c r="K383" s="132"/>
      <c r="L383" s="132"/>
      <c r="M383" s="137"/>
      <c r="N383" s="137"/>
      <c r="O383" s="132"/>
      <c r="P383" s="139"/>
      <c r="Q383" s="132"/>
      <c r="R383" s="135"/>
      <c r="S383" s="132"/>
      <c r="T383" s="132"/>
      <c r="U383" s="132"/>
    </row>
    <row r="384" ht="12.75" customHeight="1">
      <c r="A384" s="132"/>
      <c r="B384" s="132"/>
      <c r="C384" s="132"/>
      <c r="D384" s="132"/>
      <c r="E384" s="54"/>
      <c r="F384" s="132"/>
      <c r="G384" s="132"/>
      <c r="H384" s="132"/>
      <c r="I384" s="132"/>
      <c r="J384" s="132"/>
      <c r="K384" s="132"/>
      <c r="L384" s="132"/>
      <c r="M384" s="137"/>
      <c r="N384" s="137"/>
      <c r="O384" s="132"/>
      <c r="P384" s="139"/>
      <c r="Q384" s="132"/>
      <c r="R384" s="135"/>
      <c r="S384" s="132"/>
      <c r="T384" s="132"/>
      <c r="U384" s="132"/>
    </row>
    <row r="385" ht="12.75" customHeight="1">
      <c r="A385" s="132"/>
      <c r="B385" s="132"/>
      <c r="C385" s="132"/>
      <c r="D385" s="132"/>
      <c r="E385" s="54"/>
      <c r="F385" s="132"/>
      <c r="G385" s="132"/>
      <c r="H385" s="132"/>
      <c r="I385" s="132"/>
      <c r="J385" s="132"/>
      <c r="K385" s="132"/>
      <c r="L385" s="132"/>
      <c r="M385" s="137"/>
      <c r="N385" s="137"/>
      <c r="O385" s="132"/>
      <c r="P385" s="139"/>
      <c r="Q385" s="132"/>
      <c r="R385" s="135"/>
      <c r="S385" s="132"/>
      <c r="T385" s="132"/>
      <c r="U385" s="132"/>
    </row>
    <row r="386" ht="12.75" customHeight="1">
      <c r="A386" s="132"/>
      <c r="B386" s="132"/>
      <c r="C386" s="132"/>
      <c r="D386" s="132"/>
      <c r="E386" s="54"/>
      <c r="F386" s="132"/>
      <c r="G386" s="132"/>
      <c r="H386" s="132"/>
      <c r="I386" s="132"/>
      <c r="J386" s="132"/>
      <c r="K386" s="132"/>
      <c r="L386" s="132"/>
      <c r="M386" s="137"/>
      <c r="N386" s="137"/>
      <c r="O386" s="132"/>
      <c r="P386" s="139"/>
      <c r="Q386" s="132"/>
      <c r="R386" s="135"/>
      <c r="S386" s="132"/>
      <c r="T386" s="132"/>
      <c r="U386" s="132"/>
    </row>
    <row r="387" ht="12.75" customHeight="1">
      <c r="A387" s="132"/>
      <c r="B387" s="132"/>
      <c r="C387" s="132"/>
      <c r="D387" s="132"/>
      <c r="E387" s="54"/>
      <c r="F387" s="132"/>
      <c r="G387" s="132"/>
      <c r="H387" s="132"/>
      <c r="I387" s="132"/>
      <c r="J387" s="132"/>
      <c r="K387" s="132"/>
      <c r="L387" s="132"/>
      <c r="M387" s="137"/>
      <c r="N387" s="137"/>
      <c r="O387" s="132"/>
      <c r="P387" s="139"/>
      <c r="Q387" s="132"/>
      <c r="R387" s="135"/>
      <c r="S387" s="132"/>
      <c r="T387" s="132"/>
      <c r="U387" s="132"/>
    </row>
    <row r="388" ht="12.75" customHeight="1">
      <c r="A388" s="132"/>
      <c r="B388" s="132"/>
      <c r="C388" s="132"/>
      <c r="D388" s="132"/>
      <c r="E388" s="54"/>
      <c r="F388" s="132"/>
      <c r="G388" s="132"/>
      <c r="H388" s="132"/>
      <c r="I388" s="132"/>
      <c r="J388" s="132"/>
      <c r="K388" s="132"/>
      <c r="L388" s="132"/>
      <c r="M388" s="137"/>
      <c r="N388" s="137"/>
      <c r="O388" s="132"/>
      <c r="P388" s="139"/>
      <c r="Q388" s="132"/>
      <c r="R388" s="135"/>
      <c r="S388" s="132"/>
      <c r="T388" s="132"/>
      <c r="U388" s="132"/>
    </row>
    <row r="389" ht="12.75" customHeight="1">
      <c r="A389" s="132"/>
      <c r="B389" s="132"/>
      <c r="C389" s="132"/>
      <c r="D389" s="132"/>
      <c r="E389" s="54"/>
      <c r="F389" s="132"/>
      <c r="G389" s="132"/>
      <c r="H389" s="132"/>
      <c r="I389" s="132"/>
      <c r="J389" s="132"/>
      <c r="K389" s="132"/>
      <c r="L389" s="132"/>
      <c r="M389" s="137"/>
      <c r="N389" s="137"/>
      <c r="O389" s="132"/>
      <c r="P389" s="139"/>
      <c r="Q389" s="132"/>
      <c r="R389" s="135"/>
      <c r="S389" s="132"/>
      <c r="T389" s="132"/>
      <c r="U389" s="132"/>
    </row>
    <row r="390" ht="12.75" customHeight="1">
      <c r="A390" s="132"/>
      <c r="B390" s="132"/>
      <c r="C390" s="132"/>
      <c r="D390" s="132"/>
      <c r="E390" s="54"/>
      <c r="F390" s="132"/>
      <c r="G390" s="132"/>
      <c r="H390" s="132"/>
      <c r="I390" s="132"/>
      <c r="J390" s="132"/>
      <c r="K390" s="132"/>
      <c r="L390" s="132"/>
      <c r="M390" s="137"/>
      <c r="N390" s="137"/>
      <c r="O390" s="132"/>
      <c r="P390" s="139"/>
      <c r="Q390" s="132"/>
      <c r="R390" s="135"/>
      <c r="S390" s="132"/>
      <c r="T390" s="132"/>
      <c r="U390" s="132"/>
    </row>
    <row r="391" ht="12.75" customHeight="1">
      <c r="A391" s="132"/>
      <c r="B391" s="132"/>
      <c r="C391" s="132"/>
      <c r="D391" s="132"/>
      <c r="E391" s="54"/>
      <c r="F391" s="132"/>
      <c r="G391" s="132"/>
      <c r="H391" s="132"/>
      <c r="I391" s="132"/>
      <c r="J391" s="132"/>
      <c r="K391" s="132"/>
      <c r="L391" s="132"/>
      <c r="M391" s="137"/>
      <c r="N391" s="137"/>
      <c r="O391" s="132"/>
      <c r="P391" s="139"/>
      <c r="Q391" s="132"/>
      <c r="R391" s="135"/>
      <c r="S391" s="132"/>
      <c r="T391" s="132"/>
      <c r="U391" s="132"/>
    </row>
    <row r="392" ht="12.75" customHeight="1">
      <c r="A392" s="132"/>
      <c r="B392" s="132"/>
      <c r="C392" s="132"/>
      <c r="D392" s="132"/>
      <c r="E392" s="54"/>
      <c r="F392" s="132"/>
      <c r="G392" s="132"/>
      <c r="H392" s="132"/>
      <c r="I392" s="132"/>
      <c r="J392" s="132"/>
      <c r="K392" s="132"/>
      <c r="L392" s="132"/>
      <c r="M392" s="137"/>
      <c r="N392" s="137"/>
      <c r="O392" s="132"/>
      <c r="P392" s="139"/>
      <c r="Q392" s="132"/>
      <c r="R392" s="135"/>
      <c r="S392" s="132"/>
      <c r="T392" s="132"/>
      <c r="U392" s="132"/>
    </row>
    <row r="393" ht="12.75" customHeight="1">
      <c r="A393" s="132"/>
      <c r="B393" s="132"/>
      <c r="C393" s="132"/>
      <c r="D393" s="132"/>
      <c r="E393" s="54"/>
      <c r="F393" s="132"/>
      <c r="G393" s="132"/>
      <c r="H393" s="132"/>
      <c r="I393" s="132"/>
      <c r="J393" s="132"/>
      <c r="K393" s="132"/>
      <c r="L393" s="132"/>
      <c r="M393" s="137"/>
      <c r="N393" s="137"/>
      <c r="O393" s="132"/>
      <c r="P393" s="139"/>
      <c r="Q393" s="132"/>
      <c r="R393" s="135"/>
      <c r="S393" s="132"/>
      <c r="T393" s="132"/>
      <c r="U393" s="132"/>
    </row>
    <row r="394" ht="12.75" customHeight="1">
      <c r="A394" s="132"/>
      <c r="B394" s="132"/>
      <c r="C394" s="132"/>
      <c r="D394" s="132"/>
      <c r="E394" s="54"/>
      <c r="F394" s="132"/>
      <c r="G394" s="132"/>
      <c r="H394" s="132"/>
      <c r="I394" s="132"/>
      <c r="J394" s="132"/>
      <c r="K394" s="132"/>
      <c r="L394" s="132"/>
      <c r="M394" s="137"/>
      <c r="N394" s="137"/>
      <c r="O394" s="132"/>
      <c r="P394" s="139"/>
      <c r="Q394" s="132"/>
      <c r="R394" s="135"/>
      <c r="S394" s="132"/>
      <c r="T394" s="132"/>
      <c r="U394" s="132"/>
    </row>
    <row r="395" ht="12.75" customHeight="1">
      <c r="A395" s="132"/>
      <c r="B395" s="132"/>
      <c r="C395" s="132"/>
      <c r="D395" s="132"/>
      <c r="E395" s="54"/>
      <c r="F395" s="132"/>
      <c r="G395" s="132"/>
      <c r="H395" s="132"/>
      <c r="I395" s="132"/>
      <c r="J395" s="132"/>
      <c r="K395" s="132"/>
      <c r="L395" s="132"/>
      <c r="M395" s="137"/>
      <c r="N395" s="137"/>
      <c r="O395" s="132"/>
      <c r="P395" s="139"/>
      <c r="Q395" s="132"/>
      <c r="R395" s="135"/>
      <c r="S395" s="132"/>
      <c r="T395" s="132"/>
      <c r="U395" s="132"/>
    </row>
    <row r="396" ht="12.75" customHeight="1">
      <c r="A396" s="132"/>
      <c r="B396" s="132"/>
      <c r="C396" s="132"/>
      <c r="D396" s="132"/>
      <c r="E396" s="54"/>
      <c r="F396" s="132"/>
      <c r="G396" s="132"/>
      <c r="H396" s="132"/>
      <c r="I396" s="132"/>
      <c r="J396" s="132"/>
      <c r="K396" s="132"/>
      <c r="L396" s="132"/>
      <c r="M396" s="137"/>
      <c r="N396" s="137"/>
      <c r="O396" s="132"/>
      <c r="P396" s="139"/>
      <c r="Q396" s="132"/>
      <c r="R396" s="135"/>
      <c r="S396" s="132"/>
      <c r="T396" s="132"/>
      <c r="U396" s="132"/>
    </row>
    <row r="397" ht="12.75" customHeight="1">
      <c r="A397" s="132"/>
      <c r="B397" s="132"/>
      <c r="C397" s="132"/>
      <c r="D397" s="132"/>
      <c r="E397" s="54"/>
      <c r="F397" s="132"/>
      <c r="G397" s="132"/>
      <c r="H397" s="132"/>
      <c r="I397" s="132"/>
      <c r="J397" s="132"/>
      <c r="K397" s="132"/>
      <c r="L397" s="132"/>
      <c r="M397" s="137"/>
      <c r="N397" s="137"/>
      <c r="O397" s="132"/>
      <c r="P397" s="139"/>
      <c r="Q397" s="132"/>
      <c r="R397" s="135"/>
      <c r="S397" s="132"/>
      <c r="T397" s="132"/>
      <c r="U397" s="132"/>
    </row>
    <row r="398" ht="12.75" customHeight="1">
      <c r="A398" s="132"/>
      <c r="B398" s="132"/>
      <c r="C398" s="132"/>
      <c r="D398" s="132"/>
      <c r="E398" s="54"/>
      <c r="F398" s="132"/>
      <c r="G398" s="132"/>
      <c r="H398" s="132"/>
      <c r="I398" s="132"/>
      <c r="J398" s="132"/>
      <c r="K398" s="132"/>
      <c r="L398" s="132"/>
      <c r="M398" s="137"/>
      <c r="N398" s="137"/>
      <c r="O398" s="132"/>
      <c r="P398" s="139"/>
      <c r="Q398" s="132"/>
      <c r="R398" s="135"/>
      <c r="S398" s="132"/>
      <c r="T398" s="132"/>
      <c r="U398" s="132"/>
    </row>
    <row r="399" ht="12.75" customHeight="1">
      <c r="A399" s="132"/>
      <c r="B399" s="132"/>
      <c r="C399" s="132"/>
      <c r="D399" s="132"/>
      <c r="E399" s="54"/>
      <c r="F399" s="132"/>
      <c r="G399" s="132"/>
      <c r="H399" s="132"/>
      <c r="I399" s="132"/>
      <c r="J399" s="132"/>
      <c r="K399" s="132"/>
      <c r="L399" s="132"/>
      <c r="M399" s="137"/>
      <c r="N399" s="137"/>
      <c r="O399" s="132"/>
      <c r="P399" s="139"/>
      <c r="Q399" s="132"/>
      <c r="R399" s="135"/>
      <c r="S399" s="132"/>
      <c r="T399" s="132"/>
      <c r="U399" s="132"/>
    </row>
    <row r="400" ht="12.75" customHeight="1">
      <c r="A400" s="132"/>
      <c r="B400" s="132"/>
      <c r="C400" s="132"/>
      <c r="D400" s="132"/>
      <c r="E400" s="54"/>
      <c r="F400" s="132"/>
      <c r="G400" s="132"/>
      <c r="H400" s="132"/>
      <c r="I400" s="132"/>
      <c r="J400" s="132"/>
      <c r="K400" s="132"/>
      <c r="L400" s="132"/>
      <c r="M400" s="137"/>
      <c r="N400" s="137"/>
      <c r="O400" s="132"/>
      <c r="P400" s="139"/>
      <c r="Q400" s="132"/>
      <c r="R400" s="135"/>
      <c r="S400" s="132"/>
      <c r="T400" s="132"/>
      <c r="U400" s="132"/>
    </row>
    <row r="401" ht="12.75" customHeight="1">
      <c r="A401" s="132"/>
      <c r="B401" s="132"/>
      <c r="C401" s="132"/>
      <c r="D401" s="132"/>
      <c r="E401" s="54"/>
      <c r="F401" s="132"/>
      <c r="G401" s="132"/>
      <c r="H401" s="132"/>
      <c r="I401" s="132"/>
      <c r="J401" s="132"/>
      <c r="K401" s="132"/>
      <c r="L401" s="132"/>
      <c r="M401" s="137"/>
      <c r="N401" s="137"/>
      <c r="O401" s="132"/>
      <c r="P401" s="139"/>
      <c r="Q401" s="132"/>
      <c r="R401" s="135"/>
      <c r="S401" s="132"/>
      <c r="T401" s="132"/>
      <c r="U401" s="132"/>
    </row>
    <row r="402" ht="12.75" customHeight="1">
      <c r="A402" s="132"/>
      <c r="B402" s="132"/>
      <c r="C402" s="132"/>
      <c r="D402" s="132"/>
      <c r="E402" s="54"/>
      <c r="F402" s="132"/>
      <c r="G402" s="132"/>
      <c r="H402" s="132"/>
      <c r="I402" s="132"/>
      <c r="J402" s="132"/>
      <c r="K402" s="132"/>
      <c r="L402" s="132"/>
      <c r="M402" s="137"/>
      <c r="N402" s="137"/>
      <c r="O402" s="132"/>
      <c r="P402" s="139"/>
      <c r="Q402" s="132"/>
      <c r="R402" s="135"/>
      <c r="S402" s="132"/>
      <c r="T402" s="132"/>
      <c r="U402" s="132"/>
    </row>
    <row r="403" ht="12.75" customHeight="1">
      <c r="A403" s="132"/>
      <c r="B403" s="132"/>
      <c r="C403" s="132"/>
      <c r="D403" s="132"/>
      <c r="E403" s="54"/>
      <c r="F403" s="132"/>
      <c r="G403" s="132"/>
      <c r="H403" s="132"/>
      <c r="I403" s="132"/>
      <c r="J403" s="132"/>
      <c r="K403" s="132"/>
      <c r="L403" s="132"/>
      <c r="M403" s="137"/>
      <c r="N403" s="137"/>
      <c r="O403" s="132"/>
      <c r="P403" s="139"/>
      <c r="Q403" s="132"/>
      <c r="R403" s="135"/>
      <c r="S403" s="132"/>
      <c r="T403" s="132"/>
      <c r="U403" s="132"/>
    </row>
    <row r="404" ht="12.75" customHeight="1">
      <c r="A404" s="132"/>
      <c r="B404" s="132"/>
      <c r="C404" s="132"/>
      <c r="D404" s="132"/>
      <c r="E404" s="54"/>
      <c r="F404" s="132"/>
      <c r="G404" s="132"/>
      <c r="H404" s="132"/>
      <c r="I404" s="132"/>
      <c r="J404" s="132"/>
      <c r="K404" s="132"/>
      <c r="L404" s="132"/>
      <c r="M404" s="137"/>
      <c r="N404" s="137"/>
      <c r="O404" s="132"/>
      <c r="P404" s="139"/>
      <c r="Q404" s="132"/>
      <c r="R404" s="135"/>
      <c r="S404" s="132"/>
      <c r="T404" s="132"/>
      <c r="U404" s="132"/>
    </row>
    <row r="405" ht="12.75" customHeight="1">
      <c r="A405" s="132"/>
      <c r="B405" s="132"/>
      <c r="C405" s="132"/>
      <c r="D405" s="132"/>
      <c r="E405" s="54"/>
      <c r="F405" s="132"/>
      <c r="G405" s="132"/>
      <c r="H405" s="132"/>
      <c r="I405" s="132"/>
      <c r="J405" s="132"/>
      <c r="K405" s="132"/>
      <c r="L405" s="132"/>
      <c r="M405" s="137"/>
      <c r="N405" s="137"/>
      <c r="O405" s="132"/>
      <c r="P405" s="139"/>
      <c r="Q405" s="132"/>
      <c r="R405" s="135"/>
      <c r="S405" s="132"/>
      <c r="T405" s="132"/>
      <c r="U405" s="132"/>
    </row>
    <row r="406" ht="12.75" customHeight="1">
      <c r="A406" s="132"/>
      <c r="B406" s="132"/>
      <c r="C406" s="132"/>
      <c r="D406" s="132"/>
      <c r="E406" s="54"/>
      <c r="F406" s="132"/>
      <c r="G406" s="132"/>
      <c r="H406" s="132"/>
      <c r="I406" s="132"/>
      <c r="J406" s="132"/>
      <c r="K406" s="132"/>
      <c r="L406" s="132"/>
      <c r="M406" s="137"/>
      <c r="N406" s="137"/>
      <c r="O406" s="132"/>
      <c r="P406" s="139"/>
      <c r="Q406" s="132"/>
      <c r="R406" s="135"/>
      <c r="S406" s="132"/>
      <c r="T406" s="132"/>
      <c r="U406" s="132"/>
    </row>
    <row r="407" ht="12.75" customHeight="1">
      <c r="A407" s="132"/>
      <c r="B407" s="132"/>
      <c r="C407" s="132"/>
      <c r="D407" s="132"/>
      <c r="E407" s="54"/>
      <c r="F407" s="132"/>
      <c r="G407" s="132"/>
      <c r="H407" s="132"/>
      <c r="I407" s="132"/>
      <c r="J407" s="132"/>
      <c r="K407" s="132"/>
      <c r="L407" s="132"/>
      <c r="M407" s="137"/>
      <c r="N407" s="137"/>
      <c r="O407" s="132"/>
      <c r="P407" s="139"/>
      <c r="Q407" s="132"/>
      <c r="R407" s="135"/>
      <c r="S407" s="132"/>
      <c r="T407" s="132"/>
      <c r="U407" s="132"/>
    </row>
    <row r="408" ht="12.75" customHeight="1">
      <c r="A408" s="132"/>
      <c r="B408" s="132"/>
      <c r="C408" s="132"/>
      <c r="D408" s="132"/>
      <c r="E408" s="54"/>
      <c r="F408" s="132"/>
      <c r="G408" s="132"/>
      <c r="H408" s="132"/>
      <c r="I408" s="132"/>
      <c r="J408" s="132"/>
      <c r="K408" s="132"/>
      <c r="L408" s="132"/>
      <c r="M408" s="137"/>
      <c r="N408" s="137"/>
      <c r="O408" s="132"/>
      <c r="P408" s="139"/>
      <c r="Q408" s="132"/>
      <c r="R408" s="135"/>
      <c r="S408" s="132"/>
      <c r="T408" s="132"/>
      <c r="U408" s="132"/>
    </row>
    <row r="409" ht="12.75" customHeight="1">
      <c r="A409" s="132"/>
      <c r="B409" s="132"/>
      <c r="C409" s="132"/>
      <c r="D409" s="132"/>
      <c r="E409" s="54"/>
      <c r="F409" s="132"/>
      <c r="G409" s="132"/>
      <c r="H409" s="132"/>
      <c r="I409" s="132"/>
      <c r="J409" s="132"/>
      <c r="K409" s="132"/>
      <c r="L409" s="132"/>
      <c r="M409" s="137"/>
      <c r="N409" s="137"/>
      <c r="O409" s="132"/>
      <c r="P409" s="139"/>
      <c r="Q409" s="132"/>
      <c r="R409" s="135"/>
      <c r="S409" s="132"/>
      <c r="T409" s="132"/>
      <c r="U409" s="132"/>
    </row>
    <row r="410" ht="12.75" customHeight="1">
      <c r="A410" s="132"/>
      <c r="B410" s="132"/>
      <c r="C410" s="132"/>
      <c r="D410" s="132"/>
      <c r="E410" s="54"/>
      <c r="F410" s="132"/>
      <c r="G410" s="132"/>
      <c r="H410" s="132"/>
      <c r="I410" s="132"/>
      <c r="J410" s="132"/>
      <c r="K410" s="132"/>
      <c r="L410" s="132"/>
      <c r="M410" s="137"/>
      <c r="N410" s="137"/>
      <c r="O410" s="132"/>
      <c r="P410" s="139"/>
      <c r="Q410" s="132"/>
      <c r="R410" s="135"/>
      <c r="S410" s="132"/>
      <c r="T410" s="132"/>
      <c r="U410" s="132"/>
    </row>
    <row r="411" ht="12.75" customHeight="1">
      <c r="A411" s="132"/>
      <c r="B411" s="132"/>
      <c r="C411" s="132"/>
      <c r="D411" s="132"/>
      <c r="E411" s="54"/>
      <c r="F411" s="132"/>
      <c r="G411" s="132"/>
      <c r="H411" s="132"/>
      <c r="I411" s="132"/>
      <c r="J411" s="132"/>
      <c r="K411" s="132"/>
      <c r="L411" s="132"/>
      <c r="M411" s="137"/>
      <c r="N411" s="137"/>
      <c r="O411" s="132"/>
      <c r="P411" s="139"/>
      <c r="Q411" s="132"/>
      <c r="R411" s="135"/>
      <c r="S411" s="132"/>
      <c r="T411" s="132"/>
      <c r="U411" s="132"/>
    </row>
    <row r="412" ht="12.75" customHeight="1">
      <c r="A412" s="132"/>
      <c r="B412" s="132"/>
      <c r="C412" s="132"/>
      <c r="D412" s="132"/>
      <c r="E412" s="54"/>
      <c r="F412" s="132"/>
      <c r="G412" s="132"/>
      <c r="H412" s="132"/>
      <c r="I412" s="132"/>
      <c r="J412" s="132"/>
      <c r="K412" s="132"/>
      <c r="L412" s="132"/>
      <c r="M412" s="137"/>
      <c r="N412" s="137"/>
      <c r="O412" s="132"/>
      <c r="P412" s="139"/>
      <c r="Q412" s="132"/>
      <c r="R412" s="135"/>
      <c r="S412" s="132"/>
      <c r="T412" s="132"/>
      <c r="U412" s="132"/>
    </row>
    <row r="413" ht="12.75" customHeight="1">
      <c r="A413" s="132"/>
      <c r="B413" s="132"/>
      <c r="C413" s="132"/>
      <c r="D413" s="132"/>
      <c r="E413" s="54"/>
      <c r="F413" s="132"/>
      <c r="G413" s="132"/>
      <c r="H413" s="132"/>
      <c r="I413" s="132"/>
      <c r="J413" s="132"/>
      <c r="K413" s="132"/>
      <c r="L413" s="132"/>
      <c r="M413" s="137"/>
      <c r="N413" s="137"/>
      <c r="O413" s="132"/>
      <c r="P413" s="139"/>
      <c r="Q413" s="132"/>
      <c r="R413" s="135"/>
      <c r="S413" s="132"/>
      <c r="T413" s="132"/>
      <c r="U413" s="132"/>
    </row>
    <row r="414" ht="12.75" customHeight="1">
      <c r="A414" s="132"/>
      <c r="B414" s="132"/>
      <c r="C414" s="132"/>
      <c r="D414" s="132"/>
      <c r="E414" s="54"/>
      <c r="F414" s="132"/>
      <c r="G414" s="132"/>
      <c r="H414" s="132"/>
      <c r="I414" s="132"/>
      <c r="J414" s="132"/>
      <c r="K414" s="132"/>
      <c r="L414" s="132"/>
      <c r="M414" s="137"/>
      <c r="N414" s="137"/>
      <c r="O414" s="132"/>
      <c r="P414" s="139"/>
      <c r="Q414" s="132"/>
      <c r="R414" s="135"/>
      <c r="S414" s="132"/>
      <c r="T414" s="132"/>
      <c r="U414" s="132"/>
    </row>
    <row r="415" ht="12.75" customHeight="1">
      <c r="A415" s="132"/>
      <c r="B415" s="132"/>
      <c r="C415" s="132"/>
      <c r="D415" s="132"/>
      <c r="E415" s="54"/>
      <c r="F415" s="132"/>
      <c r="G415" s="132"/>
      <c r="H415" s="132"/>
      <c r="I415" s="132"/>
      <c r="J415" s="132"/>
      <c r="K415" s="132"/>
      <c r="L415" s="132"/>
      <c r="M415" s="137"/>
      <c r="N415" s="137"/>
      <c r="O415" s="132"/>
      <c r="P415" s="139"/>
      <c r="Q415" s="132"/>
      <c r="R415" s="135"/>
      <c r="S415" s="132"/>
      <c r="T415" s="132"/>
      <c r="U415" s="132"/>
    </row>
    <row r="416" ht="12.75" customHeight="1">
      <c r="A416" s="132"/>
      <c r="B416" s="132"/>
      <c r="C416" s="132"/>
      <c r="D416" s="132"/>
      <c r="E416" s="54"/>
      <c r="F416" s="132"/>
      <c r="G416" s="132"/>
      <c r="H416" s="132"/>
      <c r="I416" s="132"/>
      <c r="J416" s="132"/>
      <c r="K416" s="132"/>
      <c r="L416" s="132"/>
      <c r="M416" s="137"/>
      <c r="N416" s="137"/>
      <c r="O416" s="132"/>
      <c r="P416" s="139"/>
      <c r="Q416" s="132"/>
      <c r="R416" s="135"/>
      <c r="S416" s="132"/>
      <c r="T416" s="132"/>
      <c r="U416" s="132"/>
    </row>
    <row r="417" ht="12.75" customHeight="1">
      <c r="A417" s="132"/>
      <c r="B417" s="132"/>
      <c r="C417" s="132"/>
      <c r="D417" s="132"/>
      <c r="E417" s="54"/>
      <c r="F417" s="132"/>
      <c r="G417" s="132"/>
      <c r="H417" s="132"/>
      <c r="I417" s="132"/>
      <c r="J417" s="132"/>
      <c r="K417" s="132"/>
      <c r="L417" s="132"/>
      <c r="M417" s="137"/>
      <c r="N417" s="137"/>
      <c r="O417" s="132"/>
      <c r="P417" s="139"/>
      <c r="Q417" s="132"/>
      <c r="R417" s="135"/>
      <c r="S417" s="132"/>
      <c r="T417" s="132"/>
      <c r="U417" s="132"/>
    </row>
    <row r="418" ht="12.75" customHeight="1">
      <c r="A418" s="132"/>
      <c r="B418" s="132"/>
      <c r="C418" s="132"/>
      <c r="D418" s="132"/>
      <c r="E418" s="54"/>
      <c r="F418" s="132"/>
      <c r="G418" s="132"/>
      <c r="H418" s="132"/>
      <c r="I418" s="132"/>
      <c r="J418" s="132"/>
      <c r="K418" s="132"/>
      <c r="L418" s="132"/>
      <c r="M418" s="137"/>
      <c r="N418" s="137"/>
      <c r="O418" s="132"/>
      <c r="P418" s="139"/>
      <c r="Q418" s="132"/>
      <c r="R418" s="135"/>
      <c r="S418" s="132"/>
      <c r="T418" s="132"/>
      <c r="U418" s="132"/>
    </row>
    <row r="419" ht="12.75" customHeight="1">
      <c r="A419" s="132"/>
      <c r="B419" s="132"/>
      <c r="C419" s="132"/>
      <c r="D419" s="132"/>
      <c r="E419" s="54"/>
      <c r="F419" s="132"/>
      <c r="G419" s="132"/>
      <c r="H419" s="132"/>
      <c r="I419" s="132"/>
      <c r="J419" s="132"/>
      <c r="K419" s="132"/>
      <c r="L419" s="132"/>
      <c r="M419" s="137"/>
      <c r="N419" s="137"/>
      <c r="O419" s="132"/>
      <c r="P419" s="139"/>
      <c r="Q419" s="132"/>
      <c r="R419" s="135"/>
      <c r="S419" s="132"/>
      <c r="T419" s="132"/>
      <c r="U419" s="132"/>
    </row>
    <row r="420" ht="12.75" customHeight="1">
      <c r="A420" s="132"/>
      <c r="B420" s="132"/>
      <c r="C420" s="132"/>
      <c r="D420" s="132"/>
      <c r="E420" s="54"/>
      <c r="F420" s="132"/>
      <c r="G420" s="132"/>
      <c r="H420" s="132"/>
      <c r="I420" s="132"/>
      <c r="J420" s="132"/>
      <c r="K420" s="132"/>
      <c r="L420" s="132"/>
      <c r="M420" s="137"/>
      <c r="N420" s="137"/>
      <c r="O420" s="132"/>
      <c r="P420" s="139"/>
      <c r="Q420" s="132"/>
      <c r="R420" s="135"/>
      <c r="S420" s="132"/>
      <c r="T420" s="132"/>
      <c r="U420" s="132"/>
    </row>
    <row r="421" ht="12.75" customHeight="1">
      <c r="A421" s="132"/>
      <c r="B421" s="132"/>
      <c r="C421" s="132"/>
      <c r="D421" s="132"/>
      <c r="E421" s="54"/>
      <c r="F421" s="132"/>
      <c r="G421" s="132"/>
      <c r="H421" s="132"/>
      <c r="I421" s="132"/>
      <c r="J421" s="132"/>
      <c r="K421" s="132"/>
      <c r="L421" s="132"/>
      <c r="M421" s="137"/>
      <c r="N421" s="137"/>
      <c r="O421" s="132"/>
      <c r="P421" s="139"/>
      <c r="Q421" s="132"/>
      <c r="R421" s="135"/>
      <c r="S421" s="132"/>
      <c r="T421" s="132"/>
      <c r="U421" s="132"/>
    </row>
    <row r="422" ht="12.75" customHeight="1">
      <c r="A422" s="132"/>
      <c r="B422" s="132"/>
      <c r="C422" s="132"/>
      <c r="D422" s="132"/>
      <c r="E422" s="54"/>
      <c r="F422" s="132"/>
      <c r="G422" s="132"/>
      <c r="H422" s="132"/>
      <c r="I422" s="132"/>
      <c r="J422" s="132"/>
      <c r="K422" s="132"/>
      <c r="L422" s="132"/>
      <c r="M422" s="137"/>
      <c r="N422" s="137"/>
      <c r="O422" s="132"/>
      <c r="P422" s="139"/>
      <c r="Q422" s="132"/>
      <c r="R422" s="135"/>
      <c r="S422" s="132"/>
      <c r="T422" s="132"/>
      <c r="U422" s="132"/>
    </row>
    <row r="423" ht="12.75" customHeight="1">
      <c r="A423" s="132"/>
      <c r="B423" s="132"/>
      <c r="C423" s="132"/>
      <c r="D423" s="132"/>
      <c r="E423" s="54"/>
      <c r="F423" s="132"/>
      <c r="G423" s="132"/>
      <c r="H423" s="132"/>
      <c r="I423" s="132"/>
      <c r="J423" s="132"/>
      <c r="K423" s="132"/>
      <c r="L423" s="132"/>
      <c r="M423" s="137"/>
      <c r="N423" s="137"/>
      <c r="O423" s="132"/>
      <c r="P423" s="139"/>
      <c r="Q423" s="132"/>
      <c r="R423" s="135"/>
      <c r="S423" s="132"/>
      <c r="T423" s="132"/>
      <c r="U423" s="132"/>
    </row>
    <row r="424" ht="12.75" customHeight="1">
      <c r="A424" s="132"/>
      <c r="B424" s="132"/>
      <c r="C424" s="132"/>
      <c r="D424" s="132"/>
      <c r="E424" s="54"/>
      <c r="F424" s="132"/>
      <c r="G424" s="132"/>
      <c r="H424" s="132"/>
      <c r="I424" s="132"/>
      <c r="J424" s="132"/>
      <c r="K424" s="132"/>
      <c r="L424" s="132"/>
      <c r="M424" s="137"/>
      <c r="N424" s="137"/>
      <c r="O424" s="132"/>
      <c r="P424" s="139"/>
      <c r="Q424" s="132"/>
      <c r="R424" s="135"/>
      <c r="S424" s="132"/>
      <c r="T424" s="132"/>
      <c r="U424" s="132"/>
    </row>
    <row r="425" ht="12.75" customHeight="1">
      <c r="A425" s="132"/>
      <c r="B425" s="132"/>
      <c r="C425" s="132"/>
      <c r="D425" s="132"/>
      <c r="E425" s="54"/>
      <c r="F425" s="132"/>
      <c r="G425" s="132"/>
      <c r="H425" s="132"/>
      <c r="I425" s="132"/>
      <c r="J425" s="132"/>
      <c r="K425" s="132"/>
      <c r="L425" s="132"/>
      <c r="M425" s="137"/>
      <c r="N425" s="137"/>
      <c r="O425" s="132"/>
      <c r="P425" s="139"/>
      <c r="Q425" s="132"/>
      <c r="R425" s="135"/>
      <c r="S425" s="132"/>
      <c r="T425" s="132"/>
      <c r="U425" s="132"/>
    </row>
    <row r="426" ht="12.75" customHeight="1">
      <c r="A426" s="132"/>
      <c r="B426" s="132"/>
      <c r="C426" s="132"/>
      <c r="D426" s="132"/>
      <c r="E426" s="54"/>
      <c r="F426" s="132"/>
      <c r="G426" s="132"/>
      <c r="H426" s="132"/>
      <c r="I426" s="132"/>
      <c r="J426" s="132"/>
      <c r="K426" s="132"/>
      <c r="L426" s="132"/>
      <c r="M426" s="137"/>
      <c r="N426" s="137"/>
      <c r="O426" s="132"/>
      <c r="P426" s="139"/>
      <c r="Q426" s="132"/>
      <c r="R426" s="135"/>
      <c r="S426" s="132"/>
      <c r="T426" s="132"/>
      <c r="U426" s="132"/>
    </row>
    <row r="427" ht="12.75" customHeight="1">
      <c r="A427" s="132"/>
      <c r="B427" s="132"/>
      <c r="C427" s="132"/>
      <c r="D427" s="132"/>
      <c r="E427" s="54"/>
      <c r="F427" s="132"/>
      <c r="G427" s="132"/>
      <c r="H427" s="132"/>
      <c r="I427" s="132"/>
      <c r="J427" s="132"/>
      <c r="K427" s="132"/>
      <c r="L427" s="132"/>
      <c r="M427" s="137"/>
      <c r="N427" s="137"/>
      <c r="O427" s="132"/>
      <c r="P427" s="139"/>
      <c r="Q427" s="132"/>
      <c r="R427" s="135"/>
      <c r="S427" s="132"/>
      <c r="T427" s="132"/>
      <c r="U427" s="132"/>
    </row>
    <row r="428" ht="12.75" customHeight="1">
      <c r="A428" s="132"/>
      <c r="B428" s="132"/>
      <c r="C428" s="132"/>
      <c r="D428" s="132"/>
      <c r="E428" s="54"/>
      <c r="F428" s="132"/>
      <c r="G428" s="132"/>
      <c r="H428" s="132"/>
      <c r="I428" s="132"/>
      <c r="J428" s="132"/>
      <c r="K428" s="132"/>
      <c r="L428" s="132"/>
      <c r="M428" s="137"/>
      <c r="N428" s="137"/>
      <c r="O428" s="132"/>
      <c r="P428" s="139"/>
      <c r="Q428" s="132"/>
      <c r="R428" s="135"/>
      <c r="S428" s="132"/>
      <c r="T428" s="132"/>
      <c r="U428" s="132"/>
    </row>
    <row r="429" ht="12.75" customHeight="1">
      <c r="A429" s="132"/>
      <c r="B429" s="132"/>
      <c r="C429" s="132"/>
      <c r="D429" s="132"/>
      <c r="E429" s="54"/>
      <c r="F429" s="132"/>
      <c r="G429" s="132"/>
      <c r="H429" s="132"/>
      <c r="I429" s="132"/>
      <c r="J429" s="132"/>
      <c r="K429" s="132"/>
      <c r="L429" s="132"/>
      <c r="M429" s="137"/>
      <c r="N429" s="137"/>
      <c r="O429" s="132"/>
      <c r="P429" s="139"/>
      <c r="Q429" s="132"/>
      <c r="R429" s="135"/>
      <c r="S429" s="132"/>
      <c r="T429" s="132"/>
      <c r="U429" s="132"/>
    </row>
    <row r="430" ht="12.75" customHeight="1">
      <c r="A430" s="132"/>
      <c r="B430" s="132"/>
      <c r="C430" s="132"/>
      <c r="D430" s="132"/>
      <c r="E430" s="54"/>
      <c r="F430" s="132"/>
      <c r="G430" s="132"/>
      <c r="H430" s="132"/>
      <c r="I430" s="132"/>
      <c r="J430" s="132"/>
      <c r="K430" s="132"/>
      <c r="L430" s="132"/>
      <c r="M430" s="137"/>
      <c r="N430" s="137"/>
      <c r="O430" s="132"/>
      <c r="P430" s="139"/>
      <c r="Q430" s="132"/>
      <c r="R430" s="135"/>
      <c r="S430" s="132"/>
      <c r="T430" s="132"/>
      <c r="U430" s="132"/>
    </row>
    <row r="431" ht="12.75" customHeight="1">
      <c r="A431" s="132"/>
      <c r="B431" s="132"/>
      <c r="C431" s="132"/>
      <c r="D431" s="132"/>
      <c r="E431" s="54"/>
      <c r="F431" s="132"/>
      <c r="G431" s="132"/>
      <c r="H431" s="132"/>
      <c r="I431" s="132"/>
      <c r="J431" s="132"/>
      <c r="K431" s="132"/>
      <c r="L431" s="132"/>
      <c r="M431" s="137"/>
      <c r="N431" s="137"/>
      <c r="O431" s="132"/>
      <c r="P431" s="139"/>
      <c r="Q431" s="132"/>
      <c r="R431" s="135"/>
      <c r="S431" s="132"/>
      <c r="T431" s="132"/>
      <c r="U431" s="132"/>
    </row>
    <row r="432" ht="12.75" customHeight="1">
      <c r="A432" s="132"/>
      <c r="B432" s="132"/>
      <c r="C432" s="132"/>
      <c r="D432" s="132"/>
      <c r="E432" s="54"/>
      <c r="F432" s="132"/>
      <c r="G432" s="132"/>
      <c r="H432" s="132"/>
      <c r="I432" s="132"/>
      <c r="J432" s="132"/>
      <c r="K432" s="132"/>
      <c r="L432" s="132"/>
      <c r="M432" s="137"/>
      <c r="N432" s="137"/>
      <c r="O432" s="132"/>
      <c r="P432" s="139"/>
      <c r="Q432" s="132"/>
      <c r="R432" s="135"/>
      <c r="S432" s="132"/>
      <c r="T432" s="132"/>
      <c r="U432" s="132"/>
    </row>
    <row r="433" ht="12.75" customHeight="1">
      <c r="A433" s="132"/>
      <c r="B433" s="132"/>
      <c r="C433" s="132"/>
      <c r="D433" s="132"/>
      <c r="E433" s="54"/>
      <c r="F433" s="132"/>
      <c r="G433" s="132"/>
      <c r="H433" s="132"/>
      <c r="I433" s="132"/>
      <c r="J433" s="132"/>
      <c r="K433" s="132"/>
      <c r="L433" s="132"/>
      <c r="M433" s="137"/>
      <c r="N433" s="137"/>
      <c r="O433" s="132"/>
      <c r="P433" s="139"/>
      <c r="Q433" s="132"/>
      <c r="R433" s="135"/>
      <c r="S433" s="132"/>
      <c r="T433" s="132"/>
      <c r="U433" s="132"/>
    </row>
    <row r="434" ht="12.75" customHeight="1">
      <c r="A434" s="132"/>
      <c r="B434" s="132"/>
      <c r="C434" s="132"/>
      <c r="D434" s="132"/>
      <c r="E434" s="54"/>
      <c r="F434" s="132"/>
      <c r="G434" s="132"/>
      <c r="H434" s="132"/>
      <c r="I434" s="132"/>
      <c r="J434" s="132"/>
      <c r="K434" s="132"/>
      <c r="L434" s="132"/>
      <c r="M434" s="137"/>
      <c r="N434" s="137"/>
      <c r="O434" s="132"/>
      <c r="P434" s="139"/>
      <c r="Q434" s="132"/>
      <c r="R434" s="135"/>
      <c r="S434" s="132"/>
      <c r="T434" s="132"/>
      <c r="U434" s="132"/>
    </row>
    <row r="435" ht="12.75" customHeight="1">
      <c r="A435" s="132"/>
      <c r="B435" s="132"/>
      <c r="C435" s="132"/>
      <c r="D435" s="132"/>
      <c r="E435" s="54"/>
      <c r="F435" s="132"/>
      <c r="G435" s="132"/>
      <c r="H435" s="132"/>
      <c r="I435" s="132"/>
      <c r="J435" s="132"/>
      <c r="K435" s="132"/>
      <c r="L435" s="132"/>
      <c r="M435" s="137"/>
      <c r="N435" s="137"/>
      <c r="O435" s="132"/>
      <c r="P435" s="139"/>
      <c r="Q435" s="132"/>
      <c r="R435" s="135"/>
      <c r="S435" s="132"/>
      <c r="T435" s="132"/>
      <c r="U435" s="132"/>
    </row>
    <row r="436" ht="12.75" customHeight="1">
      <c r="A436" s="132"/>
      <c r="B436" s="132"/>
      <c r="C436" s="132"/>
      <c r="D436" s="132"/>
      <c r="E436" s="54"/>
      <c r="F436" s="132"/>
      <c r="G436" s="132"/>
      <c r="H436" s="132"/>
      <c r="I436" s="132"/>
      <c r="J436" s="132"/>
      <c r="K436" s="132"/>
      <c r="L436" s="132"/>
      <c r="M436" s="137"/>
      <c r="N436" s="137"/>
      <c r="O436" s="132"/>
      <c r="P436" s="139"/>
      <c r="Q436" s="132"/>
      <c r="R436" s="135"/>
      <c r="S436" s="132"/>
      <c r="T436" s="132"/>
      <c r="U436" s="132"/>
    </row>
    <row r="437" ht="12.75" customHeight="1">
      <c r="A437" s="132"/>
      <c r="B437" s="132"/>
      <c r="C437" s="132"/>
      <c r="D437" s="132"/>
      <c r="E437" s="54"/>
      <c r="F437" s="132"/>
      <c r="G437" s="132"/>
      <c r="H437" s="132"/>
      <c r="I437" s="132"/>
      <c r="J437" s="132"/>
      <c r="K437" s="132"/>
      <c r="L437" s="132"/>
      <c r="M437" s="137"/>
      <c r="N437" s="137"/>
      <c r="O437" s="132"/>
      <c r="P437" s="139"/>
      <c r="Q437" s="132"/>
      <c r="R437" s="135"/>
      <c r="S437" s="132"/>
      <c r="T437" s="132"/>
      <c r="U437" s="132"/>
    </row>
    <row r="438" ht="12.75" customHeight="1">
      <c r="A438" s="132"/>
      <c r="B438" s="132"/>
      <c r="C438" s="132"/>
      <c r="D438" s="132"/>
      <c r="E438" s="54"/>
      <c r="F438" s="132"/>
      <c r="G438" s="132"/>
      <c r="H438" s="132"/>
      <c r="I438" s="132"/>
      <c r="J438" s="132"/>
      <c r="K438" s="132"/>
      <c r="L438" s="132"/>
      <c r="M438" s="137"/>
      <c r="N438" s="137"/>
      <c r="O438" s="132"/>
      <c r="P438" s="139"/>
      <c r="Q438" s="132"/>
      <c r="R438" s="135"/>
      <c r="S438" s="132"/>
      <c r="T438" s="132"/>
      <c r="U438" s="132"/>
    </row>
    <row r="439" ht="12.75" customHeight="1">
      <c r="A439" s="132"/>
      <c r="B439" s="132"/>
      <c r="C439" s="132"/>
      <c r="D439" s="132"/>
      <c r="E439" s="54"/>
      <c r="F439" s="132"/>
      <c r="G439" s="132"/>
      <c r="H439" s="132"/>
      <c r="I439" s="132"/>
      <c r="J439" s="132"/>
      <c r="K439" s="132"/>
      <c r="L439" s="132"/>
      <c r="M439" s="137"/>
      <c r="N439" s="137"/>
      <c r="O439" s="132"/>
      <c r="P439" s="139"/>
      <c r="Q439" s="132"/>
      <c r="R439" s="135"/>
      <c r="S439" s="132"/>
      <c r="T439" s="132"/>
      <c r="U439" s="132"/>
    </row>
    <row r="440" ht="12.75" customHeight="1">
      <c r="A440" s="132"/>
      <c r="B440" s="132"/>
      <c r="C440" s="132"/>
      <c r="D440" s="132"/>
      <c r="E440" s="54"/>
      <c r="F440" s="132"/>
      <c r="G440" s="132"/>
      <c r="H440" s="132"/>
      <c r="I440" s="132"/>
      <c r="J440" s="132"/>
      <c r="K440" s="132"/>
      <c r="L440" s="132"/>
      <c r="M440" s="137"/>
      <c r="N440" s="137"/>
      <c r="O440" s="132"/>
      <c r="P440" s="139"/>
      <c r="Q440" s="132"/>
      <c r="R440" s="135"/>
      <c r="S440" s="132"/>
      <c r="T440" s="132"/>
      <c r="U440" s="132"/>
    </row>
    <row r="441" ht="12.75" customHeight="1">
      <c r="A441" s="132"/>
      <c r="B441" s="132"/>
      <c r="C441" s="132"/>
      <c r="D441" s="132"/>
      <c r="E441" s="54"/>
      <c r="F441" s="132"/>
      <c r="G441" s="132"/>
      <c r="H441" s="132"/>
      <c r="I441" s="132"/>
      <c r="J441" s="132"/>
      <c r="K441" s="132"/>
      <c r="L441" s="132"/>
      <c r="M441" s="137"/>
      <c r="N441" s="137"/>
      <c r="O441" s="132"/>
      <c r="P441" s="139"/>
      <c r="Q441" s="132"/>
      <c r="R441" s="135"/>
      <c r="S441" s="132"/>
      <c r="T441" s="132"/>
      <c r="U441" s="132"/>
    </row>
    <row r="442" ht="12.75" customHeight="1">
      <c r="A442" s="132"/>
      <c r="B442" s="132"/>
      <c r="C442" s="132"/>
      <c r="D442" s="132"/>
      <c r="E442" s="54"/>
      <c r="F442" s="132"/>
      <c r="G442" s="132"/>
      <c r="H442" s="132"/>
      <c r="I442" s="132"/>
      <c r="J442" s="132"/>
      <c r="K442" s="132"/>
      <c r="L442" s="132"/>
      <c r="M442" s="137"/>
      <c r="N442" s="137"/>
      <c r="O442" s="132"/>
      <c r="P442" s="139"/>
      <c r="Q442" s="132"/>
      <c r="R442" s="135"/>
      <c r="S442" s="132"/>
      <c r="T442" s="132"/>
      <c r="U442" s="132"/>
    </row>
    <row r="443" ht="12.75" customHeight="1">
      <c r="A443" s="132"/>
      <c r="B443" s="132"/>
      <c r="C443" s="132"/>
      <c r="D443" s="132"/>
      <c r="E443" s="54"/>
      <c r="F443" s="132"/>
      <c r="G443" s="132"/>
      <c r="H443" s="132"/>
      <c r="I443" s="132"/>
      <c r="J443" s="132"/>
      <c r="K443" s="132"/>
      <c r="L443" s="132"/>
      <c r="M443" s="137"/>
      <c r="N443" s="137"/>
      <c r="O443" s="132"/>
      <c r="P443" s="139"/>
      <c r="Q443" s="132"/>
      <c r="R443" s="135"/>
      <c r="S443" s="132"/>
      <c r="T443" s="132"/>
      <c r="U443" s="132"/>
    </row>
    <row r="444" ht="12.75" customHeight="1">
      <c r="A444" s="132"/>
      <c r="B444" s="132"/>
      <c r="C444" s="132"/>
      <c r="D444" s="132"/>
      <c r="E444" s="54"/>
      <c r="F444" s="132"/>
      <c r="G444" s="132"/>
      <c r="H444" s="132"/>
      <c r="I444" s="132"/>
      <c r="J444" s="132"/>
      <c r="K444" s="132"/>
      <c r="L444" s="132"/>
      <c r="M444" s="137"/>
      <c r="N444" s="137"/>
      <c r="O444" s="132"/>
      <c r="P444" s="139"/>
      <c r="Q444" s="132"/>
      <c r="R444" s="135"/>
      <c r="S444" s="132"/>
      <c r="T444" s="132"/>
      <c r="U444" s="132"/>
    </row>
    <row r="445" ht="12.75" customHeight="1">
      <c r="A445" s="132"/>
      <c r="B445" s="132"/>
      <c r="C445" s="132"/>
      <c r="D445" s="132"/>
      <c r="E445" s="54"/>
      <c r="F445" s="132"/>
      <c r="G445" s="132"/>
      <c r="H445" s="132"/>
      <c r="I445" s="132"/>
      <c r="J445" s="132"/>
      <c r="K445" s="132"/>
      <c r="L445" s="132"/>
      <c r="M445" s="137"/>
      <c r="N445" s="137"/>
      <c r="O445" s="132"/>
      <c r="P445" s="139"/>
      <c r="Q445" s="132"/>
      <c r="R445" s="135"/>
      <c r="S445" s="132"/>
      <c r="T445" s="132"/>
      <c r="U445" s="132"/>
    </row>
    <row r="446" ht="12.75" customHeight="1">
      <c r="A446" s="132"/>
      <c r="B446" s="132"/>
      <c r="C446" s="132"/>
      <c r="D446" s="132"/>
      <c r="E446" s="54"/>
      <c r="F446" s="132"/>
      <c r="G446" s="132"/>
      <c r="H446" s="132"/>
      <c r="I446" s="132"/>
      <c r="J446" s="132"/>
      <c r="K446" s="132"/>
      <c r="L446" s="132"/>
      <c r="M446" s="137"/>
      <c r="N446" s="137"/>
      <c r="O446" s="132"/>
      <c r="P446" s="139"/>
      <c r="Q446" s="132"/>
      <c r="R446" s="135"/>
      <c r="S446" s="132"/>
      <c r="T446" s="132"/>
      <c r="U446" s="132"/>
    </row>
    <row r="447" ht="12.75" customHeight="1">
      <c r="A447" s="132"/>
      <c r="B447" s="132"/>
      <c r="C447" s="132"/>
      <c r="D447" s="132"/>
      <c r="E447" s="54"/>
      <c r="F447" s="132"/>
      <c r="G447" s="132"/>
      <c r="H447" s="132"/>
      <c r="I447" s="132"/>
      <c r="J447" s="132"/>
      <c r="K447" s="132"/>
      <c r="L447" s="132"/>
      <c r="M447" s="137"/>
      <c r="N447" s="137"/>
      <c r="O447" s="132"/>
      <c r="P447" s="139"/>
      <c r="Q447" s="132"/>
      <c r="R447" s="135"/>
      <c r="S447" s="132"/>
      <c r="T447" s="132"/>
      <c r="U447" s="132"/>
    </row>
    <row r="448" ht="12.75" customHeight="1">
      <c r="A448" s="132"/>
      <c r="B448" s="132"/>
      <c r="C448" s="132"/>
      <c r="D448" s="132"/>
      <c r="E448" s="54"/>
      <c r="F448" s="132"/>
      <c r="G448" s="132"/>
      <c r="H448" s="132"/>
      <c r="I448" s="132"/>
      <c r="J448" s="132"/>
      <c r="K448" s="132"/>
      <c r="L448" s="132"/>
      <c r="M448" s="137"/>
      <c r="N448" s="137"/>
      <c r="O448" s="132"/>
      <c r="P448" s="139"/>
      <c r="Q448" s="132"/>
      <c r="R448" s="135"/>
      <c r="S448" s="132"/>
      <c r="T448" s="132"/>
      <c r="U448" s="132"/>
    </row>
    <row r="449" ht="12.75" customHeight="1">
      <c r="A449" s="132"/>
      <c r="B449" s="132"/>
      <c r="C449" s="132"/>
      <c r="D449" s="132"/>
      <c r="E449" s="54"/>
      <c r="F449" s="132"/>
      <c r="G449" s="132"/>
      <c r="H449" s="132"/>
      <c r="I449" s="132"/>
      <c r="J449" s="132"/>
      <c r="K449" s="132"/>
      <c r="L449" s="132"/>
      <c r="M449" s="137"/>
      <c r="N449" s="137"/>
      <c r="O449" s="132"/>
      <c r="P449" s="139"/>
      <c r="Q449" s="132"/>
      <c r="R449" s="135"/>
      <c r="S449" s="132"/>
      <c r="T449" s="132"/>
      <c r="U449" s="132"/>
    </row>
    <row r="450" ht="12.75" customHeight="1">
      <c r="A450" s="132"/>
      <c r="B450" s="132"/>
      <c r="C450" s="132"/>
      <c r="D450" s="132"/>
      <c r="E450" s="54"/>
      <c r="F450" s="132"/>
      <c r="G450" s="132"/>
      <c r="H450" s="132"/>
      <c r="I450" s="132"/>
      <c r="J450" s="132"/>
      <c r="K450" s="132"/>
      <c r="L450" s="132"/>
      <c r="M450" s="137"/>
      <c r="N450" s="137"/>
      <c r="O450" s="132"/>
      <c r="P450" s="139"/>
      <c r="Q450" s="132"/>
      <c r="R450" s="135"/>
      <c r="S450" s="132"/>
      <c r="T450" s="132"/>
      <c r="U450" s="132"/>
    </row>
    <row r="451" ht="12.75" customHeight="1">
      <c r="A451" s="132"/>
      <c r="B451" s="132"/>
      <c r="C451" s="132"/>
      <c r="D451" s="132"/>
      <c r="E451" s="54"/>
      <c r="F451" s="132"/>
      <c r="G451" s="132"/>
      <c r="H451" s="132"/>
      <c r="I451" s="132"/>
      <c r="J451" s="132"/>
      <c r="K451" s="132"/>
      <c r="L451" s="132"/>
      <c r="M451" s="137"/>
      <c r="N451" s="137"/>
      <c r="O451" s="132"/>
      <c r="P451" s="139"/>
      <c r="Q451" s="132"/>
      <c r="R451" s="135"/>
      <c r="S451" s="132"/>
      <c r="T451" s="132"/>
      <c r="U451" s="132"/>
    </row>
    <row r="452" ht="12.75" customHeight="1">
      <c r="A452" s="132"/>
      <c r="B452" s="132"/>
      <c r="C452" s="132"/>
      <c r="D452" s="132"/>
      <c r="E452" s="54"/>
      <c r="F452" s="132"/>
      <c r="G452" s="132"/>
      <c r="H452" s="132"/>
      <c r="I452" s="132"/>
      <c r="J452" s="132"/>
      <c r="K452" s="132"/>
      <c r="L452" s="132"/>
      <c r="M452" s="137"/>
      <c r="N452" s="137"/>
      <c r="O452" s="132"/>
      <c r="P452" s="139"/>
      <c r="Q452" s="132"/>
      <c r="R452" s="135"/>
      <c r="S452" s="132"/>
      <c r="T452" s="132"/>
      <c r="U452" s="132"/>
    </row>
    <row r="453" ht="12.75" customHeight="1">
      <c r="A453" s="132"/>
      <c r="B453" s="132"/>
      <c r="C453" s="132"/>
      <c r="D453" s="132"/>
      <c r="E453" s="54"/>
      <c r="F453" s="132"/>
      <c r="G453" s="132"/>
      <c r="H453" s="132"/>
      <c r="I453" s="132"/>
      <c r="J453" s="132"/>
      <c r="K453" s="132"/>
      <c r="L453" s="132"/>
      <c r="M453" s="137"/>
      <c r="N453" s="137"/>
      <c r="O453" s="132"/>
      <c r="P453" s="139"/>
      <c r="Q453" s="132"/>
      <c r="R453" s="135"/>
      <c r="S453" s="132"/>
      <c r="T453" s="132"/>
      <c r="U453" s="132"/>
    </row>
    <row r="454" ht="12.75" customHeight="1">
      <c r="A454" s="132"/>
      <c r="B454" s="132"/>
      <c r="C454" s="132"/>
      <c r="D454" s="132"/>
      <c r="E454" s="54"/>
      <c r="F454" s="132"/>
      <c r="G454" s="132"/>
      <c r="H454" s="132"/>
      <c r="I454" s="132"/>
      <c r="J454" s="132"/>
      <c r="K454" s="132"/>
      <c r="L454" s="132"/>
      <c r="M454" s="137"/>
      <c r="N454" s="137"/>
      <c r="O454" s="132"/>
      <c r="P454" s="139"/>
      <c r="Q454" s="132"/>
      <c r="R454" s="135"/>
      <c r="S454" s="132"/>
      <c r="T454" s="132"/>
      <c r="U454" s="132"/>
    </row>
    <row r="455" ht="12.75" customHeight="1">
      <c r="A455" s="132"/>
      <c r="B455" s="132"/>
      <c r="C455" s="132"/>
      <c r="D455" s="132"/>
      <c r="E455" s="54"/>
      <c r="F455" s="132"/>
      <c r="G455" s="132"/>
      <c r="H455" s="132"/>
      <c r="I455" s="132"/>
      <c r="J455" s="132"/>
      <c r="K455" s="132"/>
      <c r="L455" s="132"/>
      <c r="M455" s="137"/>
      <c r="N455" s="137"/>
      <c r="O455" s="132"/>
      <c r="P455" s="139"/>
      <c r="Q455" s="132"/>
      <c r="R455" s="135"/>
      <c r="S455" s="132"/>
      <c r="T455" s="132"/>
      <c r="U455" s="132"/>
    </row>
    <row r="456" ht="12.75" customHeight="1">
      <c r="A456" s="132"/>
      <c r="B456" s="132"/>
      <c r="C456" s="132"/>
      <c r="D456" s="132"/>
      <c r="E456" s="54"/>
      <c r="F456" s="132"/>
      <c r="G456" s="132"/>
      <c r="H456" s="132"/>
      <c r="I456" s="132"/>
      <c r="J456" s="132"/>
      <c r="K456" s="132"/>
      <c r="L456" s="132"/>
      <c r="M456" s="137"/>
      <c r="N456" s="137"/>
      <c r="O456" s="132"/>
      <c r="P456" s="139"/>
      <c r="Q456" s="132"/>
      <c r="R456" s="135"/>
      <c r="S456" s="132"/>
      <c r="T456" s="132"/>
      <c r="U456" s="132"/>
    </row>
    <row r="457" ht="12.75" customHeight="1">
      <c r="A457" s="132"/>
      <c r="B457" s="132"/>
      <c r="C457" s="132"/>
      <c r="D457" s="132"/>
      <c r="E457" s="54"/>
      <c r="F457" s="132"/>
      <c r="G457" s="132"/>
      <c r="H457" s="132"/>
      <c r="I457" s="132"/>
      <c r="J457" s="132"/>
      <c r="K457" s="132"/>
      <c r="L457" s="132"/>
      <c r="M457" s="137"/>
      <c r="N457" s="137"/>
      <c r="O457" s="132"/>
      <c r="P457" s="139"/>
      <c r="Q457" s="132"/>
      <c r="R457" s="135"/>
      <c r="S457" s="132"/>
      <c r="T457" s="132"/>
      <c r="U457" s="132"/>
    </row>
    <row r="458" ht="12.75" customHeight="1">
      <c r="A458" s="132"/>
      <c r="B458" s="132"/>
      <c r="C458" s="132"/>
      <c r="D458" s="132"/>
      <c r="E458" s="54"/>
      <c r="F458" s="132"/>
      <c r="G458" s="132"/>
      <c r="H458" s="132"/>
      <c r="I458" s="132"/>
      <c r="J458" s="132"/>
      <c r="K458" s="132"/>
      <c r="L458" s="132"/>
      <c r="M458" s="137"/>
      <c r="N458" s="137"/>
      <c r="O458" s="132"/>
      <c r="P458" s="139"/>
      <c r="Q458" s="132"/>
      <c r="R458" s="135"/>
      <c r="S458" s="132"/>
      <c r="T458" s="132"/>
      <c r="U458" s="132"/>
    </row>
    <row r="459" ht="12.75" customHeight="1">
      <c r="A459" s="132"/>
      <c r="B459" s="132"/>
      <c r="C459" s="132"/>
      <c r="D459" s="132"/>
      <c r="E459" s="54"/>
      <c r="F459" s="132"/>
      <c r="G459" s="132"/>
      <c r="H459" s="132"/>
      <c r="I459" s="132"/>
      <c r="J459" s="132"/>
      <c r="K459" s="132"/>
      <c r="L459" s="132"/>
      <c r="M459" s="137"/>
      <c r="N459" s="137"/>
      <c r="O459" s="132"/>
      <c r="P459" s="139"/>
      <c r="Q459" s="132"/>
      <c r="R459" s="135"/>
      <c r="S459" s="132"/>
      <c r="T459" s="132"/>
      <c r="U459" s="132"/>
    </row>
    <row r="460" ht="12.75" customHeight="1">
      <c r="A460" s="132"/>
      <c r="B460" s="132"/>
      <c r="C460" s="132"/>
      <c r="D460" s="132"/>
      <c r="E460" s="54"/>
      <c r="F460" s="132"/>
      <c r="G460" s="132"/>
      <c r="H460" s="132"/>
      <c r="I460" s="132"/>
      <c r="J460" s="132"/>
      <c r="K460" s="132"/>
      <c r="L460" s="132"/>
      <c r="M460" s="137"/>
      <c r="N460" s="137"/>
      <c r="O460" s="132"/>
      <c r="P460" s="139"/>
      <c r="Q460" s="132"/>
      <c r="R460" s="135"/>
      <c r="S460" s="132"/>
      <c r="T460" s="132"/>
      <c r="U460" s="132"/>
    </row>
    <row r="461" ht="12.75" customHeight="1">
      <c r="A461" s="132"/>
      <c r="B461" s="132"/>
      <c r="C461" s="132"/>
      <c r="D461" s="132"/>
      <c r="E461" s="54"/>
      <c r="F461" s="132"/>
      <c r="G461" s="132"/>
      <c r="H461" s="132"/>
      <c r="I461" s="132"/>
      <c r="J461" s="132"/>
      <c r="K461" s="132"/>
      <c r="L461" s="132"/>
      <c r="M461" s="137"/>
      <c r="N461" s="137"/>
      <c r="O461" s="132"/>
      <c r="P461" s="139"/>
      <c r="Q461" s="132"/>
      <c r="R461" s="135"/>
      <c r="S461" s="132"/>
      <c r="T461" s="132"/>
      <c r="U461" s="132"/>
    </row>
    <row r="462" ht="12.75" customHeight="1">
      <c r="A462" s="132"/>
      <c r="B462" s="132"/>
      <c r="C462" s="132"/>
      <c r="D462" s="132"/>
      <c r="E462" s="54"/>
      <c r="F462" s="132"/>
      <c r="G462" s="132"/>
      <c r="H462" s="132"/>
      <c r="I462" s="132"/>
      <c r="J462" s="132"/>
      <c r="K462" s="132"/>
      <c r="L462" s="132"/>
      <c r="M462" s="137"/>
      <c r="N462" s="137"/>
      <c r="O462" s="132"/>
      <c r="P462" s="139"/>
      <c r="Q462" s="132"/>
      <c r="R462" s="135"/>
      <c r="S462" s="132"/>
      <c r="T462" s="132"/>
      <c r="U462" s="132"/>
    </row>
    <row r="463" ht="12.75" customHeight="1">
      <c r="A463" s="132"/>
      <c r="B463" s="132"/>
      <c r="C463" s="132"/>
      <c r="D463" s="132"/>
      <c r="E463" s="54"/>
      <c r="F463" s="132"/>
      <c r="G463" s="132"/>
      <c r="H463" s="132"/>
      <c r="I463" s="132"/>
      <c r="J463" s="132"/>
      <c r="K463" s="132"/>
      <c r="L463" s="132"/>
      <c r="M463" s="137"/>
      <c r="N463" s="137"/>
      <c r="O463" s="132"/>
      <c r="P463" s="139"/>
      <c r="Q463" s="132"/>
      <c r="R463" s="135"/>
      <c r="S463" s="132"/>
      <c r="T463" s="132"/>
      <c r="U463" s="132"/>
    </row>
    <row r="464" ht="12.75" customHeight="1">
      <c r="A464" s="132"/>
      <c r="B464" s="132"/>
      <c r="C464" s="132"/>
      <c r="D464" s="132"/>
      <c r="E464" s="54"/>
      <c r="F464" s="132"/>
      <c r="G464" s="132"/>
      <c r="H464" s="132"/>
      <c r="I464" s="132"/>
      <c r="J464" s="132"/>
      <c r="K464" s="132"/>
      <c r="L464" s="132"/>
      <c r="M464" s="137"/>
      <c r="N464" s="137"/>
      <c r="O464" s="132"/>
      <c r="P464" s="139"/>
      <c r="Q464" s="132"/>
      <c r="R464" s="135"/>
      <c r="S464" s="132"/>
      <c r="T464" s="132"/>
      <c r="U464" s="132"/>
    </row>
    <row r="465" ht="12.75" customHeight="1">
      <c r="A465" s="132"/>
      <c r="B465" s="132"/>
      <c r="C465" s="132"/>
      <c r="D465" s="132"/>
      <c r="E465" s="54"/>
      <c r="F465" s="132"/>
      <c r="G465" s="132"/>
      <c r="H465" s="132"/>
      <c r="I465" s="132"/>
      <c r="J465" s="132"/>
      <c r="K465" s="132"/>
      <c r="L465" s="132"/>
      <c r="M465" s="137"/>
      <c r="N465" s="137"/>
      <c r="O465" s="132"/>
      <c r="P465" s="139"/>
      <c r="Q465" s="132"/>
      <c r="R465" s="135"/>
      <c r="S465" s="132"/>
      <c r="T465" s="132"/>
      <c r="U465" s="132"/>
    </row>
    <row r="466" ht="12.75" customHeight="1">
      <c r="A466" s="132"/>
      <c r="B466" s="132"/>
      <c r="C466" s="132"/>
      <c r="D466" s="132"/>
      <c r="E466" s="54"/>
      <c r="F466" s="132"/>
      <c r="G466" s="132"/>
      <c r="H466" s="132"/>
      <c r="I466" s="132"/>
      <c r="J466" s="132"/>
      <c r="K466" s="132"/>
      <c r="L466" s="132"/>
      <c r="M466" s="137"/>
      <c r="N466" s="137"/>
      <c r="O466" s="132"/>
      <c r="P466" s="139"/>
      <c r="Q466" s="132"/>
      <c r="R466" s="135"/>
      <c r="S466" s="132"/>
      <c r="T466" s="132"/>
      <c r="U466" s="132"/>
    </row>
    <row r="467" ht="12.75" customHeight="1">
      <c r="A467" s="132"/>
      <c r="B467" s="132"/>
      <c r="C467" s="132"/>
      <c r="D467" s="132"/>
      <c r="E467" s="54"/>
      <c r="F467" s="132"/>
      <c r="G467" s="132"/>
      <c r="H467" s="132"/>
      <c r="I467" s="132"/>
      <c r="J467" s="132"/>
      <c r="K467" s="132"/>
      <c r="L467" s="132"/>
      <c r="M467" s="137"/>
      <c r="N467" s="137"/>
      <c r="O467" s="132"/>
      <c r="P467" s="139"/>
      <c r="Q467" s="132"/>
      <c r="R467" s="135"/>
      <c r="S467" s="132"/>
      <c r="T467" s="132"/>
      <c r="U467" s="132"/>
    </row>
    <row r="468" ht="12.75" customHeight="1">
      <c r="A468" s="132"/>
      <c r="B468" s="132"/>
      <c r="C468" s="132"/>
      <c r="D468" s="132"/>
      <c r="E468" s="54"/>
      <c r="F468" s="132"/>
      <c r="G468" s="132"/>
      <c r="H468" s="132"/>
      <c r="I468" s="132"/>
      <c r="J468" s="132"/>
      <c r="K468" s="132"/>
      <c r="L468" s="132"/>
      <c r="M468" s="137"/>
      <c r="N468" s="137"/>
      <c r="O468" s="132"/>
      <c r="P468" s="139"/>
      <c r="Q468" s="132"/>
      <c r="R468" s="135"/>
      <c r="S468" s="132"/>
      <c r="T468" s="132"/>
      <c r="U468" s="132"/>
    </row>
    <row r="469" ht="12.75" customHeight="1">
      <c r="A469" s="132"/>
      <c r="B469" s="132"/>
      <c r="C469" s="132"/>
      <c r="D469" s="132"/>
      <c r="E469" s="54"/>
      <c r="F469" s="132"/>
      <c r="G469" s="132"/>
      <c r="H469" s="132"/>
      <c r="I469" s="132"/>
      <c r="J469" s="132"/>
      <c r="K469" s="132"/>
      <c r="L469" s="132"/>
      <c r="M469" s="137"/>
      <c r="N469" s="137"/>
      <c r="O469" s="132"/>
      <c r="P469" s="139"/>
      <c r="Q469" s="132"/>
      <c r="R469" s="135"/>
      <c r="S469" s="132"/>
      <c r="T469" s="132"/>
      <c r="U469" s="132"/>
    </row>
    <row r="470" ht="12.75" customHeight="1">
      <c r="A470" s="132"/>
      <c r="B470" s="132"/>
      <c r="C470" s="132"/>
      <c r="D470" s="132"/>
      <c r="E470" s="54"/>
      <c r="F470" s="132"/>
      <c r="G470" s="132"/>
      <c r="H470" s="132"/>
      <c r="I470" s="132"/>
      <c r="J470" s="132"/>
      <c r="K470" s="132"/>
      <c r="L470" s="132"/>
      <c r="M470" s="137"/>
      <c r="N470" s="137"/>
      <c r="O470" s="132"/>
      <c r="P470" s="139"/>
      <c r="Q470" s="132"/>
      <c r="R470" s="135"/>
      <c r="S470" s="132"/>
      <c r="T470" s="132"/>
      <c r="U470" s="132"/>
    </row>
    <row r="471" ht="12.75" customHeight="1">
      <c r="A471" s="132"/>
      <c r="B471" s="132"/>
      <c r="C471" s="132"/>
      <c r="D471" s="132"/>
      <c r="E471" s="54"/>
      <c r="F471" s="132"/>
      <c r="G471" s="132"/>
      <c r="H471" s="132"/>
      <c r="I471" s="132"/>
      <c r="J471" s="132"/>
      <c r="K471" s="132"/>
      <c r="L471" s="132"/>
      <c r="M471" s="137"/>
      <c r="N471" s="137"/>
      <c r="O471" s="132"/>
      <c r="P471" s="139"/>
      <c r="Q471" s="132"/>
      <c r="R471" s="135"/>
      <c r="S471" s="132"/>
      <c r="T471" s="132"/>
      <c r="U471" s="132"/>
    </row>
    <row r="472" ht="12.75" customHeight="1">
      <c r="A472" s="132"/>
      <c r="B472" s="132"/>
      <c r="C472" s="132"/>
      <c r="D472" s="132"/>
      <c r="E472" s="54"/>
      <c r="F472" s="132"/>
      <c r="G472" s="132"/>
      <c r="H472" s="132"/>
      <c r="I472" s="132"/>
      <c r="J472" s="132"/>
      <c r="K472" s="132"/>
      <c r="L472" s="132"/>
      <c r="M472" s="137"/>
      <c r="N472" s="137"/>
      <c r="O472" s="132"/>
      <c r="P472" s="139"/>
      <c r="Q472" s="132"/>
      <c r="R472" s="135"/>
      <c r="S472" s="132"/>
      <c r="T472" s="132"/>
      <c r="U472" s="132"/>
    </row>
    <row r="473" ht="12.75" customHeight="1">
      <c r="A473" s="132"/>
      <c r="B473" s="132"/>
      <c r="C473" s="132"/>
      <c r="D473" s="132"/>
      <c r="E473" s="54"/>
      <c r="F473" s="132"/>
      <c r="G473" s="132"/>
      <c r="H473" s="132"/>
      <c r="I473" s="132"/>
      <c r="J473" s="132"/>
      <c r="K473" s="132"/>
      <c r="L473" s="132"/>
      <c r="M473" s="137"/>
      <c r="N473" s="137"/>
      <c r="O473" s="132"/>
      <c r="P473" s="139"/>
      <c r="Q473" s="132"/>
      <c r="R473" s="135"/>
      <c r="S473" s="132"/>
      <c r="T473" s="132"/>
      <c r="U473" s="132"/>
    </row>
    <row r="474" ht="12.75" customHeight="1">
      <c r="A474" s="132"/>
      <c r="B474" s="132"/>
      <c r="C474" s="132"/>
      <c r="D474" s="132"/>
      <c r="E474" s="54"/>
      <c r="F474" s="132"/>
      <c r="G474" s="132"/>
      <c r="H474" s="132"/>
      <c r="I474" s="132"/>
      <c r="J474" s="132"/>
      <c r="K474" s="132"/>
      <c r="L474" s="132"/>
      <c r="M474" s="137"/>
      <c r="N474" s="137"/>
      <c r="O474" s="132"/>
      <c r="P474" s="139"/>
      <c r="Q474" s="132"/>
      <c r="R474" s="135"/>
      <c r="S474" s="132"/>
      <c r="T474" s="132"/>
      <c r="U474" s="132"/>
    </row>
    <row r="475" ht="12.75" customHeight="1">
      <c r="A475" s="132"/>
      <c r="B475" s="132"/>
      <c r="C475" s="132"/>
      <c r="D475" s="132"/>
      <c r="E475" s="54"/>
      <c r="F475" s="132"/>
      <c r="G475" s="132"/>
      <c r="H475" s="132"/>
      <c r="I475" s="132"/>
      <c r="J475" s="132"/>
      <c r="K475" s="132"/>
      <c r="L475" s="132"/>
      <c r="M475" s="137"/>
      <c r="N475" s="137"/>
      <c r="O475" s="132"/>
      <c r="P475" s="139"/>
      <c r="Q475" s="132"/>
      <c r="R475" s="135"/>
      <c r="S475" s="132"/>
      <c r="T475" s="132"/>
      <c r="U475" s="132"/>
    </row>
    <row r="476" ht="12.75" customHeight="1">
      <c r="A476" s="132"/>
      <c r="B476" s="132"/>
      <c r="C476" s="132"/>
      <c r="D476" s="132"/>
      <c r="E476" s="54"/>
      <c r="F476" s="132"/>
      <c r="G476" s="132"/>
      <c r="H476" s="132"/>
      <c r="I476" s="132"/>
      <c r="J476" s="132"/>
      <c r="K476" s="132"/>
      <c r="L476" s="132"/>
      <c r="M476" s="137"/>
      <c r="N476" s="137"/>
      <c r="O476" s="132"/>
      <c r="P476" s="139"/>
      <c r="Q476" s="132"/>
      <c r="R476" s="135"/>
      <c r="S476" s="132"/>
      <c r="T476" s="132"/>
      <c r="U476" s="132"/>
    </row>
    <row r="477" ht="12.75" customHeight="1">
      <c r="A477" s="132"/>
      <c r="B477" s="132"/>
      <c r="C477" s="132"/>
      <c r="D477" s="132"/>
      <c r="E477" s="54"/>
      <c r="F477" s="132"/>
      <c r="G477" s="132"/>
      <c r="H477" s="132"/>
      <c r="I477" s="132"/>
      <c r="J477" s="132"/>
      <c r="K477" s="132"/>
      <c r="L477" s="132"/>
      <c r="M477" s="137"/>
      <c r="N477" s="137"/>
      <c r="O477" s="132"/>
      <c r="P477" s="139"/>
      <c r="Q477" s="132"/>
      <c r="R477" s="135"/>
      <c r="S477" s="132"/>
      <c r="T477" s="132"/>
      <c r="U477" s="132"/>
    </row>
    <row r="478" ht="12.75" customHeight="1">
      <c r="A478" s="132"/>
      <c r="B478" s="132"/>
      <c r="C478" s="132"/>
      <c r="D478" s="132"/>
      <c r="E478" s="54"/>
      <c r="F478" s="132"/>
      <c r="G478" s="132"/>
      <c r="H478" s="132"/>
      <c r="I478" s="132"/>
      <c r="J478" s="132"/>
      <c r="K478" s="132"/>
      <c r="L478" s="132"/>
      <c r="M478" s="137"/>
      <c r="N478" s="137"/>
      <c r="O478" s="132"/>
      <c r="P478" s="139"/>
      <c r="Q478" s="132"/>
      <c r="R478" s="135"/>
      <c r="S478" s="132"/>
      <c r="T478" s="132"/>
      <c r="U478" s="132"/>
    </row>
    <row r="479" ht="12.75" customHeight="1">
      <c r="A479" s="132"/>
      <c r="B479" s="132"/>
      <c r="C479" s="132"/>
      <c r="D479" s="132"/>
      <c r="E479" s="54"/>
      <c r="F479" s="132"/>
      <c r="G479" s="132"/>
      <c r="H479" s="132"/>
      <c r="I479" s="132"/>
      <c r="J479" s="132"/>
      <c r="K479" s="132"/>
      <c r="L479" s="132"/>
      <c r="M479" s="137"/>
      <c r="N479" s="137"/>
      <c r="O479" s="132"/>
      <c r="P479" s="139"/>
      <c r="Q479" s="132"/>
      <c r="R479" s="135"/>
      <c r="S479" s="132"/>
      <c r="T479" s="132"/>
      <c r="U479" s="132"/>
    </row>
    <row r="480" ht="12.75" customHeight="1">
      <c r="A480" s="132"/>
      <c r="B480" s="132"/>
      <c r="C480" s="132"/>
      <c r="D480" s="132"/>
      <c r="E480" s="54"/>
      <c r="F480" s="132"/>
      <c r="G480" s="132"/>
      <c r="H480" s="132"/>
      <c r="I480" s="132"/>
      <c r="J480" s="132"/>
      <c r="K480" s="132"/>
      <c r="L480" s="132"/>
      <c r="M480" s="137"/>
      <c r="N480" s="137"/>
      <c r="O480" s="132"/>
      <c r="P480" s="139"/>
      <c r="Q480" s="132"/>
      <c r="R480" s="135"/>
      <c r="S480" s="132"/>
      <c r="T480" s="132"/>
      <c r="U480" s="132"/>
    </row>
    <row r="481" ht="12.75" customHeight="1">
      <c r="A481" s="132"/>
      <c r="B481" s="132"/>
      <c r="C481" s="132"/>
      <c r="D481" s="132"/>
      <c r="E481" s="54"/>
      <c r="F481" s="132"/>
      <c r="G481" s="132"/>
      <c r="H481" s="132"/>
      <c r="I481" s="132"/>
      <c r="J481" s="132"/>
      <c r="K481" s="132"/>
      <c r="L481" s="132"/>
      <c r="M481" s="137"/>
      <c r="N481" s="137"/>
      <c r="O481" s="132"/>
      <c r="P481" s="139"/>
      <c r="Q481" s="132"/>
      <c r="R481" s="135"/>
      <c r="S481" s="132"/>
      <c r="T481" s="132"/>
      <c r="U481" s="132"/>
    </row>
    <row r="482" ht="12.75" customHeight="1">
      <c r="A482" s="132"/>
      <c r="B482" s="132"/>
      <c r="C482" s="132"/>
      <c r="D482" s="132"/>
      <c r="E482" s="54"/>
      <c r="F482" s="132"/>
      <c r="G482" s="132"/>
      <c r="H482" s="132"/>
      <c r="I482" s="132"/>
      <c r="J482" s="132"/>
      <c r="K482" s="132"/>
      <c r="L482" s="132"/>
      <c r="M482" s="137"/>
      <c r="N482" s="137"/>
      <c r="O482" s="132"/>
      <c r="P482" s="139"/>
      <c r="Q482" s="132"/>
      <c r="R482" s="135"/>
      <c r="S482" s="132"/>
      <c r="T482" s="132"/>
      <c r="U482" s="132"/>
    </row>
    <row r="483" ht="12.75" customHeight="1">
      <c r="A483" s="132"/>
      <c r="B483" s="132"/>
      <c r="C483" s="132"/>
      <c r="D483" s="132"/>
      <c r="E483" s="54"/>
      <c r="F483" s="132"/>
      <c r="G483" s="132"/>
      <c r="H483" s="132"/>
      <c r="I483" s="132"/>
      <c r="J483" s="132"/>
      <c r="K483" s="132"/>
      <c r="L483" s="132"/>
      <c r="M483" s="137"/>
      <c r="N483" s="137"/>
      <c r="O483" s="132"/>
      <c r="P483" s="139"/>
      <c r="Q483" s="132"/>
      <c r="R483" s="135"/>
      <c r="S483" s="132"/>
      <c r="T483" s="132"/>
      <c r="U483" s="132"/>
    </row>
    <row r="484" ht="12.75" customHeight="1">
      <c r="A484" s="132"/>
      <c r="B484" s="132"/>
      <c r="C484" s="132"/>
      <c r="D484" s="132"/>
      <c r="E484" s="54"/>
      <c r="F484" s="132"/>
      <c r="G484" s="132"/>
      <c r="H484" s="132"/>
      <c r="I484" s="132"/>
      <c r="J484" s="132"/>
      <c r="K484" s="132"/>
      <c r="L484" s="132"/>
      <c r="M484" s="137"/>
      <c r="N484" s="137"/>
      <c r="O484" s="132"/>
      <c r="P484" s="139"/>
      <c r="Q484" s="132"/>
      <c r="R484" s="135"/>
      <c r="S484" s="132"/>
      <c r="T484" s="132"/>
      <c r="U484" s="132"/>
    </row>
    <row r="485" ht="12.75" customHeight="1">
      <c r="A485" s="132"/>
      <c r="B485" s="132"/>
      <c r="C485" s="132"/>
      <c r="D485" s="132"/>
      <c r="E485" s="54"/>
      <c r="F485" s="132"/>
      <c r="G485" s="132"/>
      <c r="H485" s="132"/>
      <c r="I485" s="132"/>
      <c r="J485" s="132"/>
      <c r="K485" s="132"/>
      <c r="L485" s="132"/>
      <c r="M485" s="137"/>
      <c r="N485" s="137"/>
      <c r="O485" s="132"/>
      <c r="P485" s="139"/>
      <c r="Q485" s="132"/>
      <c r="R485" s="135"/>
      <c r="S485" s="132"/>
      <c r="T485" s="132"/>
      <c r="U485" s="132"/>
    </row>
    <row r="486" ht="12.75" customHeight="1">
      <c r="A486" s="132"/>
      <c r="B486" s="132"/>
      <c r="C486" s="132"/>
      <c r="D486" s="132"/>
      <c r="E486" s="54"/>
      <c r="F486" s="132"/>
      <c r="G486" s="132"/>
      <c r="H486" s="132"/>
      <c r="I486" s="132"/>
      <c r="J486" s="132"/>
      <c r="K486" s="132"/>
      <c r="L486" s="132"/>
      <c r="M486" s="137"/>
      <c r="N486" s="137"/>
      <c r="O486" s="132"/>
      <c r="P486" s="139"/>
      <c r="Q486" s="132"/>
      <c r="R486" s="135"/>
      <c r="S486" s="132"/>
      <c r="T486" s="132"/>
      <c r="U486" s="132"/>
    </row>
    <row r="487" ht="12.75" customHeight="1">
      <c r="A487" s="132"/>
      <c r="B487" s="132"/>
      <c r="C487" s="132"/>
      <c r="D487" s="132"/>
      <c r="E487" s="54"/>
      <c r="F487" s="132"/>
      <c r="G487" s="132"/>
      <c r="H487" s="132"/>
      <c r="I487" s="132"/>
      <c r="J487" s="132"/>
      <c r="K487" s="132"/>
      <c r="L487" s="132"/>
      <c r="M487" s="137"/>
      <c r="N487" s="137"/>
      <c r="O487" s="132"/>
      <c r="P487" s="139"/>
      <c r="Q487" s="132"/>
      <c r="R487" s="135"/>
      <c r="S487" s="132"/>
      <c r="T487" s="132"/>
      <c r="U487" s="132"/>
    </row>
    <row r="488" ht="12.75" customHeight="1">
      <c r="A488" s="132"/>
      <c r="B488" s="132"/>
      <c r="C488" s="132"/>
      <c r="D488" s="132"/>
      <c r="E488" s="54"/>
      <c r="F488" s="132"/>
      <c r="G488" s="132"/>
      <c r="H488" s="132"/>
      <c r="I488" s="132"/>
      <c r="J488" s="132"/>
      <c r="K488" s="132"/>
      <c r="L488" s="132"/>
      <c r="M488" s="137"/>
      <c r="N488" s="137"/>
      <c r="O488" s="132"/>
      <c r="P488" s="139"/>
      <c r="Q488" s="132"/>
      <c r="R488" s="135"/>
      <c r="S488" s="132"/>
      <c r="T488" s="132"/>
      <c r="U488" s="132"/>
    </row>
    <row r="489" ht="12.75" customHeight="1">
      <c r="A489" s="132"/>
      <c r="B489" s="132"/>
      <c r="C489" s="132"/>
      <c r="D489" s="132"/>
      <c r="E489" s="54"/>
      <c r="F489" s="132"/>
      <c r="G489" s="132"/>
      <c r="H489" s="132"/>
      <c r="I489" s="132"/>
      <c r="J489" s="132"/>
      <c r="K489" s="132"/>
      <c r="L489" s="132"/>
      <c r="M489" s="137"/>
      <c r="N489" s="137"/>
      <c r="O489" s="132"/>
      <c r="P489" s="139"/>
      <c r="Q489" s="132"/>
      <c r="R489" s="135"/>
      <c r="S489" s="132"/>
      <c r="T489" s="132"/>
      <c r="U489" s="132"/>
    </row>
    <row r="490" ht="12.75" customHeight="1">
      <c r="A490" s="132"/>
      <c r="B490" s="132"/>
      <c r="C490" s="132"/>
      <c r="D490" s="132"/>
      <c r="E490" s="54"/>
      <c r="F490" s="132"/>
      <c r="G490" s="132"/>
      <c r="H490" s="132"/>
      <c r="I490" s="132"/>
      <c r="J490" s="132"/>
      <c r="K490" s="132"/>
      <c r="L490" s="132"/>
      <c r="M490" s="137"/>
      <c r="N490" s="137"/>
      <c r="O490" s="132"/>
      <c r="P490" s="139"/>
      <c r="Q490" s="132"/>
      <c r="R490" s="135"/>
      <c r="S490" s="132"/>
      <c r="T490" s="132"/>
      <c r="U490" s="132"/>
    </row>
    <row r="491" ht="12.75" customHeight="1">
      <c r="A491" s="132"/>
      <c r="B491" s="132"/>
      <c r="C491" s="132"/>
      <c r="D491" s="132"/>
      <c r="E491" s="54"/>
      <c r="F491" s="132"/>
      <c r="G491" s="132"/>
      <c r="H491" s="132"/>
      <c r="I491" s="132"/>
      <c r="J491" s="132"/>
      <c r="K491" s="132"/>
      <c r="L491" s="132"/>
      <c r="M491" s="137"/>
      <c r="N491" s="137"/>
      <c r="O491" s="132"/>
      <c r="P491" s="139"/>
      <c r="Q491" s="132"/>
      <c r="R491" s="135"/>
      <c r="S491" s="132"/>
      <c r="T491" s="132"/>
      <c r="U491" s="132"/>
    </row>
    <row r="492" ht="12.75" customHeight="1">
      <c r="A492" s="132"/>
      <c r="B492" s="132"/>
      <c r="C492" s="132"/>
      <c r="D492" s="132"/>
      <c r="E492" s="54"/>
      <c r="F492" s="132"/>
      <c r="G492" s="132"/>
      <c r="H492" s="132"/>
      <c r="I492" s="132"/>
      <c r="J492" s="132"/>
      <c r="K492" s="132"/>
      <c r="L492" s="132"/>
      <c r="M492" s="137"/>
      <c r="N492" s="137"/>
      <c r="O492" s="132"/>
      <c r="P492" s="139"/>
      <c r="Q492" s="132"/>
      <c r="R492" s="135"/>
      <c r="S492" s="132"/>
      <c r="T492" s="132"/>
      <c r="U492" s="132"/>
    </row>
    <row r="493" ht="12.75" customHeight="1">
      <c r="A493" s="132"/>
      <c r="B493" s="132"/>
      <c r="C493" s="132"/>
      <c r="D493" s="132"/>
      <c r="E493" s="54"/>
      <c r="F493" s="132"/>
      <c r="G493" s="132"/>
      <c r="H493" s="132"/>
      <c r="I493" s="132"/>
      <c r="J493" s="132"/>
      <c r="K493" s="132"/>
      <c r="L493" s="132"/>
      <c r="M493" s="137"/>
      <c r="N493" s="137"/>
      <c r="O493" s="132"/>
      <c r="P493" s="139"/>
      <c r="Q493" s="132"/>
      <c r="R493" s="135"/>
      <c r="S493" s="132"/>
      <c r="T493" s="132"/>
      <c r="U493" s="132"/>
    </row>
    <row r="494" ht="12.75" customHeight="1">
      <c r="A494" s="132"/>
      <c r="B494" s="132"/>
      <c r="C494" s="132"/>
      <c r="D494" s="132"/>
      <c r="E494" s="54"/>
      <c r="F494" s="132"/>
      <c r="G494" s="132"/>
      <c r="H494" s="132"/>
      <c r="I494" s="132"/>
      <c r="J494" s="132"/>
      <c r="K494" s="132"/>
      <c r="L494" s="132"/>
      <c r="M494" s="137"/>
      <c r="N494" s="137"/>
      <c r="O494" s="132"/>
      <c r="P494" s="139"/>
      <c r="Q494" s="132"/>
      <c r="R494" s="135"/>
      <c r="S494" s="132"/>
      <c r="T494" s="132"/>
      <c r="U494" s="132"/>
    </row>
    <row r="495" ht="12.75" customHeight="1">
      <c r="A495" s="132"/>
      <c r="B495" s="132"/>
      <c r="C495" s="132"/>
      <c r="D495" s="132"/>
      <c r="E495" s="54"/>
      <c r="F495" s="132"/>
      <c r="G495" s="132"/>
      <c r="H495" s="132"/>
      <c r="I495" s="132"/>
      <c r="J495" s="132"/>
      <c r="K495" s="132"/>
      <c r="L495" s="132"/>
      <c r="M495" s="137"/>
      <c r="N495" s="137"/>
      <c r="O495" s="132"/>
      <c r="P495" s="139"/>
      <c r="Q495" s="132"/>
      <c r="R495" s="135"/>
      <c r="S495" s="132"/>
      <c r="T495" s="132"/>
      <c r="U495" s="132"/>
    </row>
    <row r="496" ht="12.75" customHeight="1">
      <c r="A496" s="132"/>
      <c r="B496" s="132"/>
      <c r="C496" s="132"/>
      <c r="D496" s="132"/>
      <c r="E496" s="54"/>
      <c r="F496" s="132"/>
      <c r="G496" s="132"/>
      <c r="H496" s="132"/>
      <c r="I496" s="132"/>
      <c r="J496" s="132"/>
      <c r="K496" s="132"/>
      <c r="L496" s="132"/>
      <c r="M496" s="137"/>
      <c r="N496" s="137"/>
      <c r="O496" s="132"/>
      <c r="P496" s="139"/>
      <c r="Q496" s="132"/>
      <c r="R496" s="135"/>
      <c r="S496" s="132"/>
      <c r="T496" s="132"/>
      <c r="U496" s="132"/>
    </row>
    <row r="497" ht="12.75" customHeight="1">
      <c r="A497" s="132"/>
      <c r="B497" s="132"/>
      <c r="C497" s="132"/>
      <c r="D497" s="132"/>
      <c r="E497" s="54"/>
      <c r="F497" s="132"/>
      <c r="G497" s="132"/>
      <c r="H497" s="132"/>
      <c r="I497" s="132"/>
      <c r="J497" s="132"/>
      <c r="K497" s="132"/>
      <c r="L497" s="132"/>
      <c r="M497" s="137"/>
      <c r="N497" s="137"/>
      <c r="O497" s="132"/>
      <c r="P497" s="139"/>
      <c r="Q497" s="132"/>
      <c r="R497" s="135"/>
      <c r="S497" s="132"/>
      <c r="T497" s="132"/>
      <c r="U497" s="132"/>
    </row>
    <row r="498" ht="12.75" customHeight="1">
      <c r="A498" s="132"/>
      <c r="B498" s="132"/>
      <c r="C498" s="132"/>
      <c r="D498" s="132"/>
      <c r="E498" s="54"/>
      <c r="F498" s="132"/>
      <c r="G498" s="132"/>
      <c r="H498" s="132"/>
      <c r="I498" s="132"/>
      <c r="J498" s="132"/>
      <c r="K498" s="132"/>
      <c r="L498" s="132"/>
      <c r="M498" s="137"/>
      <c r="N498" s="137"/>
      <c r="O498" s="132"/>
      <c r="P498" s="139"/>
      <c r="Q498" s="132"/>
      <c r="R498" s="135"/>
      <c r="S498" s="132"/>
      <c r="T498" s="132"/>
      <c r="U498" s="132"/>
    </row>
    <row r="499" ht="12.75" customHeight="1">
      <c r="A499" s="132"/>
      <c r="B499" s="132"/>
      <c r="C499" s="132"/>
      <c r="D499" s="132"/>
      <c r="E499" s="54"/>
      <c r="F499" s="132"/>
      <c r="G499" s="132"/>
      <c r="H499" s="132"/>
      <c r="I499" s="132"/>
      <c r="J499" s="132"/>
      <c r="K499" s="132"/>
      <c r="L499" s="132"/>
      <c r="M499" s="137"/>
      <c r="N499" s="137"/>
      <c r="O499" s="132"/>
      <c r="P499" s="139"/>
      <c r="Q499" s="132"/>
      <c r="R499" s="135"/>
      <c r="S499" s="132"/>
      <c r="T499" s="132"/>
      <c r="U499" s="132"/>
    </row>
    <row r="500" ht="12.75" customHeight="1">
      <c r="A500" s="132"/>
      <c r="B500" s="132"/>
      <c r="C500" s="132"/>
      <c r="D500" s="132"/>
      <c r="E500" s="54"/>
      <c r="F500" s="132"/>
      <c r="G500" s="132"/>
      <c r="H500" s="132"/>
      <c r="I500" s="132"/>
      <c r="J500" s="132"/>
      <c r="K500" s="132"/>
      <c r="L500" s="132"/>
      <c r="M500" s="137"/>
      <c r="N500" s="137"/>
      <c r="O500" s="132"/>
      <c r="P500" s="139"/>
      <c r="Q500" s="132"/>
      <c r="R500" s="135"/>
      <c r="S500" s="132"/>
      <c r="T500" s="132"/>
      <c r="U500" s="132"/>
    </row>
    <row r="501" ht="12.75" customHeight="1">
      <c r="A501" s="132"/>
      <c r="B501" s="132"/>
      <c r="C501" s="132"/>
      <c r="D501" s="132"/>
      <c r="E501" s="54"/>
      <c r="F501" s="132"/>
      <c r="G501" s="132"/>
      <c r="H501" s="132"/>
      <c r="I501" s="132"/>
      <c r="J501" s="132"/>
      <c r="K501" s="132"/>
      <c r="L501" s="132"/>
      <c r="M501" s="137"/>
      <c r="N501" s="137"/>
      <c r="O501" s="132"/>
      <c r="P501" s="139"/>
      <c r="Q501" s="132"/>
      <c r="R501" s="135"/>
      <c r="S501" s="132"/>
      <c r="T501" s="132"/>
      <c r="U501" s="132"/>
    </row>
    <row r="502" ht="12.75" customHeight="1">
      <c r="A502" s="132"/>
      <c r="B502" s="132"/>
      <c r="C502" s="132"/>
      <c r="D502" s="132"/>
      <c r="E502" s="54"/>
      <c r="F502" s="132"/>
      <c r="G502" s="132"/>
      <c r="H502" s="132"/>
      <c r="I502" s="132"/>
      <c r="J502" s="132"/>
      <c r="K502" s="132"/>
      <c r="L502" s="132"/>
      <c r="M502" s="137"/>
      <c r="N502" s="137"/>
      <c r="O502" s="132"/>
      <c r="P502" s="139"/>
      <c r="Q502" s="132"/>
      <c r="R502" s="135"/>
      <c r="S502" s="132"/>
      <c r="T502" s="132"/>
      <c r="U502" s="132"/>
    </row>
    <row r="503" ht="12.75" customHeight="1">
      <c r="A503" s="132"/>
      <c r="B503" s="132"/>
      <c r="C503" s="132"/>
      <c r="D503" s="132"/>
      <c r="E503" s="54"/>
      <c r="F503" s="132"/>
      <c r="G503" s="132"/>
      <c r="H503" s="132"/>
      <c r="I503" s="132"/>
      <c r="J503" s="132"/>
      <c r="K503" s="132"/>
      <c r="L503" s="132"/>
      <c r="M503" s="137"/>
      <c r="N503" s="137"/>
      <c r="O503" s="132"/>
      <c r="P503" s="139"/>
      <c r="Q503" s="132"/>
      <c r="R503" s="135"/>
      <c r="S503" s="132"/>
      <c r="T503" s="132"/>
      <c r="U503" s="132"/>
    </row>
    <row r="504" ht="12.75" customHeight="1">
      <c r="A504" s="132"/>
      <c r="B504" s="132"/>
      <c r="C504" s="132"/>
      <c r="D504" s="132"/>
      <c r="E504" s="54"/>
      <c r="F504" s="132"/>
      <c r="G504" s="132"/>
      <c r="H504" s="132"/>
      <c r="I504" s="132"/>
      <c r="J504" s="132"/>
      <c r="K504" s="132"/>
      <c r="L504" s="132"/>
      <c r="M504" s="137"/>
      <c r="N504" s="137"/>
      <c r="O504" s="132"/>
      <c r="P504" s="139"/>
      <c r="Q504" s="132"/>
      <c r="R504" s="135"/>
      <c r="S504" s="132"/>
      <c r="T504" s="132"/>
      <c r="U504" s="132"/>
    </row>
    <row r="505" ht="12.75" customHeight="1">
      <c r="A505" s="132"/>
      <c r="B505" s="132"/>
      <c r="C505" s="132"/>
      <c r="D505" s="132"/>
      <c r="E505" s="54"/>
      <c r="F505" s="132"/>
      <c r="G505" s="132"/>
      <c r="H505" s="132"/>
      <c r="I505" s="132"/>
      <c r="J505" s="132"/>
      <c r="K505" s="132"/>
      <c r="L505" s="132"/>
      <c r="M505" s="137"/>
      <c r="N505" s="137"/>
      <c r="O505" s="132"/>
      <c r="P505" s="139"/>
      <c r="Q505" s="132"/>
      <c r="R505" s="135"/>
      <c r="S505" s="132"/>
      <c r="T505" s="132"/>
      <c r="U505" s="132"/>
    </row>
    <row r="506" ht="12.75" customHeight="1">
      <c r="A506" s="132"/>
      <c r="B506" s="132"/>
      <c r="C506" s="132"/>
      <c r="D506" s="132"/>
      <c r="E506" s="54"/>
      <c r="F506" s="132"/>
      <c r="G506" s="132"/>
      <c r="H506" s="132"/>
      <c r="I506" s="132"/>
      <c r="J506" s="132"/>
      <c r="K506" s="132"/>
      <c r="L506" s="132"/>
      <c r="M506" s="137"/>
      <c r="N506" s="137"/>
      <c r="O506" s="132"/>
      <c r="P506" s="139"/>
      <c r="Q506" s="132"/>
      <c r="R506" s="135"/>
      <c r="S506" s="132"/>
      <c r="T506" s="132"/>
      <c r="U506" s="132"/>
    </row>
    <row r="507" ht="12.75" customHeight="1">
      <c r="A507" s="132"/>
      <c r="B507" s="132"/>
      <c r="C507" s="132"/>
      <c r="D507" s="132"/>
      <c r="E507" s="54"/>
      <c r="F507" s="132"/>
      <c r="G507" s="132"/>
      <c r="H507" s="132"/>
      <c r="I507" s="132"/>
      <c r="J507" s="132"/>
      <c r="K507" s="132"/>
      <c r="L507" s="132"/>
      <c r="M507" s="137"/>
      <c r="N507" s="137"/>
      <c r="O507" s="132"/>
      <c r="P507" s="139"/>
      <c r="Q507" s="132"/>
      <c r="R507" s="135"/>
      <c r="S507" s="132"/>
      <c r="T507" s="132"/>
      <c r="U507" s="132"/>
    </row>
    <row r="508" ht="12.75" customHeight="1">
      <c r="A508" s="132"/>
      <c r="B508" s="132"/>
      <c r="C508" s="132"/>
      <c r="D508" s="132"/>
      <c r="E508" s="54"/>
      <c r="F508" s="132"/>
      <c r="G508" s="132"/>
      <c r="H508" s="132"/>
      <c r="I508" s="132"/>
      <c r="J508" s="132"/>
      <c r="K508" s="132"/>
      <c r="L508" s="132"/>
      <c r="M508" s="137"/>
      <c r="N508" s="137"/>
      <c r="O508" s="132"/>
      <c r="P508" s="139"/>
      <c r="Q508" s="132"/>
      <c r="R508" s="135"/>
      <c r="S508" s="132"/>
      <c r="T508" s="132"/>
      <c r="U508" s="132"/>
    </row>
    <row r="509" ht="12.75" customHeight="1">
      <c r="A509" s="132"/>
      <c r="B509" s="132"/>
      <c r="C509" s="132"/>
      <c r="D509" s="132"/>
      <c r="E509" s="54"/>
      <c r="F509" s="132"/>
      <c r="G509" s="132"/>
      <c r="H509" s="132"/>
      <c r="I509" s="132"/>
      <c r="J509" s="132"/>
      <c r="K509" s="132"/>
      <c r="L509" s="132"/>
      <c r="M509" s="137"/>
      <c r="N509" s="137"/>
      <c r="O509" s="132"/>
      <c r="P509" s="139"/>
      <c r="Q509" s="132"/>
      <c r="R509" s="135"/>
      <c r="S509" s="132"/>
      <c r="T509" s="132"/>
      <c r="U509" s="132"/>
    </row>
    <row r="510" ht="12.75" customHeight="1">
      <c r="A510" s="132"/>
      <c r="B510" s="132"/>
      <c r="C510" s="132"/>
      <c r="D510" s="132"/>
      <c r="E510" s="54"/>
      <c r="F510" s="132"/>
      <c r="G510" s="132"/>
      <c r="H510" s="132"/>
      <c r="I510" s="132"/>
      <c r="J510" s="132"/>
      <c r="K510" s="132"/>
      <c r="L510" s="132"/>
      <c r="M510" s="137"/>
      <c r="N510" s="137"/>
      <c r="O510" s="132"/>
      <c r="P510" s="139"/>
      <c r="Q510" s="132"/>
      <c r="R510" s="135"/>
      <c r="S510" s="132"/>
      <c r="T510" s="132"/>
      <c r="U510" s="132"/>
    </row>
    <row r="511" ht="12.75" customHeight="1">
      <c r="A511" s="132"/>
      <c r="B511" s="132"/>
      <c r="C511" s="132"/>
      <c r="D511" s="132"/>
      <c r="E511" s="54"/>
      <c r="F511" s="132"/>
      <c r="G511" s="132"/>
      <c r="H511" s="132"/>
      <c r="I511" s="132"/>
      <c r="J511" s="132"/>
      <c r="K511" s="132"/>
      <c r="L511" s="132"/>
      <c r="M511" s="137"/>
      <c r="N511" s="137"/>
      <c r="O511" s="132"/>
      <c r="P511" s="139"/>
      <c r="Q511" s="132"/>
      <c r="R511" s="135"/>
      <c r="S511" s="132"/>
      <c r="T511" s="132"/>
      <c r="U511" s="132"/>
    </row>
    <row r="512" ht="12.75" customHeight="1">
      <c r="A512" s="132"/>
      <c r="B512" s="132"/>
      <c r="C512" s="132"/>
      <c r="D512" s="132"/>
      <c r="E512" s="54"/>
      <c r="F512" s="132"/>
      <c r="G512" s="132"/>
      <c r="H512" s="132"/>
      <c r="I512" s="132"/>
      <c r="J512" s="132"/>
      <c r="K512" s="132"/>
      <c r="L512" s="132"/>
      <c r="M512" s="137"/>
      <c r="N512" s="137"/>
      <c r="O512" s="132"/>
      <c r="P512" s="139"/>
      <c r="Q512" s="132"/>
      <c r="R512" s="135"/>
      <c r="S512" s="132"/>
      <c r="T512" s="132"/>
      <c r="U512" s="132"/>
    </row>
    <row r="513" ht="12.75" customHeight="1">
      <c r="A513" s="132"/>
      <c r="B513" s="132"/>
      <c r="C513" s="132"/>
      <c r="D513" s="132"/>
      <c r="E513" s="54"/>
      <c r="F513" s="132"/>
      <c r="G513" s="132"/>
      <c r="H513" s="132"/>
      <c r="I513" s="132"/>
      <c r="J513" s="132"/>
      <c r="K513" s="132"/>
      <c r="L513" s="132"/>
      <c r="M513" s="137"/>
      <c r="N513" s="137"/>
      <c r="O513" s="132"/>
      <c r="P513" s="139"/>
      <c r="Q513" s="132"/>
      <c r="R513" s="135"/>
      <c r="S513" s="132"/>
      <c r="T513" s="132"/>
      <c r="U513" s="132"/>
    </row>
    <row r="514" ht="12.75" customHeight="1">
      <c r="A514" s="132"/>
      <c r="B514" s="132"/>
      <c r="C514" s="132"/>
      <c r="D514" s="132"/>
      <c r="E514" s="54"/>
      <c r="F514" s="132"/>
      <c r="G514" s="132"/>
      <c r="H514" s="132"/>
      <c r="I514" s="132"/>
      <c r="J514" s="132"/>
      <c r="K514" s="132"/>
      <c r="L514" s="132"/>
      <c r="M514" s="137"/>
      <c r="N514" s="137"/>
      <c r="O514" s="132"/>
      <c r="P514" s="139"/>
      <c r="Q514" s="132"/>
      <c r="R514" s="135"/>
      <c r="S514" s="132"/>
      <c r="T514" s="132"/>
      <c r="U514" s="132"/>
    </row>
    <row r="515" ht="12.75" customHeight="1">
      <c r="A515" s="132"/>
      <c r="B515" s="132"/>
      <c r="C515" s="132"/>
      <c r="D515" s="132"/>
      <c r="E515" s="54"/>
      <c r="F515" s="132"/>
      <c r="G515" s="132"/>
      <c r="H515" s="132"/>
      <c r="I515" s="132"/>
      <c r="J515" s="132"/>
      <c r="K515" s="132"/>
      <c r="L515" s="132"/>
      <c r="M515" s="137"/>
      <c r="N515" s="137"/>
      <c r="O515" s="132"/>
      <c r="P515" s="139"/>
      <c r="Q515" s="132"/>
      <c r="R515" s="135"/>
      <c r="S515" s="132"/>
      <c r="T515" s="132"/>
      <c r="U515" s="132"/>
    </row>
    <row r="516" ht="12.75" customHeight="1">
      <c r="A516" s="132"/>
      <c r="B516" s="132"/>
      <c r="C516" s="132"/>
      <c r="D516" s="132"/>
      <c r="E516" s="54"/>
      <c r="F516" s="132"/>
      <c r="G516" s="132"/>
      <c r="H516" s="132"/>
      <c r="I516" s="132"/>
      <c r="J516" s="132"/>
      <c r="K516" s="132"/>
      <c r="L516" s="132"/>
      <c r="M516" s="137"/>
      <c r="N516" s="137"/>
      <c r="O516" s="132"/>
      <c r="P516" s="139"/>
      <c r="Q516" s="132"/>
      <c r="R516" s="135"/>
      <c r="S516" s="132"/>
      <c r="T516" s="132"/>
      <c r="U516" s="132"/>
    </row>
    <row r="517" ht="12.75" customHeight="1">
      <c r="A517" s="132"/>
      <c r="B517" s="132"/>
      <c r="C517" s="132"/>
      <c r="D517" s="132"/>
      <c r="E517" s="54"/>
      <c r="F517" s="132"/>
      <c r="G517" s="132"/>
      <c r="H517" s="132"/>
      <c r="I517" s="132"/>
      <c r="J517" s="132"/>
      <c r="K517" s="132"/>
      <c r="L517" s="132"/>
      <c r="M517" s="137"/>
      <c r="N517" s="137"/>
      <c r="O517" s="132"/>
      <c r="P517" s="139"/>
      <c r="Q517" s="132"/>
      <c r="R517" s="135"/>
      <c r="S517" s="132"/>
      <c r="T517" s="132"/>
      <c r="U517" s="132"/>
    </row>
    <row r="518" ht="12.75" customHeight="1">
      <c r="A518" s="132"/>
      <c r="B518" s="132"/>
      <c r="C518" s="132"/>
      <c r="D518" s="132"/>
      <c r="E518" s="54"/>
      <c r="F518" s="132"/>
      <c r="G518" s="132"/>
      <c r="H518" s="132"/>
      <c r="I518" s="132"/>
      <c r="J518" s="132"/>
      <c r="K518" s="132"/>
      <c r="L518" s="132"/>
      <c r="M518" s="137"/>
      <c r="N518" s="137"/>
      <c r="O518" s="132"/>
      <c r="P518" s="139"/>
      <c r="Q518" s="132"/>
      <c r="R518" s="135"/>
      <c r="S518" s="132"/>
      <c r="T518" s="132"/>
      <c r="U518" s="132"/>
    </row>
    <row r="519" ht="12.75" customHeight="1">
      <c r="A519" s="132"/>
      <c r="B519" s="132"/>
      <c r="C519" s="132"/>
      <c r="D519" s="132"/>
      <c r="E519" s="54"/>
      <c r="F519" s="132"/>
      <c r="G519" s="132"/>
      <c r="H519" s="132"/>
      <c r="I519" s="132"/>
      <c r="J519" s="132"/>
      <c r="K519" s="132"/>
      <c r="L519" s="132"/>
      <c r="M519" s="137"/>
      <c r="N519" s="137"/>
      <c r="O519" s="132"/>
      <c r="P519" s="139"/>
      <c r="Q519" s="132"/>
      <c r="R519" s="135"/>
      <c r="S519" s="132"/>
      <c r="T519" s="132"/>
      <c r="U519" s="132"/>
    </row>
    <row r="520" ht="12.75" customHeight="1">
      <c r="A520" s="132"/>
      <c r="B520" s="132"/>
      <c r="C520" s="132"/>
      <c r="D520" s="132"/>
      <c r="E520" s="54"/>
      <c r="F520" s="132"/>
      <c r="G520" s="132"/>
      <c r="H520" s="132"/>
      <c r="I520" s="132"/>
      <c r="J520" s="132"/>
      <c r="K520" s="132"/>
      <c r="L520" s="132"/>
      <c r="M520" s="137"/>
      <c r="N520" s="137"/>
      <c r="O520" s="132"/>
      <c r="P520" s="139"/>
      <c r="Q520" s="132"/>
      <c r="R520" s="135"/>
      <c r="S520" s="132"/>
      <c r="T520" s="132"/>
      <c r="U520" s="132"/>
    </row>
    <row r="521" ht="12.75" customHeight="1">
      <c r="A521" s="132"/>
      <c r="B521" s="132"/>
      <c r="C521" s="132"/>
      <c r="D521" s="132"/>
      <c r="E521" s="54"/>
      <c r="F521" s="132"/>
      <c r="G521" s="132"/>
      <c r="H521" s="132"/>
      <c r="I521" s="132"/>
      <c r="J521" s="132"/>
      <c r="K521" s="132"/>
      <c r="L521" s="132"/>
      <c r="M521" s="137"/>
      <c r="N521" s="137"/>
      <c r="O521" s="132"/>
      <c r="P521" s="139"/>
      <c r="Q521" s="132"/>
      <c r="R521" s="135"/>
      <c r="S521" s="132"/>
      <c r="T521" s="132"/>
      <c r="U521" s="132"/>
    </row>
    <row r="522" ht="12.75" customHeight="1">
      <c r="A522" s="132"/>
      <c r="B522" s="132"/>
      <c r="C522" s="132"/>
      <c r="D522" s="132"/>
      <c r="E522" s="54"/>
      <c r="F522" s="132"/>
      <c r="G522" s="132"/>
      <c r="H522" s="132"/>
      <c r="I522" s="132"/>
      <c r="J522" s="132"/>
      <c r="K522" s="132"/>
      <c r="L522" s="132"/>
      <c r="M522" s="137"/>
      <c r="N522" s="137"/>
      <c r="O522" s="132"/>
      <c r="P522" s="139"/>
      <c r="Q522" s="132"/>
      <c r="R522" s="135"/>
      <c r="S522" s="132"/>
      <c r="T522" s="132"/>
      <c r="U522" s="132"/>
    </row>
    <row r="523" ht="12.75" customHeight="1">
      <c r="A523" s="132"/>
      <c r="B523" s="132"/>
      <c r="C523" s="132"/>
      <c r="D523" s="132"/>
      <c r="E523" s="54"/>
      <c r="F523" s="132"/>
      <c r="G523" s="132"/>
      <c r="H523" s="132"/>
      <c r="I523" s="132"/>
      <c r="J523" s="132"/>
      <c r="K523" s="132"/>
      <c r="L523" s="132"/>
      <c r="M523" s="137"/>
      <c r="N523" s="137"/>
      <c r="O523" s="132"/>
      <c r="P523" s="139"/>
      <c r="Q523" s="132"/>
      <c r="R523" s="135"/>
      <c r="S523" s="132"/>
      <c r="T523" s="132"/>
      <c r="U523" s="132"/>
    </row>
    <row r="524" ht="12.75" customHeight="1">
      <c r="A524" s="132"/>
      <c r="B524" s="132"/>
      <c r="C524" s="132"/>
      <c r="D524" s="132"/>
      <c r="E524" s="54"/>
      <c r="F524" s="132"/>
      <c r="G524" s="132"/>
      <c r="H524" s="132"/>
      <c r="I524" s="132"/>
      <c r="J524" s="132"/>
      <c r="K524" s="132"/>
      <c r="L524" s="132"/>
      <c r="M524" s="137"/>
      <c r="N524" s="137"/>
      <c r="O524" s="132"/>
      <c r="P524" s="139"/>
      <c r="Q524" s="132"/>
      <c r="R524" s="135"/>
      <c r="S524" s="132"/>
      <c r="T524" s="132"/>
      <c r="U524" s="132"/>
    </row>
    <row r="525" ht="12.75" customHeight="1">
      <c r="A525" s="132"/>
      <c r="B525" s="132"/>
      <c r="C525" s="132"/>
      <c r="D525" s="132"/>
      <c r="E525" s="54"/>
      <c r="F525" s="132"/>
      <c r="G525" s="132"/>
      <c r="H525" s="132"/>
      <c r="I525" s="132"/>
      <c r="J525" s="132"/>
      <c r="K525" s="132"/>
      <c r="L525" s="132"/>
      <c r="M525" s="137"/>
      <c r="N525" s="137"/>
      <c r="O525" s="132"/>
      <c r="P525" s="139"/>
      <c r="Q525" s="132"/>
      <c r="R525" s="135"/>
      <c r="S525" s="132"/>
      <c r="T525" s="132"/>
      <c r="U525" s="132"/>
    </row>
    <row r="526" ht="12.75" customHeight="1">
      <c r="A526" s="132"/>
      <c r="B526" s="132"/>
      <c r="C526" s="132"/>
      <c r="D526" s="132"/>
      <c r="E526" s="54"/>
      <c r="F526" s="132"/>
      <c r="G526" s="132"/>
      <c r="H526" s="132"/>
      <c r="I526" s="132"/>
      <c r="J526" s="132"/>
      <c r="K526" s="132"/>
      <c r="L526" s="132"/>
      <c r="M526" s="137"/>
      <c r="N526" s="137"/>
      <c r="O526" s="132"/>
      <c r="P526" s="139"/>
      <c r="Q526" s="132"/>
      <c r="R526" s="135"/>
      <c r="S526" s="132"/>
      <c r="T526" s="132"/>
      <c r="U526" s="132"/>
    </row>
    <row r="527" ht="12.75" customHeight="1">
      <c r="A527" s="132"/>
      <c r="B527" s="132"/>
      <c r="C527" s="132"/>
      <c r="D527" s="132"/>
      <c r="E527" s="54"/>
      <c r="F527" s="132"/>
      <c r="G527" s="132"/>
      <c r="H527" s="132"/>
      <c r="I527" s="132"/>
      <c r="J527" s="132"/>
      <c r="K527" s="132"/>
      <c r="L527" s="132"/>
      <c r="M527" s="137"/>
      <c r="N527" s="137"/>
      <c r="O527" s="132"/>
      <c r="P527" s="139"/>
      <c r="Q527" s="132"/>
      <c r="R527" s="135"/>
      <c r="S527" s="132"/>
      <c r="T527" s="132"/>
      <c r="U527" s="132"/>
    </row>
    <row r="528" ht="12.75" customHeight="1">
      <c r="A528" s="132"/>
      <c r="B528" s="132"/>
      <c r="C528" s="132"/>
      <c r="D528" s="132"/>
      <c r="E528" s="54"/>
      <c r="F528" s="132"/>
      <c r="G528" s="132"/>
      <c r="H528" s="132"/>
      <c r="I528" s="132"/>
      <c r="J528" s="132"/>
      <c r="K528" s="132"/>
      <c r="L528" s="132"/>
      <c r="M528" s="137"/>
      <c r="N528" s="137"/>
      <c r="O528" s="132"/>
      <c r="P528" s="139"/>
      <c r="Q528" s="132"/>
      <c r="R528" s="135"/>
      <c r="S528" s="132"/>
      <c r="T528" s="132"/>
      <c r="U528" s="132"/>
    </row>
    <row r="529" ht="12.75" customHeight="1">
      <c r="A529" s="132"/>
      <c r="B529" s="132"/>
      <c r="C529" s="132"/>
      <c r="D529" s="132"/>
      <c r="E529" s="54"/>
      <c r="F529" s="132"/>
      <c r="G529" s="132"/>
      <c r="H529" s="132"/>
      <c r="I529" s="132"/>
      <c r="J529" s="132"/>
      <c r="K529" s="132"/>
      <c r="L529" s="132"/>
      <c r="M529" s="137"/>
      <c r="N529" s="137"/>
      <c r="O529" s="132"/>
      <c r="P529" s="139"/>
      <c r="Q529" s="132"/>
      <c r="R529" s="135"/>
      <c r="S529" s="132"/>
      <c r="T529" s="132"/>
      <c r="U529" s="132"/>
    </row>
    <row r="530" ht="12.75" customHeight="1">
      <c r="A530" s="132"/>
      <c r="B530" s="132"/>
      <c r="C530" s="132"/>
      <c r="D530" s="132"/>
      <c r="E530" s="54"/>
      <c r="F530" s="132"/>
      <c r="G530" s="132"/>
      <c r="H530" s="132"/>
      <c r="I530" s="132"/>
      <c r="J530" s="132"/>
      <c r="K530" s="132"/>
      <c r="L530" s="132"/>
      <c r="M530" s="137"/>
      <c r="N530" s="137"/>
      <c r="O530" s="132"/>
      <c r="P530" s="139"/>
      <c r="Q530" s="132"/>
      <c r="R530" s="135"/>
      <c r="S530" s="132"/>
      <c r="T530" s="132"/>
      <c r="U530" s="132"/>
    </row>
    <row r="531" ht="12.75" customHeight="1">
      <c r="A531" s="132"/>
      <c r="B531" s="132"/>
      <c r="C531" s="132"/>
      <c r="D531" s="132"/>
      <c r="E531" s="54"/>
      <c r="F531" s="132"/>
      <c r="G531" s="132"/>
      <c r="H531" s="132"/>
      <c r="I531" s="132"/>
      <c r="J531" s="132"/>
      <c r="K531" s="132"/>
      <c r="L531" s="132"/>
      <c r="M531" s="137"/>
      <c r="N531" s="137"/>
      <c r="O531" s="132"/>
      <c r="P531" s="139"/>
      <c r="Q531" s="132"/>
      <c r="R531" s="135"/>
      <c r="S531" s="132"/>
      <c r="T531" s="132"/>
      <c r="U531" s="132"/>
    </row>
    <row r="532" ht="12.75" customHeight="1">
      <c r="A532" s="132"/>
      <c r="B532" s="132"/>
      <c r="C532" s="132"/>
      <c r="D532" s="132"/>
      <c r="E532" s="54"/>
      <c r="F532" s="132"/>
      <c r="G532" s="132"/>
      <c r="H532" s="132"/>
      <c r="I532" s="132"/>
      <c r="J532" s="132"/>
      <c r="K532" s="132"/>
      <c r="L532" s="132"/>
      <c r="M532" s="137"/>
      <c r="N532" s="137"/>
      <c r="O532" s="132"/>
      <c r="P532" s="139"/>
      <c r="Q532" s="132"/>
      <c r="R532" s="135"/>
      <c r="S532" s="132"/>
      <c r="T532" s="132"/>
      <c r="U532" s="132"/>
    </row>
    <row r="533" ht="12.75" customHeight="1">
      <c r="A533" s="132"/>
      <c r="B533" s="132"/>
      <c r="C533" s="132"/>
      <c r="D533" s="132"/>
      <c r="E533" s="54"/>
      <c r="F533" s="132"/>
      <c r="G533" s="132"/>
      <c r="H533" s="132"/>
      <c r="I533" s="132"/>
      <c r="J533" s="132"/>
      <c r="K533" s="132"/>
      <c r="L533" s="132"/>
      <c r="M533" s="137"/>
      <c r="N533" s="137"/>
      <c r="O533" s="132"/>
      <c r="P533" s="139"/>
      <c r="Q533" s="132"/>
      <c r="R533" s="135"/>
      <c r="S533" s="132"/>
      <c r="T533" s="132"/>
      <c r="U533" s="132"/>
    </row>
    <row r="534" ht="12.75" customHeight="1">
      <c r="A534" s="132"/>
      <c r="B534" s="132"/>
      <c r="C534" s="132"/>
      <c r="D534" s="132"/>
      <c r="E534" s="54"/>
      <c r="F534" s="132"/>
      <c r="G534" s="132"/>
      <c r="H534" s="132"/>
      <c r="I534" s="132"/>
      <c r="J534" s="132"/>
      <c r="K534" s="132"/>
      <c r="L534" s="132"/>
      <c r="M534" s="137"/>
      <c r="N534" s="137"/>
      <c r="O534" s="132"/>
      <c r="P534" s="139"/>
      <c r="Q534" s="132"/>
      <c r="R534" s="135"/>
      <c r="S534" s="132"/>
      <c r="T534" s="132"/>
      <c r="U534" s="132"/>
    </row>
    <row r="535" ht="12.75" customHeight="1">
      <c r="A535" s="132"/>
      <c r="B535" s="132"/>
      <c r="C535" s="132"/>
      <c r="D535" s="132"/>
      <c r="E535" s="54"/>
      <c r="F535" s="132"/>
      <c r="G535" s="132"/>
      <c r="H535" s="132"/>
      <c r="I535" s="132"/>
      <c r="J535" s="132"/>
      <c r="K535" s="132"/>
      <c r="L535" s="132"/>
      <c r="M535" s="137"/>
      <c r="N535" s="137"/>
      <c r="O535" s="132"/>
      <c r="P535" s="139"/>
      <c r="Q535" s="132"/>
      <c r="R535" s="135"/>
      <c r="S535" s="132"/>
      <c r="T535" s="132"/>
      <c r="U535" s="132"/>
    </row>
    <row r="536" ht="12.75" customHeight="1">
      <c r="A536" s="132"/>
      <c r="B536" s="132"/>
      <c r="C536" s="132"/>
      <c r="D536" s="132"/>
      <c r="E536" s="54"/>
      <c r="F536" s="132"/>
      <c r="G536" s="132"/>
      <c r="H536" s="132"/>
      <c r="I536" s="132"/>
      <c r="J536" s="132"/>
      <c r="K536" s="132"/>
      <c r="L536" s="132"/>
      <c r="M536" s="137"/>
      <c r="N536" s="137"/>
      <c r="O536" s="132"/>
      <c r="P536" s="139"/>
      <c r="Q536" s="132"/>
      <c r="R536" s="135"/>
      <c r="S536" s="132"/>
      <c r="T536" s="132"/>
      <c r="U536" s="132"/>
    </row>
    <row r="537" ht="12.75" customHeight="1">
      <c r="A537" s="132"/>
      <c r="B537" s="132"/>
      <c r="C537" s="132"/>
      <c r="D537" s="132"/>
      <c r="E537" s="54"/>
      <c r="F537" s="132"/>
      <c r="G537" s="132"/>
      <c r="H537" s="132"/>
      <c r="I537" s="132"/>
      <c r="J537" s="132"/>
      <c r="K537" s="132"/>
      <c r="L537" s="132"/>
      <c r="M537" s="137"/>
      <c r="N537" s="137"/>
      <c r="O537" s="132"/>
      <c r="P537" s="139"/>
      <c r="Q537" s="132"/>
      <c r="R537" s="135"/>
      <c r="S537" s="132"/>
      <c r="T537" s="132"/>
      <c r="U537" s="132"/>
    </row>
    <row r="538" ht="12.75" customHeight="1">
      <c r="A538" s="132"/>
      <c r="B538" s="132"/>
      <c r="C538" s="132"/>
      <c r="D538" s="132"/>
      <c r="E538" s="54"/>
      <c r="F538" s="132"/>
      <c r="G538" s="132"/>
      <c r="H538" s="132"/>
      <c r="I538" s="132"/>
      <c r="J538" s="132"/>
      <c r="K538" s="132"/>
      <c r="L538" s="132"/>
      <c r="M538" s="137"/>
      <c r="N538" s="137"/>
      <c r="O538" s="132"/>
      <c r="P538" s="139"/>
      <c r="Q538" s="132"/>
      <c r="R538" s="135"/>
      <c r="S538" s="132"/>
      <c r="T538" s="132"/>
      <c r="U538" s="132"/>
    </row>
    <row r="539" ht="12.75" customHeight="1">
      <c r="A539" s="132"/>
      <c r="B539" s="132"/>
      <c r="C539" s="132"/>
      <c r="D539" s="132"/>
      <c r="E539" s="54"/>
      <c r="F539" s="132"/>
      <c r="G539" s="132"/>
      <c r="H539" s="132"/>
      <c r="I539" s="132"/>
      <c r="J539" s="132"/>
      <c r="K539" s="132"/>
      <c r="L539" s="132"/>
      <c r="M539" s="137"/>
      <c r="N539" s="137"/>
      <c r="O539" s="132"/>
      <c r="P539" s="139"/>
      <c r="Q539" s="132"/>
      <c r="R539" s="135"/>
      <c r="S539" s="132"/>
      <c r="T539" s="132"/>
      <c r="U539" s="132"/>
    </row>
    <row r="540" ht="12.75" customHeight="1">
      <c r="A540" s="132"/>
      <c r="B540" s="132"/>
      <c r="C540" s="132"/>
      <c r="D540" s="132"/>
      <c r="E540" s="54"/>
      <c r="F540" s="132"/>
      <c r="G540" s="132"/>
      <c r="H540" s="132"/>
      <c r="I540" s="132"/>
      <c r="J540" s="132"/>
      <c r="K540" s="132"/>
      <c r="L540" s="132"/>
      <c r="M540" s="137"/>
      <c r="N540" s="137"/>
      <c r="O540" s="132"/>
      <c r="P540" s="139"/>
      <c r="Q540" s="132"/>
      <c r="R540" s="135"/>
      <c r="S540" s="132"/>
      <c r="T540" s="132"/>
      <c r="U540" s="132"/>
    </row>
    <row r="541" ht="12.75" customHeight="1">
      <c r="A541" s="132"/>
      <c r="B541" s="132"/>
      <c r="C541" s="132"/>
      <c r="D541" s="132"/>
      <c r="E541" s="54"/>
      <c r="F541" s="132"/>
      <c r="G541" s="132"/>
      <c r="H541" s="132"/>
      <c r="I541" s="132"/>
      <c r="J541" s="132"/>
      <c r="K541" s="132"/>
      <c r="L541" s="132"/>
      <c r="M541" s="137"/>
      <c r="N541" s="137"/>
      <c r="O541" s="132"/>
      <c r="P541" s="139"/>
      <c r="Q541" s="132"/>
      <c r="R541" s="135"/>
      <c r="S541" s="132"/>
      <c r="T541" s="132"/>
      <c r="U541" s="132"/>
    </row>
    <row r="542" ht="12.75" customHeight="1">
      <c r="A542" s="132"/>
      <c r="B542" s="132"/>
      <c r="C542" s="132"/>
      <c r="D542" s="132"/>
      <c r="E542" s="54"/>
      <c r="F542" s="132"/>
      <c r="G542" s="132"/>
      <c r="H542" s="132"/>
      <c r="I542" s="132"/>
      <c r="J542" s="132"/>
      <c r="K542" s="132"/>
      <c r="L542" s="132"/>
      <c r="M542" s="137"/>
      <c r="N542" s="137"/>
      <c r="O542" s="132"/>
      <c r="P542" s="139"/>
      <c r="Q542" s="132"/>
      <c r="R542" s="135"/>
      <c r="S542" s="132"/>
      <c r="T542" s="132"/>
      <c r="U542" s="132"/>
    </row>
    <row r="543" ht="12.75" customHeight="1">
      <c r="A543" s="132"/>
      <c r="B543" s="132"/>
      <c r="C543" s="132"/>
      <c r="D543" s="132"/>
      <c r="E543" s="54"/>
      <c r="F543" s="132"/>
      <c r="G543" s="132"/>
      <c r="H543" s="132"/>
      <c r="I543" s="132"/>
      <c r="J543" s="132"/>
      <c r="K543" s="132"/>
      <c r="L543" s="132"/>
      <c r="M543" s="137"/>
      <c r="N543" s="137"/>
      <c r="O543" s="132"/>
      <c r="P543" s="139"/>
      <c r="Q543" s="132"/>
      <c r="R543" s="135"/>
      <c r="S543" s="132"/>
      <c r="T543" s="132"/>
      <c r="U543" s="132"/>
    </row>
    <row r="544" ht="12.75" customHeight="1">
      <c r="A544" s="132"/>
      <c r="B544" s="132"/>
      <c r="C544" s="132"/>
      <c r="D544" s="132"/>
      <c r="E544" s="54"/>
      <c r="F544" s="132"/>
      <c r="G544" s="132"/>
      <c r="H544" s="132"/>
      <c r="I544" s="132"/>
      <c r="J544" s="132"/>
      <c r="K544" s="132"/>
      <c r="L544" s="132"/>
      <c r="M544" s="137"/>
      <c r="N544" s="137"/>
      <c r="O544" s="132"/>
      <c r="P544" s="139"/>
      <c r="Q544" s="132"/>
      <c r="R544" s="135"/>
      <c r="S544" s="132"/>
      <c r="T544" s="132"/>
      <c r="U544" s="132"/>
    </row>
    <row r="545" ht="12.75" customHeight="1">
      <c r="A545" s="132"/>
      <c r="B545" s="132"/>
      <c r="C545" s="132"/>
      <c r="D545" s="132"/>
      <c r="E545" s="54"/>
      <c r="F545" s="132"/>
      <c r="G545" s="132"/>
      <c r="H545" s="132"/>
      <c r="I545" s="132"/>
      <c r="J545" s="132"/>
      <c r="K545" s="132"/>
      <c r="L545" s="132"/>
      <c r="M545" s="137"/>
      <c r="N545" s="137"/>
      <c r="O545" s="132"/>
      <c r="P545" s="139"/>
      <c r="Q545" s="132"/>
      <c r="R545" s="135"/>
      <c r="S545" s="132"/>
      <c r="T545" s="132"/>
      <c r="U545" s="132"/>
    </row>
    <row r="546" ht="12.75" customHeight="1">
      <c r="A546" s="132"/>
      <c r="B546" s="132"/>
      <c r="C546" s="132"/>
      <c r="D546" s="132"/>
      <c r="E546" s="54"/>
      <c r="F546" s="132"/>
      <c r="G546" s="132"/>
      <c r="H546" s="132"/>
      <c r="I546" s="132"/>
      <c r="J546" s="132"/>
      <c r="K546" s="132"/>
      <c r="L546" s="132"/>
      <c r="M546" s="137"/>
      <c r="N546" s="137"/>
      <c r="O546" s="132"/>
      <c r="P546" s="139"/>
      <c r="Q546" s="132"/>
      <c r="R546" s="135"/>
      <c r="S546" s="132"/>
      <c r="T546" s="132"/>
      <c r="U546" s="132"/>
    </row>
    <row r="547" ht="12.75" customHeight="1">
      <c r="A547" s="132"/>
      <c r="B547" s="132"/>
      <c r="C547" s="132"/>
      <c r="D547" s="132"/>
      <c r="E547" s="54"/>
      <c r="F547" s="132"/>
      <c r="G547" s="132"/>
      <c r="H547" s="132"/>
      <c r="I547" s="132"/>
      <c r="J547" s="132"/>
      <c r="K547" s="132"/>
      <c r="L547" s="132"/>
      <c r="M547" s="137"/>
      <c r="N547" s="137"/>
      <c r="O547" s="132"/>
      <c r="P547" s="139"/>
      <c r="Q547" s="132"/>
      <c r="R547" s="135"/>
      <c r="S547" s="132"/>
      <c r="T547" s="132"/>
      <c r="U547" s="132"/>
    </row>
    <row r="548" ht="12.75" customHeight="1">
      <c r="A548" s="132"/>
      <c r="B548" s="132"/>
      <c r="C548" s="132"/>
      <c r="D548" s="132"/>
      <c r="E548" s="54"/>
      <c r="F548" s="132"/>
      <c r="G548" s="132"/>
      <c r="H548" s="132"/>
      <c r="I548" s="132"/>
      <c r="J548" s="132"/>
      <c r="K548" s="132"/>
      <c r="L548" s="132"/>
      <c r="M548" s="137"/>
      <c r="N548" s="137"/>
      <c r="O548" s="132"/>
      <c r="P548" s="139"/>
      <c r="Q548" s="132"/>
      <c r="R548" s="135"/>
      <c r="S548" s="132"/>
      <c r="T548" s="132"/>
      <c r="U548" s="132"/>
    </row>
    <row r="549" ht="12.75" customHeight="1">
      <c r="A549" s="132"/>
      <c r="B549" s="132"/>
      <c r="C549" s="132"/>
      <c r="D549" s="132"/>
      <c r="E549" s="54"/>
      <c r="F549" s="132"/>
      <c r="G549" s="132"/>
      <c r="H549" s="132"/>
      <c r="I549" s="132"/>
      <c r="J549" s="132"/>
      <c r="K549" s="132"/>
      <c r="L549" s="132"/>
      <c r="M549" s="137"/>
      <c r="N549" s="137"/>
      <c r="O549" s="132"/>
      <c r="P549" s="139"/>
      <c r="Q549" s="132"/>
      <c r="R549" s="135"/>
      <c r="S549" s="132"/>
      <c r="T549" s="132"/>
      <c r="U549" s="132"/>
    </row>
    <row r="550" ht="12.75" customHeight="1">
      <c r="A550" s="132"/>
      <c r="B550" s="132"/>
      <c r="C550" s="132"/>
      <c r="D550" s="132"/>
      <c r="E550" s="54"/>
      <c r="F550" s="132"/>
      <c r="G550" s="132"/>
      <c r="H550" s="132"/>
      <c r="I550" s="132"/>
      <c r="J550" s="132"/>
      <c r="K550" s="132"/>
      <c r="L550" s="132"/>
      <c r="M550" s="137"/>
      <c r="N550" s="137"/>
      <c r="O550" s="132"/>
      <c r="P550" s="139"/>
      <c r="Q550" s="132"/>
      <c r="R550" s="135"/>
      <c r="S550" s="132"/>
      <c r="T550" s="132"/>
      <c r="U550" s="132"/>
    </row>
    <row r="551" ht="12.75" customHeight="1">
      <c r="A551" s="132"/>
      <c r="B551" s="132"/>
      <c r="C551" s="132"/>
      <c r="D551" s="132"/>
      <c r="E551" s="54"/>
      <c r="F551" s="132"/>
      <c r="G551" s="132"/>
      <c r="H551" s="132"/>
      <c r="I551" s="132"/>
      <c r="J551" s="132"/>
      <c r="K551" s="132"/>
      <c r="L551" s="132"/>
      <c r="M551" s="137"/>
      <c r="N551" s="137"/>
      <c r="O551" s="132"/>
      <c r="P551" s="139"/>
      <c r="Q551" s="132"/>
      <c r="R551" s="135"/>
      <c r="S551" s="132"/>
      <c r="T551" s="132"/>
      <c r="U551" s="132"/>
    </row>
    <row r="552" ht="12.75" customHeight="1">
      <c r="A552" s="132"/>
      <c r="B552" s="132"/>
      <c r="C552" s="132"/>
      <c r="D552" s="132"/>
      <c r="E552" s="54"/>
      <c r="F552" s="132"/>
      <c r="G552" s="132"/>
      <c r="H552" s="132"/>
      <c r="I552" s="132"/>
      <c r="J552" s="132"/>
      <c r="K552" s="132"/>
      <c r="L552" s="132"/>
      <c r="M552" s="137"/>
      <c r="N552" s="137"/>
      <c r="O552" s="132"/>
      <c r="P552" s="139"/>
      <c r="Q552" s="132"/>
      <c r="R552" s="135"/>
      <c r="S552" s="132"/>
      <c r="T552" s="132"/>
      <c r="U552" s="132"/>
    </row>
    <row r="553" ht="12.75" customHeight="1">
      <c r="A553" s="132"/>
      <c r="B553" s="132"/>
      <c r="C553" s="132"/>
      <c r="D553" s="132"/>
      <c r="E553" s="54"/>
      <c r="F553" s="132"/>
      <c r="G553" s="132"/>
      <c r="H553" s="132"/>
      <c r="I553" s="132"/>
      <c r="J553" s="132"/>
      <c r="K553" s="132"/>
      <c r="L553" s="132"/>
      <c r="M553" s="137"/>
      <c r="N553" s="137"/>
      <c r="O553" s="132"/>
      <c r="P553" s="139"/>
      <c r="Q553" s="132"/>
      <c r="R553" s="135"/>
      <c r="S553" s="132"/>
      <c r="T553" s="132"/>
      <c r="U553" s="132"/>
    </row>
    <row r="554" ht="12.75" customHeight="1">
      <c r="A554" s="132"/>
      <c r="B554" s="132"/>
      <c r="C554" s="132"/>
      <c r="D554" s="132"/>
      <c r="E554" s="54"/>
      <c r="F554" s="132"/>
      <c r="G554" s="132"/>
      <c r="H554" s="132"/>
      <c r="I554" s="132"/>
      <c r="J554" s="132"/>
      <c r="K554" s="132"/>
      <c r="L554" s="132"/>
      <c r="M554" s="137"/>
      <c r="N554" s="137"/>
      <c r="O554" s="132"/>
      <c r="P554" s="139"/>
      <c r="Q554" s="132"/>
      <c r="R554" s="135"/>
      <c r="S554" s="132"/>
      <c r="T554" s="132"/>
      <c r="U554" s="132"/>
    </row>
    <row r="555" ht="12.75" customHeight="1">
      <c r="A555" s="132"/>
      <c r="B555" s="132"/>
      <c r="C555" s="132"/>
      <c r="D555" s="132"/>
      <c r="E555" s="54"/>
      <c r="F555" s="132"/>
      <c r="G555" s="132"/>
      <c r="H555" s="132"/>
      <c r="I555" s="132"/>
      <c r="J555" s="132"/>
      <c r="K555" s="132"/>
      <c r="L555" s="132"/>
      <c r="M555" s="137"/>
      <c r="N555" s="137"/>
      <c r="O555" s="132"/>
      <c r="P555" s="139"/>
      <c r="Q555" s="132"/>
      <c r="R555" s="135"/>
      <c r="S555" s="132"/>
      <c r="T555" s="132"/>
      <c r="U555" s="132"/>
    </row>
    <row r="556" ht="12.75" customHeight="1">
      <c r="A556" s="132"/>
      <c r="B556" s="132"/>
      <c r="C556" s="132"/>
      <c r="D556" s="132"/>
      <c r="E556" s="54"/>
      <c r="F556" s="132"/>
      <c r="G556" s="132"/>
      <c r="H556" s="132"/>
      <c r="I556" s="132"/>
      <c r="J556" s="132"/>
      <c r="K556" s="132"/>
      <c r="L556" s="132"/>
      <c r="M556" s="137"/>
      <c r="N556" s="137"/>
      <c r="O556" s="132"/>
      <c r="P556" s="139"/>
      <c r="Q556" s="132"/>
      <c r="R556" s="135"/>
      <c r="S556" s="132"/>
      <c r="T556" s="132"/>
      <c r="U556" s="132"/>
    </row>
    <row r="557" ht="12.75" customHeight="1">
      <c r="A557" s="132"/>
      <c r="B557" s="132"/>
      <c r="C557" s="132"/>
      <c r="D557" s="132"/>
      <c r="E557" s="54"/>
      <c r="F557" s="132"/>
      <c r="G557" s="132"/>
      <c r="H557" s="132"/>
      <c r="I557" s="132"/>
      <c r="J557" s="132"/>
      <c r="K557" s="132"/>
      <c r="L557" s="132"/>
      <c r="M557" s="137"/>
      <c r="N557" s="137"/>
      <c r="O557" s="132"/>
      <c r="P557" s="139"/>
      <c r="Q557" s="132"/>
      <c r="R557" s="135"/>
      <c r="S557" s="132"/>
      <c r="T557" s="132"/>
      <c r="U557" s="132"/>
    </row>
    <row r="558" ht="12.75" customHeight="1">
      <c r="A558" s="132"/>
      <c r="B558" s="132"/>
      <c r="C558" s="132"/>
      <c r="D558" s="132"/>
      <c r="E558" s="54"/>
      <c r="F558" s="132"/>
      <c r="G558" s="132"/>
      <c r="H558" s="132"/>
      <c r="I558" s="132"/>
      <c r="J558" s="132"/>
      <c r="K558" s="132"/>
      <c r="L558" s="132"/>
      <c r="M558" s="137"/>
      <c r="N558" s="137"/>
      <c r="O558" s="132"/>
      <c r="P558" s="139"/>
      <c r="Q558" s="132"/>
      <c r="R558" s="135"/>
      <c r="S558" s="132"/>
      <c r="T558" s="132"/>
      <c r="U558" s="132"/>
    </row>
    <row r="559" ht="12.75" customHeight="1">
      <c r="A559" s="132"/>
      <c r="B559" s="132"/>
      <c r="C559" s="132"/>
      <c r="D559" s="132"/>
      <c r="E559" s="54"/>
      <c r="F559" s="132"/>
      <c r="G559" s="132"/>
      <c r="H559" s="132"/>
      <c r="I559" s="132"/>
      <c r="J559" s="132"/>
      <c r="K559" s="132"/>
      <c r="L559" s="132"/>
      <c r="M559" s="137"/>
      <c r="N559" s="137"/>
      <c r="O559" s="132"/>
      <c r="P559" s="139"/>
      <c r="Q559" s="132"/>
      <c r="R559" s="135"/>
      <c r="S559" s="132"/>
      <c r="T559" s="132"/>
      <c r="U559" s="132"/>
    </row>
    <row r="560" ht="12.75" customHeight="1">
      <c r="A560" s="132"/>
      <c r="B560" s="132"/>
      <c r="C560" s="132"/>
      <c r="D560" s="132"/>
      <c r="E560" s="54"/>
      <c r="F560" s="132"/>
      <c r="G560" s="132"/>
      <c r="H560" s="132"/>
      <c r="I560" s="132"/>
      <c r="J560" s="132"/>
      <c r="K560" s="132"/>
      <c r="L560" s="132"/>
      <c r="M560" s="137"/>
      <c r="N560" s="137"/>
      <c r="O560" s="132"/>
      <c r="P560" s="139"/>
      <c r="Q560" s="132"/>
      <c r="R560" s="135"/>
      <c r="S560" s="132"/>
      <c r="T560" s="132"/>
      <c r="U560" s="132"/>
    </row>
    <row r="561" ht="12.75" customHeight="1">
      <c r="A561" s="132"/>
      <c r="B561" s="132"/>
      <c r="C561" s="132"/>
      <c r="D561" s="132"/>
      <c r="E561" s="54"/>
      <c r="F561" s="132"/>
      <c r="G561" s="132"/>
      <c r="H561" s="132"/>
      <c r="I561" s="132"/>
      <c r="J561" s="132"/>
      <c r="K561" s="132"/>
      <c r="L561" s="132"/>
      <c r="M561" s="137"/>
      <c r="N561" s="137"/>
      <c r="O561" s="132"/>
      <c r="P561" s="139"/>
      <c r="Q561" s="132"/>
      <c r="R561" s="135"/>
      <c r="S561" s="132"/>
      <c r="T561" s="132"/>
      <c r="U561" s="132"/>
    </row>
    <row r="562" ht="12.75" customHeight="1">
      <c r="A562" s="132"/>
      <c r="B562" s="132"/>
      <c r="C562" s="132"/>
      <c r="D562" s="132"/>
      <c r="E562" s="54"/>
      <c r="F562" s="132"/>
      <c r="G562" s="132"/>
      <c r="H562" s="132"/>
      <c r="I562" s="132"/>
      <c r="J562" s="132"/>
      <c r="K562" s="132"/>
      <c r="L562" s="132"/>
      <c r="M562" s="137"/>
      <c r="N562" s="137"/>
      <c r="O562" s="132"/>
      <c r="P562" s="139"/>
      <c r="Q562" s="132"/>
      <c r="R562" s="135"/>
      <c r="S562" s="132"/>
      <c r="T562" s="132"/>
      <c r="U562" s="132"/>
    </row>
    <row r="563" ht="12.75" customHeight="1">
      <c r="A563" s="132"/>
      <c r="B563" s="132"/>
      <c r="C563" s="132"/>
      <c r="D563" s="132"/>
      <c r="E563" s="54"/>
      <c r="F563" s="132"/>
      <c r="G563" s="132"/>
      <c r="H563" s="132"/>
      <c r="I563" s="132"/>
      <c r="J563" s="132"/>
      <c r="K563" s="132"/>
      <c r="L563" s="132"/>
      <c r="M563" s="137"/>
      <c r="N563" s="137"/>
      <c r="O563" s="132"/>
      <c r="P563" s="139"/>
      <c r="Q563" s="132"/>
      <c r="R563" s="135"/>
      <c r="S563" s="132"/>
      <c r="T563" s="132"/>
      <c r="U563" s="132"/>
    </row>
    <row r="564" ht="12.75" customHeight="1">
      <c r="A564" s="132"/>
      <c r="B564" s="132"/>
      <c r="C564" s="132"/>
      <c r="D564" s="132"/>
      <c r="E564" s="54"/>
      <c r="F564" s="132"/>
      <c r="G564" s="132"/>
      <c r="H564" s="132"/>
      <c r="I564" s="132"/>
      <c r="J564" s="132"/>
      <c r="K564" s="132"/>
      <c r="L564" s="132"/>
      <c r="M564" s="137"/>
      <c r="N564" s="137"/>
      <c r="O564" s="132"/>
      <c r="P564" s="139"/>
      <c r="Q564" s="132"/>
      <c r="R564" s="135"/>
      <c r="S564" s="132"/>
      <c r="T564" s="132"/>
      <c r="U564" s="132"/>
    </row>
    <row r="565" ht="12.75" customHeight="1">
      <c r="A565" s="132"/>
      <c r="B565" s="132"/>
      <c r="C565" s="132"/>
      <c r="D565" s="132"/>
      <c r="E565" s="54"/>
      <c r="F565" s="132"/>
      <c r="G565" s="132"/>
      <c r="H565" s="132"/>
      <c r="I565" s="132"/>
      <c r="J565" s="132"/>
      <c r="K565" s="132"/>
      <c r="L565" s="132"/>
      <c r="M565" s="137"/>
      <c r="N565" s="137"/>
      <c r="O565" s="132"/>
      <c r="P565" s="139"/>
      <c r="Q565" s="132"/>
      <c r="R565" s="135"/>
      <c r="S565" s="132"/>
      <c r="T565" s="132"/>
      <c r="U565" s="132"/>
    </row>
    <row r="566" ht="12.75" customHeight="1">
      <c r="A566" s="132"/>
      <c r="B566" s="132"/>
      <c r="C566" s="132"/>
      <c r="D566" s="132"/>
      <c r="E566" s="54"/>
      <c r="F566" s="132"/>
      <c r="G566" s="132"/>
      <c r="H566" s="132"/>
      <c r="I566" s="132"/>
      <c r="J566" s="132"/>
      <c r="K566" s="132"/>
      <c r="L566" s="132"/>
      <c r="M566" s="137"/>
      <c r="N566" s="137"/>
      <c r="O566" s="132"/>
      <c r="P566" s="139"/>
      <c r="Q566" s="132"/>
      <c r="R566" s="135"/>
      <c r="S566" s="132"/>
      <c r="T566" s="132"/>
      <c r="U566" s="132"/>
    </row>
    <row r="567" ht="12.75" customHeight="1">
      <c r="A567" s="132"/>
      <c r="B567" s="132"/>
      <c r="C567" s="132"/>
      <c r="D567" s="132"/>
      <c r="E567" s="54"/>
      <c r="F567" s="132"/>
      <c r="G567" s="132"/>
      <c r="H567" s="132"/>
      <c r="I567" s="132"/>
      <c r="J567" s="132"/>
      <c r="K567" s="132"/>
      <c r="L567" s="132"/>
      <c r="M567" s="137"/>
      <c r="N567" s="137"/>
      <c r="O567" s="132"/>
      <c r="P567" s="139"/>
      <c r="Q567" s="132"/>
      <c r="R567" s="135"/>
      <c r="S567" s="132"/>
      <c r="T567" s="132"/>
      <c r="U567" s="132"/>
    </row>
    <row r="568" ht="12.75" customHeight="1">
      <c r="A568" s="132"/>
      <c r="B568" s="132"/>
      <c r="C568" s="132"/>
      <c r="D568" s="132"/>
      <c r="E568" s="54"/>
      <c r="F568" s="132"/>
      <c r="G568" s="132"/>
      <c r="H568" s="132"/>
      <c r="I568" s="132"/>
      <c r="J568" s="132"/>
      <c r="K568" s="132"/>
      <c r="L568" s="132"/>
      <c r="M568" s="137"/>
      <c r="N568" s="137"/>
      <c r="O568" s="132"/>
      <c r="P568" s="139"/>
      <c r="Q568" s="132"/>
      <c r="R568" s="135"/>
      <c r="S568" s="132"/>
      <c r="T568" s="132"/>
      <c r="U568" s="132"/>
    </row>
    <row r="569" ht="12.75" customHeight="1">
      <c r="A569" s="132"/>
      <c r="B569" s="132"/>
      <c r="C569" s="132"/>
      <c r="D569" s="132"/>
      <c r="E569" s="54"/>
      <c r="F569" s="132"/>
      <c r="G569" s="132"/>
      <c r="H569" s="132"/>
      <c r="I569" s="132"/>
      <c r="J569" s="132"/>
      <c r="K569" s="132"/>
      <c r="L569" s="132"/>
      <c r="M569" s="137"/>
      <c r="N569" s="137"/>
      <c r="O569" s="132"/>
      <c r="P569" s="139"/>
      <c r="Q569" s="132"/>
      <c r="R569" s="135"/>
      <c r="S569" s="132"/>
      <c r="T569" s="132"/>
      <c r="U569" s="132"/>
    </row>
    <row r="570" ht="12.75" customHeight="1">
      <c r="A570" s="132"/>
      <c r="B570" s="132"/>
      <c r="C570" s="132"/>
      <c r="D570" s="132"/>
      <c r="E570" s="54"/>
      <c r="F570" s="132"/>
      <c r="G570" s="132"/>
      <c r="H570" s="132"/>
      <c r="I570" s="132"/>
      <c r="J570" s="132"/>
      <c r="K570" s="132"/>
      <c r="L570" s="132"/>
      <c r="M570" s="137"/>
      <c r="N570" s="137"/>
      <c r="O570" s="132"/>
      <c r="P570" s="139"/>
      <c r="Q570" s="132"/>
      <c r="R570" s="135"/>
      <c r="S570" s="132"/>
      <c r="T570" s="132"/>
      <c r="U570" s="132"/>
    </row>
    <row r="571" ht="12.75" customHeight="1">
      <c r="A571" s="132"/>
      <c r="B571" s="132"/>
      <c r="C571" s="132"/>
      <c r="D571" s="132"/>
      <c r="E571" s="54"/>
      <c r="F571" s="132"/>
      <c r="G571" s="132"/>
      <c r="H571" s="132"/>
      <c r="I571" s="132"/>
      <c r="J571" s="132"/>
      <c r="K571" s="132"/>
      <c r="L571" s="132"/>
      <c r="M571" s="137"/>
      <c r="N571" s="137"/>
      <c r="O571" s="132"/>
      <c r="P571" s="139"/>
      <c r="Q571" s="132"/>
      <c r="R571" s="135"/>
      <c r="S571" s="132"/>
      <c r="T571" s="132"/>
      <c r="U571" s="132"/>
    </row>
    <row r="572" ht="12.75" customHeight="1">
      <c r="A572" s="132"/>
      <c r="B572" s="132"/>
      <c r="C572" s="132"/>
      <c r="D572" s="132"/>
      <c r="E572" s="54"/>
      <c r="F572" s="132"/>
      <c r="G572" s="132"/>
      <c r="H572" s="132"/>
      <c r="I572" s="132"/>
      <c r="J572" s="132"/>
      <c r="K572" s="132"/>
      <c r="L572" s="132"/>
      <c r="M572" s="137"/>
      <c r="N572" s="137"/>
      <c r="O572" s="132"/>
      <c r="P572" s="139"/>
      <c r="Q572" s="132"/>
      <c r="R572" s="135"/>
      <c r="S572" s="132"/>
      <c r="T572" s="132"/>
      <c r="U572" s="132"/>
    </row>
    <row r="573" ht="12.75" customHeight="1">
      <c r="A573" s="132"/>
      <c r="B573" s="132"/>
      <c r="C573" s="132"/>
      <c r="D573" s="132"/>
      <c r="E573" s="54"/>
      <c r="F573" s="132"/>
      <c r="G573" s="132"/>
      <c r="H573" s="132"/>
      <c r="I573" s="132"/>
      <c r="J573" s="132"/>
      <c r="K573" s="132"/>
      <c r="L573" s="132"/>
      <c r="M573" s="137"/>
      <c r="N573" s="137"/>
      <c r="O573" s="132"/>
      <c r="P573" s="139"/>
      <c r="Q573" s="132"/>
      <c r="R573" s="135"/>
      <c r="S573" s="132"/>
      <c r="T573" s="132"/>
      <c r="U573" s="132"/>
    </row>
    <row r="574" ht="12.75" customHeight="1">
      <c r="A574" s="132"/>
      <c r="B574" s="132"/>
      <c r="C574" s="132"/>
      <c r="D574" s="132"/>
      <c r="E574" s="54"/>
      <c r="F574" s="132"/>
      <c r="G574" s="132"/>
      <c r="H574" s="132"/>
      <c r="I574" s="132"/>
      <c r="J574" s="132"/>
      <c r="K574" s="132"/>
      <c r="L574" s="132"/>
      <c r="M574" s="137"/>
      <c r="N574" s="137"/>
      <c r="O574" s="132"/>
      <c r="P574" s="139"/>
      <c r="Q574" s="132"/>
      <c r="R574" s="135"/>
      <c r="S574" s="132"/>
      <c r="T574" s="132"/>
      <c r="U574" s="132"/>
    </row>
    <row r="575" ht="12.75" customHeight="1">
      <c r="A575" s="132"/>
      <c r="B575" s="132"/>
      <c r="C575" s="132"/>
      <c r="D575" s="132"/>
      <c r="E575" s="54"/>
      <c r="F575" s="132"/>
      <c r="G575" s="132"/>
      <c r="H575" s="132"/>
      <c r="I575" s="132"/>
      <c r="J575" s="132"/>
      <c r="K575" s="132"/>
      <c r="L575" s="132"/>
      <c r="M575" s="137"/>
      <c r="N575" s="137"/>
      <c r="O575" s="132"/>
      <c r="P575" s="139"/>
      <c r="Q575" s="132"/>
      <c r="R575" s="135"/>
      <c r="S575" s="132"/>
      <c r="T575" s="132"/>
      <c r="U575" s="132"/>
    </row>
    <row r="576" ht="12.75" customHeight="1">
      <c r="A576" s="132"/>
      <c r="B576" s="132"/>
      <c r="C576" s="132"/>
      <c r="D576" s="132"/>
      <c r="E576" s="54"/>
      <c r="F576" s="132"/>
      <c r="G576" s="132"/>
      <c r="H576" s="132"/>
      <c r="I576" s="132"/>
      <c r="J576" s="132"/>
      <c r="K576" s="132"/>
      <c r="L576" s="132"/>
      <c r="M576" s="137"/>
      <c r="N576" s="137"/>
      <c r="O576" s="132"/>
      <c r="P576" s="139"/>
      <c r="Q576" s="132"/>
      <c r="R576" s="135"/>
      <c r="S576" s="132"/>
      <c r="T576" s="132"/>
      <c r="U576" s="132"/>
    </row>
    <row r="577" ht="12.75" customHeight="1">
      <c r="A577" s="132"/>
      <c r="B577" s="132"/>
      <c r="C577" s="132"/>
      <c r="D577" s="132"/>
      <c r="E577" s="54"/>
      <c r="F577" s="132"/>
      <c r="G577" s="132"/>
      <c r="H577" s="132"/>
      <c r="I577" s="132"/>
      <c r="J577" s="132"/>
      <c r="K577" s="132"/>
      <c r="L577" s="132"/>
      <c r="M577" s="137"/>
      <c r="N577" s="137"/>
      <c r="O577" s="132"/>
      <c r="P577" s="139"/>
      <c r="Q577" s="132"/>
      <c r="R577" s="135"/>
      <c r="S577" s="132"/>
      <c r="T577" s="132"/>
      <c r="U577" s="132"/>
    </row>
    <row r="578" ht="12.75" customHeight="1">
      <c r="A578" s="132"/>
      <c r="B578" s="132"/>
      <c r="C578" s="132"/>
      <c r="D578" s="132"/>
      <c r="E578" s="54"/>
      <c r="F578" s="132"/>
      <c r="G578" s="132"/>
      <c r="H578" s="132"/>
      <c r="I578" s="132"/>
      <c r="J578" s="132"/>
      <c r="K578" s="132"/>
      <c r="L578" s="132"/>
      <c r="M578" s="137"/>
      <c r="N578" s="137"/>
      <c r="O578" s="132"/>
      <c r="P578" s="139"/>
      <c r="Q578" s="132"/>
      <c r="R578" s="135"/>
      <c r="S578" s="132"/>
      <c r="T578" s="132"/>
      <c r="U578" s="132"/>
    </row>
    <row r="579" ht="12.75" customHeight="1">
      <c r="A579" s="132"/>
      <c r="B579" s="132"/>
      <c r="C579" s="132"/>
      <c r="D579" s="132"/>
      <c r="E579" s="54"/>
      <c r="F579" s="132"/>
      <c r="G579" s="132"/>
      <c r="H579" s="132"/>
      <c r="I579" s="132"/>
      <c r="J579" s="132"/>
      <c r="K579" s="132"/>
      <c r="L579" s="132"/>
      <c r="M579" s="137"/>
      <c r="N579" s="137"/>
      <c r="O579" s="132"/>
      <c r="P579" s="139"/>
      <c r="Q579" s="132"/>
      <c r="R579" s="135"/>
      <c r="S579" s="132"/>
      <c r="T579" s="132"/>
      <c r="U579" s="132"/>
    </row>
    <row r="580" ht="12.75" customHeight="1">
      <c r="A580" s="132"/>
      <c r="B580" s="132"/>
      <c r="C580" s="132"/>
      <c r="D580" s="132"/>
      <c r="E580" s="54"/>
      <c r="F580" s="132"/>
      <c r="G580" s="132"/>
      <c r="H580" s="132"/>
      <c r="I580" s="132"/>
      <c r="J580" s="132"/>
      <c r="K580" s="132"/>
      <c r="L580" s="132"/>
      <c r="M580" s="137"/>
      <c r="N580" s="137"/>
      <c r="O580" s="132"/>
      <c r="P580" s="139"/>
      <c r="Q580" s="132"/>
      <c r="R580" s="135"/>
      <c r="S580" s="132"/>
      <c r="T580" s="132"/>
      <c r="U580" s="132"/>
    </row>
    <row r="581" ht="12.75" customHeight="1">
      <c r="A581" s="132"/>
      <c r="B581" s="132"/>
      <c r="C581" s="132"/>
      <c r="D581" s="132"/>
      <c r="E581" s="54"/>
      <c r="F581" s="132"/>
      <c r="G581" s="132"/>
      <c r="H581" s="132"/>
      <c r="I581" s="132"/>
      <c r="J581" s="132"/>
      <c r="K581" s="132"/>
      <c r="L581" s="132"/>
      <c r="M581" s="137"/>
      <c r="N581" s="137"/>
      <c r="O581" s="132"/>
      <c r="P581" s="139"/>
      <c r="Q581" s="132"/>
      <c r="R581" s="135"/>
      <c r="S581" s="132"/>
      <c r="T581" s="132"/>
      <c r="U581" s="132"/>
    </row>
    <row r="582" ht="12.75" customHeight="1">
      <c r="A582" s="132"/>
      <c r="B582" s="132"/>
      <c r="C582" s="132"/>
      <c r="D582" s="132"/>
      <c r="E582" s="54"/>
      <c r="F582" s="132"/>
      <c r="G582" s="132"/>
      <c r="H582" s="132"/>
      <c r="I582" s="132"/>
      <c r="J582" s="132"/>
      <c r="K582" s="132"/>
      <c r="L582" s="132"/>
      <c r="M582" s="137"/>
      <c r="N582" s="137"/>
      <c r="O582" s="132"/>
      <c r="P582" s="139"/>
      <c r="Q582" s="132"/>
      <c r="R582" s="135"/>
      <c r="S582" s="132"/>
      <c r="T582" s="132"/>
      <c r="U582" s="132"/>
    </row>
    <row r="583" ht="12.75" customHeight="1">
      <c r="A583" s="132"/>
      <c r="B583" s="132"/>
      <c r="C583" s="132"/>
      <c r="D583" s="132"/>
      <c r="E583" s="54"/>
      <c r="F583" s="132"/>
      <c r="G583" s="132"/>
      <c r="H583" s="132"/>
      <c r="I583" s="132"/>
      <c r="J583" s="132"/>
      <c r="K583" s="132"/>
      <c r="L583" s="132"/>
      <c r="M583" s="137"/>
      <c r="N583" s="137"/>
      <c r="O583" s="132"/>
      <c r="P583" s="139"/>
      <c r="Q583" s="132"/>
      <c r="R583" s="135"/>
      <c r="S583" s="132"/>
      <c r="T583" s="132"/>
      <c r="U583" s="132"/>
    </row>
    <row r="584" ht="12.75" customHeight="1">
      <c r="A584" s="132"/>
      <c r="B584" s="132"/>
      <c r="C584" s="132"/>
      <c r="D584" s="132"/>
      <c r="E584" s="54"/>
      <c r="F584" s="132"/>
      <c r="G584" s="132"/>
      <c r="H584" s="132"/>
      <c r="I584" s="132"/>
      <c r="J584" s="132"/>
      <c r="K584" s="132"/>
      <c r="L584" s="132"/>
      <c r="M584" s="137"/>
      <c r="N584" s="137"/>
      <c r="O584" s="132"/>
      <c r="P584" s="139"/>
      <c r="Q584" s="132"/>
      <c r="R584" s="135"/>
      <c r="S584" s="132"/>
      <c r="T584" s="132"/>
      <c r="U584" s="132"/>
    </row>
    <row r="585" ht="12.75" customHeight="1">
      <c r="A585" s="132"/>
      <c r="B585" s="132"/>
      <c r="C585" s="132"/>
      <c r="D585" s="132"/>
      <c r="E585" s="54"/>
      <c r="F585" s="132"/>
      <c r="G585" s="132"/>
      <c r="H585" s="132"/>
      <c r="I585" s="132"/>
      <c r="J585" s="132"/>
      <c r="K585" s="132"/>
      <c r="L585" s="132"/>
      <c r="M585" s="137"/>
      <c r="N585" s="137"/>
      <c r="O585" s="132"/>
      <c r="P585" s="139"/>
      <c r="Q585" s="132"/>
      <c r="R585" s="135"/>
      <c r="S585" s="132"/>
      <c r="T585" s="132"/>
      <c r="U585" s="132"/>
    </row>
    <row r="586" ht="12.75" customHeight="1">
      <c r="A586" s="132"/>
      <c r="B586" s="132"/>
      <c r="C586" s="132"/>
      <c r="D586" s="132"/>
      <c r="E586" s="54"/>
      <c r="F586" s="132"/>
      <c r="G586" s="132"/>
      <c r="H586" s="132"/>
      <c r="I586" s="132"/>
      <c r="J586" s="132"/>
      <c r="K586" s="132"/>
      <c r="L586" s="132"/>
      <c r="M586" s="137"/>
      <c r="N586" s="137"/>
      <c r="O586" s="132"/>
      <c r="P586" s="139"/>
      <c r="Q586" s="132"/>
      <c r="R586" s="135"/>
      <c r="S586" s="132"/>
      <c r="T586" s="132"/>
      <c r="U586" s="132"/>
    </row>
    <row r="587" ht="12.75" customHeight="1">
      <c r="A587" s="132"/>
      <c r="B587" s="132"/>
      <c r="C587" s="132"/>
      <c r="D587" s="132"/>
      <c r="E587" s="54"/>
      <c r="F587" s="132"/>
      <c r="G587" s="132"/>
      <c r="H587" s="132"/>
      <c r="I587" s="132"/>
      <c r="J587" s="132"/>
      <c r="K587" s="132"/>
      <c r="L587" s="132"/>
      <c r="M587" s="137"/>
      <c r="N587" s="137"/>
      <c r="O587" s="132"/>
      <c r="P587" s="139"/>
      <c r="Q587" s="132"/>
      <c r="R587" s="135"/>
      <c r="S587" s="132"/>
      <c r="T587" s="132"/>
      <c r="U587" s="132"/>
    </row>
    <row r="588" ht="12.75" customHeight="1">
      <c r="A588" s="132"/>
      <c r="B588" s="132"/>
      <c r="C588" s="132"/>
      <c r="D588" s="132"/>
      <c r="E588" s="54"/>
      <c r="F588" s="132"/>
      <c r="G588" s="132"/>
      <c r="H588" s="132"/>
      <c r="I588" s="132"/>
      <c r="J588" s="132"/>
      <c r="K588" s="132"/>
      <c r="L588" s="132"/>
      <c r="M588" s="137"/>
      <c r="N588" s="137"/>
      <c r="O588" s="132"/>
      <c r="P588" s="139"/>
      <c r="Q588" s="132"/>
      <c r="R588" s="135"/>
      <c r="S588" s="132"/>
      <c r="T588" s="132"/>
      <c r="U588" s="132"/>
    </row>
    <row r="589" ht="12.75" customHeight="1">
      <c r="A589" s="132"/>
      <c r="B589" s="132"/>
      <c r="C589" s="132"/>
      <c r="D589" s="132"/>
      <c r="E589" s="54"/>
      <c r="F589" s="132"/>
      <c r="G589" s="132"/>
      <c r="H589" s="132"/>
      <c r="I589" s="132"/>
      <c r="J589" s="132"/>
      <c r="K589" s="132"/>
      <c r="L589" s="132"/>
      <c r="M589" s="137"/>
      <c r="N589" s="137"/>
      <c r="O589" s="132"/>
      <c r="P589" s="139"/>
      <c r="Q589" s="132"/>
      <c r="R589" s="135"/>
      <c r="S589" s="132"/>
      <c r="T589" s="132"/>
      <c r="U589" s="132"/>
    </row>
    <row r="590" ht="12.75" customHeight="1">
      <c r="A590" s="132"/>
      <c r="B590" s="132"/>
      <c r="C590" s="132"/>
      <c r="D590" s="132"/>
      <c r="E590" s="54"/>
      <c r="F590" s="132"/>
      <c r="G590" s="132"/>
      <c r="H590" s="132"/>
      <c r="I590" s="132"/>
      <c r="J590" s="132"/>
      <c r="K590" s="132"/>
      <c r="L590" s="132"/>
      <c r="M590" s="137"/>
      <c r="N590" s="137"/>
      <c r="O590" s="132"/>
      <c r="P590" s="139"/>
      <c r="Q590" s="132"/>
      <c r="R590" s="135"/>
      <c r="S590" s="132"/>
      <c r="T590" s="132"/>
      <c r="U590" s="132"/>
    </row>
    <row r="591" ht="12.75" customHeight="1">
      <c r="A591" s="132"/>
      <c r="B591" s="132"/>
      <c r="C591" s="132"/>
      <c r="D591" s="132"/>
      <c r="E591" s="54"/>
      <c r="F591" s="132"/>
      <c r="G591" s="132"/>
      <c r="H591" s="132"/>
      <c r="I591" s="132"/>
      <c r="J591" s="132"/>
      <c r="K591" s="132"/>
      <c r="L591" s="132"/>
      <c r="M591" s="137"/>
      <c r="N591" s="137"/>
      <c r="O591" s="132"/>
      <c r="P591" s="139"/>
      <c r="Q591" s="132"/>
      <c r="R591" s="135"/>
      <c r="S591" s="132"/>
      <c r="T591" s="132"/>
      <c r="U591" s="132"/>
    </row>
    <row r="592" ht="12.75" customHeight="1">
      <c r="A592" s="132"/>
      <c r="B592" s="132"/>
      <c r="C592" s="132"/>
      <c r="D592" s="132"/>
      <c r="E592" s="54"/>
      <c r="F592" s="132"/>
      <c r="G592" s="132"/>
      <c r="H592" s="132"/>
      <c r="I592" s="132"/>
      <c r="J592" s="132"/>
      <c r="K592" s="132"/>
      <c r="L592" s="132"/>
      <c r="M592" s="137"/>
      <c r="N592" s="137"/>
      <c r="O592" s="132"/>
      <c r="P592" s="139"/>
      <c r="Q592" s="132"/>
      <c r="R592" s="135"/>
      <c r="S592" s="132"/>
      <c r="T592" s="132"/>
      <c r="U592" s="132"/>
    </row>
    <row r="593" ht="12.75" customHeight="1">
      <c r="A593" s="132"/>
      <c r="B593" s="132"/>
      <c r="C593" s="132"/>
      <c r="D593" s="132"/>
      <c r="E593" s="54"/>
      <c r="F593" s="132"/>
      <c r="G593" s="132"/>
      <c r="H593" s="132"/>
      <c r="I593" s="132"/>
      <c r="J593" s="132"/>
      <c r="K593" s="132"/>
      <c r="L593" s="132"/>
      <c r="M593" s="137"/>
      <c r="N593" s="137"/>
      <c r="O593" s="132"/>
      <c r="P593" s="139"/>
      <c r="Q593" s="132"/>
      <c r="R593" s="135"/>
      <c r="S593" s="132"/>
      <c r="T593" s="132"/>
      <c r="U593" s="132"/>
    </row>
    <row r="594" ht="12.75" customHeight="1">
      <c r="A594" s="132"/>
      <c r="B594" s="132"/>
      <c r="C594" s="132"/>
      <c r="D594" s="132"/>
      <c r="E594" s="54"/>
      <c r="F594" s="132"/>
      <c r="G594" s="132"/>
      <c r="H594" s="132"/>
      <c r="I594" s="132"/>
      <c r="J594" s="132"/>
      <c r="K594" s="132"/>
      <c r="L594" s="132"/>
      <c r="M594" s="137"/>
      <c r="N594" s="137"/>
      <c r="O594" s="132"/>
      <c r="P594" s="139"/>
      <c r="Q594" s="132"/>
      <c r="R594" s="135"/>
      <c r="S594" s="132"/>
      <c r="T594" s="132"/>
      <c r="U594" s="132"/>
    </row>
    <row r="595" ht="12.75" customHeight="1">
      <c r="A595" s="132"/>
      <c r="B595" s="132"/>
      <c r="C595" s="132"/>
      <c r="D595" s="132"/>
      <c r="E595" s="54"/>
      <c r="F595" s="132"/>
      <c r="G595" s="132"/>
      <c r="H595" s="132"/>
      <c r="I595" s="132"/>
      <c r="J595" s="132"/>
      <c r="K595" s="132"/>
      <c r="L595" s="132"/>
      <c r="M595" s="137"/>
      <c r="N595" s="137"/>
      <c r="O595" s="132"/>
      <c r="P595" s="139"/>
      <c r="Q595" s="132"/>
      <c r="R595" s="135"/>
      <c r="S595" s="132"/>
      <c r="T595" s="132"/>
      <c r="U595" s="132"/>
    </row>
    <row r="596" ht="12.75" customHeight="1">
      <c r="A596" s="132"/>
      <c r="B596" s="132"/>
      <c r="C596" s="132"/>
      <c r="D596" s="132"/>
      <c r="E596" s="54"/>
      <c r="F596" s="132"/>
      <c r="G596" s="132"/>
      <c r="H596" s="132"/>
      <c r="I596" s="132"/>
      <c r="J596" s="132"/>
      <c r="K596" s="132"/>
      <c r="L596" s="132"/>
      <c r="M596" s="137"/>
      <c r="N596" s="137"/>
      <c r="O596" s="132"/>
      <c r="P596" s="139"/>
      <c r="Q596" s="132"/>
      <c r="R596" s="135"/>
      <c r="S596" s="132"/>
      <c r="T596" s="132"/>
      <c r="U596" s="132"/>
    </row>
    <row r="597" ht="12.75" customHeight="1">
      <c r="A597" s="132"/>
      <c r="B597" s="132"/>
      <c r="C597" s="132"/>
      <c r="D597" s="132"/>
      <c r="E597" s="54"/>
      <c r="F597" s="132"/>
      <c r="G597" s="132"/>
      <c r="H597" s="132"/>
      <c r="I597" s="132"/>
      <c r="J597" s="132"/>
      <c r="K597" s="132"/>
      <c r="L597" s="132"/>
      <c r="M597" s="137"/>
      <c r="N597" s="137"/>
      <c r="O597" s="132"/>
      <c r="P597" s="139"/>
      <c r="Q597" s="132"/>
      <c r="R597" s="135"/>
      <c r="S597" s="132"/>
      <c r="T597" s="132"/>
      <c r="U597" s="132"/>
    </row>
    <row r="598" ht="12.75" customHeight="1">
      <c r="A598" s="132"/>
      <c r="B598" s="132"/>
      <c r="C598" s="132"/>
      <c r="D598" s="132"/>
      <c r="E598" s="54"/>
      <c r="F598" s="132"/>
      <c r="G598" s="132"/>
      <c r="H598" s="132"/>
      <c r="I598" s="132"/>
      <c r="J598" s="132"/>
      <c r="K598" s="132"/>
      <c r="L598" s="132"/>
      <c r="M598" s="137"/>
      <c r="N598" s="137"/>
      <c r="O598" s="132"/>
      <c r="P598" s="139"/>
      <c r="Q598" s="132"/>
      <c r="R598" s="135"/>
      <c r="S598" s="132"/>
      <c r="T598" s="132"/>
      <c r="U598" s="132"/>
    </row>
    <row r="599" ht="12.75" customHeight="1">
      <c r="A599" s="132"/>
      <c r="B599" s="132"/>
      <c r="C599" s="132"/>
      <c r="D599" s="132"/>
      <c r="E599" s="54"/>
      <c r="F599" s="132"/>
      <c r="G599" s="132"/>
      <c r="H599" s="132"/>
      <c r="I599" s="132"/>
      <c r="J599" s="132"/>
      <c r="K599" s="132"/>
      <c r="L599" s="132"/>
      <c r="M599" s="137"/>
      <c r="N599" s="137"/>
      <c r="O599" s="132"/>
      <c r="P599" s="139"/>
      <c r="Q599" s="132"/>
      <c r="R599" s="135"/>
      <c r="S599" s="132"/>
      <c r="T599" s="132"/>
      <c r="U599" s="132"/>
    </row>
    <row r="600" ht="12.75" customHeight="1">
      <c r="A600" s="132"/>
      <c r="B600" s="132"/>
      <c r="C600" s="132"/>
      <c r="D600" s="132"/>
      <c r="E600" s="54"/>
      <c r="F600" s="132"/>
      <c r="G600" s="132"/>
      <c r="H600" s="132"/>
      <c r="I600" s="132"/>
      <c r="J600" s="132"/>
      <c r="K600" s="132"/>
      <c r="L600" s="132"/>
      <c r="M600" s="137"/>
      <c r="N600" s="137"/>
      <c r="O600" s="132"/>
      <c r="P600" s="139"/>
      <c r="Q600" s="132"/>
      <c r="R600" s="135"/>
      <c r="S600" s="132"/>
      <c r="T600" s="132"/>
      <c r="U600" s="132"/>
    </row>
    <row r="601" ht="12.75" customHeight="1">
      <c r="A601" s="132"/>
      <c r="B601" s="132"/>
      <c r="C601" s="132"/>
      <c r="D601" s="132"/>
      <c r="E601" s="54"/>
      <c r="F601" s="132"/>
      <c r="G601" s="132"/>
      <c r="H601" s="132"/>
      <c r="I601" s="132"/>
      <c r="J601" s="132"/>
      <c r="K601" s="132"/>
      <c r="L601" s="132"/>
      <c r="M601" s="137"/>
      <c r="N601" s="137"/>
      <c r="O601" s="132"/>
      <c r="P601" s="139"/>
      <c r="Q601" s="132"/>
      <c r="R601" s="135"/>
      <c r="S601" s="132"/>
      <c r="T601" s="132"/>
      <c r="U601" s="132"/>
    </row>
    <row r="602" ht="12.75" customHeight="1">
      <c r="A602" s="132"/>
      <c r="B602" s="132"/>
      <c r="C602" s="132"/>
      <c r="D602" s="132"/>
      <c r="E602" s="54"/>
      <c r="F602" s="132"/>
      <c r="G602" s="132"/>
      <c r="H602" s="132"/>
      <c r="I602" s="132"/>
      <c r="J602" s="132"/>
      <c r="K602" s="132"/>
      <c r="L602" s="132"/>
      <c r="M602" s="137"/>
      <c r="N602" s="137"/>
      <c r="O602" s="132"/>
      <c r="P602" s="139"/>
      <c r="Q602" s="132"/>
      <c r="R602" s="135"/>
      <c r="S602" s="132"/>
      <c r="T602" s="132"/>
      <c r="U602" s="132"/>
    </row>
    <row r="603" ht="12.75" customHeight="1">
      <c r="A603" s="132"/>
      <c r="B603" s="132"/>
      <c r="C603" s="132"/>
      <c r="D603" s="132"/>
      <c r="E603" s="54"/>
      <c r="F603" s="132"/>
      <c r="G603" s="132"/>
      <c r="H603" s="132"/>
      <c r="I603" s="132"/>
      <c r="J603" s="132"/>
      <c r="K603" s="132"/>
      <c r="L603" s="132"/>
      <c r="M603" s="137"/>
      <c r="N603" s="137"/>
      <c r="O603" s="132"/>
      <c r="P603" s="139"/>
      <c r="Q603" s="132"/>
      <c r="R603" s="135"/>
      <c r="S603" s="132"/>
      <c r="T603" s="132"/>
      <c r="U603" s="132"/>
    </row>
    <row r="604" ht="12.75" customHeight="1">
      <c r="A604" s="132"/>
      <c r="B604" s="132"/>
      <c r="C604" s="132"/>
      <c r="D604" s="132"/>
      <c r="E604" s="54"/>
      <c r="F604" s="132"/>
      <c r="G604" s="132"/>
      <c r="H604" s="132"/>
      <c r="I604" s="132"/>
      <c r="J604" s="132"/>
      <c r="K604" s="132"/>
      <c r="L604" s="132"/>
      <c r="M604" s="137"/>
      <c r="N604" s="137"/>
      <c r="O604" s="132"/>
      <c r="P604" s="139"/>
      <c r="Q604" s="132"/>
      <c r="R604" s="135"/>
      <c r="S604" s="132"/>
      <c r="T604" s="132"/>
      <c r="U604" s="132"/>
    </row>
    <row r="605" ht="12.75" customHeight="1">
      <c r="A605" s="132"/>
      <c r="B605" s="132"/>
      <c r="C605" s="132"/>
      <c r="D605" s="132"/>
      <c r="E605" s="54"/>
      <c r="F605" s="132"/>
      <c r="G605" s="132"/>
      <c r="H605" s="132"/>
      <c r="I605" s="132"/>
      <c r="J605" s="132"/>
      <c r="K605" s="132"/>
      <c r="L605" s="132"/>
      <c r="M605" s="137"/>
      <c r="N605" s="137"/>
      <c r="O605" s="132"/>
      <c r="P605" s="139"/>
      <c r="Q605" s="132"/>
      <c r="R605" s="135"/>
      <c r="S605" s="132"/>
      <c r="T605" s="132"/>
      <c r="U605" s="132"/>
    </row>
    <row r="606" ht="12.75" customHeight="1">
      <c r="A606" s="132"/>
      <c r="B606" s="132"/>
      <c r="C606" s="132"/>
      <c r="D606" s="132"/>
      <c r="E606" s="54"/>
      <c r="F606" s="132"/>
      <c r="G606" s="132"/>
      <c r="H606" s="132"/>
      <c r="I606" s="132"/>
      <c r="J606" s="132"/>
      <c r="K606" s="132"/>
      <c r="L606" s="132"/>
      <c r="M606" s="137"/>
      <c r="N606" s="137"/>
      <c r="O606" s="132"/>
      <c r="P606" s="139"/>
      <c r="Q606" s="132"/>
      <c r="R606" s="135"/>
      <c r="S606" s="132"/>
      <c r="T606" s="132"/>
      <c r="U606" s="132"/>
    </row>
    <row r="607" ht="12.75" customHeight="1">
      <c r="A607" s="132"/>
      <c r="B607" s="132"/>
      <c r="C607" s="132"/>
      <c r="D607" s="132"/>
      <c r="E607" s="54"/>
      <c r="F607" s="132"/>
      <c r="G607" s="132"/>
      <c r="H607" s="132"/>
      <c r="I607" s="132"/>
      <c r="J607" s="132"/>
      <c r="K607" s="132"/>
      <c r="L607" s="132"/>
      <c r="M607" s="137"/>
      <c r="N607" s="137"/>
      <c r="O607" s="132"/>
      <c r="P607" s="139"/>
      <c r="Q607" s="132"/>
      <c r="R607" s="135"/>
      <c r="S607" s="132"/>
      <c r="T607" s="132"/>
      <c r="U607" s="132"/>
    </row>
    <row r="608" ht="12.75" customHeight="1">
      <c r="A608" s="132"/>
      <c r="B608" s="132"/>
      <c r="C608" s="132"/>
      <c r="D608" s="132"/>
      <c r="E608" s="54"/>
      <c r="F608" s="132"/>
      <c r="G608" s="132"/>
      <c r="H608" s="132"/>
      <c r="I608" s="132"/>
      <c r="J608" s="132"/>
      <c r="K608" s="132"/>
      <c r="L608" s="132"/>
      <c r="M608" s="137"/>
      <c r="N608" s="137"/>
      <c r="O608" s="132"/>
      <c r="P608" s="139"/>
      <c r="Q608" s="132"/>
      <c r="R608" s="135"/>
      <c r="S608" s="132"/>
      <c r="T608" s="132"/>
      <c r="U608" s="132"/>
    </row>
    <row r="609" ht="12.75" customHeight="1">
      <c r="A609" s="132"/>
      <c r="B609" s="132"/>
      <c r="C609" s="132"/>
      <c r="D609" s="132"/>
      <c r="E609" s="54"/>
      <c r="F609" s="132"/>
      <c r="G609" s="132"/>
      <c r="H609" s="132"/>
      <c r="I609" s="132"/>
      <c r="J609" s="132"/>
      <c r="K609" s="132"/>
      <c r="L609" s="132"/>
      <c r="M609" s="137"/>
      <c r="N609" s="137"/>
      <c r="O609" s="132"/>
      <c r="P609" s="139"/>
      <c r="Q609" s="132"/>
      <c r="R609" s="135"/>
      <c r="S609" s="132"/>
      <c r="T609" s="132"/>
      <c r="U609" s="132"/>
    </row>
    <row r="610" ht="12.75" customHeight="1">
      <c r="A610" s="132"/>
      <c r="B610" s="132"/>
      <c r="C610" s="132"/>
      <c r="D610" s="132"/>
      <c r="E610" s="54"/>
      <c r="F610" s="132"/>
      <c r="G610" s="132"/>
      <c r="H610" s="132"/>
      <c r="I610" s="132"/>
      <c r="J610" s="132"/>
      <c r="K610" s="132"/>
      <c r="L610" s="132"/>
      <c r="M610" s="137"/>
      <c r="N610" s="137"/>
      <c r="O610" s="132"/>
      <c r="P610" s="139"/>
      <c r="Q610" s="132"/>
      <c r="R610" s="135"/>
      <c r="S610" s="132"/>
      <c r="T610" s="132"/>
      <c r="U610" s="132"/>
    </row>
    <row r="611" ht="12.75" customHeight="1">
      <c r="A611" s="132"/>
      <c r="B611" s="132"/>
      <c r="C611" s="132"/>
      <c r="D611" s="132"/>
      <c r="E611" s="54"/>
      <c r="F611" s="132"/>
      <c r="G611" s="132"/>
      <c r="H611" s="132"/>
      <c r="I611" s="132"/>
      <c r="J611" s="132"/>
      <c r="K611" s="132"/>
      <c r="L611" s="132"/>
      <c r="M611" s="137"/>
      <c r="N611" s="137"/>
      <c r="O611" s="132"/>
      <c r="P611" s="139"/>
      <c r="Q611" s="132"/>
      <c r="R611" s="135"/>
      <c r="S611" s="132"/>
      <c r="T611" s="132"/>
      <c r="U611" s="132"/>
    </row>
    <row r="612" ht="12.75" customHeight="1">
      <c r="A612" s="132"/>
      <c r="B612" s="132"/>
      <c r="C612" s="132"/>
      <c r="D612" s="132"/>
      <c r="E612" s="54"/>
      <c r="F612" s="132"/>
      <c r="G612" s="132"/>
      <c r="H612" s="132"/>
      <c r="I612" s="132"/>
      <c r="J612" s="132"/>
      <c r="K612" s="132"/>
      <c r="L612" s="132"/>
      <c r="M612" s="137"/>
      <c r="N612" s="137"/>
      <c r="O612" s="132"/>
      <c r="P612" s="139"/>
      <c r="Q612" s="132"/>
      <c r="R612" s="135"/>
      <c r="S612" s="132"/>
      <c r="T612" s="132"/>
      <c r="U612" s="132"/>
    </row>
    <row r="613" ht="12.75" customHeight="1">
      <c r="A613" s="132"/>
      <c r="B613" s="132"/>
      <c r="C613" s="132"/>
      <c r="D613" s="132"/>
      <c r="E613" s="54"/>
      <c r="F613" s="132"/>
      <c r="G613" s="132"/>
      <c r="H613" s="132"/>
      <c r="I613" s="132"/>
      <c r="J613" s="132"/>
      <c r="K613" s="132"/>
      <c r="L613" s="132"/>
      <c r="M613" s="137"/>
      <c r="N613" s="137"/>
      <c r="O613" s="132"/>
      <c r="P613" s="139"/>
      <c r="Q613" s="132"/>
      <c r="R613" s="135"/>
      <c r="S613" s="132"/>
      <c r="T613" s="132"/>
      <c r="U613" s="132"/>
    </row>
    <row r="614" ht="12.75" customHeight="1">
      <c r="A614" s="132"/>
      <c r="B614" s="132"/>
      <c r="C614" s="132"/>
      <c r="D614" s="132"/>
      <c r="E614" s="54"/>
      <c r="F614" s="132"/>
      <c r="G614" s="132"/>
      <c r="H614" s="132"/>
      <c r="I614" s="132"/>
      <c r="J614" s="132"/>
      <c r="K614" s="132"/>
      <c r="L614" s="132"/>
      <c r="M614" s="137"/>
      <c r="N614" s="137"/>
      <c r="O614" s="132"/>
      <c r="P614" s="139"/>
      <c r="Q614" s="132"/>
      <c r="R614" s="135"/>
      <c r="S614" s="132"/>
      <c r="T614" s="132"/>
      <c r="U614" s="132"/>
    </row>
    <row r="615" ht="12.75" customHeight="1">
      <c r="A615" s="132"/>
      <c r="B615" s="132"/>
      <c r="C615" s="132"/>
      <c r="D615" s="132"/>
      <c r="E615" s="54"/>
      <c r="F615" s="132"/>
      <c r="G615" s="132"/>
      <c r="H615" s="132"/>
      <c r="I615" s="132"/>
      <c r="J615" s="132"/>
      <c r="K615" s="132"/>
      <c r="L615" s="132"/>
      <c r="M615" s="137"/>
      <c r="N615" s="137"/>
      <c r="O615" s="132"/>
      <c r="P615" s="139"/>
      <c r="Q615" s="132"/>
      <c r="R615" s="135"/>
      <c r="S615" s="132"/>
      <c r="T615" s="132"/>
      <c r="U615" s="132"/>
    </row>
    <row r="616" ht="12.75" customHeight="1">
      <c r="A616" s="132"/>
      <c r="B616" s="132"/>
      <c r="C616" s="132"/>
      <c r="D616" s="132"/>
      <c r="E616" s="54"/>
      <c r="F616" s="132"/>
      <c r="G616" s="132"/>
      <c r="H616" s="132"/>
      <c r="I616" s="132"/>
      <c r="J616" s="132"/>
      <c r="K616" s="132"/>
      <c r="L616" s="132"/>
      <c r="M616" s="137"/>
      <c r="N616" s="137"/>
      <c r="O616" s="132"/>
      <c r="P616" s="139"/>
      <c r="Q616" s="132"/>
      <c r="R616" s="135"/>
      <c r="S616" s="132"/>
      <c r="T616" s="132"/>
      <c r="U616" s="132"/>
    </row>
    <row r="617" ht="12.75" customHeight="1">
      <c r="A617" s="132"/>
      <c r="B617" s="132"/>
      <c r="C617" s="132"/>
      <c r="D617" s="132"/>
      <c r="E617" s="54"/>
      <c r="F617" s="132"/>
      <c r="G617" s="132"/>
      <c r="H617" s="132"/>
      <c r="I617" s="132"/>
      <c r="J617" s="132"/>
      <c r="K617" s="132"/>
      <c r="L617" s="132"/>
      <c r="M617" s="137"/>
      <c r="N617" s="137"/>
      <c r="O617" s="132"/>
      <c r="P617" s="139"/>
      <c r="Q617" s="132"/>
      <c r="R617" s="135"/>
      <c r="S617" s="132"/>
      <c r="T617" s="132"/>
      <c r="U617" s="132"/>
    </row>
    <row r="618" ht="12.75" customHeight="1">
      <c r="A618" s="132"/>
      <c r="B618" s="132"/>
      <c r="C618" s="132"/>
      <c r="D618" s="132"/>
      <c r="E618" s="54"/>
      <c r="F618" s="132"/>
      <c r="G618" s="132"/>
      <c r="H618" s="132"/>
      <c r="I618" s="132"/>
      <c r="J618" s="132"/>
      <c r="K618" s="132"/>
      <c r="L618" s="132"/>
      <c r="M618" s="137"/>
      <c r="N618" s="137"/>
      <c r="O618" s="132"/>
      <c r="P618" s="139"/>
      <c r="Q618" s="132"/>
      <c r="R618" s="135"/>
      <c r="S618" s="132"/>
      <c r="T618" s="132"/>
      <c r="U618" s="132"/>
    </row>
    <row r="619" ht="12.75" customHeight="1">
      <c r="A619" s="132"/>
      <c r="B619" s="132"/>
      <c r="C619" s="132"/>
      <c r="D619" s="132"/>
      <c r="E619" s="54"/>
      <c r="F619" s="132"/>
      <c r="G619" s="132"/>
      <c r="H619" s="132"/>
      <c r="I619" s="132"/>
      <c r="J619" s="132"/>
      <c r="K619" s="132"/>
      <c r="L619" s="132"/>
      <c r="M619" s="137"/>
      <c r="N619" s="137"/>
      <c r="O619" s="132"/>
      <c r="P619" s="139"/>
      <c r="Q619" s="132"/>
      <c r="R619" s="135"/>
      <c r="S619" s="132"/>
      <c r="T619" s="132"/>
      <c r="U619" s="132"/>
    </row>
    <row r="620" ht="12.75" customHeight="1">
      <c r="A620" s="132"/>
      <c r="B620" s="132"/>
      <c r="C620" s="132"/>
      <c r="D620" s="132"/>
      <c r="E620" s="54"/>
      <c r="F620" s="132"/>
      <c r="G620" s="132"/>
      <c r="H620" s="132"/>
      <c r="I620" s="132"/>
      <c r="J620" s="132"/>
      <c r="K620" s="132"/>
      <c r="L620" s="132"/>
      <c r="M620" s="137"/>
      <c r="N620" s="137"/>
      <c r="O620" s="132"/>
      <c r="P620" s="139"/>
      <c r="Q620" s="132"/>
      <c r="R620" s="135"/>
      <c r="S620" s="132"/>
      <c r="T620" s="132"/>
      <c r="U620" s="132"/>
    </row>
    <row r="621" ht="12.75" customHeight="1">
      <c r="A621" s="132"/>
      <c r="B621" s="132"/>
      <c r="C621" s="132"/>
      <c r="D621" s="132"/>
      <c r="E621" s="54"/>
      <c r="F621" s="132"/>
      <c r="G621" s="132"/>
      <c r="H621" s="132"/>
      <c r="I621" s="132"/>
      <c r="J621" s="132"/>
      <c r="K621" s="132"/>
      <c r="L621" s="132"/>
      <c r="M621" s="137"/>
      <c r="N621" s="137"/>
      <c r="O621" s="132"/>
      <c r="P621" s="139"/>
      <c r="Q621" s="132"/>
      <c r="R621" s="135"/>
      <c r="S621" s="132"/>
      <c r="T621" s="132"/>
      <c r="U621" s="132"/>
    </row>
    <row r="622" ht="12.75" customHeight="1">
      <c r="A622" s="132"/>
      <c r="B622" s="132"/>
      <c r="C622" s="132"/>
      <c r="D622" s="132"/>
      <c r="E622" s="54"/>
      <c r="F622" s="132"/>
      <c r="G622" s="132"/>
      <c r="H622" s="132"/>
      <c r="I622" s="132"/>
      <c r="J622" s="132"/>
      <c r="K622" s="132"/>
      <c r="L622" s="132"/>
      <c r="M622" s="137"/>
      <c r="N622" s="137"/>
      <c r="O622" s="132"/>
      <c r="P622" s="139"/>
      <c r="Q622" s="132"/>
      <c r="R622" s="135"/>
      <c r="S622" s="132"/>
      <c r="T622" s="132"/>
      <c r="U622" s="132"/>
    </row>
    <row r="623" ht="12.75" customHeight="1">
      <c r="A623" s="132"/>
      <c r="B623" s="132"/>
      <c r="C623" s="132"/>
      <c r="D623" s="132"/>
      <c r="E623" s="54"/>
      <c r="F623" s="132"/>
      <c r="G623" s="132"/>
      <c r="H623" s="132"/>
      <c r="I623" s="132"/>
      <c r="J623" s="132"/>
      <c r="K623" s="132"/>
      <c r="L623" s="132"/>
      <c r="M623" s="137"/>
      <c r="N623" s="137"/>
      <c r="O623" s="132"/>
      <c r="P623" s="139"/>
      <c r="Q623" s="132"/>
      <c r="R623" s="135"/>
      <c r="S623" s="132"/>
      <c r="T623" s="132"/>
      <c r="U623" s="132"/>
    </row>
    <row r="624" ht="12.75" customHeight="1">
      <c r="A624" s="132"/>
      <c r="B624" s="132"/>
      <c r="C624" s="132"/>
      <c r="D624" s="132"/>
      <c r="E624" s="54"/>
      <c r="F624" s="132"/>
      <c r="G624" s="132"/>
      <c r="H624" s="132"/>
      <c r="I624" s="132"/>
      <c r="J624" s="132"/>
      <c r="K624" s="132"/>
      <c r="L624" s="132"/>
      <c r="M624" s="137"/>
      <c r="N624" s="137"/>
      <c r="O624" s="132"/>
      <c r="P624" s="139"/>
      <c r="Q624" s="132"/>
      <c r="R624" s="135"/>
      <c r="S624" s="132"/>
      <c r="T624" s="132"/>
      <c r="U624" s="132"/>
    </row>
    <row r="625" ht="12.75" customHeight="1">
      <c r="A625" s="132"/>
      <c r="B625" s="132"/>
      <c r="C625" s="132"/>
      <c r="D625" s="132"/>
      <c r="E625" s="54"/>
      <c r="F625" s="132"/>
      <c r="G625" s="132"/>
      <c r="H625" s="132"/>
      <c r="I625" s="132"/>
      <c r="J625" s="132"/>
      <c r="K625" s="132"/>
      <c r="L625" s="132"/>
      <c r="M625" s="137"/>
      <c r="N625" s="137"/>
      <c r="O625" s="132"/>
      <c r="P625" s="139"/>
      <c r="Q625" s="132"/>
      <c r="R625" s="135"/>
      <c r="S625" s="132"/>
      <c r="T625" s="132"/>
      <c r="U625" s="132"/>
    </row>
    <row r="626" ht="12.75" customHeight="1">
      <c r="A626" s="132"/>
      <c r="B626" s="132"/>
      <c r="C626" s="132"/>
      <c r="D626" s="132"/>
      <c r="E626" s="54"/>
      <c r="F626" s="132"/>
      <c r="G626" s="132"/>
      <c r="H626" s="132"/>
      <c r="I626" s="132"/>
      <c r="J626" s="132"/>
      <c r="K626" s="132"/>
      <c r="L626" s="132"/>
      <c r="M626" s="137"/>
      <c r="N626" s="137"/>
      <c r="O626" s="132"/>
      <c r="P626" s="139"/>
      <c r="Q626" s="132"/>
      <c r="R626" s="135"/>
      <c r="S626" s="132"/>
      <c r="T626" s="132"/>
      <c r="U626" s="132"/>
    </row>
    <row r="627" ht="12.75" customHeight="1">
      <c r="A627" s="132"/>
      <c r="B627" s="132"/>
      <c r="C627" s="132"/>
      <c r="D627" s="132"/>
      <c r="E627" s="54"/>
      <c r="F627" s="132"/>
      <c r="G627" s="132"/>
      <c r="H627" s="132"/>
      <c r="I627" s="132"/>
      <c r="J627" s="132"/>
      <c r="K627" s="132"/>
      <c r="L627" s="132"/>
      <c r="M627" s="137"/>
      <c r="N627" s="137"/>
      <c r="O627" s="132"/>
      <c r="P627" s="139"/>
      <c r="Q627" s="132"/>
      <c r="R627" s="135"/>
      <c r="S627" s="132"/>
      <c r="T627" s="132"/>
      <c r="U627" s="132"/>
    </row>
    <row r="628" ht="12.75" customHeight="1">
      <c r="A628" s="132"/>
      <c r="B628" s="132"/>
      <c r="C628" s="132"/>
      <c r="D628" s="132"/>
      <c r="E628" s="54"/>
      <c r="F628" s="132"/>
      <c r="G628" s="132"/>
      <c r="H628" s="132"/>
      <c r="I628" s="132"/>
      <c r="J628" s="132"/>
      <c r="K628" s="132"/>
      <c r="L628" s="132"/>
      <c r="M628" s="137"/>
      <c r="N628" s="137"/>
      <c r="O628" s="132"/>
      <c r="P628" s="139"/>
      <c r="Q628" s="132"/>
      <c r="R628" s="135"/>
      <c r="S628" s="132"/>
      <c r="T628" s="132"/>
      <c r="U628" s="132"/>
    </row>
    <row r="629" ht="12.75" customHeight="1">
      <c r="A629" s="132"/>
      <c r="B629" s="132"/>
      <c r="C629" s="132"/>
      <c r="D629" s="132"/>
      <c r="E629" s="54"/>
      <c r="F629" s="132"/>
      <c r="G629" s="132"/>
      <c r="H629" s="132"/>
      <c r="I629" s="132"/>
      <c r="J629" s="132"/>
      <c r="K629" s="132"/>
      <c r="L629" s="132"/>
      <c r="M629" s="137"/>
      <c r="N629" s="137"/>
      <c r="O629" s="132"/>
      <c r="P629" s="139"/>
      <c r="Q629" s="132"/>
      <c r="R629" s="135"/>
      <c r="S629" s="132"/>
      <c r="T629" s="132"/>
      <c r="U629" s="132"/>
    </row>
    <row r="630" ht="12.75" customHeight="1">
      <c r="A630" s="132"/>
      <c r="B630" s="132"/>
      <c r="C630" s="132"/>
      <c r="D630" s="132"/>
      <c r="E630" s="54"/>
      <c r="F630" s="132"/>
      <c r="G630" s="132"/>
      <c r="H630" s="132"/>
      <c r="I630" s="132"/>
      <c r="J630" s="132"/>
      <c r="K630" s="132"/>
      <c r="L630" s="132"/>
      <c r="M630" s="137"/>
      <c r="N630" s="137"/>
      <c r="O630" s="132"/>
      <c r="P630" s="139"/>
      <c r="Q630" s="132"/>
      <c r="R630" s="135"/>
      <c r="S630" s="132"/>
      <c r="T630" s="132"/>
      <c r="U630" s="132"/>
    </row>
    <row r="631" ht="12.75" customHeight="1">
      <c r="A631" s="132"/>
      <c r="B631" s="132"/>
      <c r="C631" s="132"/>
      <c r="D631" s="132"/>
      <c r="E631" s="54"/>
      <c r="F631" s="132"/>
      <c r="G631" s="132"/>
      <c r="H631" s="132"/>
      <c r="I631" s="132"/>
      <c r="J631" s="132"/>
      <c r="K631" s="132"/>
      <c r="L631" s="132"/>
      <c r="M631" s="137"/>
      <c r="N631" s="137"/>
      <c r="O631" s="132"/>
      <c r="P631" s="139"/>
      <c r="Q631" s="132"/>
      <c r="R631" s="135"/>
      <c r="S631" s="132"/>
      <c r="T631" s="132"/>
      <c r="U631" s="132"/>
    </row>
    <row r="632" ht="12.75" customHeight="1">
      <c r="A632" s="132"/>
      <c r="B632" s="132"/>
      <c r="C632" s="132"/>
      <c r="D632" s="132"/>
      <c r="E632" s="54"/>
      <c r="F632" s="132"/>
      <c r="G632" s="132"/>
      <c r="H632" s="132"/>
      <c r="I632" s="132"/>
      <c r="J632" s="132"/>
      <c r="K632" s="132"/>
      <c r="L632" s="132"/>
      <c r="M632" s="137"/>
      <c r="N632" s="137"/>
      <c r="O632" s="132"/>
      <c r="P632" s="139"/>
      <c r="Q632" s="132"/>
      <c r="R632" s="135"/>
      <c r="S632" s="132"/>
      <c r="T632" s="132"/>
      <c r="U632" s="132"/>
    </row>
    <row r="633" ht="12.75" customHeight="1">
      <c r="A633" s="132"/>
      <c r="B633" s="132"/>
      <c r="C633" s="132"/>
      <c r="D633" s="132"/>
      <c r="E633" s="54"/>
      <c r="F633" s="132"/>
      <c r="G633" s="132"/>
      <c r="H633" s="132"/>
      <c r="I633" s="132"/>
      <c r="J633" s="132"/>
      <c r="K633" s="132"/>
      <c r="L633" s="132"/>
      <c r="M633" s="137"/>
      <c r="N633" s="137"/>
      <c r="O633" s="132"/>
      <c r="P633" s="139"/>
      <c r="Q633" s="132"/>
      <c r="R633" s="135"/>
      <c r="S633" s="132"/>
      <c r="T633" s="132"/>
      <c r="U633" s="132"/>
    </row>
    <row r="634" ht="12.75" customHeight="1">
      <c r="A634" s="132"/>
      <c r="B634" s="132"/>
      <c r="C634" s="132"/>
      <c r="D634" s="132"/>
      <c r="E634" s="54"/>
      <c r="F634" s="132"/>
      <c r="G634" s="132"/>
      <c r="H634" s="132"/>
      <c r="I634" s="132"/>
      <c r="J634" s="132"/>
      <c r="K634" s="132"/>
      <c r="L634" s="132"/>
      <c r="M634" s="137"/>
      <c r="N634" s="137"/>
      <c r="O634" s="132"/>
      <c r="P634" s="139"/>
      <c r="Q634" s="132"/>
      <c r="R634" s="135"/>
      <c r="S634" s="132"/>
      <c r="T634" s="132"/>
      <c r="U634" s="132"/>
    </row>
    <row r="635" ht="12.75" customHeight="1">
      <c r="A635" s="132"/>
      <c r="B635" s="132"/>
      <c r="C635" s="132"/>
      <c r="D635" s="132"/>
      <c r="E635" s="54"/>
      <c r="F635" s="132"/>
      <c r="G635" s="132"/>
      <c r="H635" s="132"/>
      <c r="I635" s="132"/>
      <c r="J635" s="132"/>
      <c r="K635" s="132"/>
      <c r="L635" s="132"/>
      <c r="M635" s="137"/>
      <c r="N635" s="137"/>
      <c r="O635" s="132"/>
      <c r="P635" s="139"/>
      <c r="Q635" s="132"/>
      <c r="R635" s="135"/>
      <c r="S635" s="132"/>
      <c r="T635" s="132"/>
      <c r="U635" s="132"/>
    </row>
    <row r="636" ht="12.75" customHeight="1">
      <c r="A636" s="132"/>
      <c r="B636" s="132"/>
      <c r="C636" s="132"/>
      <c r="D636" s="132"/>
      <c r="E636" s="54"/>
      <c r="F636" s="132"/>
      <c r="G636" s="132"/>
      <c r="H636" s="132"/>
      <c r="I636" s="132"/>
      <c r="J636" s="132"/>
      <c r="K636" s="132"/>
      <c r="L636" s="132"/>
      <c r="M636" s="137"/>
      <c r="N636" s="137"/>
      <c r="O636" s="132"/>
      <c r="P636" s="139"/>
      <c r="Q636" s="132"/>
      <c r="R636" s="135"/>
      <c r="S636" s="132"/>
      <c r="T636" s="132"/>
      <c r="U636" s="132"/>
    </row>
    <row r="637" ht="12.75" customHeight="1">
      <c r="A637" s="132"/>
      <c r="B637" s="132"/>
      <c r="C637" s="132"/>
      <c r="D637" s="132"/>
      <c r="E637" s="54"/>
      <c r="F637" s="132"/>
      <c r="G637" s="132"/>
      <c r="H637" s="132"/>
      <c r="I637" s="132"/>
      <c r="J637" s="132"/>
      <c r="K637" s="132"/>
      <c r="L637" s="132"/>
      <c r="M637" s="137"/>
      <c r="N637" s="137"/>
      <c r="O637" s="132"/>
      <c r="P637" s="139"/>
      <c r="Q637" s="132"/>
      <c r="R637" s="135"/>
      <c r="S637" s="132"/>
      <c r="T637" s="132"/>
      <c r="U637" s="132"/>
    </row>
    <row r="638" ht="12.75" customHeight="1">
      <c r="A638" s="132"/>
      <c r="B638" s="132"/>
      <c r="C638" s="132"/>
      <c r="D638" s="132"/>
      <c r="E638" s="54"/>
      <c r="F638" s="132"/>
      <c r="G638" s="132"/>
      <c r="H638" s="132"/>
      <c r="I638" s="132"/>
      <c r="J638" s="132"/>
      <c r="K638" s="132"/>
      <c r="L638" s="132"/>
      <c r="M638" s="137"/>
      <c r="N638" s="137"/>
      <c r="O638" s="132"/>
      <c r="P638" s="139"/>
      <c r="Q638" s="132"/>
      <c r="R638" s="135"/>
      <c r="S638" s="132"/>
      <c r="T638" s="132"/>
      <c r="U638" s="132"/>
    </row>
    <row r="639" ht="12.75" customHeight="1">
      <c r="A639" s="132"/>
      <c r="B639" s="132"/>
      <c r="C639" s="132"/>
      <c r="D639" s="132"/>
      <c r="E639" s="54"/>
      <c r="F639" s="132"/>
      <c r="G639" s="132"/>
      <c r="H639" s="132"/>
      <c r="I639" s="132"/>
      <c r="J639" s="132"/>
      <c r="K639" s="132"/>
      <c r="L639" s="132"/>
      <c r="M639" s="137"/>
      <c r="N639" s="137"/>
      <c r="O639" s="132"/>
      <c r="P639" s="139"/>
      <c r="Q639" s="132"/>
      <c r="R639" s="135"/>
      <c r="S639" s="132"/>
      <c r="T639" s="132"/>
      <c r="U639" s="132"/>
    </row>
    <row r="640" ht="12.75" customHeight="1">
      <c r="A640" s="132"/>
      <c r="B640" s="132"/>
      <c r="C640" s="132"/>
      <c r="D640" s="132"/>
      <c r="E640" s="54"/>
      <c r="F640" s="132"/>
      <c r="G640" s="132"/>
      <c r="H640" s="132"/>
      <c r="I640" s="132"/>
      <c r="J640" s="132"/>
      <c r="K640" s="132"/>
      <c r="L640" s="132"/>
      <c r="M640" s="137"/>
      <c r="N640" s="137"/>
      <c r="O640" s="132"/>
      <c r="P640" s="139"/>
      <c r="Q640" s="132"/>
      <c r="R640" s="135"/>
      <c r="S640" s="132"/>
      <c r="T640" s="132"/>
      <c r="U640" s="132"/>
    </row>
    <row r="641" ht="12.75" customHeight="1">
      <c r="A641" s="132"/>
      <c r="B641" s="132"/>
      <c r="C641" s="132"/>
      <c r="D641" s="132"/>
      <c r="E641" s="54"/>
      <c r="F641" s="132"/>
      <c r="G641" s="132"/>
      <c r="H641" s="132"/>
      <c r="I641" s="132"/>
      <c r="J641" s="132"/>
      <c r="K641" s="132"/>
      <c r="L641" s="132"/>
      <c r="M641" s="137"/>
      <c r="N641" s="137"/>
      <c r="O641" s="132"/>
      <c r="P641" s="139"/>
      <c r="Q641" s="132"/>
      <c r="R641" s="135"/>
      <c r="S641" s="132"/>
      <c r="T641" s="132"/>
      <c r="U641" s="132"/>
    </row>
    <row r="642" ht="12.75" customHeight="1">
      <c r="A642" s="132"/>
      <c r="B642" s="132"/>
      <c r="C642" s="132"/>
      <c r="D642" s="132"/>
      <c r="E642" s="54"/>
      <c r="F642" s="132"/>
      <c r="G642" s="132"/>
      <c r="H642" s="132"/>
      <c r="I642" s="132"/>
      <c r="J642" s="132"/>
      <c r="K642" s="132"/>
      <c r="L642" s="132"/>
      <c r="M642" s="137"/>
      <c r="N642" s="137"/>
      <c r="O642" s="132"/>
      <c r="P642" s="139"/>
      <c r="Q642" s="132"/>
      <c r="R642" s="135"/>
      <c r="S642" s="132"/>
      <c r="T642" s="132"/>
      <c r="U642" s="132"/>
    </row>
    <row r="643" ht="12.75" customHeight="1">
      <c r="A643" s="132"/>
      <c r="B643" s="132"/>
      <c r="C643" s="132"/>
      <c r="D643" s="132"/>
      <c r="E643" s="54"/>
      <c r="F643" s="132"/>
      <c r="G643" s="132"/>
      <c r="H643" s="132"/>
      <c r="I643" s="132"/>
      <c r="J643" s="132"/>
      <c r="K643" s="132"/>
      <c r="L643" s="132"/>
      <c r="M643" s="137"/>
      <c r="N643" s="137"/>
      <c r="O643" s="132"/>
      <c r="P643" s="139"/>
      <c r="Q643" s="132"/>
      <c r="R643" s="135"/>
      <c r="S643" s="132"/>
      <c r="T643" s="132"/>
      <c r="U643" s="132"/>
    </row>
    <row r="644" ht="12.75" customHeight="1">
      <c r="A644" s="132"/>
      <c r="B644" s="132"/>
      <c r="C644" s="132"/>
      <c r="D644" s="132"/>
      <c r="E644" s="54"/>
      <c r="F644" s="132"/>
      <c r="G644" s="132"/>
      <c r="H644" s="132"/>
      <c r="I644" s="132"/>
      <c r="J644" s="132"/>
      <c r="K644" s="132"/>
      <c r="L644" s="132"/>
      <c r="M644" s="137"/>
      <c r="N644" s="137"/>
      <c r="O644" s="132"/>
      <c r="P644" s="139"/>
      <c r="Q644" s="132"/>
      <c r="R644" s="135"/>
      <c r="S644" s="132"/>
      <c r="T644" s="132"/>
      <c r="U644" s="132"/>
    </row>
    <row r="645" ht="12.75" customHeight="1">
      <c r="A645" s="132"/>
      <c r="B645" s="132"/>
      <c r="C645" s="132"/>
      <c r="D645" s="132"/>
      <c r="E645" s="54"/>
      <c r="F645" s="132"/>
      <c r="G645" s="132"/>
      <c r="H645" s="132"/>
      <c r="I645" s="132"/>
      <c r="J645" s="132"/>
      <c r="K645" s="132"/>
      <c r="L645" s="132"/>
      <c r="M645" s="137"/>
      <c r="N645" s="137"/>
      <c r="O645" s="132"/>
      <c r="P645" s="139"/>
      <c r="Q645" s="132"/>
      <c r="R645" s="135"/>
      <c r="S645" s="132"/>
      <c r="T645" s="132"/>
      <c r="U645" s="132"/>
    </row>
    <row r="646" ht="12.75" customHeight="1">
      <c r="A646" s="132"/>
      <c r="B646" s="132"/>
      <c r="C646" s="132"/>
      <c r="D646" s="132"/>
      <c r="E646" s="54"/>
      <c r="F646" s="132"/>
      <c r="G646" s="132"/>
      <c r="H646" s="132"/>
      <c r="I646" s="132"/>
      <c r="J646" s="132"/>
      <c r="K646" s="132"/>
      <c r="L646" s="132"/>
      <c r="M646" s="137"/>
      <c r="N646" s="137"/>
      <c r="O646" s="132"/>
      <c r="P646" s="139"/>
      <c r="Q646" s="132"/>
      <c r="R646" s="135"/>
      <c r="S646" s="132"/>
      <c r="T646" s="132"/>
      <c r="U646" s="132"/>
    </row>
    <row r="647" ht="12.75" customHeight="1">
      <c r="A647" s="132"/>
      <c r="B647" s="132"/>
      <c r="C647" s="132"/>
      <c r="D647" s="132"/>
      <c r="E647" s="54"/>
      <c r="F647" s="132"/>
      <c r="G647" s="132"/>
      <c r="H647" s="132"/>
      <c r="I647" s="132"/>
      <c r="J647" s="132"/>
      <c r="K647" s="132"/>
      <c r="L647" s="132"/>
      <c r="M647" s="137"/>
      <c r="N647" s="137"/>
      <c r="O647" s="132"/>
      <c r="P647" s="139"/>
      <c r="Q647" s="132"/>
      <c r="R647" s="135"/>
      <c r="S647" s="132"/>
      <c r="T647" s="132"/>
      <c r="U647" s="132"/>
    </row>
    <row r="648" ht="12.75" customHeight="1">
      <c r="A648" s="132"/>
      <c r="B648" s="132"/>
      <c r="C648" s="132"/>
      <c r="D648" s="132"/>
      <c r="E648" s="54"/>
      <c r="F648" s="132"/>
      <c r="G648" s="132"/>
      <c r="H648" s="132"/>
      <c r="I648" s="132"/>
      <c r="J648" s="132"/>
      <c r="K648" s="132"/>
      <c r="L648" s="132"/>
      <c r="M648" s="137"/>
      <c r="N648" s="137"/>
      <c r="O648" s="132"/>
      <c r="P648" s="139"/>
      <c r="Q648" s="132"/>
      <c r="R648" s="135"/>
      <c r="S648" s="132"/>
      <c r="T648" s="132"/>
      <c r="U648" s="132"/>
    </row>
    <row r="649" ht="12.75" customHeight="1">
      <c r="A649" s="132"/>
      <c r="B649" s="132"/>
      <c r="C649" s="132"/>
      <c r="D649" s="132"/>
      <c r="E649" s="54"/>
      <c r="F649" s="132"/>
      <c r="G649" s="132"/>
      <c r="H649" s="132"/>
      <c r="I649" s="132"/>
      <c r="J649" s="132"/>
      <c r="K649" s="132"/>
      <c r="L649" s="132"/>
      <c r="M649" s="137"/>
      <c r="N649" s="137"/>
      <c r="O649" s="132"/>
      <c r="P649" s="139"/>
      <c r="Q649" s="132"/>
      <c r="R649" s="135"/>
      <c r="S649" s="132"/>
      <c r="T649" s="132"/>
      <c r="U649" s="132"/>
    </row>
    <row r="650" ht="12.75" customHeight="1">
      <c r="A650" s="132"/>
      <c r="B650" s="132"/>
      <c r="C650" s="132"/>
      <c r="D650" s="132"/>
      <c r="E650" s="54"/>
      <c r="F650" s="132"/>
      <c r="G650" s="132"/>
      <c r="H650" s="132"/>
      <c r="I650" s="132"/>
      <c r="J650" s="132"/>
      <c r="K650" s="132"/>
      <c r="L650" s="132"/>
      <c r="M650" s="137"/>
      <c r="N650" s="137"/>
      <c r="O650" s="132"/>
      <c r="P650" s="139"/>
      <c r="Q650" s="132"/>
      <c r="R650" s="135"/>
      <c r="S650" s="132"/>
      <c r="T650" s="132"/>
      <c r="U650" s="132"/>
    </row>
    <row r="651" ht="12.75" customHeight="1">
      <c r="A651" s="132"/>
      <c r="B651" s="132"/>
      <c r="C651" s="132"/>
      <c r="D651" s="132"/>
      <c r="E651" s="54"/>
      <c r="F651" s="132"/>
      <c r="G651" s="132"/>
      <c r="H651" s="132"/>
      <c r="I651" s="132"/>
      <c r="J651" s="132"/>
      <c r="K651" s="132"/>
      <c r="L651" s="132"/>
      <c r="M651" s="137"/>
      <c r="N651" s="137"/>
      <c r="O651" s="132"/>
      <c r="P651" s="139"/>
      <c r="Q651" s="132"/>
      <c r="R651" s="135"/>
      <c r="S651" s="132"/>
      <c r="T651" s="132"/>
      <c r="U651" s="132"/>
    </row>
    <row r="652" ht="12.75" customHeight="1">
      <c r="A652" s="132"/>
      <c r="B652" s="132"/>
      <c r="C652" s="132"/>
      <c r="D652" s="132"/>
      <c r="E652" s="54"/>
      <c r="F652" s="132"/>
      <c r="G652" s="132"/>
      <c r="H652" s="132"/>
      <c r="I652" s="132"/>
      <c r="J652" s="132"/>
      <c r="K652" s="132"/>
      <c r="L652" s="132"/>
      <c r="M652" s="137"/>
      <c r="N652" s="137"/>
      <c r="O652" s="132"/>
      <c r="P652" s="139"/>
      <c r="Q652" s="132"/>
      <c r="R652" s="135"/>
      <c r="S652" s="132"/>
      <c r="T652" s="132"/>
      <c r="U652" s="132"/>
    </row>
    <row r="653" ht="12.75" customHeight="1">
      <c r="A653" s="132"/>
      <c r="B653" s="132"/>
      <c r="C653" s="132"/>
      <c r="D653" s="132"/>
      <c r="E653" s="54"/>
      <c r="F653" s="132"/>
      <c r="G653" s="132"/>
      <c r="H653" s="132"/>
      <c r="I653" s="132"/>
      <c r="J653" s="132"/>
      <c r="K653" s="132"/>
      <c r="L653" s="132"/>
      <c r="M653" s="137"/>
      <c r="N653" s="137"/>
      <c r="O653" s="132"/>
      <c r="P653" s="139"/>
      <c r="Q653" s="132"/>
      <c r="R653" s="135"/>
      <c r="S653" s="132"/>
      <c r="T653" s="132"/>
      <c r="U653" s="132"/>
    </row>
    <row r="654" ht="12.75" customHeight="1">
      <c r="A654" s="132"/>
      <c r="B654" s="132"/>
      <c r="C654" s="132"/>
      <c r="D654" s="132"/>
      <c r="E654" s="54"/>
      <c r="F654" s="132"/>
      <c r="G654" s="132"/>
      <c r="H654" s="132"/>
      <c r="I654" s="132"/>
      <c r="J654" s="132"/>
      <c r="K654" s="132"/>
      <c r="L654" s="132"/>
      <c r="M654" s="137"/>
      <c r="N654" s="137"/>
      <c r="O654" s="132"/>
      <c r="P654" s="139"/>
      <c r="Q654" s="132"/>
      <c r="R654" s="135"/>
      <c r="S654" s="132"/>
      <c r="T654" s="132"/>
      <c r="U654" s="132"/>
    </row>
    <row r="655" ht="12.75" customHeight="1">
      <c r="A655" s="132"/>
      <c r="B655" s="132"/>
      <c r="C655" s="132"/>
      <c r="D655" s="132"/>
      <c r="E655" s="54"/>
      <c r="F655" s="132"/>
      <c r="G655" s="132"/>
      <c r="H655" s="132"/>
      <c r="I655" s="132"/>
      <c r="J655" s="132"/>
      <c r="K655" s="132"/>
      <c r="L655" s="132"/>
      <c r="M655" s="137"/>
      <c r="N655" s="137"/>
      <c r="O655" s="132"/>
      <c r="P655" s="139"/>
      <c r="Q655" s="132"/>
      <c r="R655" s="135"/>
      <c r="S655" s="132"/>
      <c r="T655" s="132"/>
      <c r="U655" s="132"/>
    </row>
    <row r="656" ht="12.75" customHeight="1">
      <c r="A656" s="132"/>
      <c r="B656" s="132"/>
      <c r="C656" s="132"/>
      <c r="D656" s="132"/>
      <c r="E656" s="54"/>
      <c r="F656" s="132"/>
      <c r="G656" s="132"/>
      <c r="H656" s="132"/>
      <c r="I656" s="132"/>
      <c r="J656" s="132"/>
      <c r="K656" s="132"/>
      <c r="L656" s="132"/>
      <c r="M656" s="137"/>
      <c r="N656" s="137"/>
      <c r="O656" s="132"/>
      <c r="P656" s="139"/>
      <c r="Q656" s="132"/>
      <c r="R656" s="135"/>
      <c r="S656" s="132"/>
      <c r="T656" s="132"/>
      <c r="U656" s="132"/>
    </row>
    <row r="657" ht="12.75" customHeight="1">
      <c r="A657" s="132"/>
      <c r="B657" s="132"/>
      <c r="C657" s="132"/>
      <c r="D657" s="132"/>
      <c r="E657" s="54"/>
      <c r="F657" s="132"/>
      <c r="G657" s="132"/>
      <c r="H657" s="132"/>
      <c r="I657" s="132"/>
      <c r="J657" s="132"/>
      <c r="K657" s="132"/>
      <c r="L657" s="132"/>
      <c r="M657" s="137"/>
      <c r="N657" s="137"/>
      <c r="O657" s="132"/>
      <c r="P657" s="139"/>
      <c r="Q657" s="132"/>
      <c r="R657" s="135"/>
      <c r="S657" s="132"/>
      <c r="T657" s="132"/>
      <c r="U657" s="132"/>
    </row>
    <row r="658" ht="12.75" customHeight="1">
      <c r="A658" s="132"/>
      <c r="B658" s="132"/>
      <c r="C658" s="132"/>
      <c r="D658" s="132"/>
      <c r="E658" s="54"/>
      <c r="F658" s="132"/>
      <c r="G658" s="132"/>
      <c r="H658" s="132"/>
      <c r="I658" s="132"/>
      <c r="J658" s="132"/>
      <c r="K658" s="132"/>
      <c r="L658" s="132"/>
      <c r="M658" s="137"/>
      <c r="N658" s="137"/>
      <c r="O658" s="132"/>
      <c r="P658" s="139"/>
      <c r="Q658" s="132"/>
      <c r="R658" s="135"/>
      <c r="S658" s="132"/>
      <c r="T658" s="132"/>
      <c r="U658" s="132"/>
    </row>
    <row r="659" ht="12.75" customHeight="1">
      <c r="A659" s="132"/>
      <c r="B659" s="132"/>
      <c r="C659" s="132"/>
      <c r="D659" s="132"/>
      <c r="E659" s="54"/>
      <c r="F659" s="132"/>
      <c r="G659" s="132"/>
      <c r="H659" s="132"/>
      <c r="I659" s="132"/>
      <c r="J659" s="132"/>
      <c r="K659" s="132"/>
      <c r="L659" s="132"/>
      <c r="M659" s="137"/>
      <c r="N659" s="137"/>
      <c r="O659" s="132"/>
      <c r="P659" s="139"/>
      <c r="Q659" s="132"/>
      <c r="R659" s="135"/>
      <c r="S659" s="132"/>
      <c r="T659" s="132"/>
      <c r="U659" s="132"/>
    </row>
    <row r="660" ht="12.75" customHeight="1">
      <c r="A660" s="132"/>
      <c r="B660" s="132"/>
      <c r="C660" s="132"/>
      <c r="D660" s="132"/>
      <c r="E660" s="54"/>
      <c r="F660" s="132"/>
      <c r="G660" s="132"/>
      <c r="H660" s="132"/>
      <c r="I660" s="132"/>
      <c r="J660" s="132"/>
      <c r="K660" s="132"/>
      <c r="L660" s="132"/>
      <c r="M660" s="137"/>
      <c r="N660" s="137"/>
      <c r="O660" s="132"/>
      <c r="P660" s="139"/>
      <c r="Q660" s="132"/>
      <c r="R660" s="135"/>
      <c r="S660" s="132"/>
      <c r="T660" s="132"/>
      <c r="U660" s="132"/>
    </row>
    <row r="661" ht="12.75" customHeight="1">
      <c r="A661" s="132"/>
      <c r="B661" s="132"/>
      <c r="C661" s="132"/>
      <c r="D661" s="132"/>
      <c r="E661" s="54"/>
      <c r="F661" s="132"/>
      <c r="G661" s="132"/>
      <c r="H661" s="132"/>
      <c r="I661" s="132"/>
      <c r="J661" s="132"/>
      <c r="K661" s="132"/>
      <c r="L661" s="132"/>
      <c r="M661" s="137"/>
      <c r="N661" s="137"/>
      <c r="O661" s="132"/>
      <c r="P661" s="139"/>
      <c r="Q661" s="132"/>
      <c r="R661" s="135"/>
      <c r="S661" s="132"/>
      <c r="T661" s="132"/>
      <c r="U661" s="132"/>
    </row>
    <row r="662" ht="12.75" customHeight="1">
      <c r="A662" s="132"/>
      <c r="B662" s="132"/>
      <c r="C662" s="132"/>
      <c r="D662" s="132"/>
      <c r="E662" s="54"/>
      <c r="F662" s="132"/>
      <c r="G662" s="132"/>
      <c r="H662" s="132"/>
      <c r="I662" s="132"/>
      <c r="J662" s="132"/>
      <c r="K662" s="132"/>
      <c r="L662" s="132"/>
      <c r="M662" s="137"/>
      <c r="N662" s="137"/>
      <c r="O662" s="132"/>
      <c r="P662" s="139"/>
      <c r="Q662" s="132"/>
      <c r="R662" s="135"/>
      <c r="S662" s="132"/>
      <c r="T662" s="132"/>
      <c r="U662" s="132"/>
    </row>
    <row r="663" ht="12.75" customHeight="1">
      <c r="A663" s="132"/>
      <c r="B663" s="132"/>
      <c r="C663" s="132"/>
      <c r="D663" s="132"/>
      <c r="E663" s="54"/>
      <c r="F663" s="132"/>
      <c r="G663" s="132"/>
      <c r="H663" s="132"/>
      <c r="I663" s="132"/>
      <c r="J663" s="132"/>
      <c r="K663" s="132"/>
      <c r="L663" s="132"/>
      <c r="M663" s="137"/>
      <c r="N663" s="137"/>
      <c r="O663" s="132"/>
      <c r="P663" s="139"/>
      <c r="Q663" s="132"/>
      <c r="R663" s="135"/>
      <c r="S663" s="132"/>
      <c r="T663" s="132"/>
      <c r="U663" s="132"/>
    </row>
    <row r="664" ht="12.75" customHeight="1">
      <c r="A664" s="132"/>
      <c r="B664" s="132"/>
      <c r="C664" s="132"/>
      <c r="D664" s="132"/>
      <c r="E664" s="54"/>
      <c r="F664" s="132"/>
      <c r="G664" s="132"/>
      <c r="H664" s="132"/>
      <c r="I664" s="132"/>
      <c r="J664" s="132"/>
      <c r="K664" s="132"/>
      <c r="L664" s="132"/>
      <c r="M664" s="137"/>
      <c r="N664" s="137"/>
      <c r="O664" s="132"/>
      <c r="P664" s="139"/>
      <c r="Q664" s="132"/>
      <c r="R664" s="135"/>
      <c r="S664" s="132"/>
      <c r="T664" s="132"/>
      <c r="U664" s="132"/>
    </row>
    <row r="665" ht="12.75" customHeight="1">
      <c r="A665" s="132"/>
      <c r="B665" s="132"/>
      <c r="C665" s="132"/>
      <c r="D665" s="132"/>
      <c r="E665" s="54"/>
      <c r="F665" s="132"/>
      <c r="G665" s="132"/>
      <c r="H665" s="132"/>
      <c r="I665" s="132"/>
      <c r="J665" s="132"/>
      <c r="K665" s="132"/>
      <c r="L665" s="132"/>
      <c r="M665" s="137"/>
      <c r="N665" s="137"/>
      <c r="O665" s="132"/>
      <c r="P665" s="139"/>
      <c r="Q665" s="132"/>
      <c r="R665" s="135"/>
      <c r="S665" s="132"/>
      <c r="T665" s="132"/>
      <c r="U665" s="132"/>
    </row>
    <row r="666" ht="12.75" customHeight="1">
      <c r="A666" s="132"/>
      <c r="B666" s="132"/>
      <c r="C666" s="132"/>
      <c r="D666" s="132"/>
      <c r="E666" s="54"/>
      <c r="F666" s="132"/>
      <c r="G666" s="132"/>
      <c r="H666" s="132"/>
      <c r="I666" s="132"/>
      <c r="J666" s="132"/>
      <c r="K666" s="132"/>
      <c r="L666" s="132"/>
      <c r="M666" s="137"/>
      <c r="N666" s="137"/>
      <c r="O666" s="132"/>
      <c r="P666" s="139"/>
      <c r="Q666" s="132"/>
      <c r="R666" s="135"/>
      <c r="S666" s="132"/>
      <c r="T666" s="132"/>
      <c r="U666" s="132"/>
    </row>
    <row r="667" ht="12.75" customHeight="1">
      <c r="A667" s="132"/>
      <c r="B667" s="132"/>
      <c r="C667" s="132"/>
      <c r="D667" s="132"/>
      <c r="E667" s="54"/>
      <c r="F667" s="132"/>
      <c r="G667" s="132"/>
      <c r="H667" s="132"/>
      <c r="I667" s="132"/>
      <c r="J667" s="132"/>
      <c r="K667" s="132"/>
      <c r="L667" s="132"/>
      <c r="M667" s="137"/>
      <c r="N667" s="137"/>
      <c r="O667" s="132"/>
      <c r="P667" s="139"/>
      <c r="Q667" s="132"/>
      <c r="R667" s="135"/>
      <c r="S667" s="132"/>
      <c r="T667" s="132"/>
      <c r="U667" s="132"/>
    </row>
    <row r="668" ht="12.75" customHeight="1">
      <c r="A668" s="132"/>
      <c r="B668" s="132"/>
      <c r="C668" s="132"/>
      <c r="D668" s="132"/>
      <c r="E668" s="54"/>
      <c r="F668" s="132"/>
      <c r="G668" s="132"/>
      <c r="H668" s="132"/>
      <c r="I668" s="132"/>
      <c r="J668" s="132"/>
      <c r="K668" s="132"/>
      <c r="L668" s="132"/>
      <c r="M668" s="137"/>
      <c r="N668" s="137"/>
      <c r="O668" s="132"/>
      <c r="P668" s="139"/>
      <c r="Q668" s="132"/>
      <c r="R668" s="135"/>
      <c r="S668" s="132"/>
      <c r="T668" s="132"/>
      <c r="U668" s="132"/>
    </row>
    <row r="669" ht="12.75" customHeight="1">
      <c r="A669" s="132"/>
      <c r="B669" s="132"/>
      <c r="C669" s="132"/>
      <c r="D669" s="132"/>
      <c r="E669" s="54"/>
      <c r="F669" s="132"/>
      <c r="G669" s="132"/>
      <c r="H669" s="132"/>
      <c r="I669" s="132"/>
      <c r="J669" s="132"/>
      <c r="K669" s="132"/>
      <c r="L669" s="132"/>
      <c r="M669" s="137"/>
      <c r="N669" s="137"/>
      <c r="O669" s="132"/>
      <c r="P669" s="139"/>
      <c r="Q669" s="132"/>
      <c r="R669" s="135"/>
      <c r="S669" s="132"/>
      <c r="T669" s="132"/>
      <c r="U669" s="132"/>
    </row>
    <row r="670" ht="12.75" customHeight="1">
      <c r="A670" s="132"/>
      <c r="B670" s="132"/>
      <c r="C670" s="132"/>
      <c r="D670" s="132"/>
      <c r="E670" s="54"/>
      <c r="F670" s="132"/>
      <c r="G670" s="132"/>
      <c r="H670" s="132"/>
      <c r="I670" s="132"/>
      <c r="J670" s="132"/>
      <c r="K670" s="132"/>
      <c r="L670" s="132"/>
      <c r="M670" s="137"/>
      <c r="N670" s="137"/>
      <c r="O670" s="132"/>
      <c r="P670" s="139"/>
      <c r="Q670" s="132"/>
      <c r="R670" s="135"/>
      <c r="S670" s="132"/>
      <c r="T670" s="132"/>
      <c r="U670" s="132"/>
    </row>
    <row r="671" ht="12.75" customHeight="1">
      <c r="A671" s="132"/>
      <c r="B671" s="132"/>
      <c r="C671" s="132"/>
      <c r="D671" s="132"/>
      <c r="E671" s="54"/>
      <c r="F671" s="132"/>
      <c r="G671" s="132"/>
      <c r="H671" s="132"/>
      <c r="I671" s="132"/>
      <c r="J671" s="132"/>
      <c r="K671" s="132"/>
      <c r="L671" s="132"/>
      <c r="M671" s="137"/>
      <c r="N671" s="137"/>
      <c r="O671" s="132"/>
      <c r="P671" s="139"/>
      <c r="Q671" s="132"/>
      <c r="R671" s="135"/>
      <c r="S671" s="132"/>
      <c r="T671" s="132"/>
      <c r="U671" s="132"/>
    </row>
    <row r="672" ht="12.75" customHeight="1">
      <c r="A672" s="132"/>
      <c r="B672" s="132"/>
      <c r="C672" s="132"/>
      <c r="D672" s="132"/>
      <c r="E672" s="54"/>
      <c r="F672" s="132"/>
      <c r="G672" s="132"/>
      <c r="H672" s="132"/>
      <c r="I672" s="132"/>
      <c r="J672" s="132"/>
      <c r="K672" s="132"/>
      <c r="L672" s="132"/>
      <c r="M672" s="137"/>
      <c r="N672" s="137"/>
      <c r="O672" s="132"/>
      <c r="P672" s="139"/>
      <c r="Q672" s="132"/>
      <c r="R672" s="135"/>
      <c r="S672" s="132"/>
      <c r="T672" s="132"/>
      <c r="U672" s="132"/>
    </row>
    <row r="673" ht="12.75" customHeight="1">
      <c r="A673" s="132"/>
      <c r="B673" s="132"/>
      <c r="C673" s="132"/>
      <c r="D673" s="132"/>
      <c r="E673" s="54"/>
      <c r="F673" s="132"/>
      <c r="G673" s="132"/>
      <c r="H673" s="132"/>
      <c r="I673" s="132"/>
      <c r="J673" s="132"/>
      <c r="K673" s="132"/>
      <c r="L673" s="132"/>
      <c r="M673" s="137"/>
      <c r="N673" s="137"/>
      <c r="O673" s="132"/>
      <c r="P673" s="139"/>
      <c r="Q673" s="132"/>
      <c r="R673" s="135"/>
      <c r="S673" s="132"/>
      <c r="T673" s="132"/>
      <c r="U673" s="132"/>
    </row>
    <row r="674" ht="12.75" customHeight="1">
      <c r="A674" s="132"/>
      <c r="B674" s="132"/>
      <c r="C674" s="132"/>
      <c r="D674" s="132"/>
      <c r="E674" s="54"/>
      <c r="F674" s="132"/>
      <c r="G674" s="132"/>
      <c r="H674" s="132"/>
      <c r="I674" s="132"/>
      <c r="J674" s="132"/>
      <c r="K674" s="132"/>
      <c r="L674" s="132"/>
      <c r="M674" s="137"/>
      <c r="N674" s="137"/>
      <c r="O674" s="132"/>
      <c r="P674" s="139"/>
      <c r="Q674" s="132"/>
      <c r="R674" s="135"/>
      <c r="S674" s="132"/>
      <c r="T674" s="132"/>
      <c r="U674" s="132"/>
    </row>
    <row r="675" ht="12.75" customHeight="1">
      <c r="A675" s="132"/>
      <c r="B675" s="132"/>
      <c r="C675" s="132"/>
      <c r="D675" s="132"/>
      <c r="E675" s="54"/>
      <c r="F675" s="132"/>
      <c r="G675" s="132"/>
      <c r="H675" s="132"/>
      <c r="I675" s="132"/>
      <c r="J675" s="132"/>
      <c r="K675" s="132"/>
      <c r="L675" s="132"/>
      <c r="M675" s="137"/>
      <c r="N675" s="137"/>
      <c r="O675" s="132"/>
      <c r="P675" s="139"/>
      <c r="Q675" s="132"/>
      <c r="R675" s="135"/>
      <c r="S675" s="132"/>
      <c r="T675" s="132"/>
      <c r="U675" s="132"/>
    </row>
    <row r="676" ht="12.75" customHeight="1">
      <c r="A676" s="132"/>
      <c r="B676" s="132"/>
      <c r="C676" s="132"/>
      <c r="D676" s="132"/>
      <c r="E676" s="54"/>
      <c r="F676" s="132"/>
      <c r="G676" s="132"/>
      <c r="H676" s="132"/>
      <c r="I676" s="132"/>
      <c r="J676" s="132"/>
      <c r="K676" s="132"/>
      <c r="L676" s="132"/>
      <c r="M676" s="137"/>
      <c r="N676" s="137"/>
      <c r="O676" s="132"/>
      <c r="P676" s="139"/>
      <c r="Q676" s="132"/>
      <c r="R676" s="135"/>
      <c r="S676" s="132"/>
      <c r="T676" s="132"/>
      <c r="U676" s="132"/>
    </row>
    <row r="677" ht="12.75" customHeight="1">
      <c r="A677" s="132"/>
      <c r="B677" s="132"/>
      <c r="C677" s="132"/>
      <c r="D677" s="132"/>
      <c r="E677" s="54"/>
      <c r="F677" s="132"/>
      <c r="G677" s="132"/>
      <c r="H677" s="132"/>
      <c r="I677" s="132"/>
      <c r="J677" s="132"/>
      <c r="K677" s="132"/>
      <c r="L677" s="132"/>
      <c r="M677" s="137"/>
      <c r="N677" s="137"/>
      <c r="O677" s="132"/>
      <c r="P677" s="139"/>
      <c r="Q677" s="132"/>
      <c r="R677" s="135"/>
      <c r="S677" s="132"/>
      <c r="T677" s="132"/>
      <c r="U677" s="132"/>
    </row>
    <row r="678" ht="12.75" customHeight="1">
      <c r="A678" s="132"/>
      <c r="B678" s="132"/>
      <c r="C678" s="132"/>
      <c r="D678" s="132"/>
      <c r="E678" s="54"/>
      <c r="F678" s="132"/>
      <c r="G678" s="132"/>
      <c r="H678" s="132"/>
      <c r="I678" s="132"/>
      <c r="J678" s="132"/>
      <c r="K678" s="132"/>
      <c r="L678" s="132"/>
      <c r="M678" s="137"/>
      <c r="N678" s="137"/>
      <c r="O678" s="132"/>
      <c r="P678" s="139"/>
      <c r="Q678" s="132"/>
      <c r="R678" s="135"/>
      <c r="S678" s="132"/>
      <c r="T678" s="132"/>
      <c r="U678" s="132"/>
    </row>
    <row r="679" ht="12.75" customHeight="1">
      <c r="A679" s="132"/>
      <c r="B679" s="132"/>
      <c r="C679" s="132"/>
      <c r="D679" s="132"/>
      <c r="E679" s="54"/>
      <c r="F679" s="132"/>
      <c r="G679" s="132"/>
      <c r="H679" s="132"/>
      <c r="I679" s="132"/>
      <c r="J679" s="132"/>
      <c r="K679" s="132"/>
      <c r="L679" s="132"/>
      <c r="M679" s="137"/>
      <c r="N679" s="137"/>
      <c r="O679" s="132"/>
      <c r="P679" s="139"/>
      <c r="Q679" s="132"/>
      <c r="R679" s="135"/>
      <c r="S679" s="132"/>
      <c r="T679" s="132"/>
      <c r="U679" s="132"/>
    </row>
    <row r="680" ht="12.75" customHeight="1">
      <c r="A680" s="132"/>
      <c r="B680" s="132"/>
      <c r="C680" s="132"/>
      <c r="D680" s="132"/>
      <c r="E680" s="54"/>
      <c r="F680" s="132"/>
      <c r="G680" s="132"/>
      <c r="H680" s="132"/>
      <c r="I680" s="132"/>
      <c r="J680" s="132"/>
      <c r="K680" s="132"/>
      <c r="L680" s="132"/>
      <c r="M680" s="137"/>
      <c r="N680" s="137"/>
      <c r="O680" s="132"/>
      <c r="P680" s="139"/>
      <c r="Q680" s="132"/>
      <c r="R680" s="135"/>
      <c r="S680" s="132"/>
      <c r="T680" s="132"/>
      <c r="U680" s="132"/>
    </row>
    <row r="681" ht="12.75" customHeight="1">
      <c r="A681" s="132"/>
      <c r="B681" s="132"/>
      <c r="C681" s="132"/>
      <c r="D681" s="132"/>
      <c r="E681" s="54"/>
      <c r="F681" s="132"/>
      <c r="G681" s="132"/>
      <c r="H681" s="132"/>
      <c r="I681" s="132"/>
      <c r="J681" s="132"/>
      <c r="K681" s="132"/>
      <c r="L681" s="132"/>
      <c r="M681" s="137"/>
      <c r="N681" s="137"/>
      <c r="O681" s="132"/>
      <c r="P681" s="139"/>
      <c r="Q681" s="132"/>
      <c r="R681" s="135"/>
      <c r="S681" s="132"/>
      <c r="T681" s="132"/>
      <c r="U681" s="132"/>
    </row>
    <row r="682" ht="12.75" customHeight="1">
      <c r="A682" s="132"/>
      <c r="B682" s="132"/>
      <c r="C682" s="132"/>
      <c r="D682" s="132"/>
      <c r="E682" s="54"/>
      <c r="F682" s="132"/>
      <c r="G682" s="132"/>
      <c r="H682" s="132"/>
      <c r="I682" s="132"/>
      <c r="J682" s="132"/>
      <c r="K682" s="132"/>
      <c r="L682" s="132"/>
      <c r="M682" s="137"/>
      <c r="N682" s="137"/>
      <c r="O682" s="132"/>
      <c r="P682" s="139"/>
      <c r="Q682" s="132"/>
      <c r="R682" s="135"/>
      <c r="S682" s="132"/>
      <c r="T682" s="132"/>
      <c r="U682" s="132"/>
    </row>
    <row r="683" ht="12.75" customHeight="1">
      <c r="A683" s="132"/>
      <c r="B683" s="132"/>
      <c r="C683" s="132"/>
      <c r="D683" s="132"/>
      <c r="E683" s="54"/>
      <c r="F683" s="132"/>
      <c r="G683" s="132"/>
      <c r="H683" s="132"/>
      <c r="I683" s="132"/>
      <c r="J683" s="132"/>
      <c r="K683" s="132"/>
      <c r="L683" s="132"/>
      <c r="M683" s="137"/>
      <c r="N683" s="137"/>
      <c r="O683" s="132"/>
      <c r="P683" s="139"/>
      <c r="Q683" s="132"/>
      <c r="R683" s="135"/>
      <c r="S683" s="132"/>
      <c r="T683" s="132"/>
      <c r="U683" s="132"/>
    </row>
    <row r="684" ht="12.75" customHeight="1">
      <c r="A684" s="132"/>
      <c r="B684" s="132"/>
      <c r="C684" s="132"/>
      <c r="D684" s="132"/>
      <c r="E684" s="54"/>
      <c r="F684" s="132"/>
      <c r="G684" s="132"/>
      <c r="H684" s="132"/>
      <c r="I684" s="132"/>
      <c r="J684" s="132"/>
      <c r="K684" s="132"/>
      <c r="L684" s="132"/>
      <c r="M684" s="137"/>
      <c r="N684" s="137"/>
      <c r="O684" s="132"/>
      <c r="P684" s="139"/>
      <c r="Q684" s="132"/>
      <c r="R684" s="135"/>
      <c r="S684" s="132"/>
      <c r="T684" s="132"/>
      <c r="U684" s="132"/>
    </row>
    <row r="685" ht="12.75" customHeight="1">
      <c r="A685" s="132"/>
      <c r="B685" s="132"/>
      <c r="C685" s="132"/>
      <c r="D685" s="132"/>
      <c r="E685" s="54"/>
      <c r="F685" s="132"/>
      <c r="G685" s="132"/>
      <c r="H685" s="132"/>
      <c r="I685" s="132"/>
      <c r="J685" s="132"/>
      <c r="K685" s="132"/>
      <c r="L685" s="132"/>
      <c r="M685" s="137"/>
      <c r="N685" s="137"/>
      <c r="O685" s="132"/>
      <c r="P685" s="139"/>
      <c r="Q685" s="132"/>
      <c r="R685" s="135"/>
      <c r="S685" s="132"/>
      <c r="T685" s="132"/>
      <c r="U685" s="132"/>
    </row>
    <row r="686" ht="12.75" customHeight="1">
      <c r="A686" s="132"/>
      <c r="B686" s="132"/>
      <c r="C686" s="132"/>
      <c r="D686" s="132"/>
      <c r="E686" s="54"/>
      <c r="F686" s="132"/>
      <c r="G686" s="132"/>
      <c r="H686" s="132"/>
      <c r="I686" s="132"/>
      <c r="J686" s="132"/>
      <c r="K686" s="132"/>
      <c r="L686" s="132"/>
      <c r="M686" s="137"/>
      <c r="N686" s="137"/>
      <c r="O686" s="132"/>
      <c r="P686" s="139"/>
      <c r="Q686" s="132"/>
      <c r="R686" s="135"/>
      <c r="S686" s="132"/>
      <c r="T686" s="132"/>
      <c r="U686" s="132"/>
    </row>
    <row r="687" ht="12.75" customHeight="1">
      <c r="A687" s="132"/>
      <c r="B687" s="132"/>
      <c r="C687" s="132"/>
      <c r="D687" s="132"/>
      <c r="E687" s="54"/>
      <c r="F687" s="132"/>
      <c r="G687" s="132"/>
      <c r="H687" s="132"/>
      <c r="I687" s="132"/>
      <c r="J687" s="132"/>
      <c r="K687" s="132"/>
      <c r="L687" s="132"/>
      <c r="M687" s="137"/>
      <c r="N687" s="137"/>
      <c r="O687" s="132"/>
      <c r="P687" s="139"/>
      <c r="Q687" s="132"/>
      <c r="R687" s="135"/>
      <c r="S687" s="132"/>
      <c r="T687" s="132"/>
      <c r="U687" s="132"/>
    </row>
    <row r="688" ht="12.75" customHeight="1">
      <c r="A688" s="132"/>
      <c r="B688" s="132"/>
      <c r="C688" s="132"/>
      <c r="D688" s="132"/>
      <c r="E688" s="54"/>
      <c r="F688" s="132"/>
      <c r="G688" s="132"/>
      <c r="H688" s="132"/>
      <c r="I688" s="132"/>
      <c r="J688" s="132"/>
      <c r="K688" s="132"/>
      <c r="L688" s="132"/>
      <c r="M688" s="137"/>
      <c r="N688" s="137"/>
      <c r="O688" s="132"/>
      <c r="P688" s="139"/>
      <c r="Q688" s="132"/>
      <c r="R688" s="135"/>
      <c r="S688" s="132"/>
      <c r="T688" s="132"/>
      <c r="U688" s="132"/>
    </row>
    <row r="689" ht="12.75" customHeight="1">
      <c r="A689" s="132"/>
      <c r="B689" s="132"/>
      <c r="C689" s="132"/>
      <c r="D689" s="132"/>
      <c r="E689" s="54"/>
      <c r="F689" s="132"/>
      <c r="G689" s="132"/>
      <c r="H689" s="132"/>
      <c r="I689" s="132"/>
      <c r="J689" s="132"/>
      <c r="K689" s="132"/>
      <c r="L689" s="132"/>
      <c r="M689" s="137"/>
      <c r="N689" s="137"/>
      <c r="O689" s="132"/>
      <c r="P689" s="139"/>
      <c r="Q689" s="132"/>
      <c r="R689" s="135"/>
      <c r="S689" s="132"/>
      <c r="T689" s="132"/>
      <c r="U689" s="132"/>
    </row>
    <row r="690" ht="12.75" customHeight="1">
      <c r="A690" s="132"/>
      <c r="B690" s="132"/>
      <c r="C690" s="132"/>
      <c r="D690" s="132"/>
      <c r="E690" s="54"/>
      <c r="F690" s="132"/>
      <c r="G690" s="132"/>
      <c r="H690" s="132"/>
      <c r="I690" s="132"/>
      <c r="J690" s="132"/>
      <c r="K690" s="132"/>
      <c r="L690" s="132"/>
      <c r="M690" s="137"/>
      <c r="N690" s="137"/>
      <c r="O690" s="132"/>
      <c r="P690" s="139"/>
      <c r="Q690" s="132"/>
      <c r="R690" s="135"/>
      <c r="S690" s="132"/>
      <c r="T690" s="132"/>
      <c r="U690" s="132"/>
    </row>
    <row r="691" ht="12.75" customHeight="1">
      <c r="A691" s="132"/>
      <c r="B691" s="132"/>
      <c r="C691" s="132"/>
      <c r="D691" s="132"/>
      <c r="E691" s="54"/>
      <c r="F691" s="132"/>
      <c r="G691" s="132"/>
      <c r="H691" s="132"/>
      <c r="I691" s="132"/>
      <c r="J691" s="132"/>
      <c r="K691" s="132"/>
      <c r="L691" s="132"/>
      <c r="M691" s="137"/>
      <c r="N691" s="137"/>
      <c r="O691" s="132"/>
      <c r="P691" s="139"/>
      <c r="Q691" s="132"/>
      <c r="R691" s="135"/>
      <c r="S691" s="132"/>
      <c r="T691" s="132"/>
      <c r="U691" s="132"/>
    </row>
    <row r="692" ht="12.75" customHeight="1">
      <c r="A692" s="132"/>
      <c r="B692" s="132"/>
      <c r="C692" s="132"/>
      <c r="D692" s="132"/>
      <c r="E692" s="54"/>
      <c r="F692" s="132"/>
      <c r="G692" s="132"/>
      <c r="H692" s="132"/>
      <c r="I692" s="132"/>
      <c r="J692" s="132"/>
      <c r="K692" s="132"/>
      <c r="L692" s="132"/>
      <c r="M692" s="137"/>
      <c r="N692" s="137"/>
      <c r="O692" s="132"/>
      <c r="P692" s="139"/>
      <c r="Q692" s="132"/>
      <c r="R692" s="135"/>
      <c r="S692" s="132"/>
      <c r="T692" s="132"/>
      <c r="U692" s="132"/>
    </row>
    <row r="693" ht="12.75" customHeight="1">
      <c r="A693" s="132"/>
      <c r="B693" s="132"/>
      <c r="C693" s="132"/>
      <c r="D693" s="132"/>
      <c r="E693" s="54"/>
      <c r="F693" s="132"/>
      <c r="G693" s="132"/>
      <c r="H693" s="132"/>
      <c r="I693" s="132"/>
      <c r="J693" s="132"/>
      <c r="K693" s="132"/>
      <c r="L693" s="132"/>
      <c r="M693" s="137"/>
      <c r="N693" s="137"/>
      <c r="O693" s="132"/>
      <c r="P693" s="139"/>
      <c r="Q693" s="132"/>
      <c r="R693" s="135"/>
      <c r="S693" s="132"/>
      <c r="T693" s="132"/>
      <c r="U693" s="132"/>
    </row>
    <row r="694" ht="12.75" customHeight="1">
      <c r="A694" s="132"/>
      <c r="B694" s="132"/>
      <c r="C694" s="132"/>
      <c r="D694" s="132"/>
      <c r="E694" s="54"/>
      <c r="F694" s="132"/>
      <c r="G694" s="132"/>
      <c r="H694" s="132"/>
      <c r="I694" s="132"/>
      <c r="J694" s="132"/>
      <c r="K694" s="132"/>
      <c r="L694" s="132"/>
      <c r="M694" s="137"/>
      <c r="N694" s="137"/>
      <c r="O694" s="132"/>
      <c r="P694" s="139"/>
      <c r="Q694" s="132"/>
      <c r="R694" s="135"/>
      <c r="S694" s="132"/>
      <c r="T694" s="132"/>
      <c r="U694" s="132"/>
    </row>
    <row r="695" ht="12.75" customHeight="1">
      <c r="A695" s="132"/>
      <c r="B695" s="132"/>
      <c r="C695" s="132"/>
      <c r="D695" s="132"/>
      <c r="E695" s="54"/>
      <c r="F695" s="132"/>
      <c r="G695" s="132"/>
      <c r="H695" s="132"/>
      <c r="I695" s="132"/>
      <c r="J695" s="132"/>
      <c r="K695" s="132"/>
      <c r="L695" s="132"/>
      <c r="M695" s="137"/>
      <c r="N695" s="137"/>
      <c r="O695" s="132"/>
      <c r="P695" s="139"/>
      <c r="Q695" s="132"/>
      <c r="R695" s="135"/>
      <c r="S695" s="132"/>
      <c r="T695" s="132"/>
      <c r="U695" s="132"/>
    </row>
    <row r="696" ht="12.75" customHeight="1">
      <c r="A696" s="132"/>
      <c r="B696" s="132"/>
      <c r="C696" s="132"/>
      <c r="D696" s="132"/>
      <c r="E696" s="54"/>
      <c r="F696" s="132"/>
      <c r="G696" s="132"/>
      <c r="H696" s="132"/>
      <c r="I696" s="132"/>
      <c r="J696" s="132"/>
      <c r="K696" s="132"/>
      <c r="L696" s="132"/>
      <c r="M696" s="137"/>
      <c r="N696" s="137"/>
      <c r="O696" s="132"/>
      <c r="P696" s="139"/>
      <c r="Q696" s="132"/>
      <c r="R696" s="135"/>
      <c r="S696" s="132"/>
      <c r="T696" s="132"/>
      <c r="U696" s="132"/>
    </row>
    <row r="697" ht="12.75" customHeight="1">
      <c r="A697" s="132"/>
      <c r="B697" s="132"/>
      <c r="C697" s="132"/>
      <c r="D697" s="132"/>
      <c r="E697" s="54"/>
      <c r="F697" s="132"/>
      <c r="G697" s="132"/>
      <c r="H697" s="132"/>
      <c r="I697" s="132"/>
      <c r="J697" s="132"/>
      <c r="K697" s="132"/>
      <c r="L697" s="132"/>
      <c r="M697" s="137"/>
      <c r="N697" s="137"/>
      <c r="O697" s="132"/>
      <c r="P697" s="139"/>
      <c r="Q697" s="132"/>
      <c r="R697" s="135"/>
      <c r="S697" s="132"/>
      <c r="T697" s="132"/>
      <c r="U697" s="132"/>
    </row>
    <row r="698" ht="12.75" customHeight="1">
      <c r="A698" s="132"/>
      <c r="B698" s="132"/>
      <c r="C698" s="132"/>
      <c r="D698" s="132"/>
      <c r="E698" s="54"/>
      <c r="F698" s="132"/>
      <c r="G698" s="132"/>
      <c r="H698" s="132"/>
      <c r="I698" s="132"/>
      <c r="J698" s="132"/>
      <c r="K698" s="132"/>
      <c r="L698" s="132"/>
      <c r="M698" s="137"/>
      <c r="N698" s="137"/>
      <c r="O698" s="132"/>
      <c r="P698" s="139"/>
      <c r="Q698" s="132"/>
      <c r="R698" s="135"/>
      <c r="S698" s="132"/>
      <c r="T698" s="132"/>
      <c r="U698" s="132"/>
    </row>
    <row r="699" ht="12.75" customHeight="1">
      <c r="A699" s="132"/>
      <c r="B699" s="132"/>
      <c r="C699" s="132"/>
      <c r="D699" s="132"/>
      <c r="E699" s="54"/>
      <c r="F699" s="132"/>
      <c r="G699" s="132"/>
      <c r="H699" s="132"/>
      <c r="I699" s="132"/>
      <c r="J699" s="132"/>
      <c r="K699" s="132"/>
      <c r="L699" s="132"/>
      <c r="M699" s="137"/>
      <c r="N699" s="137"/>
      <c r="O699" s="132"/>
      <c r="P699" s="139"/>
      <c r="Q699" s="132"/>
      <c r="R699" s="135"/>
      <c r="S699" s="132"/>
      <c r="T699" s="132"/>
      <c r="U699" s="132"/>
    </row>
    <row r="700" ht="12.75" customHeight="1">
      <c r="A700" s="132"/>
      <c r="B700" s="132"/>
      <c r="C700" s="132"/>
      <c r="D700" s="132"/>
      <c r="E700" s="54"/>
      <c r="F700" s="132"/>
      <c r="G700" s="132"/>
      <c r="H700" s="132"/>
      <c r="I700" s="132"/>
      <c r="J700" s="132"/>
      <c r="K700" s="132"/>
      <c r="L700" s="132"/>
      <c r="M700" s="137"/>
      <c r="N700" s="137"/>
      <c r="O700" s="132"/>
      <c r="P700" s="139"/>
      <c r="Q700" s="132"/>
      <c r="R700" s="135"/>
      <c r="S700" s="132"/>
      <c r="T700" s="132"/>
      <c r="U700" s="132"/>
    </row>
    <row r="701" ht="12.75" customHeight="1">
      <c r="A701" s="132"/>
      <c r="B701" s="132"/>
      <c r="C701" s="132"/>
      <c r="D701" s="132"/>
      <c r="E701" s="54"/>
      <c r="F701" s="132"/>
      <c r="G701" s="132"/>
      <c r="H701" s="132"/>
      <c r="I701" s="132"/>
      <c r="J701" s="132"/>
      <c r="K701" s="132"/>
      <c r="L701" s="132"/>
      <c r="M701" s="137"/>
      <c r="N701" s="137"/>
      <c r="O701" s="132"/>
      <c r="P701" s="139"/>
      <c r="Q701" s="132"/>
      <c r="R701" s="135"/>
      <c r="S701" s="132"/>
      <c r="T701" s="132"/>
      <c r="U701" s="132"/>
    </row>
    <row r="702" ht="12.75" customHeight="1">
      <c r="A702" s="132"/>
      <c r="B702" s="132"/>
      <c r="C702" s="132"/>
      <c r="D702" s="132"/>
      <c r="E702" s="54"/>
      <c r="F702" s="132"/>
      <c r="G702" s="132"/>
      <c r="H702" s="132"/>
      <c r="I702" s="132"/>
      <c r="J702" s="132"/>
      <c r="K702" s="132"/>
      <c r="L702" s="132"/>
      <c r="M702" s="137"/>
      <c r="N702" s="137"/>
      <c r="O702" s="132"/>
      <c r="P702" s="139"/>
      <c r="Q702" s="132"/>
      <c r="R702" s="135"/>
      <c r="S702" s="132"/>
      <c r="T702" s="132"/>
      <c r="U702" s="132"/>
    </row>
    <row r="703" ht="12.75" customHeight="1">
      <c r="A703" s="132"/>
      <c r="B703" s="132"/>
      <c r="C703" s="132"/>
      <c r="D703" s="132"/>
      <c r="E703" s="54"/>
      <c r="F703" s="132"/>
      <c r="G703" s="132"/>
      <c r="H703" s="132"/>
      <c r="I703" s="132"/>
      <c r="J703" s="132"/>
      <c r="K703" s="132"/>
      <c r="L703" s="132"/>
      <c r="M703" s="137"/>
      <c r="N703" s="137"/>
      <c r="O703" s="132"/>
      <c r="P703" s="139"/>
      <c r="Q703" s="132"/>
      <c r="R703" s="135"/>
      <c r="S703" s="132"/>
      <c r="T703" s="132"/>
      <c r="U703" s="132"/>
    </row>
    <row r="704" ht="12.75" customHeight="1">
      <c r="A704" s="132"/>
      <c r="B704" s="132"/>
      <c r="C704" s="132"/>
      <c r="D704" s="132"/>
      <c r="E704" s="54"/>
      <c r="F704" s="132"/>
      <c r="G704" s="132"/>
      <c r="H704" s="132"/>
      <c r="I704" s="132"/>
      <c r="J704" s="132"/>
      <c r="K704" s="132"/>
      <c r="L704" s="132"/>
      <c r="M704" s="137"/>
      <c r="N704" s="137"/>
      <c r="O704" s="132"/>
      <c r="P704" s="139"/>
      <c r="Q704" s="132"/>
      <c r="R704" s="135"/>
      <c r="S704" s="132"/>
      <c r="T704" s="132"/>
      <c r="U704" s="132"/>
    </row>
    <row r="705" ht="12.75" customHeight="1">
      <c r="A705" s="132"/>
      <c r="B705" s="132"/>
      <c r="C705" s="132"/>
      <c r="D705" s="132"/>
      <c r="E705" s="54"/>
      <c r="F705" s="132"/>
      <c r="G705" s="132"/>
      <c r="H705" s="132"/>
      <c r="I705" s="132"/>
      <c r="J705" s="132"/>
      <c r="K705" s="132"/>
      <c r="L705" s="132"/>
      <c r="M705" s="137"/>
      <c r="N705" s="137"/>
      <c r="O705" s="132"/>
      <c r="P705" s="139"/>
      <c r="Q705" s="132"/>
      <c r="R705" s="135"/>
      <c r="S705" s="132"/>
      <c r="T705" s="132"/>
      <c r="U705" s="132"/>
    </row>
    <row r="706" ht="12.75" customHeight="1">
      <c r="A706" s="132"/>
      <c r="B706" s="132"/>
      <c r="C706" s="132"/>
      <c r="D706" s="132"/>
      <c r="E706" s="54"/>
      <c r="F706" s="132"/>
      <c r="G706" s="132"/>
      <c r="H706" s="132"/>
      <c r="I706" s="132"/>
      <c r="J706" s="132"/>
      <c r="K706" s="132"/>
      <c r="L706" s="132"/>
      <c r="M706" s="137"/>
      <c r="N706" s="137"/>
      <c r="O706" s="132"/>
      <c r="P706" s="139"/>
      <c r="Q706" s="132"/>
      <c r="R706" s="135"/>
      <c r="S706" s="132"/>
      <c r="T706" s="132"/>
      <c r="U706" s="132"/>
    </row>
    <row r="707" ht="12.75" customHeight="1">
      <c r="A707" s="132"/>
      <c r="B707" s="132"/>
      <c r="C707" s="132"/>
      <c r="D707" s="132"/>
      <c r="E707" s="54"/>
      <c r="F707" s="132"/>
      <c r="G707" s="132"/>
      <c r="H707" s="132"/>
      <c r="I707" s="132"/>
      <c r="J707" s="132"/>
      <c r="K707" s="132"/>
      <c r="L707" s="132"/>
      <c r="M707" s="137"/>
      <c r="N707" s="137"/>
      <c r="O707" s="132"/>
      <c r="P707" s="139"/>
      <c r="Q707" s="132"/>
      <c r="R707" s="135"/>
      <c r="S707" s="132"/>
      <c r="T707" s="132"/>
      <c r="U707" s="132"/>
    </row>
    <row r="708" ht="12.75" customHeight="1">
      <c r="A708" s="132"/>
      <c r="B708" s="132"/>
      <c r="C708" s="132"/>
      <c r="D708" s="132"/>
      <c r="E708" s="54"/>
      <c r="F708" s="132"/>
      <c r="G708" s="132"/>
      <c r="H708" s="132"/>
      <c r="I708" s="132"/>
      <c r="J708" s="132"/>
      <c r="K708" s="132"/>
      <c r="L708" s="132"/>
      <c r="M708" s="137"/>
      <c r="N708" s="137"/>
      <c r="O708" s="132"/>
      <c r="P708" s="139"/>
      <c r="Q708" s="132"/>
      <c r="R708" s="135"/>
      <c r="S708" s="132"/>
      <c r="T708" s="132"/>
      <c r="U708" s="132"/>
    </row>
    <row r="709" ht="12.75" customHeight="1">
      <c r="A709" s="132"/>
      <c r="B709" s="132"/>
      <c r="C709" s="132"/>
      <c r="D709" s="132"/>
      <c r="E709" s="54"/>
      <c r="F709" s="132"/>
      <c r="G709" s="132"/>
      <c r="H709" s="132"/>
      <c r="I709" s="132"/>
      <c r="J709" s="132"/>
      <c r="K709" s="132"/>
      <c r="L709" s="132"/>
      <c r="M709" s="137"/>
      <c r="N709" s="137"/>
      <c r="O709" s="132"/>
      <c r="P709" s="139"/>
      <c r="Q709" s="132"/>
      <c r="R709" s="135"/>
      <c r="S709" s="132"/>
      <c r="T709" s="132"/>
      <c r="U709" s="132"/>
    </row>
    <row r="710" ht="12.75" customHeight="1">
      <c r="A710" s="132"/>
      <c r="B710" s="132"/>
      <c r="C710" s="132"/>
      <c r="D710" s="132"/>
      <c r="E710" s="54"/>
      <c r="F710" s="132"/>
      <c r="G710" s="132"/>
      <c r="H710" s="132"/>
      <c r="I710" s="132"/>
      <c r="J710" s="132"/>
      <c r="K710" s="132"/>
      <c r="L710" s="132"/>
      <c r="M710" s="137"/>
      <c r="N710" s="137"/>
      <c r="O710" s="132"/>
      <c r="P710" s="139"/>
      <c r="Q710" s="132"/>
      <c r="R710" s="135"/>
      <c r="S710" s="132"/>
      <c r="T710" s="132"/>
      <c r="U710" s="132"/>
    </row>
    <row r="711" ht="12.75" customHeight="1">
      <c r="A711" s="132"/>
      <c r="B711" s="132"/>
      <c r="C711" s="132"/>
      <c r="D711" s="132"/>
      <c r="E711" s="54"/>
      <c r="F711" s="132"/>
      <c r="G711" s="132"/>
      <c r="H711" s="132"/>
      <c r="I711" s="132"/>
      <c r="J711" s="132"/>
      <c r="K711" s="132"/>
      <c r="L711" s="132"/>
      <c r="M711" s="137"/>
      <c r="N711" s="137"/>
      <c r="O711" s="132"/>
      <c r="P711" s="139"/>
      <c r="Q711" s="132"/>
      <c r="R711" s="135"/>
      <c r="S711" s="132"/>
      <c r="T711" s="132"/>
      <c r="U711" s="132"/>
    </row>
    <row r="712" ht="12.75" customHeight="1">
      <c r="A712" s="132"/>
      <c r="B712" s="132"/>
      <c r="C712" s="132"/>
      <c r="D712" s="132"/>
      <c r="E712" s="54"/>
      <c r="F712" s="132"/>
      <c r="G712" s="132"/>
      <c r="H712" s="132"/>
      <c r="I712" s="132"/>
      <c r="J712" s="132"/>
      <c r="K712" s="132"/>
      <c r="L712" s="132"/>
      <c r="M712" s="137"/>
      <c r="N712" s="137"/>
      <c r="O712" s="132"/>
      <c r="P712" s="139"/>
      <c r="Q712" s="132"/>
      <c r="R712" s="135"/>
      <c r="S712" s="132"/>
      <c r="T712" s="132"/>
      <c r="U712" s="132"/>
    </row>
    <row r="713" ht="12.75" customHeight="1">
      <c r="A713" s="132"/>
      <c r="B713" s="132"/>
      <c r="C713" s="132"/>
      <c r="D713" s="132"/>
      <c r="E713" s="54"/>
      <c r="F713" s="132"/>
      <c r="G713" s="132"/>
      <c r="H713" s="132"/>
      <c r="I713" s="132"/>
      <c r="J713" s="132"/>
      <c r="K713" s="132"/>
      <c r="L713" s="132"/>
      <c r="M713" s="137"/>
      <c r="N713" s="137"/>
      <c r="O713" s="132"/>
      <c r="P713" s="139"/>
      <c r="Q713" s="132"/>
      <c r="R713" s="135"/>
      <c r="S713" s="132"/>
      <c r="T713" s="132"/>
      <c r="U713" s="132"/>
    </row>
    <row r="714" ht="12.75" customHeight="1">
      <c r="A714" s="132"/>
      <c r="B714" s="132"/>
      <c r="C714" s="132"/>
      <c r="D714" s="132"/>
      <c r="E714" s="54"/>
      <c r="F714" s="132"/>
      <c r="G714" s="132"/>
      <c r="H714" s="132"/>
      <c r="I714" s="132"/>
      <c r="J714" s="132"/>
      <c r="K714" s="132"/>
      <c r="L714" s="132"/>
      <c r="M714" s="137"/>
      <c r="N714" s="137"/>
      <c r="O714" s="132"/>
      <c r="P714" s="139"/>
      <c r="Q714" s="132"/>
      <c r="R714" s="135"/>
      <c r="S714" s="132"/>
      <c r="T714" s="132"/>
      <c r="U714" s="132"/>
    </row>
    <row r="715" ht="12.75" customHeight="1">
      <c r="A715" s="132"/>
      <c r="B715" s="132"/>
      <c r="C715" s="132"/>
      <c r="D715" s="132"/>
      <c r="E715" s="54"/>
      <c r="F715" s="132"/>
      <c r="G715" s="132"/>
      <c r="H715" s="132"/>
      <c r="I715" s="132"/>
      <c r="J715" s="132"/>
      <c r="K715" s="132"/>
      <c r="L715" s="132"/>
      <c r="M715" s="137"/>
      <c r="N715" s="137"/>
      <c r="O715" s="132"/>
      <c r="P715" s="139"/>
      <c r="Q715" s="132"/>
      <c r="R715" s="135"/>
      <c r="S715" s="132"/>
      <c r="T715" s="132"/>
      <c r="U715" s="132"/>
    </row>
    <row r="716" ht="12.75" customHeight="1">
      <c r="A716" s="132"/>
      <c r="B716" s="132"/>
      <c r="C716" s="132"/>
      <c r="D716" s="132"/>
      <c r="E716" s="54"/>
      <c r="F716" s="132"/>
      <c r="G716" s="132"/>
      <c r="H716" s="132"/>
      <c r="I716" s="132"/>
      <c r="J716" s="132"/>
      <c r="K716" s="132"/>
      <c r="L716" s="132"/>
      <c r="M716" s="137"/>
      <c r="N716" s="137"/>
      <c r="O716" s="132"/>
      <c r="P716" s="139"/>
      <c r="Q716" s="132"/>
      <c r="R716" s="135"/>
      <c r="S716" s="132"/>
      <c r="T716" s="132"/>
      <c r="U716" s="132"/>
    </row>
    <row r="717" ht="12.75" customHeight="1">
      <c r="A717" s="132"/>
      <c r="B717" s="132"/>
      <c r="C717" s="132"/>
      <c r="D717" s="132"/>
      <c r="E717" s="54"/>
      <c r="F717" s="132"/>
      <c r="G717" s="132"/>
      <c r="H717" s="132"/>
      <c r="I717" s="132"/>
      <c r="J717" s="132"/>
      <c r="K717" s="132"/>
      <c r="L717" s="132"/>
      <c r="M717" s="137"/>
      <c r="N717" s="137"/>
      <c r="O717" s="132"/>
      <c r="P717" s="139"/>
      <c r="Q717" s="132"/>
      <c r="R717" s="135"/>
      <c r="S717" s="132"/>
      <c r="T717" s="132"/>
      <c r="U717" s="132"/>
    </row>
    <row r="718" ht="12.75" customHeight="1">
      <c r="A718" s="132"/>
      <c r="B718" s="132"/>
      <c r="C718" s="132"/>
      <c r="D718" s="132"/>
      <c r="E718" s="54"/>
      <c r="F718" s="132"/>
      <c r="G718" s="132"/>
      <c r="H718" s="132"/>
      <c r="I718" s="132"/>
      <c r="J718" s="132"/>
      <c r="K718" s="132"/>
      <c r="L718" s="132"/>
      <c r="M718" s="137"/>
      <c r="N718" s="137"/>
      <c r="O718" s="132"/>
      <c r="P718" s="139"/>
      <c r="Q718" s="132"/>
      <c r="R718" s="135"/>
      <c r="S718" s="132"/>
      <c r="T718" s="132"/>
      <c r="U718" s="132"/>
    </row>
    <row r="719" ht="12.75" customHeight="1">
      <c r="A719" s="132"/>
      <c r="B719" s="132"/>
      <c r="C719" s="132"/>
      <c r="D719" s="132"/>
      <c r="E719" s="54"/>
      <c r="F719" s="132"/>
      <c r="G719" s="132"/>
      <c r="H719" s="132"/>
      <c r="I719" s="132"/>
      <c r="J719" s="132"/>
      <c r="K719" s="132"/>
      <c r="L719" s="132"/>
      <c r="M719" s="137"/>
      <c r="N719" s="137"/>
      <c r="O719" s="132"/>
      <c r="P719" s="139"/>
      <c r="Q719" s="132"/>
      <c r="R719" s="135"/>
      <c r="S719" s="132"/>
      <c r="T719" s="132"/>
      <c r="U719" s="132"/>
    </row>
    <row r="720" ht="12.75" customHeight="1">
      <c r="A720" s="132"/>
      <c r="B720" s="132"/>
      <c r="C720" s="132"/>
      <c r="D720" s="132"/>
      <c r="E720" s="54"/>
      <c r="F720" s="132"/>
      <c r="G720" s="132"/>
      <c r="H720" s="132"/>
      <c r="I720" s="132"/>
      <c r="J720" s="132"/>
      <c r="K720" s="132"/>
      <c r="L720" s="132"/>
      <c r="M720" s="137"/>
      <c r="N720" s="137"/>
      <c r="O720" s="132"/>
      <c r="P720" s="139"/>
      <c r="Q720" s="132"/>
      <c r="R720" s="135"/>
      <c r="S720" s="132"/>
      <c r="T720" s="132"/>
      <c r="U720" s="132"/>
    </row>
    <row r="721" ht="12.75" customHeight="1">
      <c r="A721" s="132"/>
      <c r="B721" s="132"/>
      <c r="C721" s="132"/>
      <c r="D721" s="132"/>
      <c r="E721" s="54"/>
      <c r="F721" s="132"/>
      <c r="G721" s="132"/>
      <c r="H721" s="132"/>
      <c r="I721" s="132"/>
      <c r="J721" s="132"/>
      <c r="K721" s="132"/>
      <c r="L721" s="132"/>
      <c r="M721" s="137"/>
      <c r="N721" s="137"/>
      <c r="O721" s="132"/>
      <c r="P721" s="139"/>
      <c r="Q721" s="132"/>
      <c r="R721" s="135"/>
      <c r="S721" s="132"/>
      <c r="T721" s="132"/>
      <c r="U721" s="132"/>
    </row>
    <row r="722" ht="12.75" customHeight="1">
      <c r="A722" s="132"/>
      <c r="B722" s="132"/>
      <c r="C722" s="132"/>
      <c r="D722" s="132"/>
      <c r="E722" s="54"/>
      <c r="F722" s="132"/>
      <c r="G722" s="132"/>
      <c r="H722" s="132"/>
      <c r="I722" s="132"/>
      <c r="J722" s="132"/>
      <c r="K722" s="132"/>
      <c r="L722" s="132"/>
      <c r="M722" s="137"/>
      <c r="N722" s="137"/>
      <c r="O722" s="132"/>
      <c r="P722" s="139"/>
      <c r="Q722" s="132"/>
      <c r="R722" s="135"/>
      <c r="S722" s="132"/>
      <c r="T722" s="132"/>
      <c r="U722" s="132"/>
    </row>
    <row r="723" ht="12.75" customHeight="1">
      <c r="A723" s="132"/>
      <c r="B723" s="132"/>
      <c r="C723" s="132"/>
      <c r="D723" s="132"/>
      <c r="E723" s="54"/>
      <c r="F723" s="132"/>
      <c r="G723" s="132"/>
      <c r="H723" s="132"/>
      <c r="I723" s="132"/>
      <c r="J723" s="132"/>
      <c r="K723" s="132"/>
      <c r="L723" s="132"/>
      <c r="M723" s="137"/>
      <c r="N723" s="137"/>
      <c r="O723" s="132"/>
      <c r="P723" s="139"/>
      <c r="Q723" s="132"/>
      <c r="R723" s="135"/>
      <c r="S723" s="132"/>
      <c r="T723" s="132"/>
      <c r="U723" s="132"/>
    </row>
    <row r="724" ht="12.75" customHeight="1">
      <c r="A724" s="132"/>
      <c r="B724" s="132"/>
      <c r="C724" s="132"/>
      <c r="D724" s="132"/>
      <c r="E724" s="54"/>
      <c r="F724" s="132"/>
      <c r="G724" s="132"/>
      <c r="H724" s="132"/>
      <c r="I724" s="132"/>
      <c r="J724" s="132"/>
      <c r="K724" s="132"/>
      <c r="L724" s="132"/>
      <c r="M724" s="137"/>
      <c r="N724" s="137"/>
      <c r="O724" s="132"/>
      <c r="P724" s="139"/>
      <c r="Q724" s="132"/>
      <c r="R724" s="135"/>
      <c r="S724" s="132"/>
      <c r="T724" s="132"/>
      <c r="U724" s="132"/>
    </row>
    <row r="725" ht="12.75" customHeight="1">
      <c r="A725" s="132"/>
      <c r="B725" s="132"/>
      <c r="C725" s="132"/>
      <c r="D725" s="132"/>
      <c r="E725" s="54"/>
      <c r="F725" s="132"/>
      <c r="G725" s="132"/>
      <c r="H725" s="132"/>
      <c r="I725" s="132"/>
      <c r="J725" s="132"/>
      <c r="K725" s="132"/>
      <c r="L725" s="132"/>
      <c r="M725" s="137"/>
      <c r="N725" s="137"/>
      <c r="O725" s="132"/>
      <c r="P725" s="139"/>
      <c r="Q725" s="132"/>
      <c r="R725" s="135"/>
      <c r="S725" s="132"/>
      <c r="T725" s="132"/>
      <c r="U725" s="132"/>
    </row>
    <row r="726" ht="12.75" customHeight="1">
      <c r="A726" s="132"/>
      <c r="B726" s="132"/>
      <c r="C726" s="132"/>
      <c r="D726" s="132"/>
      <c r="E726" s="54"/>
      <c r="F726" s="132"/>
      <c r="G726" s="132"/>
      <c r="H726" s="132"/>
      <c r="I726" s="132"/>
      <c r="J726" s="132"/>
      <c r="K726" s="132"/>
      <c r="L726" s="132"/>
      <c r="M726" s="137"/>
      <c r="N726" s="137"/>
      <c r="O726" s="132"/>
      <c r="P726" s="139"/>
      <c r="Q726" s="132"/>
      <c r="R726" s="135"/>
      <c r="S726" s="132"/>
      <c r="T726" s="132"/>
      <c r="U726" s="132"/>
    </row>
    <row r="727" ht="12.75" customHeight="1">
      <c r="A727" s="132"/>
      <c r="B727" s="132"/>
      <c r="C727" s="132"/>
      <c r="D727" s="132"/>
      <c r="E727" s="54"/>
      <c r="F727" s="132"/>
      <c r="G727" s="132"/>
      <c r="H727" s="132"/>
      <c r="I727" s="132"/>
      <c r="J727" s="132"/>
      <c r="K727" s="132"/>
      <c r="L727" s="132"/>
      <c r="M727" s="137"/>
      <c r="N727" s="137"/>
      <c r="O727" s="132"/>
      <c r="P727" s="139"/>
      <c r="Q727" s="132"/>
      <c r="R727" s="135"/>
      <c r="S727" s="132"/>
      <c r="T727" s="132"/>
      <c r="U727" s="132"/>
    </row>
    <row r="728" ht="12.75" customHeight="1">
      <c r="A728" s="132"/>
      <c r="B728" s="132"/>
      <c r="C728" s="132"/>
      <c r="D728" s="132"/>
      <c r="E728" s="54"/>
      <c r="F728" s="132"/>
      <c r="G728" s="132"/>
      <c r="H728" s="132"/>
      <c r="I728" s="132"/>
      <c r="J728" s="132"/>
      <c r="K728" s="132"/>
      <c r="L728" s="132"/>
      <c r="M728" s="137"/>
      <c r="N728" s="137"/>
      <c r="O728" s="132"/>
      <c r="P728" s="139"/>
      <c r="Q728" s="132"/>
      <c r="R728" s="135"/>
      <c r="S728" s="132"/>
      <c r="T728" s="132"/>
      <c r="U728" s="132"/>
    </row>
    <row r="729" ht="12.75" customHeight="1">
      <c r="A729" s="132"/>
      <c r="B729" s="132"/>
      <c r="C729" s="132"/>
      <c r="D729" s="132"/>
      <c r="E729" s="54"/>
      <c r="F729" s="132"/>
      <c r="G729" s="132"/>
      <c r="H729" s="132"/>
      <c r="I729" s="132"/>
      <c r="J729" s="132"/>
      <c r="K729" s="132"/>
      <c r="L729" s="132"/>
      <c r="M729" s="137"/>
      <c r="N729" s="137"/>
      <c r="O729" s="132"/>
      <c r="P729" s="139"/>
      <c r="Q729" s="132"/>
      <c r="R729" s="135"/>
      <c r="S729" s="132"/>
      <c r="T729" s="132"/>
      <c r="U729" s="132"/>
    </row>
    <row r="730" ht="12.75" customHeight="1">
      <c r="A730" s="132"/>
      <c r="B730" s="132"/>
      <c r="C730" s="132"/>
      <c r="D730" s="132"/>
      <c r="E730" s="54"/>
      <c r="F730" s="132"/>
      <c r="G730" s="132"/>
      <c r="H730" s="132"/>
      <c r="I730" s="132"/>
      <c r="J730" s="132"/>
      <c r="K730" s="132"/>
      <c r="L730" s="132"/>
      <c r="M730" s="137"/>
      <c r="N730" s="137"/>
      <c r="O730" s="132"/>
      <c r="P730" s="139"/>
      <c r="Q730" s="132"/>
      <c r="R730" s="135"/>
      <c r="S730" s="132"/>
      <c r="T730" s="132"/>
      <c r="U730" s="132"/>
    </row>
    <row r="731" ht="12.75" customHeight="1">
      <c r="A731" s="132"/>
      <c r="B731" s="132"/>
      <c r="C731" s="132"/>
      <c r="D731" s="132"/>
      <c r="E731" s="54"/>
      <c r="F731" s="132"/>
      <c r="G731" s="132"/>
      <c r="H731" s="132"/>
      <c r="I731" s="132"/>
      <c r="J731" s="132"/>
      <c r="K731" s="132"/>
      <c r="L731" s="132"/>
      <c r="M731" s="137"/>
      <c r="N731" s="137"/>
      <c r="O731" s="132"/>
      <c r="P731" s="139"/>
      <c r="Q731" s="132"/>
      <c r="R731" s="135"/>
      <c r="S731" s="132"/>
      <c r="T731" s="132"/>
      <c r="U731" s="132"/>
    </row>
    <row r="732" ht="12.75" customHeight="1">
      <c r="A732" s="132"/>
      <c r="B732" s="132"/>
      <c r="C732" s="132"/>
      <c r="D732" s="132"/>
      <c r="E732" s="54"/>
      <c r="F732" s="132"/>
      <c r="G732" s="132"/>
      <c r="H732" s="132"/>
      <c r="I732" s="132"/>
      <c r="J732" s="132"/>
      <c r="K732" s="132"/>
      <c r="L732" s="132"/>
      <c r="M732" s="137"/>
      <c r="N732" s="137"/>
      <c r="O732" s="132"/>
      <c r="P732" s="139"/>
      <c r="Q732" s="132"/>
      <c r="R732" s="135"/>
      <c r="S732" s="132"/>
      <c r="T732" s="132"/>
      <c r="U732" s="132"/>
    </row>
    <row r="733" ht="12.75" customHeight="1">
      <c r="A733" s="132"/>
      <c r="B733" s="132"/>
      <c r="C733" s="132"/>
      <c r="D733" s="132"/>
      <c r="E733" s="54"/>
      <c r="F733" s="132"/>
      <c r="G733" s="132"/>
      <c r="H733" s="132"/>
      <c r="I733" s="132"/>
      <c r="J733" s="132"/>
      <c r="K733" s="132"/>
      <c r="L733" s="132"/>
      <c r="M733" s="137"/>
      <c r="N733" s="137"/>
      <c r="O733" s="132"/>
      <c r="P733" s="139"/>
      <c r="Q733" s="132"/>
      <c r="R733" s="135"/>
      <c r="S733" s="132"/>
      <c r="T733" s="132"/>
      <c r="U733" s="132"/>
    </row>
    <row r="734" ht="12.75" customHeight="1">
      <c r="A734" s="132"/>
      <c r="B734" s="132"/>
      <c r="C734" s="132"/>
      <c r="D734" s="132"/>
      <c r="E734" s="54"/>
      <c r="F734" s="132"/>
      <c r="G734" s="132"/>
      <c r="H734" s="132"/>
      <c r="I734" s="132"/>
      <c r="J734" s="132"/>
      <c r="K734" s="132"/>
      <c r="L734" s="132"/>
      <c r="M734" s="137"/>
      <c r="N734" s="137"/>
      <c r="O734" s="132"/>
      <c r="P734" s="139"/>
      <c r="Q734" s="132"/>
      <c r="R734" s="135"/>
      <c r="S734" s="132"/>
      <c r="T734" s="132"/>
      <c r="U734" s="132"/>
    </row>
    <row r="735" ht="12.75" customHeight="1">
      <c r="A735" s="132"/>
      <c r="B735" s="132"/>
      <c r="C735" s="132"/>
      <c r="D735" s="132"/>
      <c r="E735" s="54"/>
      <c r="F735" s="132"/>
      <c r="G735" s="132"/>
      <c r="H735" s="132"/>
      <c r="I735" s="132"/>
      <c r="J735" s="132"/>
      <c r="K735" s="132"/>
      <c r="L735" s="132"/>
      <c r="M735" s="137"/>
      <c r="N735" s="137"/>
      <c r="O735" s="132"/>
      <c r="P735" s="139"/>
      <c r="Q735" s="132"/>
      <c r="R735" s="135"/>
      <c r="S735" s="132"/>
      <c r="T735" s="132"/>
      <c r="U735" s="132"/>
    </row>
    <row r="736" ht="12.75" customHeight="1">
      <c r="A736" s="132"/>
      <c r="B736" s="132"/>
      <c r="C736" s="132"/>
      <c r="D736" s="132"/>
      <c r="E736" s="54"/>
      <c r="F736" s="132"/>
      <c r="G736" s="132"/>
      <c r="H736" s="132"/>
      <c r="I736" s="132"/>
      <c r="J736" s="132"/>
      <c r="K736" s="132"/>
      <c r="L736" s="132"/>
      <c r="M736" s="137"/>
      <c r="N736" s="137"/>
      <c r="O736" s="132"/>
      <c r="P736" s="139"/>
      <c r="Q736" s="132"/>
      <c r="R736" s="135"/>
      <c r="S736" s="132"/>
      <c r="T736" s="132"/>
      <c r="U736" s="132"/>
    </row>
    <row r="737" ht="12.75" customHeight="1">
      <c r="A737" s="132"/>
      <c r="B737" s="132"/>
      <c r="C737" s="132"/>
      <c r="D737" s="132"/>
      <c r="E737" s="54"/>
      <c r="F737" s="132"/>
      <c r="G737" s="132"/>
      <c r="H737" s="132"/>
      <c r="I737" s="132"/>
      <c r="J737" s="132"/>
      <c r="K737" s="132"/>
      <c r="L737" s="132"/>
      <c r="M737" s="137"/>
      <c r="N737" s="137"/>
      <c r="O737" s="132"/>
      <c r="P737" s="139"/>
      <c r="Q737" s="132"/>
      <c r="R737" s="135"/>
      <c r="S737" s="132"/>
      <c r="T737" s="132"/>
      <c r="U737" s="132"/>
    </row>
    <row r="738" ht="12.75" customHeight="1">
      <c r="A738" s="132"/>
      <c r="B738" s="132"/>
      <c r="C738" s="132"/>
      <c r="D738" s="132"/>
      <c r="E738" s="54"/>
      <c r="F738" s="132"/>
      <c r="G738" s="132"/>
      <c r="H738" s="132"/>
      <c r="I738" s="132"/>
      <c r="J738" s="132"/>
      <c r="K738" s="132"/>
      <c r="L738" s="132"/>
      <c r="M738" s="137"/>
      <c r="N738" s="137"/>
      <c r="O738" s="132"/>
      <c r="P738" s="139"/>
      <c r="Q738" s="132"/>
      <c r="R738" s="135"/>
      <c r="S738" s="132"/>
      <c r="T738" s="132"/>
      <c r="U738" s="132"/>
    </row>
    <row r="739" ht="12.75" customHeight="1">
      <c r="A739" s="132"/>
      <c r="B739" s="132"/>
      <c r="C739" s="132"/>
      <c r="D739" s="132"/>
      <c r="E739" s="54"/>
      <c r="F739" s="132"/>
      <c r="G739" s="132"/>
      <c r="H739" s="132"/>
      <c r="I739" s="132"/>
      <c r="J739" s="132"/>
      <c r="K739" s="132"/>
      <c r="L739" s="132"/>
      <c r="M739" s="137"/>
      <c r="N739" s="137"/>
      <c r="O739" s="132"/>
      <c r="P739" s="139"/>
      <c r="Q739" s="132"/>
      <c r="R739" s="135"/>
      <c r="S739" s="132"/>
      <c r="T739" s="132"/>
      <c r="U739" s="132"/>
    </row>
    <row r="740" ht="12.75" customHeight="1">
      <c r="A740" s="132"/>
      <c r="B740" s="132"/>
      <c r="C740" s="132"/>
      <c r="D740" s="132"/>
      <c r="E740" s="54"/>
      <c r="F740" s="132"/>
      <c r="G740" s="132"/>
      <c r="H740" s="132"/>
      <c r="I740" s="132"/>
      <c r="J740" s="132"/>
      <c r="K740" s="132"/>
      <c r="L740" s="132"/>
      <c r="M740" s="137"/>
      <c r="N740" s="137"/>
      <c r="O740" s="132"/>
      <c r="P740" s="139"/>
      <c r="Q740" s="132"/>
      <c r="R740" s="135"/>
      <c r="S740" s="132"/>
      <c r="T740" s="132"/>
      <c r="U740" s="132"/>
    </row>
    <row r="741" ht="12.75" customHeight="1">
      <c r="A741" s="132"/>
      <c r="B741" s="132"/>
      <c r="C741" s="132"/>
      <c r="D741" s="132"/>
      <c r="E741" s="54"/>
      <c r="F741" s="132"/>
      <c r="G741" s="132"/>
      <c r="H741" s="132"/>
      <c r="I741" s="132"/>
      <c r="J741" s="132"/>
      <c r="K741" s="132"/>
      <c r="L741" s="132"/>
      <c r="M741" s="137"/>
      <c r="N741" s="137"/>
      <c r="O741" s="132"/>
      <c r="P741" s="139"/>
      <c r="Q741" s="132"/>
      <c r="R741" s="135"/>
      <c r="S741" s="132"/>
      <c r="T741" s="132"/>
      <c r="U741" s="132"/>
    </row>
    <row r="742" ht="12.75" customHeight="1">
      <c r="A742" s="132"/>
      <c r="B742" s="132"/>
      <c r="C742" s="132"/>
      <c r="D742" s="132"/>
      <c r="E742" s="54"/>
      <c r="F742" s="132"/>
      <c r="G742" s="132"/>
      <c r="H742" s="132"/>
      <c r="I742" s="132"/>
      <c r="J742" s="132"/>
      <c r="K742" s="132"/>
      <c r="L742" s="132"/>
      <c r="M742" s="137"/>
      <c r="N742" s="137"/>
      <c r="O742" s="132"/>
      <c r="P742" s="139"/>
      <c r="Q742" s="132"/>
      <c r="R742" s="135"/>
      <c r="S742" s="132"/>
      <c r="T742" s="132"/>
      <c r="U742" s="132"/>
    </row>
    <row r="743" ht="12.75" customHeight="1">
      <c r="A743" s="132"/>
      <c r="B743" s="132"/>
      <c r="C743" s="132"/>
      <c r="D743" s="132"/>
      <c r="E743" s="54"/>
      <c r="F743" s="132"/>
      <c r="G743" s="132"/>
      <c r="H743" s="132"/>
      <c r="I743" s="132"/>
      <c r="J743" s="132"/>
      <c r="K743" s="132"/>
      <c r="L743" s="132"/>
      <c r="M743" s="137"/>
      <c r="N743" s="137"/>
      <c r="O743" s="132"/>
      <c r="P743" s="139"/>
      <c r="Q743" s="132"/>
      <c r="R743" s="135"/>
      <c r="S743" s="132"/>
      <c r="T743" s="132"/>
      <c r="U743" s="132"/>
    </row>
    <row r="744" ht="12.75" customHeight="1">
      <c r="A744" s="132"/>
      <c r="B744" s="132"/>
      <c r="C744" s="132"/>
      <c r="D744" s="132"/>
      <c r="E744" s="54"/>
      <c r="F744" s="132"/>
      <c r="G744" s="132"/>
      <c r="H744" s="132"/>
      <c r="I744" s="132"/>
      <c r="J744" s="132"/>
      <c r="K744" s="132"/>
      <c r="L744" s="132"/>
      <c r="M744" s="137"/>
      <c r="N744" s="137"/>
      <c r="O744" s="132"/>
      <c r="P744" s="139"/>
      <c r="Q744" s="132"/>
      <c r="R744" s="135"/>
      <c r="S744" s="132"/>
      <c r="T744" s="132"/>
      <c r="U744" s="132"/>
    </row>
    <row r="745" ht="12.75" customHeight="1">
      <c r="A745" s="132"/>
      <c r="B745" s="132"/>
      <c r="C745" s="132"/>
      <c r="D745" s="132"/>
      <c r="E745" s="54"/>
      <c r="F745" s="132"/>
      <c r="G745" s="132"/>
      <c r="H745" s="132"/>
      <c r="I745" s="132"/>
      <c r="J745" s="132"/>
      <c r="K745" s="132"/>
      <c r="L745" s="132"/>
      <c r="M745" s="137"/>
      <c r="N745" s="137"/>
      <c r="O745" s="132"/>
      <c r="P745" s="139"/>
      <c r="Q745" s="132"/>
      <c r="R745" s="135"/>
      <c r="S745" s="132"/>
      <c r="T745" s="132"/>
      <c r="U745" s="132"/>
    </row>
    <row r="746" ht="12.75" customHeight="1">
      <c r="A746" s="132"/>
      <c r="B746" s="132"/>
      <c r="C746" s="132"/>
      <c r="D746" s="132"/>
      <c r="E746" s="54"/>
      <c r="F746" s="132"/>
      <c r="G746" s="132"/>
      <c r="H746" s="132"/>
      <c r="I746" s="132"/>
      <c r="J746" s="132"/>
      <c r="K746" s="132"/>
      <c r="L746" s="132"/>
      <c r="M746" s="137"/>
      <c r="N746" s="137"/>
      <c r="O746" s="132"/>
      <c r="P746" s="139"/>
      <c r="Q746" s="132"/>
      <c r="R746" s="135"/>
      <c r="S746" s="132"/>
      <c r="T746" s="132"/>
      <c r="U746" s="132"/>
    </row>
    <row r="747" ht="12.75" customHeight="1">
      <c r="A747" s="132"/>
      <c r="B747" s="132"/>
      <c r="C747" s="132"/>
      <c r="D747" s="132"/>
      <c r="E747" s="54"/>
      <c r="F747" s="132"/>
      <c r="G747" s="132"/>
      <c r="H747" s="132"/>
      <c r="I747" s="132"/>
      <c r="J747" s="132"/>
      <c r="K747" s="132"/>
      <c r="L747" s="132"/>
      <c r="M747" s="137"/>
      <c r="N747" s="137"/>
      <c r="O747" s="132"/>
      <c r="P747" s="139"/>
      <c r="Q747" s="132"/>
      <c r="R747" s="135"/>
      <c r="S747" s="132"/>
      <c r="T747" s="132"/>
      <c r="U747" s="132"/>
    </row>
    <row r="748" ht="12.75" customHeight="1">
      <c r="A748" s="132"/>
      <c r="B748" s="132"/>
      <c r="C748" s="132"/>
      <c r="D748" s="132"/>
      <c r="E748" s="54"/>
      <c r="F748" s="132"/>
      <c r="G748" s="132"/>
      <c r="H748" s="132"/>
      <c r="I748" s="132"/>
      <c r="J748" s="132"/>
      <c r="K748" s="132"/>
      <c r="L748" s="132"/>
      <c r="M748" s="137"/>
      <c r="N748" s="137"/>
      <c r="O748" s="132"/>
      <c r="P748" s="139"/>
      <c r="Q748" s="132"/>
      <c r="R748" s="135"/>
      <c r="S748" s="132"/>
      <c r="T748" s="132"/>
      <c r="U748" s="132"/>
    </row>
    <row r="749" ht="12.75" customHeight="1">
      <c r="A749" s="132"/>
      <c r="B749" s="132"/>
      <c r="C749" s="132"/>
      <c r="D749" s="132"/>
      <c r="E749" s="54"/>
      <c r="F749" s="132"/>
      <c r="G749" s="132"/>
      <c r="H749" s="132"/>
      <c r="I749" s="132"/>
      <c r="J749" s="132"/>
      <c r="K749" s="132"/>
      <c r="L749" s="132"/>
      <c r="M749" s="137"/>
      <c r="N749" s="137"/>
      <c r="O749" s="132"/>
      <c r="P749" s="139"/>
      <c r="Q749" s="132"/>
      <c r="R749" s="135"/>
      <c r="S749" s="132"/>
      <c r="T749" s="132"/>
      <c r="U749" s="132"/>
    </row>
    <row r="750" ht="12.75" customHeight="1">
      <c r="A750" s="132"/>
      <c r="B750" s="132"/>
      <c r="C750" s="132"/>
      <c r="D750" s="132"/>
      <c r="E750" s="54"/>
      <c r="F750" s="132"/>
      <c r="G750" s="132"/>
      <c r="H750" s="132"/>
      <c r="I750" s="132"/>
      <c r="J750" s="132"/>
      <c r="K750" s="132"/>
      <c r="L750" s="132"/>
      <c r="M750" s="137"/>
      <c r="N750" s="137"/>
      <c r="O750" s="132"/>
      <c r="P750" s="139"/>
      <c r="Q750" s="132"/>
      <c r="R750" s="135"/>
      <c r="S750" s="132"/>
      <c r="T750" s="132"/>
      <c r="U750" s="132"/>
    </row>
    <row r="751" ht="12.75" customHeight="1">
      <c r="A751" s="132"/>
      <c r="B751" s="132"/>
      <c r="C751" s="132"/>
      <c r="D751" s="132"/>
      <c r="E751" s="54"/>
      <c r="F751" s="132"/>
      <c r="G751" s="132"/>
      <c r="H751" s="132"/>
      <c r="I751" s="132"/>
      <c r="J751" s="132"/>
      <c r="K751" s="132"/>
      <c r="L751" s="132"/>
      <c r="M751" s="137"/>
      <c r="N751" s="137"/>
      <c r="O751" s="132"/>
      <c r="P751" s="139"/>
      <c r="Q751" s="132"/>
      <c r="R751" s="135"/>
      <c r="S751" s="132"/>
      <c r="T751" s="132"/>
      <c r="U751" s="132"/>
    </row>
    <row r="752" ht="12.75" customHeight="1">
      <c r="A752" s="132"/>
      <c r="B752" s="132"/>
      <c r="C752" s="132"/>
      <c r="D752" s="132"/>
      <c r="E752" s="54"/>
      <c r="F752" s="132"/>
      <c r="G752" s="132"/>
      <c r="H752" s="132"/>
      <c r="I752" s="132"/>
      <c r="J752" s="132"/>
      <c r="K752" s="132"/>
      <c r="L752" s="132"/>
      <c r="M752" s="137"/>
      <c r="N752" s="137"/>
      <c r="O752" s="132"/>
      <c r="P752" s="139"/>
      <c r="Q752" s="132"/>
      <c r="R752" s="135"/>
      <c r="S752" s="132"/>
      <c r="T752" s="132"/>
      <c r="U752" s="132"/>
    </row>
    <row r="753" ht="12.75" customHeight="1">
      <c r="A753" s="132"/>
      <c r="B753" s="132"/>
      <c r="C753" s="132"/>
      <c r="D753" s="132"/>
      <c r="E753" s="54"/>
      <c r="F753" s="132"/>
      <c r="G753" s="132"/>
      <c r="H753" s="132"/>
      <c r="I753" s="132"/>
      <c r="J753" s="132"/>
      <c r="K753" s="132"/>
      <c r="L753" s="132"/>
      <c r="M753" s="137"/>
      <c r="N753" s="137"/>
      <c r="O753" s="132"/>
      <c r="P753" s="139"/>
      <c r="Q753" s="132"/>
      <c r="R753" s="135"/>
      <c r="S753" s="132"/>
      <c r="T753" s="132"/>
      <c r="U753" s="132"/>
    </row>
    <row r="754" ht="12.75" customHeight="1">
      <c r="A754" s="132"/>
      <c r="B754" s="132"/>
      <c r="C754" s="132"/>
      <c r="D754" s="132"/>
      <c r="E754" s="54"/>
      <c r="F754" s="132"/>
      <c r="G754" s="132"/>
      <c r="H754" s="132"/>
      <c r="I754" s="132"/>
      <c r="J754" s="132"/>
      <c r="K754" s="132"/>
      <c r="L754" s="132"/>
      <c r="M754" s="137"/>
      <c r="N754" s="137"/>
      <c r="O754" s="132"/>
      <c r="P754" s="139"/>
      <c r="Q754" s="132"/>
      <c r="R754" s="135"/>
      <c r="S754" s="132"/>
      <c r="T754" s="132"/>
      <c r="U754" s="132"/>
    </row>
    <row r="755" ht="12.75" customHeight="1">
      <c r="A755" s="132"/>
      <c r="B755" s="132"/>
      <c r="C755" s="132"/>
      <c r="D755" s="132"/>
      <c r="E755" s="54"/>
      <c r="F755" s="132"/>
      <c r="G755" s="132"/>
      <c r="H755" s="132"/>
      <c r="I755" s="132"/>
      <c r="J755" s="132"/>
      <c r="K755" s="132"/>
      <c r="L755" s="132"/>
      <c r="M755" s="137"/>
      <c r="N755" s="137"/>
      <c r="O755" s="132"/>
      <c r="P755" s="139"/>
      <c r="Q755" s="132"/>
      <c r="R755" s="135"/>
      <c r="S755" s="132"/>
      <c r="T755" s="132"/>
      <c r="U755" s="132"/>
    </row>
    <row r="756" ht="12.75" customHeight="1">
      <c r="A756" s="132"/>
      <c r="B756" s="132"/>
      <c r="C756" s="132"/>
      <c r="D756" s="132"/>
      <c r="E756" s="54"/>
      <c r="F756" s="132"/>
      <c r="G756" s="132"/>
      <c r="H756" s="132"/>
      <c r="I756" s="132"/>
      <c r="J756" s="132"/>
      <c r="K756" s="132"/>
      <c r="L756" s="132"/>
      <c r="M756" s="137"/>
      <c r="N756" s="137"/>
      <c r="O756" s="132"/>
      <c r="P756" s="139"/>
      <c r="Q756" s="132"/>
      <c r="R756" s="135"/>
      <c r="S756" s="132"/>
      <c r="T756" s="132"/>
      <c r="U756" s="132"/>
    </row>
    <row r="757" ht="12.75" customHeight="1">
      <c r="A757" s="132"/>
      <c r="B757" s="132"/>
      <c r="C757" s="132"/>
      <c r="D757" s="132"/>
      <c r="E757" s="54"/>
      <c r="F757" s="132"/>
      <c r="G757" s="132"/>
      <c r="H757" s="132"/>
      <c r="I757" s="132"/>
      <c r="J757" s="132"/>
      <c r="K757" s="132"/>
      <c r="L757" s="132"/>
      <c r="M757" s="137"/>
      <c r="N757" s="137"/>
      <c r="O757" s="132"/>
      <c r="P757" s="139"/>
      <c r="Q757" s="132"/>
      <c r="R757" s="135"/>
      <c r="S757" s="132"/>
      <c r="T757" s="132"/>
      <c r="U757" s="132"/>
    </row>
    <row r="758" ht="12.75" customHeight="1">
      <c r="A758" s="132"/>
      <c r="B758" s="132"/>
      <c r="C758" s="132"/>
      <c r="D758" s="132"/>
      <c r="E758" s="54"/>
      <c r="F758" s="132"/>
      <c r="G758" s="132"/>
      <c r="H758" s="132"/>
      <c r="I758" s="132"/>
      <c r="J758" s="132"/>
      <c r="K758" s="132"/>
      <c r="L758" s="132"/>
      <c r="M758" s="137"/>
      <c r="N758" s="137"/>
      <c r="O758" s="132"/>
      <c r="P758" s="139"/>
      <c r="Q758" s="132"/>
      <c r="R758" s="135"/>
      <c r="S758" s="132"/>
      <c r="T758" s="132"/>
      <c r="U758" s="132"/>
    </row>
    <row r="759" ht="12.75" customHeight="1">
      <c r="A759" s="132"/>
      <c r="B759" s="132"/>
      <c r="C759" s="132"/>
      <c r="D759" s="132"/>
      <c r="E759" s="54"/>
      <c r="F759" s="132"/>
      <c r="G759" s="132"/>
      <c r="H759" s="132"/>
      <c r="I759" s="132"/>
      <c r="J759" s="132"/>
      <c r="K759" s="132"/>
      <c r="L759" s="132"/>
      <c r="M759" s="137"/>
      <c r="N759" s="137"/>
      <c r="O759" s="132"/>
      <c r="P759" s="139"/>
      <c r="Q759" s="132"/>
      <c r="R759" s="135"/>
      <c r="S759" s="132"/>
      <c r="T759" s="132"/>
      <c r="U759" s="132"/>
    </row>
    <row r="760" ht="12.75" customHeight="1">
      <c r="A760" s="132"/>
      <c r="B760" s="132"/>
      <c r="C760" s="132"/>
      <c r="D760" s="132"/>
      <c r="E760" s="54"/>
      <c r="F760" s="132"/>
      <c r="G760" s="132"/>
      <c r="H760" s="132"/>
      <c r="I760" s="132"/>
      <c r="J760" s="132"/>
      <c r="K760" s="132"/>
      <c r="L760" s="132"/>
      <c r="M760" s="137"/>
      <c r="N760" s="137"/>
      <c r="O760" s="132"/>
      <c r="P760" s="139"/>
      <c r="Q760" s="132"/>
      <c r="R760" s="135"/>
      <c r="S760" s="132"/>
      <c r="T760" s="132"/>
      <c r="U760" s="132"/>
    </row>
    <row r="761" ht="12.75" customHeight="1">
      <c r="A761" s="132"/>
      <c r="B761" s="132"/>
      <c r="C761" s="132"/>
      <c r="D761" s="132"/>
      <c r="E761" s="54"/>
      <c r="F761" s="132"/>
      <c r="G761" s="132"/>
      <c r="H761" s="132"/>
      <c r="I761" s="132"/>
      <c r="J761" s="132"/>
      <c r="K761" s="132"/>
      <c r="L761" s="132"/>
      <c r="M761" s="137"/>
      <c r="N761" s="137"/>
      <c r="O761" s="132"/>
      <c r="P761" s="139"/>
      <c r="Q761" s="132"/>
      <c r="R761" s="135"/>
      <c r="S761" s="132"/>
      <c r="T761" s="132"/>
      <c r="U761" s="132"/>
    </row>
    <row r="762" ht="12.75" customHeight="1">
      <c r="A762" s="132"/>
      <c r="B762" s="132"/>
      <c r="C762" s="132"/>
      <c r="D762" s="132"/>
      <c r="E762" s="54"/>
      <c r="F762" s="132"/>
      <c r="G762" s="132"/>
      <c r="H762" s="132"/>
      <c r="I762" s="132"/>
      <c r="J762" s="132"/>
      <c r="K762" s="132"/>
      <c r="L762" s="132"/>
      <c r="M762" s="137"/>
      <c r="N762" s="137"/>
      <c r="O762" s="132"/>
      <c r="P762" s="139"/>
      <c r="Q762" s="132"/>
      <c r="R762" s="135"/>
      <c r="S762" s="132"/>
      <c r="T762" s="132"/>
      <c r="U762" s="132"/>
    </row>
    <row r="763" ht="12.75" customHeight="1">
      <c r="A763" s="132"/>
      <c r="B763" s="132"/>
      <c r="C763" s="132"/>
      <c r="D763" s="132"/>
      <c r="E763" s="54"/>
      <c r="F763" s="132"/>
      <c r="G763" s="132"/>
      <c r="H763" s="132"/>
      <c r="I763" s="132"/>
      <c r="J763" s="132"/>
      <c r="K763" s="132"/>
      <c r="L763" s="132"/>
      <c r="M763" s="137"/>
      <c r="N763" s="137"/>
      <c r="O763" s="132"/>
      <c r="P763" s="139"/>
      <c r="Q763" s="132"/>
      <c r="R763" s="135"/>
      <c r="S763" s="132"/>
      <c r="T763" s="132"/>
      <c r="U763" s="132"/>
    </row>
    <row r="764" ht="12.75" customHeight="1">
      <c r="A764" s="132"/>
      <c r="B764" s="132"/>
      <c r="C764" s="132"/>
      <c r="D764" s="132"/>
      <c r="E764" s="54"/>
      <c r="F764" s="132"/>
      <c r="G764" s="132"/>
      <c r="H764" s="132"/>
      <c r="I764" s="132"/>
      <c r="J764" s="132"/>
      <c r="K764" s="132"/>
      <c r="L764" s="132"/>
      <c r="M764" s="137"/>
      <c r="N764" s="137"/>
      <c r="O764" s="132"/>
      <c r="P764" s="139"/>
      <c r="Q764" s="132"/>
      <c r="R764" s="135"/>
      <c r="S764" s="132"/>
      <c r="T764" s="132"/>
      <c r="U764" s="132"/>
    </row>
    <row r="765" ht="12.75" customHeight="1">
      <c r="A765" s="132"/>
      <c r="B765" s="132"/>
      <c r="C765" s="132"/>
      <c r="D765" s="132"/>
      <c r="E765" s="54"/>
      <c r="F765" s="132"/>
      <c r="G765" s="132"/>
      <c r="H765" s="132"/>
      <c r="I765" s="132"/>
      <c r="J765" s="132"/>
      <c r="K765" s="132"/>
      <c r="L765" s="132"/>
      <c r="M765" s="137"/>
      <c r="N765" s="137"/>
      <c r="O765" s="132"/>
      <c r="P765" s="139"/>
      <c r="Q765" s="132"/>
      <c r="R765" s="135"/>
      <c r="S765" s="132"/>
      <c r="T765" s="132"/>
      <c r="U765" s="132"/>
    </row>
    <row r="766" ht="12.75" customHeight="1">
      <c r="A766" s="132"/>
      <c r="B766" s="132"/>
      <c r="C766" s="132"/>
      <c r="D766" s="132"/>
      <c r="E766" s="54"/>
      <c r="F766" s="132"/>
      <c r="G766" s="132"/>
      <c r="H766" s="132"/>
      <c r="I766" s="132"/>
      <c r="J766" s="132"/>
      <c r="K766" s="132"/>
      <c r="L766" s="132"/>
      <c r="M766" s="137"/>
      <c r="N766" s="137"/>
      <c r="O766" s="132"/>
      <c r="P766" s="139"/>
      <c r="Q766" s="132"/>
      <c r="R766" s="135"/>
      <c r="S766" s="132"/>
      <c r="T766" s="132"/>
      <c r="U766" s="132"/>
    </row>
    <row r="767" ht="12.75" customHeight="1">
      <c r="A767" s="132"/>
      <c r="B767" s="132"/>
      <c r="C767" s="132"/>
      <c r="D767" s="132"/>
      <c r="E767" s="54"/>
      <c r="F767" s="132"/>
      <c r="G767" s="132"/>
      <c r="H767" s="132"/>
      <c r="I767" s="132"/>
      <c r="J767" s="132"/>
      <c r="K767" s="132"/>
      <c r="L767" s="132"/>
      <c r="M767" s="137"/>
      <c r="N767" s="137"/>
      <c r="O767" s="132"/>
      <c r="P767" s="139"/>
      <c r="Q767" s="132"/>
      <c r="R767" s="135"/>
      <c r="S767" s="132"/>
      <c r="T767" s="132"/>
      <c r="U767" s="132"/>
    </row>
    <row r="768" ht="12.75" customHeight="1">
      <c r="A768" s="132"/>
      <c r="B768" s="132"/>
      <c r="C768" s="132"/>
      <c r="D768" s="132"/>
      <c r="E768" s="54"/>
      <c r="F768" s="132"/>
      <c r="G768" s="132"/>
      <c r="H768" s="132"/>
      <c r="I768" s="132"/>
      <c r="J768" s="132"/>
      <c r="K768" s="132"/>
      <c r="L768" s="132"/>
      <c r="M768" s="137"/>
      <c r="N768" s="137"/>
      <c r="O768" s="132"/>
      <c r="P768" s="139"/>
      <c r="Q768" s="132"/>
      <c r="R768" s="135"/>
      <c r="S768" s="132"/>
      <c r="T768" s="132"/>
      <c r="U768" s="132"/>
    </row>
    <row r="769" ht="12.75" customHeight="1">
      <c r="A769" s="132"/>
      <c r="B769" s="132"/>
      <c r="C769" s="132"/>
      <c r="D769" s="132"/>
      <c r="E769" s="54"/>
      <c r="F769" s="132"/>
      <c r="G769" s="132"/>
      <c r="H769" s="132"/>
      <c r="I769" s="132"/>
      <c r="J769" s="132"/>
      <c r="K769" s="132"/>
      <c r="L769" s="132"/>
      <c r="M769" s="137"/>
      <c r="N769" s="137"/>
      <c r="O769" s="132"/>
      <c r="P769" s="139"/>
      <c r="Q769" s="132"/>
      <c r="R769" s="135"/>
      <c r="S769" s="132"/>
      <c r="T769" s="132"/>
      <c r="U769" s="132"/>
    </row>
    <row r="770" ht="12.75" customHeight="1">
      <c r="A770" s="132"/>
      <c r="B770" s="132"/>
      <c r="C770" s="132"/>
      <c r="D770" s="132"/>
      <c r="E770" s="54"/>
      <c r="F770" s="132"/>
      <c r="G770" s="132"/>
      <c r="H770" s="132"/>
      <c r="I770" s="132"/>
      <c r="J770" s="132"/>
      <c r="K770" s="132"/>
      <c r="L770" s="132"/>
      <c r="M770" s="137"/>
      <c r="N770" s="137"/>
      <c r="O770" s="132"/>
      <c r="P770" s="139"/>
      <c r="Q770" s="132"/>
      <c r="R770" s="135"/>
      <c r="S770" s="132"/>
      <c r="T770" s="132"/>
      <c r="U770" s="132"/>
    </row>
    <row r="771" ht="12.75" customHeight="1">
      <c r="A771" s="132"/>
      <c r="B771" s="132"/>
      <c r="C771" s="132"/>
      <c r="D771" s="132"/>
      <c r="E771" s="54"/>
      <c r="F771" s="132"/>
      <c r="G771" s="132"/>
      <c r="H771" s="132"/>
      <c r="I771" s="132"/>
      <c r="J771" s="132"/>
      <c r="K771" s="132"/>
      <c r="L771" s="132"/>
      <c r="M771" s="137"/>
      <c r="N771" s="137"/>
      <c r="O771" s="132"/>
      <c r="P771" s="139"/>
      <c r="Q771" s="132"/>
      <c r="R771" s="135"/>
      <c r="S771" s="132"/>
      <c r="T771" s="132"/>
      <c r="U771" s="132"/>
    </row>
    <row r="772" ht="12.75" customHeight="1">
      <c r="A772" s="132"/>
      <c r="B772" s="132"/>
      <c r="C772" s="132"/>
      <c r="D772" s="132"/>
      <c r="E772" s="54"/>
      <c r="F772" s="132"/>
      <c r="G772" s="132"/>
      <c r="H772" s="132"/>
      <c r="I772" s="132"/>
      <c r="J772" s="132"/>
      <c r="K772" s="132"/>
      <c r="L772" s="132"/>
      <c r="M772" s="137"/>
      <c r="N772" s="137"/>
      <c r="O772" s="132"/>
      <c r="P772" s="139"/>
      <c r="Q772" s="132"/>
      <c r="R772" s="135"/>
      <c r="S772" s="132"/>
      <c r="T772" s="132"/>
      <c r="U772" s="132"/>
    </row>
    <row r="773" ht="12.75" customHeight="1">
      <c r="A773" s="132"/>
      <c r="B773" s="132"/>
      <c r="C773" s="132"/>
      <c r="D773" s="132"/>
      <c r="E773" s="54"/>
      <c r="F773" s="132"/>
      <c r="G773" s="132"/>
      <c r="H773" s="132"/>
      <c r="I773" s="132"/>
      <c r="J773" s="132"/>
      <c r="K773" s="132"/>
      <c r="L773" s="132"/>
      <c r="M773" s="137"/>
      <c r="N773" s="137"/>
      <c r="O773" s="132"/>
      <c r="P773" s="139"/>
      <c r="Q773" s="132"/>
      <c r="R773" s="135"/>
      <c r="S773" s="132"/>
      <c r="T773" s="132"/>
      <c r="U773" s="132"/>
    </row>
    <row r="774" ht="12.75" customHeight="1">
      <c r="A774" s="132"/>
      <c r="B774" s="132"/>
      <c r="C774" s="132"/>
      <c r="D774" s="132"/>
      <c r="E774" s="54"/>
      <c r="F774" s="132"/>
      <c r="G774" s="132"/>
      <c r="H774" s="132"/>
      <c r="I774" s="132"/>
      <c r="J774" s="132"/>
      <c r="K774" s="132"/>
      <c r="L774" s="132"/>
      <c r="M774" s="137"/>
      <c r="N774" s="137"/>
      <c r="O774" s="132"/>
      <c r="P774" s="139"/>
      <c r="Q774" s="132"/>
      <c r="R774" s="135"/>
      <c r="S774" s="132"/>
      <c r="T774" s="132"/>
      <c r="U774" s="132"/>
    </row>
    <row r="775" ht="12.75" customHeight="1">
      <c r="A775" s="132"/>
      <c r="B775" s="132"/>
      <c r="C775" s="132"/>
      <c r="D775" s="132"/>
      <c r="E775" s="54"/>
      <c r="F775" s="132"/>
      <c r="G775" s="132"/>
      <c r="H775" s="132"/>
      <c r="I775" s="132"/>
      <c r="J775" s="132"/>
      <c r="K775" s="132"/>
      <c r="L775" s="132"/>
      <c r="M775" s="137"/>
      <c r="N775" s="137"/>
      <c r="O775" s="132"/>
      <c r="P775" s="139"/>
      <c r="Q775" s="132"/>
      <c r="R775" s="135"/>
      <c r="S775" s="132"/>
      <c r="T775" s="132"/>
      <c r="U775" s="132"/>
    </row>
    <row r="776" ht="12.75" customHeight="1">
      <c r="A776" s="132"/>
      <c r="B776" s="132"/>
      <c r="C776" s="132"/>
      <c r="D776" s="132"/>
      <c r="E776" s="54"/>
      <c r="F776" s="132"/>
      <c r="G776" s="132"/>
      <c r="H776" s="132"/>
      <c r="I776" s="132"/>
      <c r="J776" s="132"/>
      <c r="K776" s="132"/>
      <c r="L776" s="132"/>
      <c r="M776" s="137"/>
      <c r="N776" s="137"/>
      <c r="O776" s="132"/>
      <c r="P776" s="139"/>
      <c r="Q776" s="132"/>
      <c r="R776" s="135"/>
      <c r="S776" s="132"/>
      <c r="T776" s="132"/>
      <c r="U776" s="132"/>
    </row>
    <row r="777" ht="12.75" customHeight="1">
      <c r="A777" s="132"/>
      <c r="B777" s="132"/>
      <c r="C777" s="132"/>
      <c r="D777" s="132"/>
      <c r="E777" s="54"/>
      <c r="F777" s="132"/>
      <c r="G777" s="132"/>
      <c r="H777" s="132"/>
      <c r="I777" s="132"/>
      <c r="J777" s="132"/>
      <c r="K777" s="132"/>
      <c r="L777" s="132"/>
      <c r="M777" s="137"/>
      <c r="N777" s="137"/>
      <c r="O777" s="132"/>
      <c r="P777" s="139"/>
      <c r="Q777" s="132"/>
      <c r="R777" s="135"/>
      <c r="S777" s="132"/>
      <c r="T777" s="132"/>
      <c r="U777" s="132"/>
    </row>
    <row r="778" ht="12.75" customHeight="1">
      <c r="A778" s="132"/>
      <c r="B778" s="132"/>
      <c r="C778" s="132"/>
      <c r="D778" s="132"/>
      <c r="E778" s="54"/>
      <c r="F778" s="132"/>
      <c r="G778" s="132"/>
      <c r="H778" s="132"/>
      <c r="I778" s="132"/>
      <c r="J778" s="132"/>
      <c r="K778" s="132"/>
      <c r="L778" s="132"/>
      <c r="M778" s="137"/>
      <c r="N778" s="137"/>
      <c r="O778" s="132"/>
      <c r="P778" s="139"/>
      <c r="Q778" s="132"/>
      <c r="R778" s="135"/>
      <c r="S778" s="132"/>
      <c r="T778" s="132"/>
      <c r="U778" s="132"/>
    </row>
    <row r="779" ht="12.75" customHeight="1">
      <c r="A779" s="132"/>
      <c r="B779" s="132"/>
      <c r="C779" s="132"/>
      <c r="D779" s="132"/>
      <c r="E779" s="54"/>
      <c r="F779" s="132"/>
      <c r="G779" s="132"/>
      <c r="H779" s="132"/>
      <c r="I779" s="132"/>
      <c r="J779" s="132"/>
      <c r="K779" s="132"/>
      <c r="L779" s="132"/>
      <c r="M779" s="137"/>
      <c r="N779" s="137"/>
      <c r="O779" s="132"/>
      <c r="P779" s="139"/>
      <c r="Q779" s="132"/>
      <c r="R779" s="135"/>
      <c r="S779" s="132"/>
      <c r="T779" s="132"/>
      <c r="U779" s="132"/>
    </row>
    <row r="780" ht="12.75" customHeight="1">
      <c r="A780" s="132"/>
      <c r="B780" s="132"/>
      <c r="C780" s="132"/>
      <c r="D780" s="132"/>
      <c r="E780" s="54"/>
      <c r="F780" s="132"/>
      <c r="G780" s="132"/>
      <c r="H780" s="132"/>
      <c r="I780" s="132"/>
      <c r="J780" s="132"/>
      <c r="K780" s="132"/>
      <c r="L780" s="132"/>
      <c r="M780" s="137"/>
      <c r="N780" s="137"/>
      <c r="O780" s="132"/>
      <c r="P780" s="139"/>
      <c r="Q780" s="132"/>
      <c r="R780" s="135"/>
      <c r="S780" s="132"/>
      <c r="T780" s="132"/>
      <c r="U780" s="132"/>
    </row>
    <row r="781" ht="12.75" customHeight="1">
      <c r="A781" s="132"/>
      <c r="B781" s="132"/>
      <c r="C781" s="132"/>
      <c r="D781" s="132"/>
      <c r="E781" s="54"/>
      <c r="F781" s="132"/>
      <c r="G781" s="132"/>
      <c r="H781" s="132"/>
      <c r="I781" s="132"/>
      <c r="J781" s="132"/>
      <c r="K781" s="132"/>
      <c r="L781" s="132"/>
      <c r="M781" s="137"/>
      <c r="N781" s="137"/>
      <c r="O781" s="132"/>
      <c r="P781" s="139"/>
      <c r="Q781" s="132"/>
      <c r="R781" s="135"/>
      <c r="S781" s="132"/>
      <c r="T781" s="132"/>
      <c r="U781" s="132"/>
    </row>
    <row r="782" ht="12.75" customHeight="1">
      <c r="A782" s="132"/>
      <c r="B782" s="132"/>
      <c r="C782" s="132"/>
      <c r="D782" s="132"/>
      <c r="E782" s="54"/>
      <c r="F782" s="132"/>
      <c r="G782" s="132"/>
      <c r="H782" s="132"/>
      <c r="I782" s="132"/>
      <c r="J782" s="132"/>
      <c r="K782" s="132"/>
      <c r="L782" s="132"/>
      <c r="M782" s="137"/>
      <c r="N782" s="137"/>
      <c r="O782" s="132"/>
      <c r="P782" s="139"/>
      <c r="Q782" s="132"/>
      <c r="R782" s="135"/>
      <c r="S782" s="132"/>
      <c r="T782" s="132"/>
      <c r="U782" s="132"/>
    </row>
    <row r="783" ht="12.75" customHeight="1">
      <c r="A783" s="132"/>
      <c r="B783" s="132"/>
      <c r="C783" s="132"/>
      <c r="D783" s="132"/>
      <c r="E783" s="54"/>
      <c r="F783" s="132"/>
      <c r="G783" s="132"/>
      <c r="H783" s="132"/>
      <c r="I783" s="132"/>
      <c r="J783" s="132"/>
      <c r="K783" s="132"/>
      <c r="L783" s="132"/>
      <c r="M783" s="137"/>
      <c r="N783" s="137"/>
      <c r="O783" s="132"/>
      <c r="P783" s="139"/>
      <c r="Q783" s="132"/>
      <c r="R783" s="135"/>
      <c r="S783" s="132"/>
      <c r="T783" s="132"/>
      <c r="U783" s="132"/>
    </row>
    <row r="784" ht="12.75" customHeight="1">
      <c r="A784" s="132"/>
      <c r="B784" s="132"/>
      <c r="C784" s="132"/>
      <c r="D784" s="132"/>
      <c r="E784" s="54"/>
      <c r="F784" s="132"/>
      <c r="G784" s="132"/>
      <c r="H784" s="132"/>
      <c r="I784" s="132"/>
      <c r="J784" s="132"/>
      <c r="K784" s="132"/>
      <c r="L784" s="132"/>
      <c r="M784" s="137"/>
      <c r="N784" s="137"/>
      <c r="O784" s="132"/>
      <c r="P784" s="139"/>
      <c r="Q784" s="132"/>
      <c r="R784" s="135"/>
      <c r="S784" s="132"/>
      <c r="T784" s="132"/>
      <c r="U784" s="132"/>
    </row>
    <row r="785" ht="12.75" customHeight="1">
      <c r="A785" s="132"/>
      <c r="B785" s="132"/>
      <c r="C785" s="132"/>
      <c r="D785" s="132"/>
      <c r="E785" s="54"/>
      <c r="F785" s="132"/>
      <c r="G785" s="132"/>
      <c r="H785" s="132"/>
      <c r="I785" s="132"/>
      <c r="J785" s="132"/>
      <c r="K785" s="132"/>
      <c r="L785" s="132"/>
      <c r="M785" s="137"/>
      <c r="N785" s="137"/>
      <c r="O785" s="132"/>
      <c r="P785" s="139"/>
      <c r="Q785" s="132"/>
      <c r="R785" s="135"/>
      <c r="S785" s="132"/>
      <c r="T785" s="132"/>
      <c r="U785" s="132"/>
    </row>
    <row r="786" ht="12.75" customHeight="1">
      <c r="A786" s="132"/>
      <c r="B786" s="132"/>
      <c r="C786" s="132"/>
      <c r="D786" s="132"/>
      <c r="E786" s="54"/>
      <c r="F786" s="132"/>
      <c r="G786" s="132"/>
      <c r="H786" s="132"/>
      <c r="I786" s="132"/>
      <c r="J786" s="132"/>
      <c r="K786" s="132"/>
      <c r="L786" s="132"/>
      <c r="M786" s="137"/>
      <c r="N786" s="137"/>
      <c r="O786" s="132"/>
      <c r="P786" s="139"/>
      <c r="Q786" s="132"/>
      <c r="R786" s="135"/>
      <c r="S786" s="132"/>
      <c r="T786" s="132"/>
      <c r="U786" s="132"/>
    </row>
    <row r="787" ht="12.75" customHeight="1">
      <c r="A787" s="132"/>
      <c r="B787" s="132"/>
      <c r="C787" s="132"/>
      <c r="D787" s="132"/>
      <c r="E787" s="54"/>
      <c r="F787" s="132"/>
      <c r="G787" s="132"/>
      <c r="H787" s="132"/>
      <c r="I787" s="132"/>
      <c r="J787" s="132"/>
      <c r="K787" s="132"/>
      <c r="L787" s="132"/>
      <c r="M787" s="137"/>
      <c r="N787" s="137"/>
      <c r="O787" s="132"/>
      <c r="P787" s="139"/>
      <c r="Q787" s="132"/>
      <c r="R787" s="135"/>
      <c r="S787" s="132"/>
      <c r="T787" s="132"/>
      <c r="U787" s="132"/>
    </row>
    <row r="788" ht="12.75" customHeight="1">
      <c r="A788" s="132"/>
      <c r="B788" s="132"/>
      <c r="C788" s="132"/>
      <c r="D788" s="132"/>
      <c r="E788" s="54"/>
      <c r="F788" s="132"/>
      <c r="G788" s="132"/>
      <c r="H788" s="132"/>
      <c r="I788" s="132"/>
      <c r="J788" s="132"/>
      <c r="K788" s="132"/>
      <c r="L788" s="132"/>
      <c r="M788" s="137"/>
      <c r="N788" s="137"/>
      <c r="O788" s="132"/>
      <c r="P788" s="139"/>
      <c r="Q788" s="132"/>
      <c r="R788" s="135"/>
      <c r="S788" s="132"/>
      <c r="T788" s="132"/>
      <c r="U788" s="132"/>
    </row>
    <row r="789" ht="12.75" customHeight="1">
      <c r="A789" s="132"/>
      <c r="B789" s="132"/>
      <c r="C789" s="132"/>
      <c r="D789" s="132"/>
      <c r="E789" s="54"/>
      <c r="F789" s="132"/>
      <c r="G789" s="132"/>
      <c r="H789" s="132"/>
      <c r="I789" s="132"/>
      <c r="J789" s="132"/>
      <c r="K789" s="132"/>
      <c r="L789" s="132"/>
      <c r="M789" s="137"/>
      <c r="N789" s="137"/>
      <c r="O789" s="132"/>
      <c r="P789" s="139"/>
      <c r="Q789" s="132"/>
      <c r="R789" s="135"/>
      <c r="S789" s="132"/>
      <c r="T789" s="132"/>
      <c r="U789" s="132"/>
    </row>
    <row r="790" ht="12.75" customHeight="1">
      <c r="A790" s="132"/>
      <c r="B790" s="132"/>
      <c r="C790" s="132"/>
      <c r="D790" s="132"/>
      <c r="E790" s="54"/>
      <c r="F790" s="132"/>
      <c r="G790" s="132"/>
      <c r="H790" s="132"/>
      <c r="I790" s="132"/>
      <c r="J790" s="132"/>
      <c r="K790" s="132"/>
      <c r="L790" s="132"/>
      <c r="M790" s="137"/>
      <c r="N790" s="137"/>
      <c r="O790" s="132"/>
      <c r="P790" s="139"/>
      <c r="Q790" s="132"/>
      <c r="R790" s="135"/>
      <c r="S790" s="132"/>
      <c r="T790" s="132"/>
      <c r="U790" s="132"/>
    </row>
    <row r="791" ht="12.75" customHeight="1">
      <c r="A791" s="132"/>
      <c r="B791" s="132"/>
      <c r="C791" s="132"/>
      <c r="D791" s="132"/>
      <c r="E791" s="54"/>
      <c r="F791" s="132"/>
      <c r="G791" s="132"/>
      <c r="H791" s="132"/>
      <c r="I791" s="132"/>
      <c r="J791" s="132"/>
      <c r="K791" s="132"/>
      <c r="L791" s="132"/>
      <c r="M791" s="137"/>
      <c r="N791" s="137"/>
      <c r="O791" s="132"/>
      <c r="P791" s="139"/>
      <c r="Q791" s="132"/>
      <c r="R791" s="135"/>
      <c r="S791" s="132"/>
      <c r="T791" s="132"/>
      <c r="U791" s="132"/>
    </row>
    <row r="792" ht="12.75" customHeight="1">
      <c r="A792" s="132"/>
      <c r="B792" s="132"/>
      <c r="C792" s="132"/>
      <c r="D792" s="132"/>
      <c r="E792" s="54"/>
      <c r="F792" s="132"/>
      <c r="G792" s="132"/>
      <c r="H792" s="132"/>
      <c r="I792" s="132"/>
      <c r="J792" s="132"/>
      <c r="K792" s="132"/>
      <c r="L792" s="132"/>
      <c r="M792" s="137"/>
      <c r="N792" s="137"/>
      <c r="O792" s="132"/>
      <c r="P792" s="139"/>
      <c r="Q792" s="132"/>
      <c r="R792" s="135"/>
      <c r="S792" s="132"/>
      <c r="T792" s="132"/>
      <c r="U792" s="132"/>
    </row>
    <row r="793" ht="12.75" customHeight="1">
      <c r="A793" s="132"/>
      <c r="B793" s="132"/>
      <c r="C793" s="132"/>
      <c r="D793" s="132"/>
      <c r="E793" s="54"/>
      <c r="F793" s="132"/>
      <c r="G793" s="132"/>
      <c r="H793" s="132"/>
      <c r="I793" s="132"/>
      <c r="J793" s="132"/>
      <c r="K793" s="132"/>
      <c r="L793" s="132"/>
      <c r="M793" s="137"/>
      <c r="N793" s="137"/>
      <c r="O793" s="132"/>
      <c r="P793" s="139"/>
      <c r="Q793" s="132"/>
      <c r="R793" s="135"/>
      <c r="S793" s="132"/>
      <c r="T793" s="132"/>
      <c r="U793" s="132"/>
    </row>
    <row r="794" ht="12.75" customHeight="1">
      <c r="A794" s="132"/>
      <c r="B794" s="132"/>
      <c r="C794" s="132"/>
      <c r="D794" s="132"/>
      <c r="E794" s="54"/>
      <c r="F794" s="132"/>
      <c r="G794" s="132"/>
      <c r="H794" s="132"/>
      <c r="I794" s="132"/>
      <c r="J794" s="132"/>
      <c r="K794" s="132"/>
      <c r="L794" s="132"/>
      <c r="M794" s="137"/>
      <c r="N794" s="137"/>
      <c r="O794" s="132"/>
      <c r="P794" s="139"/>
      <c r="Q794" s="132"/>
      <c r="R794" s="135"/>
      <c r="S794" s="132"/>
      <c r="T794" s="132"/>
      <c r="U794" s="132"/>
    </row>
    <row r="795" ht="12.75" customHeight="1">
      <c r="A795" s="132"/>
      <c r="B795" s="132"/>
      <c r="C795" s="132"/>
      <c r="D795" s="132"/>
      <c r="E795" s="54"/>
      <c r="F795" s="132"/>
      <c r="G795" s="132"/>
      <c r="H795" s="132"/>
      <c r="I795" s="132"/>
      <c r="J795" s="132"/>
      <c r="K795" s="132"/>
      <c r="L795" s="132"/>
      <c r="M795" s="137"/>
      <c r="N795" s="137"/>
      <c r="O795" s="132"/>
      <c r="P795" s="139"/>
      <c r="Q795" s="132"/>
      <c r="R795" s="135"/>
      <c r="S795" s="132"/>
      <c r="T795" s="132"/>
      <c r="U795" s="132"/>
    </row>
    <row r="796" ht="12.75" customHeight="1">
      <c r="A796" s="132"/>
      <c r="B796" s="132"/>
      <c r="C796" s="132"/>
      <c r="D796" s="132"/>
      <c r="E796" s="54"/>
      <c r="F796" s="132"/>
      <c r="G796" s="132"/>
      <c r="H796" s="132"/>
      <c r="I796" s="132"/>
      <c r="J796" s="132"/>
      <c r="K796" s="132"/>
      <c r="L796" s="132"/>
      <c r="M796" s="137"/>
      <c r="N796" s="137"/>
      <c r="O796" s="132"/>
      <c r="P796" s="139"/>
      <c r="Q796" s="132"/>
      <c r="R796" s="135"/>
      <c r="S796" s="132"/>
      <c r="T796" s="132"/>
      <c r="U796" s="132"/>
    </row>
    <row r="797" ht="12.75" customHeight="1">
      <c r="A797" s="132"/>
      <c r="B797" s="132"/>
      <c r="C797" s="132"/>
      <c r="D797" s="132"/>
      <c r="E797" s="54"/>
      <c r="F797" s="132"/>
      <c r="G797" s="132"/>
      <c r="H797" s="132"/>
      <c r="I797" s="132"/>
      <c r="J797" s="132"/>
      <c r="K797" s="132"/>
      <c r="L797" s="132"/>
      <c r="M797" s="137"/>
      <c r="N797" s="137"/>
      <c r="O797" s="132"/>
      <c r="P797" s="139"/>
      <c r="Q797" s="132"/>
      <c r="R797" s="135"/>
      <c r="S797" s="132"/>
      <c r="T797" s="132"/>
      <c r="U797" s="132"/>
    </row>
    <row r="798" ht="12.75" customHeight="1">
      <c r="A798" s="132"/>
      <c r="B798" s="132"/>
      <c r="C798" s="132"/>
      <c r="D798" s="132"/>
      <c r="E798" s="54"/>
      <c r="F798" s="132"/>
      <c r="G798" s="132"/>
      <c r="H798" s="132"/>
      <c r="I798" s="132"/>
      <c r="J798" s="132"/>
      <c r="K798" s="132"/>
      <c r="L798" s="132"/>
      <c r="M798" s="137"/>
      <c r="N798" s="137"/>
      <c r="O798" s="132"/>
      <c r="P798" s="139"/>
      <c r="Q798" s="132"/>
      <c r="R798" s="135"/>
      <c r="S798" s="132"/>
      <c r="T798" s="132"/>
      <c r="U798" s="132"/>
    </row>
    <row r="799" ht="12.75" customHeight="1">
      <c r="A799" s="132"/>
      <c r="B799" s="132"/>
      <c r="C799" s="132"/>
      <c r="D799" s="132"/>
      <c r="E799" s="54"/>
      <c r="F799" s="132"/>
      <c r="G799" s="132"/>
      <c r="H799" s="132"/>
      <c r="I799" s="132"/>
      <c r="J799" s="132"/>
      <c r="K799" s="132"/>
      <c r="L799" s="132"/>
      <c r="M799" s="137"/>
      <c r="N799" s="137"/>
      <c r="O799" s="132"/>
      <c r="P799" s="139"/>
      <c r="Q799" s="132"/>
      <c r="R799" s="135"/>
      <c r="S799" s="132"/>
      <c r="T799" s="132"/>
      <c r="U799" s="132"/>
    </row>
    <row r="800" ht="12.75" customHeight="1">
      <c r="A800" s="132"/>
      <c r="B800" s="132"/>
      <c r="C800" s="132"/>
      <c r="D800" s="132"/>
      <c r="E800" s="54"/>
      <c r="F800" s="132"/>
      <c r="G800" s="132"/>
      <c r="H800" s="132"/>
      <c r="I800" s="132"/>
      <c r="J800" s="132"/>
      <c r="K800" s="132"/>
      <c r="L800" s="132"/>
      <c r="M800" s="137"/>
      <c r="N800" s="137"/>
      <c r="O800" s="132"/>
      <c r="P800" s="139"/>
      <c r="Q800" s="132"/>
      <c r="R800" s="135"/>
      <c r="S800" s="132"/>
      <c r="T800" s="132"/>
      <c r="U800" s="132"/>
    </row>
    <row r="801" ht="12.75" customHeight="1">
      <c r="A801" s="132"/>
      <c r="B801" s="132"/>
      <c r="C801" s="132"/>
      <c r="D801" s="132"/>
      <c r="E801" s="54"/>
      <c r="F801" s="132"/>
      <c r="G801" s="132"/>
      <c r="H801" s="132"/>
      <c r="I801" s="132"/>
      <c r="J801" s="132"/>
      <c r="K801" s="132"/>
      <c r="L801" s="132"/>
      <c r="M801" s="137"/>
      <c r="N801" s="137"/>
      <c r="O801" s="132"/>
      <c r="P801" s="139"/>
      <c r="Q801" s="132"/>
      <c r="R801" s="135"/>
      <c r="S801" s="132"/>
      <c r="T801" s="132"/>
      <c r="U801" s="132"/>
    </row>
    <row r="802" ht="12.75" customHeight="1">
      <c r="A802" s="132"/>
      <c r="B802" s="132"/>
      <c r="C802" s="132"/>
      <c r="D802" s="132"/>
      <c r="E802" s="54"/>
      <c r="F802" s="132"/>
      <c r="G802" s="132"/>
      <c r="H802" s="132"/>
      <c r="I802" s="132"/>
      <c r="J802" s="132"/>
      <c r="K802" s="132"/>
      <c r="L802" s="132"/>
      <c r="M802" s="137"/>
      <c r="N802" s="137"/>
      <c r="O802" s="132"/>
      <c r="P802" s="139"/>
      <c r="Q802" s="132"/>
      <c r="R802" s="135"/>
      <c r="S802" s="132"/>
      <c r="T802" s="132"/>
      <c r="U802" s="132"/>
    </row>
    <row r="803" ht="12.75" customHeight="1">
      <c r="A803" s="132"/>
      <c r="B803" s="132"/>
      <c r="C803" s="132"/>
      <c r="D803" s="132"/>
      <c r="E803" s="54"/>
      <c r="F803" s="132"/>
      <c r="G803" s="132"/>
      <c r="H803" s="132"/>
      <c r="I803" s="132"/>
      <c r="J803" s="132"/>
      <c r="K803" s="132"/>
      <c r="L803" s="132"/>
      <c r="M803" s="137"/>
      <c r="N803" s="137"/>
      <c r="O803" s="132"/>
      <c r="P803" s="139"/>
      <c r="Q803" s="132"/>
      <c r="R803" s="135"/>
      <c r="S803" s="132"/>
      <c r="T803" s="132"/>
      <c r="U803" s="132"/>
    </row>
    <row r="804" ht="12.75" customHeight="1">
      <c r="A804" s="132"/>
      <c r="B804" s="132"/>
      <c r="C804" s="132"/>
      <c r="D804" s="132"/>
      <c r="E804" s="54"/>
      <c r="F804" s="132"/>
      <c r="G804" s="132"/>
      <c r="H804" s="132"/>
      <c r="I804" s="132"/>
      <c r="J804" s="132"/>
      <c r="K804" s="132"/>
      <c r="L804" s="132"/>
      <c r="M804" s="137"/>
      <c r="N804" s="137"/>
      <c r="O804" s="132"/>
      <c r="P804" s="139"/>
      <c r="Q804" s="132"/>
      <c r="R804" s="135"/>
      <c r="S804" s="132"/>
      <c r="T804" s="132"/>
      <c r="U804" s="132"/>
    </row>
    <row r="805" ht="12.75" customHeight="1">
      <c r="A805" s="132"/>
      <c r="B805" s="132"/>
      <c r="C805" s="132"/>
      <c r="D805" s="132"/>
      <c r="E805" s="54"/>
      <c r="F805" s="132"/>
      <c r="G805" s="132"/>
      <c r="H805" s="132"/>
      <c r="I805" s="132"/>
      <c r="J805" s="132"/>
      <c r="K805" s="132"/>
      <c r="L805" s="132"/>
      <c r="M805" s="137"/>
      <c r="N805" s="137"/>
      <c r="O805" s="132"/>
      <c r="P805" s="139"/>
      <c r="Q805" s="132"/>
      <c r="R805" s="135"/>
      <c r="S805" s="132"/>
      <c r="T805" s="132"/>
      <c r="U805" s="132"/>
    </row>
    <row r="806" ht="12.75" customHeight="1">
      <c r="A806" s="132"/>
      <c r="B806" s="132"/>
      <c r="C806" s="132"/>
      <c r="D806" s="132"/>
      <c r="E806" s="54"/>
      <c r="F806" s="132"/>
      <c r="G806" s="132"/>
      <c r="H806" s="132"/>
      <c r="I806" s="132"/>
      <c r="J806" s="132"/>
      <c r="K806" s="132"/>
      <c r="L806" s="132"/>
      <c r="M806" s="137"/>
      <c r="N806" s="137"/>
      <c r="O806" s="132"/>
      <c r="P806" s="139"/>
      <c r="Q806" s="132"/>
      <c r="R806" s="135"/>
      <c r="S806" s="132"/>
      <c r="T806" s="132"/>
      <c r="U806" s="132"/>
    </row>
    <row r="807" ht="12.75" customHeight="1">
      <c r="A807" s="132"/>
      <c r="B807" s="132"/>
      <c r="C807" s="132"/>
      <c r="D807" s="132"/>
      <c r="E807" s="54"/>
      <c r="F807" s="132"/>
      <c r="G807" s="132"/>
      <c r="H807" s="132"/>
      <c r="I807" s="132"/>
      <c r="J807" s="132"/>
      <c r="K807" s="132"/>
      <c r="L807" s="132"/>
      <c r="M807" s="137"/>
      <c r="N807" s="137"/>
      <c r="O807" s="132"/>
      <c r="P807" s="139"/>
      <c r="Q807" s="132"/>
      <c r="R807" s="135"/>
      <c r="S807" s="132"/>
      <c r="T807" s="132"/>
      <c r="U807" s="132"/>
    </row>
    <row r="808" ht="12.75" customHeight="1">
      <c r="A808" s="132"/>
      <c r="B808" s="132"/>
      <c r="C808" s="132"/>
      <c r="D808" s="132"/>
      <c r="E808" s="54"/>
      <c r="F808" s="132"/>
      <c r="G808" s="132"/>
      <c r="H808" s="132"/>
      <c r="I808" s="132"/>
      <c r="J808" s="132"/>
      <c r="K808" s="132"/>
      <c r="L808" s="132"/>
      <c r="M808" s="137"/>
      <c r="N808" s="137"/>
      <c r="O808" s="132"/>
      <c r="P808" s="139"/>
      <c r="Q808" s="132"/>
      <c r="R808" s="135"/>
      <c r="S808" s="132"/>
      <c r="T808" s="132"/>
      <c r="U808" s="132"/>
    </row>
    <row r="809" ht="12.75" customHeight="1">
      <c r="A809" s="132"/>
      <c r="B809" s="132"/>
      <c r="C809" s="132"/>
      <c r="D809" s="132"/>
      <c r="E809" s="54"/>
      <c r="F809" s="132"/>
      <c r="G809" s="132"/>
      <c r="H809" s="132"/>
      <c r="I809" s="132"/>
      <c r="J809" s="132"/>
      <c r="K809" s="132"/>
      <c r="L809" s="132"/>
      <c r="M809" s="137"/>
      <c r="N809" s="137"/>
      <c r="O809" s="132"/>
      <c r="P809" s="139"/>
      <c r="Q809" s="132"/>
      <c r="R809" s="135"/>
      <c r="S809" s="132"/>
      <c r="T809" s="132"/>
      <c r="U809" s="132"/>
    </row>
    <row r="810" ht="12.75" customHeight="1">
      <c r="A810" s="132"/>
      <c r="B810" s="132"/>
      <c r="C810" s="132"/>
      <c r="D810" s="132"/>
      <c r="E810" s="54"/>
      <c r="F810" s="132"/>
      <c r="G810" s="132"/>
      <c r="H810" s="132"/>
      <c r="I810" s="132"/>
      <c r="J810" s="132"/>
      <c r="K810" s="132"/>
      <c r="L810" s="132"/>
      <c r="M810" s="137"/>
      <c r="N810" s="137"/>
      <c r="O810" s="132"/>
      <c r="P810" s="139"/>
      <c r="Q810" s="132"/>
      <c r="R810" s="135"/>
      <c r="S810" s="132"/>
      <c r="T810" s="132"/>
      <c r="U810" s="132"/>
    </row>
    <row r="811" ht="12.75" customHeight="1">
      <c r="A811" s="132"/>
      <c r="B811" s="132"/>
      <c r="C811" s="132"/>
      <c r="D811" s="132"/>
      <c r="E811" s="54"/>
      <c r="F811" s="132"/>
      <c r="G811" s="132"/>
      <c r="H811" s="132"/>
      <c r="I811" s="132"/>
      <c r="J811" s="132"/>
      <c r="K811" s="132"/>
      <c r="L811" s="132"/>
      <c r="M811" s="137"/>
      <c r="N811" s="137"/>
      <c r="O811" s="132"/>
      <c r="P811" s="139"/>
      <c r="Q811" s="132"/>
      <c r="R811" s="135"/>
      <c r="S811" s="132"/>
      <c r="T811" s="132"/>
      <c r="U811" s="132"/>
    </row>
    <row r="812" ht="12.75" customHeight="1">
      <c r="A812" s="132"/>
      <c r="B812" s="132"/>
      <c r="C812" s="132"/>
      <c r="D812" s="132"/>
      <c r="E812" s="54"/>
      <c r="F812" s="132"/>
      <c r="G812" s="132"/>
      <c r="H812" s="132"/>
      <c r="I812" s="132"/>
      <c r="J812" s="132"/>
      <c r="K812" s="132"/>
      <c r="L812" s="132"/>
      <c r="M812" s="137"/>
      <c r="N812" s="137"/>
      <c r="O812" s="132"/>
      <c r="P812" s="139"/>
      <c r="Q812" s="132"/>
      <c r="R812" s="135"/>
      <c r="S812" s="132"/>
      <c r="T812" s="132"/>
      <c r="U812" s="132"/>
    </row>
    <row r="813" ht="12.75" customHeight="1">
      <c r="A813" s="132"/>
      <c r="B813" s="132"/>
      <c r="C813" s="132"/>
      <c r="D813" s="132"/>
      <c r="E813" s="54"/>
      <c r="F813" s="132"/>
      <c r="G813" s="132"/>
      <c r="H813" s="132"/>
      <c r="I813" s="132"/>
      <c r="J813" s="132"/>
      <c r="K813" s="132"/>
      <c r="L813" s="132"/>
      <c r="M813" s="137"/>
      <c r="N813" s="137"/>
      <c r="O813" s="132"/>
      <c r="P813" s="139"/>
      <c r="Q813" s="132"/>
      <c r="R813" s="135"/>
      <c r="S813" s="132"/>
      <c r="T813" s="132"/>
      <c r="U813" s="132"/>
    </row>
    <row r="814" ht="12.75" customHeight="1">
      <c r="A814" s="132"/>
      <c r="B814" s="132"/>
      <c r="C814" s="132"/>
      <c r="D814" s="132"/>
      <c r="E814" s="54"/>
      <c r="F814" s="132"/>
      <c r="G814" s="132"/>
      <c r="H814" s="132"/>
      <c r="I814" s="132"/>
      <c r="J814" s="132"/>
      <c r="K814" s="132"/>
      <c r="L814" s="132"/>
      <c r="M814" s="137"/>
      <c r="N814" s="137"/>
      <c r="O814" s="132"/>
      <c r="P814" s="139"/>
      <c r="Q814" s="132"/>
      <c r="R814" s="135"/>
      <c r="S814" s="132"/>
      <c r="T814" s="132"/>
      <c r="U814" s="132"/>
    </row>
    <row r="815" ht="12.75" customHeight="1">
      <c r="A815" s="132"/>
      <c r="B815" s="132"/>
      <c r="C815" s="132"/>
      <c r="D815" s="132"/>
      <c r="E815" s="54"/>
      <c r="F815" s="132"/>
      <c r="G815" s="132"/>
      <c r="H815" s="132"/>
      <c r="I815" s="132"/>
      <c r="J815" s="132"/>
      <c r="K815" s="132"/>
      <c r="L815" s="132"/>
      <c r="M815" s="137"/>
      <c r="N815" s="137"/>
      <c r="O815" s="132"/>
      <c r="P815" s="139"/>
      <c r="Q815" s="132"/>
      <c r="R815" s="135"/>
      <c r="S815" s="132"/>
      <c r="T815" s="132"/>
      <c r="U815" s="132"/>
    </row>
    <row r="816" ht="12.75" customHeight="1">
      <c r="A816" s="132"/>
      <c r="B816" s="132"/>
      <c r="C816" s="132"/>
      <c r="D816" s="132"/>
      <c r="E816" s="54"/>
      <c r="F816" s="132"/>
      <c r="G816" s="132"/>
      <c r="H816" s="132"/>
      <c r="I816" s="132"/>
      <c r="J816" s="132"/>
      <c r="K816" s="132"/>
      <c r="L816" s="132"/>
      <c r="M816" s="137"/>
      <c r="N816" s="137"/>
      <c r="O816" s="132"/>
      <c r="P816" s="139"/>
      <c r="Q816" s="132"/>
      <c r="R816" s="135"/>
      <c r="S816" s="132"/>
      <c r="T816" s="132"/>
      <c r="U816" s="132"/>
    </row>
    <row r="817" ht="12.75" customHeight="1">
      <c r="A817" s="132"/>
      <c r="B817" s="132"/>
      <c r="C817" s="132"/>
      <c r="D817" s="132"/>
      <c r="E817" s="54"/>
      <c r="F817" s="132"/>
      <c r="G817" s="132"/>
      <c r="H817" s="132"/>
      <c r="I817" s="132"/>
      <c r="J817" s="132"/>
      <c r="K817" s="132"/>
      <c r="L817" s="132"/>
      <c r="M817" s="137"/>
      <c r="N817" s="137"/>
      <c r="O817" s="132"/>
      <c r="P817" s="139"/>
      <c r="Q817" s="132"/>
      <c r="R817" s="135"/>
      <c r="S817" s="132"/>
      <c r="T817" s="132"/>
      <c r="U817" s="132"/>
    </row>
    <row r="818" ht="12.75" customHeight="1">
      <c r="A818" s="132"/>
      <c r="B818" s="132"/>
      <c r="C818" s="132"/>
      <c r="D818" s="132"/>
      <c r="E818" s="54"/>
      <c r="F818" s="132"/>
      <c r="G818" s="132"/>
      <c r="H818" s="132"/>
      <c r="I818" s="132"/>
      <c r="J818" s="132"/>
      <c r="K818" s="132"/>
      <c r="L818" s="132"/>
      <c r="M818" s="137"/>
      <c r="N818" s="137"/>
      <c r="O818" s="132"/>
      <c r="P818" s="139"/>
      <c r="Q818" s="132"/>
      <c r="R818" s="135"/>
      <c r="S818" s="132"/>
      <c r="T818" s="132"/>
      <c r="U818" s="132"/>
    </row>
    <row r="819" ht="12.75" customHeight="1">
      <c r="A819" s="132"/>
      <c r="B819" s="132"/>
      <c r="C819" s="132"/>
      <c r="D819" s="132"/>
      <c r="E819" s="54"/>
      <c r="F819" s="132"/>
      <c r="G819" s="132"/>
      <c r="H819" s="132"/>
      <c r="I819" s="132"/>
      <c r="J819" s="132"/>
      <c r="K819" s="132"/>
      <c r="L819" s="132"/>
      <c r="M819" s="137"/>
      <c r="N819" s="137"/>
      <c r="O819" s="132"/>
      <c r="P819" s="139"/>
      <c r="Q819" s="132"/>
      <c r="R819" s="135"/>
      <c r="S819" s="132"/>
      <c r="T819" s="132"/>
      <c r="U819" s="132"/>
    </row>
    <row r="820" ht="12.75" customHeight="1">
      <c r="A820" s="132"/>
      <c r="B820" s="132"/>
      <c r="C820" s="132"/>
      <c r="D820" s="132"/>
      <c r="E820" s="54"/>
      <c r="F820" s="132"/>
      <c r="G820" s="132"/>
      <c r="H820" s="132"/>
      <c r="I820" s="132"/>
      <c r="J820" s="132"/>
      <c r="K820" s="132"/>
      <c r="L820" s="132"/>
      <c r="M820" s="137"/>
      <c r="N820" s="137"/>
      <c r="O820" s="132"/>
      <c r="P820" s="139"/>
      <c r="Q820" s="132"/>
      <c r="R820" s="135"/>
      <c r="S820" s="132"/>
      <c r="T820" s="132"/>
      <c r="U820" s="132"/>
    </row>
    <row r="821" ht="12.75" customHeight="1">
      <c r="A821" s="132"/>
      <c r="B821" s="132"/>
      <c r="C821" s="132"/>
      <c r="D821" s="132"/>
      <c r="E821" s="54"/>
      <c r="F821" s="132"/>
      <c r="G821" s="132"/>
      <c r="H821" s="132"/>
      <c r="I821" s="132"/>
      <c r="J821" s="132"/>
      <c r="K821" s="132"/>
      <c r="L821" s="132"/>
      <c r="M821" s="137"/>
      <c r="N821" s="137"/>
      <c r="O821" s="132"/>
      <c r="P821" s="139"/>
      <c r="Q821" s="132"/>
      <c r="R821" s="135"/>
      <c r="S821" s="132"/>
      <c r="T821" s="132"/>
      <c r="U821" s="132"/>
    </row>
    <row r="822" ht="12.75" customHeight="1">
      <c r="A822" s="132"/>
      <c r="B822" s="132"/>
      <c r="C822" s="132"/>
      <c r="D822" s="132"/>
      <c r="E822" s="54"/>
      <c r="F822" s="132"/>
      <c r="G822" s="132"/>
      <c r="H822" s="132"/>
      <c r="I822" s="132"/>
      <c r="J822" s="132"/>
      <c r="K822" s="132"/>
      <c r="L822" s="132"/>
      <c r="M822" s="137"/>
      <c r="N822" s="137"/>
      <c r="O822" s="132"/>
      <c r="P822" s="139"/>
      <c r="Q822" s="132"/>
      <c r="R822" s="135"/>
      <c r="S822" s="132"/>
      <c r="T822" s="132"/>
      <c r="U822" s="132"/>
    </row>
    <row r="823" ht="12.75" customHeight="1">
      <c r="A823" s="132"/>
      <c r="B823" s="132"/>
      <c r="C823" s="132"/>
      <c r="D823" s="132"/>
      <c r="E823" s="54"/>
      <c r="F823" s="132"/>
      <c r="G823" s="132"/>
      <c r="H823" s="132"/>
      <c r="I823" s="132"/>
      <c r="J823" s="132"/>
      <c r="K823" s="132"/>
      <c r="L823" s="132"/>
      <c r="M823" s="137"/>
      <c r="N823" s="137"/>
      <c r="O823" s="132"/>
      <c r="P823" s="139"/>
      <c r="Q823" s="132"/>
      <c r="R823" s="135"/>
      <c r="S823" s="132"/>
      <c r="T823" s="132"/>
      <c r="U823" s="132"/>
    </row>
    <row r="824" ht="12.75" customHeight="1">
      <c r="A824" s="132"/>
      <c r="B824" s="132"/>
      <c r="C824" s="132"/>
      <c r="D824" s="132"/>
      <c r="E824" s="54"/>
      <c r="F824" s="132"/>
      <c r="G824" s="132"/>
      <c r="H824" s="132"/>
      <c r="I824" s="132"/>
      <c r="J824" s="132"/>
      <c r="K824" s="132"/>
      <c r="L824" s="132"/>
      <c r="M824" s="137"/>
      <c r="N824" s="137"/>
      <c r="O824" s="132"/>
      <c r="P824" s="139"/>
      <c r="Q824" s="132"/>
      <c r="R824" s="135"/>
      <c r="S824" s="132"/>
      <c r="T824" s="132"/>
      <c r="U824" s="132"/>
    </row>
    <row r="825" ht="12.75" customHeight="1">
      <c r="A825" s="132"/>
      <c r="B825" s="132"/>
      <c r="C825" s="132"/>
      <c r="D825" s="132"/>
      <c r="E825" s="54"/>
      <c r="F825" s="132"/>
      <c r="G825" s="132"/>
      <c r="H825" s="132"/>
      <c r="I825" s="132"/>
      <c r="J825" s="132"/>
      <c r="K825" s="132"/>
      <c r="L825" s="132"/>
      <c r="M825" s="137"/>
      <c r="N825" s="137"/>
      <c r="O825" s="132"/>
      <c r="P825" s="139"/>
      <c r="Q825" s="132"/>
      <c r="R825" s="135"/>
      <c r="S825" s="132"/>
      <c r="T825" s="132"/>
      <c r="U825" s="132"/>
    </row>
    <row r="826" ht="12.75" customHeight="1">
      <c r="A826" s="132"/>
      <c r="B826" s="132"/>
      <c r="C826" s="132"/>
      <c r="D826" s="132"/>
      <c r="E826" s="54"/>
      <c r="F826" s="132"/>
      <c r="G826" s="132"/>
      <c r="H826" s="132"/>
      <c r="I826" s="132"/>
      <c r="J826" s="132"/>
      <c r="K826" s="132"/>
      <c r="L826" s="132"/>
      <c r="M826" s="137"/>
      <c r="N826" s="137"/>
      <c r="O826" s="132"/>
      <c r="P826" s="139"/>
      <c r="Q826" s="132"/>
      <c r="R826" s="135"/>
      <c r="S826" s="132"/>
      <c r="T826" s="132"/>
      <c r="U826" s="132"/>
    </row>
    <row r="827" ht="12.75" customHeight="1">
      <c r="A827" s="132"/>
      <c r="B827" s="132"/>
      <c r="C827" s="132"/>
      <c r="D827" s="132"/>
      <c r="E827" s="54"/>
      <c r="F827" s="132"/>
      <c r="G827" s="132"/>
      <c r="H827" s="132"/>
      <c r="I827" s="132"/>
      <c r="J827" s="132"/>
      <c r="K827" s="132"/>
      <c r="L827" s="132"/>
      <c r="M827" s="137"/>
      <c r="N827" s="137"/>
      <c r="O827" s="132"/>
      <c r="P827" s="139"/>
      <c r="Q827" s="132"/>
      <c r="R827" s="135"/>
      <c r="S827" s="132"/>
      <c r="T827" s="132"/>
      <c r="U827" s="132"/>
    </row>
    <row r="828" ht="12.75" customHeight="1">
      <c r="A828" s="132"/>
      <c r="B828" s="132"/>
      <c r="C828" s="132"/>
      <c r="D828" s="132"/>
      <c r="E828" s="54"/>
      <c r="F828" s="132"/>
      <c r="G828" s="132"/>
      <c r="H828" s="132"/>
      <c r="I828" s="132"/>
      <c r="J828" s="132"/>
      <c r="K828" s="132"/>
      <c r="L828" s="132"/>
      <c r="M828" s="137"/>
      <c r="N828" s="137"/>
      <c r="O828" s="132"/>
      <c r="P828" s="139"/>
      <c r="Q828" s="132"/>
      <c r="R828" s="135"/>
      <c r="S828" s="132"/>
      <c r="T828" s="132"/>
      <c r="U828" s="132"/>
    </row>
    <row r="829" ht="12.75" customHeight="1">
      <c r="A829" s="132"/>
      <c r="B829" s="132"/>
      <c r="C829" s="132"/>
      <c r="D829" s="132"/>
      <c r="E829" s="54"/>
      <c r="F829" s="132"/>
      <c r="G829" s="132"/>
      <c r="H829" s="132"/>
      <c r="I829" s="132"/>
      <c r="J829" s="132"/>
      <c r="K829" s="132"/>
      <c r="L829" s="132"/>
      <c r="M829" s="137"/>
      <c r="N829" s="137"/>
      <c r="O829" s="132"/>
      <c r="P829" s="139"/>
      <c r="Q829" s="132"/>
      <c r="R829" s="135"/>
      <c r="S829" s="132"/>
      <c r="T829" s="132"/>
      <c r="U829" s="132"/>
    </row>
    <row r="830" ht="12.75" customHeight="1">
      <c r="A830" s="132"/>
      <c r="B830" s="132"/>
      <c r="C830" s="132"/>
      <c r="D830" s="132"/>
      <c r="E830" s="54"/>
      <c r="F830" s="132"/>
      <c r="G830" s="132"/>
      <c r="H830" s="132"/>
      <c r="I830" s="132"/>
      <c r="J830" s="132"/>
      <c r="K830" s="132"/>
      <c r="L830" s="132"/>
      <c r="M830" s="137"/>
      <c r="N830" s="137"/>
      <c r="O830" s="132"/>
      <c r="P830" s="139"/>
      <c r="Q830" s="132"/>
      <c r="R830" s="135"/>
      <c r="S830" s="132"/>
      <c r="T830" s="132"/>
      <c r="U830" s="132"/>
    </row>
    <row r="831" ht="12.75" customHeight="1">
      <c r="A831" s="132"/>
      <c r="B831" s="132"/>
      <c r="C831" s="132"/>
      <c r="D831" s="132"/>
      <c r="E831" s="54"/>
      <c r="F831" s="132"/>
      <c r="G831" s="132"/>
      <c r="H831" s="132"/>
      <c r="I831" s="132"/>
      <c r="J831" s="132"/>
      <c r="K831" s="132"/>
      <c r="L831" s="132"/>
      <c r="M831" s="137"/>
      <c r="N831" s="137"/>
      <c r="O831" s="132"/>
      <c r="P831" s="139"/>
      <c r="Q831" s="132"/>
      <c r="R831" s="135"/>
      <c r="S831" s="132"/>
      <c r="T831" s="132"/>
      <c r="U831" s="132"/>
    </row>
    <row r="832" ht="12.75" customHeight="1">
      <c r="A832" s="132"/>
      <c r="B832" s="132"/>
      <c r="C832" s="132"/>
      <c r="D832" s="132"/>
      <c r="E832" s="54"/>
      <c r="F832" s="132"/>
      <c r="G832" s="132"/>
      <c r="H832" s="132"/>
      <c r="I832" s="132"/>
      <c r="J832" s="132"/>
      <c r="K832" s="132"/>
      <c r="L832" s="132"/>
      <c r="M832" s="137"/>
      <c r="N832" s="137"/>
      <c r="O832" s="132"/>
      <c r="P832" s="139"/>
      <c r="Q832" s="132"/>
      <c r="R832" s="135"/>
      <c r="S832" s="132"/>
      <c r="T832" s="132"/>
      <c r="U832" s="132"/>
    </row>
    <row r="833" ht="12.75" customHeight="1">
      <c r="A833" s="132"/>
      <c r="B833" s="132"/>
      <c r="C833" s="132"/>
      <c r="D833" s="132"/>
      <c r="E833" s="54"/>
      <c r="F833" s="132"/>
      <c r="G833" s="132"/>
      <c r="H833" s="132"/>
      <c r="I833" s="132"/>
      <c r="J833" s="132"/>
      <c r="K833" s="132"/>
      <c r="L833" s="132"/>
      <c r="M833" s="137"/>
      <c r="N833" s="137"/>
      <c r="O833" s="132"/>
      <c r="P833" s="139"/>
      <c r="Q833" s="132"/>
      <c r="R833" s="135"/>
      <c r="S833" s="132"/>
      <c r="T833" s="132"/>
      <c r="U833" s="132"/>
    </row>
    <row r="834" ht="12.75" customHeight="1">
      <c r="A834" s="132"/>
      <c r="B834" s="132"/>
      <c r="C834" s="132"/>
      <c r="D834" s="132"/>
      <c r="E834" s="54"/>
      <c r="F834" s="132"/>
      <c r="G834" s="132"/>
      <c r="H834" s="132"/>
      <c r="I834" s="132"/>
      <c r="J834" s="132"/>
      <c r="K834" s="132"/>
      <c r="L834" s="132"/>
      <c r="M834" s="137"/>
      <c r="N834" s="137"/>
      <c r="O834" s="132"/>
      <c r="P834" s="139"/>
      <c r="Q834" s="132"/>
      <c r="R834" s="135"/>
      <c r="S834" s="132"/>
      <c r="T834" s="132"/>
      <c r="U834" s="132"/>
    </row>
    <row r="835" ht="12.75" customHeight="1">
      <c r="A835" s="132"/>
      <c r="B835" s="132"/>
      <c r="C835" s="132"/>
      <c r="D835" s="132"/>
      <c r="E835" s="54"/>
      <c r="F835" s="132"/>
      <c r="G835" s="132"/>
      <c r="H835" s="132"/>
      <c r="I835" s="132"/>
      <c r="J835" s="132"/>
      <c r="K835" s="132"/>
      <c r="L835" s="132"/>
      <c r="M835" s="137"/>
      <c r="N835" s="137"/>
      <c r="O835" s="132"/>
      <c r="P835" s="139"/>
      <c r="Q835" s="132"/>
      <c r="R835" s="135"/>
      <c r="S835" s="132"/>
      <c r="T835" s="132"/>
      <c r="U835" s="132"/>
    </row>
    <row r="836" ht="12.75" customHeight="1">
      <c r="A836" s="132"/>
      <c r="B836" s="132"/>
      <c r="C836" s="132"/>
      <c r="D836" s="132"/>
      <c r="E836" s="54"/>
      <c r="F836" s="132"/>
      <c r="G836" s="132"/>
      <c r="H836" s="132"/>
      <c r="I836" s="132"/>
      <c r="J836" s="132"/>
      <c r="K836" s="132"/>
      <c r="L836" s="132"/>
      <c r="M836" s="137"/>
      <c r="N836" s="137"/>
      <c r="O836" s="132"/>
      <c r="P836" s="139"/>
      <c r="Q836" s="132"/>
      <c r="R836" s="135"/>
      <c r="S836" s="132"/>
      <c r="T836" s="132"/>
      <c r="U836" s="132"/>
    </row>
    <row r="837" ht="12.75" customHeight="1">
      <c r="A837" s="132"/>
      <c r="B837" s="132"/>
      <c r="C837" s="132"/>
      <c r="D837" s="132"/>
      <c r="E837" s="54"/>
      <c r="F837" s="132"/>
      <c r="G837" s="132"/>
      <c r="H837" s="132"/>
      <c r="I837" s="132"/>
      <c r="J837" s="132"/>
      <c r="K837" s="132"/>
      <c r="L837" s="132"/>
      <c r="M837" s="137"/>
      <c r="N837" s="137"/>
      <c r="O837" s="132"/>
      <c r="P837" s="139"/>
      <c r="Q837" s="132"/>
      <c r="R837" s="135"/>
      <c r="S837" s="132"/>
      <c r="T837" s="132"/>
      <c r="U837" s="132"/>
    </row>
    <row r="838" ht="12.75" customHeight="1">
      <c r="A838" s="132"/>
      <c r="B838" s="132"/>
      <c r="C838" s="132"/>
      <c r="D838" s="132"/>
      <c r="E838" s="54"/>
      <c r="F838" s="132"/>
      <c r="G838" s="132"/>
      <c r="H838" s="132"/>
      <c r="I838" s="132"/>
      <c r="J838" s="132"/>
      <c r="K838" s="132"/>
      <c r="L838" s="132"/>
      <c r="M838" s="137"/>
      <c r="N838" s="137"/>
      <c r="O838" s="132"/>
      <c r="P838" s="139"/>
      <c r="Q838" s="132"/>
      <c r="R838" s="135"/>
      <c r="S838" s="132"/>
      <c r="T838" s="132"/>
      <c r="U838" s="132"/>
    </row>
    <row r="839" ht="12.75" customHeight="1">
      <c r="A839" s="132"/>
      <c r="B839" s="132"/>
      <c r="C839" s="132"/>
      <c r="D839" s="132"/>
      <c r="E839" s="54"/>
      <c r="F839" s="132"/>
      <c r="G839" s="132"/>
      <c r="H839" s="132"/>
      <c r="I839" s="132"/>
      <c r="J839" s="132"/>
      <c r="K839" s="132"/>
      <c r="L839" s="132"/>
      <c r="M839" s="137"/>
      <c r="N839" s="137"/>
      <c r="O839" s="132"/>
      <c r="P839" s="139"/>
      <c r="Q839" s="132"/>
      <c r="R839" s="135"/>
      <c r="S839" s="132"/>
      <c r="T839" s="132"/>
      <c r="U839" s="132"/>
    </row>
    <row r="840" ht="12.75" customHeight="1">
      <c r="A840" s="132"/>
      <c r="B840" s="132"/>
      <c r="C840" s="132"/>
      <c r="D840" s="132"/>
      <c r="E840" s="54"/>
      <c r="F840" s="132"/>
      <c r="G840" s="132"/>
      <c r="H840" s="132"/>
      <c r="I840" s="132"/>
      <c r="J840" s="132"/>
      <c r="K840" s="132"/>
      <c r="L840" s="132"/>
      <c r="M840" s="137"/>
      <c r="N840" s="137"/>
      <c r="O840" s="132"/>
      <c r="P840" s="139"/>
      <c r="Q840" s="132"/>
      <c r="R840" s="135"/>
      <c r="S840" s="132"/>
      <c r="T840" s="132"/>
      <c r="U840" s="132"/>
    </row>
    <row r="841" ht="12.75" customHeight="1">
      <c r="A841" s="132"/>
      <c r="B841" s="132"/>
      <c r="C841" s="132"/>
      <c r="D841" s="132"/>
      <c r="E841" s="54"/>
      <c r="F841" s="132"/>
      <c r="G841" s="132"/>
      <c r="H841" s="132"/>
      <c r="I841" s="132"/>
      <c r="J841" s="132"/>
      <c r="K841" s="132"/>
      <c r="L841" s="132"/>
      <c r="M841" s="137"/>
      <c r="N841" s="137"/>
      <c r="O841" s="132"/>
      <c r="P841" s="139"/>
      <c r="Q841" s="132"/>
      <c r="R841" s="135"/>
      <c r="S841" s="132"/>
      <c r="T841" s="132"/>
      <c r="U841" s="132"/>
    </row>
    <row r="842" ht="12.75" customHeight="1">
      <c r="A842" s="132"/>
      <c r="B842" s="132"/>
      <c r="C842" s="132"/>
      <c r="D842" s="132"/>
      <c r="E842" s="54"/>
      <c r="F842" s="132"/>
      <c r="G842" s="132"/>
      <c r="H842" s="132"/>
      <c r="I842" s="132"/>
      <c r="J842" s="132"/>
      <c r="K842" s="132"/>
      <c r="L842" s="132"/>
      <c r="M842" s="137"/>
      <c r="N842" s="137"/>
      <c r="O842" s="132"/>
      <c r="P842" s="139"/>
      <c r="Q842" s="132"/>
      <c r="R842" s="135"/>
      <c r="S842" s="132"/>
      <c r="T842" s="132"/>
      <c r="U842" s="132"/>
    </row>
    <row r="843" ht="12.75" customHeight="1">
      <c r="A843" s="132"/>
      <c r="B843" s="132"/>
      <c r="C843" s="132"/>
      <c r="D843" s="132"/>
      <c r="E843" s="54"/>
      <c r="F843" s="132"/>
      <c r="G843" s="132"/>
      <c r="H843" s="132"/>
      <c r="I843" s="132"/>
      <c r="J843" s="132"/>
      <c r="K843" s="132"/>
      <c r="L843" s="132"/>
      <c r="M843" s="137"/>
      <c r="N843" s="137"/>
      <c r="O843" s="132"/>
      <c r="P843" s="139"/>
      <c r="Q843" s="132"/>
      <c r="R843" s="135"/>
      <c r="S843" s="132"/>
      <c r="T843" s="132"/>
      <c r="U843" s="132"/>
    </row>
    <row r="844" ht="12.75" customHeight="1">
      <c r="A844" s="132"/>
      <c r="B844" s="132"/>
      <c r="C844" s="132"/>
      <c r="D844" s="132"/>
      <c r="E844" s="54"/>
      <c r="F844" s="132"/>
      <c r="G844" s="132"/>
      <c r="H844" s="132"/>
      <c r="I844" s="132"/>
      <c r="J844" s="132"/>
      <c r="K844" s="132"/>
      <c r="L844" s="132"/>
      <c r="M844" s="137"/>
      <c r="N844" s="137"/>
      <c r="O844" s="132"/>
      <c r="P844" s="139"/>
      <c r="Q844" s="132"/>
      <c r="R844" s="135"/>
      <c r="S844" s="132"/>
      <c r="T844" s="132"/>
      <c r="U844" s="132"/>
    </row>
    <row r="845" ht="12.75" customHeight="1">
      <c r="A845" s="132"/>
      <c r="B845" s="132"/>
      <c r="C845" s="132"/>
      <c r="D845" s="132"/>
      <c r="E845" s="54"/>
      <c r="F845" s="132"/>
      <c r="G845" s="132"/>
      <c r="H845" s="132"/>
      <c r="I845" s="132"/>
      <c r="J845" s="132"/>
      <c r="K845" s="132"/>
      <c r="L845" s="132"/>
      <c r="M845" s="137"/>
      <c r="N845" s="137"/>
      <c r="O845" s="132"/>
      <c r="P845" s="139"/>
      <c r="Q845" s="132"/>
      <c r="R845" s="135"/>
      <c r="S845" s="132"/>
      <c r="T845" s="132"/>
      <c r="U845" s="132"/>
    </row>
    <row r="846" ht="12.75" customHeight="1">
      <c r="A846" s="132"/>
      <c r="B846" s="132"/>
      <c r="C846" s="132"/>
      <c r="D846" s="132"/>
      <c r="E846" s="54"/>
      <c r="F846" s="132"/>
      <c r="G846" s="132"/>
      <c r="H846" s="132"/>
      <c r="I846" s="132"/>
      <c r="J846" s="132"/>
      <c r="K846" s="132"/>
      <c r="L846" s="132"/>
      <c r="M846" s="137"/>
      <c r="N846" s="137"/>
      <c r="O846" s="132"/>
      <c r="P846" s="139"/>
      <c r="Q846" s="132"/>
      <c r="R846" s="135"/>
      <c r="S846" s="132"/>
      <c r="T846" s="132"/>
      <c r="U846" s="132"/>
    </row>
    <row r="847" ht="12.75" customHeight="1">
      <c r="A847" s="132"/>
      <c r="B847" s="132"/>
      <c r="C847" s="132"/>
      <c r="D847" s="132"/>
      <c r="E847" s="54"/>
      <c r="F847" s="132"/>
      <c r="G847" s="132"/>
      <c r="H847" s="132"/>
      <c r="I847" s="132"/>
      <c r="J847" s="132"/>
      <c r="K847" s="132"/>
      <c r="L847" s="132"/>
      <c r="M847" s="137"/>
      <c r="N847" s="137"/>
      <c r="O847" s="132"/>
      <c r="P847" s="139"/>
      <c r="Q847" s="132"/>
      <c r="R847" s="135"/>
      <c r="S847" s="132"/>
      <c r="T847" s="132"/>
      <c r="U847" s="132"/>
    </row>
    <row r="848" ht="12.75" customHeight="1">
      <c r="A848" s="132"/>
      <c r="B848" s="132"/>
      <c r="C848" s="132"/>
      <c r="D848" s="132"/>
      <c r="E848" s="54"/>
      <c r="F848" s="132"/>
      <c r="G848" s="132"/>
      <c r="H848" s="132"/>
      <c r="I848" s="132"/>
      <c r="J848" s="132"/>
      <c r="K848" s="132"/>
      <c r="L848" s="132"/>
      <c r="M848" s="137"/>
      <c r="N848" s="137"/>
      <c r="O848" s="132"/>
      <c r="P848" s="139"/>
      <c r="Q848" s="132"/>
      <c r="R848" s="135"/>
      <c r="S848" s="132"/>
      <c r="T848" s="132"/>
      <c r="U848" s="132"/>
    </row>
    <row r="849" ht="12.75" customHeight="1">
      <c r="A849" s="132"/>
      <c r="B849" s="132"/>
      <c r="C849" s="132"/>
      <c r="D849" s="132"/>
      <c r="E849" s="54"/>
      <c r="F849" s="132"/>
      <c r="G849" s="132"/>
      <c r="H849" s="132"/>
      <c r="I849" s="132"/>
      <c r="J849" s="132"/>
      <c r="K849" s="132"/>
      <c r="L849" s="132"/>
      <c r="M849" s="137"/>
      <c r="N849" s="137"/>
      <c r="O849" s="132"/>
      <c r="P849" s="139"/>
      <c r="Q849" s="132"/>
      <c r="R849" s="135"/>
      <c r="S849" s="132"/>
      <c r="T849" s="132"/>
      <c r="U849" s="132"/>
    </row>
    <row r="850" ht="12.75" customHeight="1">
      <c r="A850" s="132"/>
      <c r="B850" s="132"/>
      <c r="C850" s="132"/>
      <c r="D850" s="132"/>
      <c r="E850" s="54"/>
      <c r="F850" s="132"/>
      <c r="G850" s="132"/>
      <c r="H850" s="132"/>
      <c r="I850" s="132"/>
      <c r="J850" s="132"/>
      <c r="K850" s="132"/>
      <c r="L850" s="132"/>
      <c r="M850" s="137"/>
      <c r="N850" s="137"/>
      <c r="O850" s="132"/>
      <c r="P850" s="139"/>
      <c r="Q850" s="132"/>
      <c r="R850" s="135"/>
      <c r="S850" s="132"/>
      <c r="T850" s="132"/>
      <c r="U850" s="132"/>
    </row>
    <row r="851" ht="12.75" customHeight="1">
      <c r="A851" s="132"/>
      <c r="B851" s="132"/>
      <c r="C851" s="132"/>
      <c r="D851" s="132"/>
      <c r="E851" s="54"/>
      <c r="F851" s="132"/>
      <c r="G851" s="132"/>
      <c r="H851" s="132"/>
      <c r="I851" s="132"/>
      <c r="J851" s="132"/>
      <c r="K851" s="132"/>
      <c r="L851" s="132"/>
      <c r="M851" s="137"/>
      <c r="N851" s="137"/>
      <c r="O851" s="132"/>
      <c r="P851" s="139"/>
      <c r="Q851" s="132"/>
      <c r="R851" s="135"/>
      <c r="S851" s="132"/>
      <c r="T851" s="132"/>
      <c r="U851" s="132"/>
    </row>
    <row r="852" ht="12.75" customHeight="1">
      <c r="A852" s="132"/>
      <c r="B852" s="132"/>
      <c r="C852" s="132"/>
      <c r="D852" s="132"/>
      <c r="E852" s="54"/>
      <c r="F852" s="132"/>
      <c r="G852" s="132"/>
      <c r="H852" s="132"/>
      <c r="I852" s="132"/>
      <c r="J852" s="132"/>
      <c r="K852" s="132"/>
      <c r="L852" s="132"/>
      <c r="M852" s="137"/>
      <c r="N852" s="137"/>
      <c r="O852" s="132"/>
      <c r="P852" s="139"/>
      <c r="Q852" s="132"/>
      <c r="R852" s="135"/>
      <c r="S852" s="132"/>
      <c r="T852" s="132"/>
      <c r="U852" s="132"/>
    </row>
    <row r="853" ht="12.75" customHeight="1">
      <c r="A853" s="132"/>
      <c r="B853" s="132"/>
      <c r="C853" s="132"/>
      <c r="D853" s="132"/>
      <c r="E853" s="54"/>
      <c r="F853" s="132"/>
      <c r="G853" s="132"/>
      <c r="H853" s="132"/>
      <c r="I853" s="132"/>
      <c r="J853" s="132"/>
      <c r="K853" s="132"/>
      <c r="L853" s="132"/>
      <c r="M853" s="137"/>
      <c r="N853" s="137"/>
      <c r="O853" s="132"/>
      <c r="P853" s="139"/>
      <c r="Q853" s="132"/>
      <c r="R853" s="135"/>
      <c r="S853" s="132"/>
      <c r="T853" s="132"/>
      <c r="U853" s="132"/>
    </row>
    <row r="854" ht="12.75" customHeight="1">
      <c r="A854" s="132"/>
      <c r="B854" s="132"/>
      <c r="C854" s="132"/>
      <c r="D854" s="132"/>
      <c r="E854" s="54"/>
      <c r="F854" s="132"/>
      <c r="G854" s="132"/>
      <c r="H854" s="132"/>
      <c r="I854" s="132"/>
      <c r="J854" s="132"/>
      <c r="K854" s="132"/>
      <c r="L854" s="132"/>
      <c r="M854" s="137"/>
      <c r="N854" s="137"/>
      <c r="O854" s="132"/>
      <c r="P854" s="139"/>
      <c r="Q854" s="132"/>
      <c r="R854" s="135"/>
      <c r="S854" s="132"/>
      <c r="T854" s="132"/>
      <c r="U854" s="132"/>
    </row>
    <row r="855" ht="12.75" customHeight="1">
      <c r="A855" s="132"/>
      <c r="B855" s="132"/>
      <c r="C855" s="132"/>
      <c r="D855" s="132"/>
      <c r="E855" s="54"/>
      <c r="F855" s="132"/>
      <c r="G855" s="132"/>
      <c r="H855" s="132"/>
      <c r="I855" s="132"/>
      <c r="J855" s="132"/>
      <c r="K855" s="132"/>
      <c r="L855" s="132"/>
      <c r="M855" s="137"/>
      <c r="N855" s="137"/>
      <c r="O855" s="132"/>
      <c r="P855" s="139"/>
      <c r="Q855" s="132"/>
      <c r="R855" s="135"/>
      <c r="S855" s="132"/>
      <c r="T855" s="132"/>
      <c r="U855" s="132"/>
    </row>
    <row r="856" ht="12.75" customHeight="1">
      <c r="A856" s="132"/>
      <c r="B856" s="132"/>
      <c r="C856" s="132"/>
      <c r="D856" s="132"/>
      <c r="E856" s="54"/>
      <c r="F856" s="132"/>
      <c r="G856" s="132"/>
      <c r="H856" s="132"/>
      <c r="I856" s="132"/>
      <c r="J856" s="132"/>
      <c r="K856" s="132"/>
      <c r="L856" s="132"/>
      <c r="M856" s="137"/>
      <c r="N856" s="137"/>
      <c r="O856" s="132"/>
      <c r="P856" s="139"/>
      <c r="Q856" s="132"/>
      <c r="R856" s="135"/>
      <c r="S856" s="132"/>
      <c r="T856" s="132"/>
      <c r="U856" s="132"/>
    </row>
    <row r="857" ht="12.75" customHeight="1">
      <c r="A857" s="132"/>
      <c r="B857" s="132"/>
      <c r="C857" s="132"/>
      <c r="D857" s="132"/>
      <c r="E857" s="54"/>
      <c r="F857" s="132"/>
      <c r="G857" s="132"/>
      <c r="H857" s="132"/>
      <c r="I857" s="132"/>
      <c r="J857" s="132"/>
      <c r="K857" s="132"/>
      <c r="L857" s="132"/>
      <c r="M857" s="137"/>
      <c r="N857" s="137"/>
      <c r="O857" s="132"/>
      <c r="P857" s="139"/>
      <c r="Q857" s="132"/>
      <c r="R857" s="135"/>
      <c r="S857" s="132"/>
      <c r="T857" s="132"/>
      <c r="U857" s="132"/>
    </row>
    <row r="858" ht="12.75" customHeight="1">
      <c r="A858" s="132"/>
      <c r="B858" s="132"/>
      <c r="C858" s="132"/>
      <c r="D858" s="132"/>
      <c r="E858" s="54"/>
      <c r="F858" s="132"/>
      <c r="G858" s="132"/>
      <c r="H858" s="132"/>
      <c r="I858" s="132"/>
      <c r="J858" s="132"/>
      <c r="K858" s="132"/>
      <c r="L858" s="132"/>
      <c r="M858" s="137"/>
      <c r="N858" s="137"/>
      <c r="O858" s="132"/>
      <c r="P858" s="139"/>
      <c r="Q858" s="132"/>
      <c r="R858" s="135"/>
      <c r="S858" s="132"/>
      <c r="T858" s="132"/>
      <c r="U858" s="132"/>
    </row>
    <row r="859" ht="12.75" customHeight="1">
      <c r="A859" s="132"/>
      <c r="B859" s="132"/>
      <c r="C859" s="132"/>
      <c r="D859" s="132"/>
      <c r="E859" s="54"/>
      <c r="F859" s="132"/>
      <c r="G859" s="132"/>
      <c r="H859" s="132"/>
      <c r="I859" s="132"/>
      <c r="J859" s="132"/>
      <c r="K859" s="132"/>
      <c r="L859" s="132"/>
      <c r="M859" s="137"/>
      <c r="N859" s="137"/>
      <c r="O859" s="132"/>
      <c r="P859" s="139"/>
      <c r="Q859" s="132"/>
      <c r="R859" s="135"/>
      <c r="S859" s="132"/>
      <c r="T859" s="132"/>
      <c r="U859" s="132"/>
    </row>
    <row r="860" ht="12.75" customHeight="1">
      <c r="A860" s="132"/>
      <c r="B860" s="132"/>
      <c r="C860" s="132"/>
      <c r="D860" s="132"/>
      <c r="E860" s="54"/>
      <c r="F860" s="132"/>
      <c r="G860" s="132"/>
      <c r="H860" s="132"/>
      <c r="I860" s="132"/>
      <c r="J860" s="132"/>
      <c r="K860" s="132"/>
      <c r="L860" s="132"/>
      <c r="M860" s="137"/>
      <c r="N860" s="137"/>
      <c r="O860" s="132"/>
      <c r="P860" s="139"/>
      <c r="Q860" s="132"/>
      <c r="R860" s="135"/>
      <c r="S860" s="132"/>
      <c r="T860" s="132"/>
      <c r="U860" s="132"/>
    </row>
    <row r="861" ht="12.75" customHeight="1">
      <c r="A861" s="132"/>
      <c r="B861" s="132"/>
      <c r="C861" s="132"/>
      <c r="D861" s="132"/>
      <c r="E861" s="54"/>
      <c r="F861" s="132"/>
      <c r="G861" s="132"/>
      <c r="H861" s="132"/>
      <c r="I861" s="132"/>
      <c r="J861" s="132"/>
      <c r="K861" s="132"/>
      <c r="L861" s="132"/>
      <c r="M861" s="137"/>
      <c r="N861" s="137"/>
      <c r="O861" s="132"/>
      <c r="P861" s="139"/>
      <c r="Q861" s="132"/>
      <c r="R861" s="135"/>
      <c r="S861" s="132"/>
      <c r="T861" s="132"/>
      <c r="U861" s="132"/>
    </row>
    <row r="862" ht="12.75" customHeight="1">
      <c r="A862" s="132"/>
      <c r="B862" s="132"/>
      <c r="C862" s="132"/>
      <c r="D862" s="132"/>
      <c r="E862" s="54"/>
      <c r="F862" s="132"/>
      <c r="G862" s="132"/>
      <c r="H862" s="132"/>
      <c r="I862" s="132"/>
      <c r="J862" s="132"/>
      <c r="K862" s="132"/>
      <c r="L862" s="132"/>
      <c r="M862" s="137"/>
      <c r="N862" s="137"/>
      <c r="O862" s="132"/>
      <c r="P862" s="139"/>
      <c r="Q862" s="132"/>
      <c r="R862" s="135"/>
      <c r="S862" s="132"/>
      <c r="T862" s="132"/>
      <c r="U862" s="132"/>
    </row>
    <row r="863" ht="12.75" customHeight="1">
      <c r="A863" s="132"/>
      <c r="B863" s="132"/>
      <c r="C863" s="132"/>
      <c r="D863" s="132"/>
      <c r="E863" s="54"/>
      <c r="F863" s="132"/>
      <c r="G863" s="132"/>
      <c r="H863" s="132"/>
      <c r="I863" s="132"/>
      <c r="J863" s="132"/>
      <c r="K863" s="132"/>
      <c r="L863" s="132"/>
      <c r="M863" s="137"/>
      <c r="N863" s="137"/>
      <c r="O863" s="132"/>
      <c r="P863" s="139"/>
      <c r="Q863" s="132"/>
      <c r="R863" s="135"/>
      <c r="S863" s="132"/>
      <c r="T863" s="132"/>
      <c r="U863" s="132"/>
    </row>
    <row r="864" ht="12.75" customHeight="1">
      <c r="A864" s="132"/>
      <c r="B864" s="132"/>
      <c r="C864" s="132"/>
      <c r="D864" s="132"/>
      <c r="E864" s="54"/>
      <c r="F864" s="132"/>
      <c r="G864" s="132"/>
      <c r="H864" s="132"/>
      <c r="I864" s="132"/>
      <c r="J864" s="132"/>
      <c r="K864" s="132"/>
      <c r="L864" s="132"/>
      <c r="M864" s="137"/>
      <c r="N864" s="137"/>
      <c r="O864" s="132"/>
      <c r="P864" s="139"/>
      <c r="Q864" s="132"/>
      <c r="R864" s="135"/>
      <c r="S864" s="132"/>
      <c r="T864" s="132"/>
      <c r="U864" s="132"/>
    </row>
    <row r="865" ht="12.75" customHeight="1">
      <c r="A865" s="132"/>
      <c r="B865" s="132"/>
      <c r="C865" s="132"/>
      <c r="D865" s="132"/>
      <c r="E865" s="54"/>
      <c r="F865" s="132"/>
      <c r="G865" s="132"/>
      <c r="H865" s="132"/>
      <c r="I865" s="132"/>
      <c r="J865" s="132"/>
      <c r="K865" s="132"/>
      <c r="L865" s="132"/>
      <c r="M865" s="137"/>
      <c r="N865" s="137"/>
      <c r="O865" s="132"/>
      <c r="P865" s="139"/>
      <c r="Q865" s="132"/>
      <c r="R865" s="135"/>
      <c r="S865" s="132"/>
      <c r="T865" s="132"/>
      <c r="U865" s="132"/>
    </row>
    <row r="866" ht="12.75" customHeight="1">
      <c r="A866" s="132"/>
      <c r="B866" s="132"/>
      <c r="C866" s="132"/>
      <c r="D866" s="132"/>
      <c r="E866" s="54"/>
      <c r="F866" s="132"/>
      <c r="G866" s="132"/>
      <c r="H866" s="132"/>
      <c r="I866" s="132"/>
      <c r="J866" s="132"/>
      <c r="K866" s="132"/>
      <c r="L866" s="132"/>
      <c r="M866" s="137"/>
      <c r="N866" s="137"/>
      <c r="O866" s="132"/>
      <c r="P866" s="139"/>
      <c r="Q866" s="132"/>
      <c r="R866" s="135"/>
      <c r="S866" s="132"/>
      <c r="T866" s="132"/>
      <c r="U866" s="132"/>
    </row>
    <row r="867" ht="12.75" customHeight="1">
      <c r="A867" s="132"/>
      <c r="B867" s="132"/>
      <c r="C867" s="132"/>
      <c r="D867" s="132"/>
      <c r="E867" s="54"/>
      <c r="F867" s="132"/>
      <c r="G867" s="132"/>
      <c r="H867" s="132"/>
      <c r="I867" s="132"/>
      <c r="J867" s="132"/>
      <c r="K867" s="132"/>
      <c r="L867" s="132"/>
      <c r="M867" s="137"/>
      <c r="N867" s="137"/>
      <c r="O867" s="132"/>
      <c r="P867" s="139"/>
      <c r="Q867" s="132"/>
      <c r="R867" s="135"/>
      <c r="S867" s="132"/>
      <c r="T867" s="132"/>
      <c r="U867" s="132"/>
    </row>
    <row r="868" ht="12.75" customHeight="1">
      <c r="A868" s="132"/>
      <c r="B868" s="132"/>
      <c r="C868" s="132"/>
      <c r="D868" s="132"/>
      <c r="E868" s="54"/>
      <c r="F868" s="132"/>
      <c r="G868" s="132"/>
      <c r="H868" s="132"/>
      <c r="I868" s="132"/>
      <c r="J868" s="132"/>
      <c r="K868" s="132"/>
      <c r="L868" s="132"/>
      <c r="M868" s="137"/>
      <c r="N868" s="137"/>
      <c r="O868" s="132"/>
      <c r="P868" s="139"/>
      <c r="Q868" s="132"/>
      <c r="R868" s="135"/>
      <c r="S868" s="132"/>
      <c r="T868" s="132"/>
      <c r="U868" s="132"/>
    </row>
    <row r="869" ht="12.75" customHeight="1">
      <c r="A869" s="132"/>
      <c r="B869" s="132"/>
      <c r="C869" s="132"/>
      <c r="D869" s="132"/>
      <c r="E869" s="54"/>
      <c r="F869" s="132"/>
      <c r="G869" s="132"/>
      <c r="H869" s="132"/>
      <c r="I869" s="132"/>
      <c r="J869" s="132"/>
      <c r="K869" s="132"/>
      <c r="L869" s="132"/>
      <c r="M869" s="137"/>
      <c r="N869" s="137"/>
      <c r="O869" s="132"/>
      <c r="P869" s="139"/>
      <c r="Q869" s="132"/>
      <c r="R869" s="135"/>
      <c r="S869" s="132"/>
      <c r="T869" s="132"/>
      <c r="U869" s="132"/>
    </row>
    <row r="870" ht="12.75" customHeight="1">
      <c r="A870" s="132"/>
      <c r="B870" s="132"/>
      <c r="C870" s="132"/>
      <c r="D870" s="132"/>
      <c r="E870" s="54"/>
      <c r="F870" s="132"/>
      <c r="G870" s="132"/>
      <c r="H870" s="132"/>
      <c r="I870" s="132"/>
      <c r="J870" s="132"/>
      <c r="K870" s="132"/>
      <c r="L870" s="132"/>
      <c r="M870" s="137"/>
      <c r="N870" s="137"/>
      <c r="O870" s="132"/>
      <c r="P870" s="139"/>
      <c r="Q870" s="132"/>
      <c r="R870" s="135"/>
      <c r="S870" s="132"/>
      <c r="T870" s="132"/>
      <c r="U870" s="132"/>
    </row>
    <row r="871" ht="12.75" customHeight="1">
      <c r="A871" s="132"/>
      <c r="B871" s="132"/>
      <c r="C871" s="132"/>
      <c r="D871" s="132"/>
      <c r="E871" s="54"/>
      <c r="F871" s="132"/>
      <c r="G871" s="132"/>
      <c r="H871" s="132"/>
      <c r="I871" s="132"/>
      <c r="J871" s="132"/>
      <c r="K871" s="132"/>
      <c r="L871" s="132"/>
      <c r="M871" s="137"/>
      <c r="N871" s="137"/>
      <c r="O871" s="132"/>
      <c r="P871" s="139"/>
      <c r="Q871" s="132"/>
      <c r="R871" s="135"/>
      <c r="S871" s="132"/>
      <c r="T871" s="132"/>
      <c r="U871" s="132"/>
    </row>
    <row r="872" ht="12.75" customHeight="1">
      <c r="A872" s="132"/>
      <c r="B872" s="132"/>
      <c r="C872" s="132"/>
      <c r="D872" s="132"/>
      <c r="E872" s="54"/>
      <c r="F872" s="132"/>
      <c r="G872" s="132"/>
      <c r="H872" s="132"/>
      <c r="I872" s="132"/>
      <c r="J872" s="132"/>
      <c r="K872" s="132"/>
      <c r="L872" s="132"/>
      <c r="M872" s="137"/>
      <c r="N872" s="137"/>
      <c r="O872" s="132"/>
      <c r="P872" s="139"/>
      <c r="Q872" s="132"/>
      <c r="R872" s="135"/>
      <c r="S872" s="132"/>
      <c r="T872" s="132"/>
      <c r="U872" s="132"/>
    </row>
    <row r="873" ht="12.75" customHeight="1">
      <c r="A873" s="132"/>
      <c r="B873" s="132"/>
      <c r="C873" s="132"/>
      <c r="D873" s="132"/>
      <c r="E873" s="54"/>
      <c r="F873" s="132"/>
      <c r="G873" s="132"/>
      <c r="H873" s="132"/>
      <c r="I873" s="132"/>
      <c r="J873" s="132"/>
      <c r="K873" s="132"/>
      <c r="L873" s="132"/>
      <c r="M873" s="137"/>
      <c r="N873" s="137"/>
      <c r="O873" s="132"/>
      <c r="P873" s="139"/>
      <c r="Q873" s="132"/>
      <c r="R873" s="135"/>
      <c r="S873" s="132"/>
      <c r="T873" s="132"/>
      <c r="U873" s="132"/>
    </row>
    <row r="874" ht="12.75" customHeight="1">
      <c r="A874" s="132"/>
      <c r="B874" s="132"/>
      <c r="C874" s="132"/>
      <c r="D874" s="132"/>
      <c r="E874" s="54"/>
      <c r="F874" s="132"/>
      <c r="G874" s="132"/>
      <c r="H874" s="132"/>
      <c r="I874" s="132"/>
      <c r="J874" s="132"/>
      <c r="K874" s="132"/>
      <c r="L874" s="132"/>
      <c r="M874" s="137"/>
      <c r="N874" s="137"/>
      <c r="O874" s="132"/>
      <c r="P874" s="139"/>
      <c r="Q874" s="132"/>
      <c r="R874" s="135"/>
      <c r="S874" s="132"/>
      <c r="T874" s="132"/>
      <c r="U874" s="132"/>
    </row>
    <row r="875" ht="12.75" customHeight="1">
      <c r="A875" s="132"/>
      <c r="B875" s="132"/>
      <c r="C875" s="132"/>
      <c r="D875" s="132"/>
      <c r="E875" s="54"/>
      <c r="F875" s="132"/>
      <c r="G875" s="132"/>
      <c r="H875" s="132"/>
      <c r="I875" s="132"/>
      <c r="J875" s="132"/>
      <c r="K875" s="132"/>
      <c r="L875" s="132"/>
      <c r="M875" s="137"/>
      <c r="N875" s="137"/>
      <c r="O875" s="132"/>
      <c r="P875" s="139"/>
      <c r="Q875" s="132"/>
      <c r="R875" s="135"/>
      <c r="S875" s="132"/>
      <c r="T875" s="132"/>
      <c r="U875" s="132"/>
    </row>
    <row r="876" ht="12.75" customHeight="1">
      <c r="A876" s="132"/>
      <c r="B876" s="132"/>
      <c r="C876" s="132"/>
      <c r="D876" s="132"/>
      <c r="E876" s="54"/>
      <c r="F876" s="132"/>
      <c r="G876" s="132"/>
      <c r="H876" s="132"/>
      <c r="I876" s="132"/>
      <c r="J876" s="132"/>
      <c r="K876" s="132"/>
      <c r="L876" s="132"/>
      <c r="M876" s="137"/>
      <c r="N876" s="137"/>
      <c r="O876" s="132"/>
      <c r="P876" s="139"/>
      <c r="Q876" s="132"/>
      <c r="R876" s="135"/>
      <c r="S876" s="132"/>
      <c r="T876" s="132"/>
      <c r="U876" s="132"/>
    </row>
    <row r="877" ht="12.75" customHeight="1">
      <c r="A877" s="132"/>
      <c r="B877" s="132"/>
      <c r="C877" s="132"/>
      <c r="D877" s="132"/>
      <c r="E877" s="54"/>
      <c r="F877" s="132"/>
      <c r="G877" s="132"/>
      <c r="H877" s="132"/>
      <c r="I877" s="132"/>
      <c r="J877" s="132"/>
      <c r="K877" s="132"/>
      <c r="L877" s="132"/>
      <c r="M877" s="137"/>
      <c r="N877" s="137"/>
      <c r="O877" s="132"/>
      <c r="P877" s="139"/>
      <c r="Q877" s="132"/>
      <c r="R877" s="135"/>
      <c r="S877" s="132"/>
      <c r="T877" s="132"/>
      <c r="U877" s="132"/>
    </row>
    <row r="878" ht="12.75" customHeight="1">
      <c r="A878" s="132"/>
      <c r="B878" s="132"/>
      <c r="C878" s="132"/>
      <c r="D878" s="132"/>
      <c r="E878" s="54"/>
      <c r="F878" s="132"/>
      <c r="G878" s="132"/>
      <c r="H878" s="132"/>
      <c r="I878" s="132"/>
      <c r="J878" s="132"/>
      <c r="K878" s="132"/>
      <c r="L878" s="132"/>
      <c r="M878" s="137"/>
      <c r="N878" s="137"/>
      <c r="O878" s="132"/>
      <c r="P878" s="139"/>
      <c r="Q878" s="132"/>
      <c r="R878" s="135"/>
      <c r="S878" s="132"/>
      <c r="T878" s="132"/>
      <c r="U878" s="132"/>
    </row>
    <row r="879" ht="12.75" customHeight="1">
      <c r="A879" s="132"/>
      <c r="B879" s="132"/>
      <c r="C879" s="132"/>
      <c r="D879" s="132"/>
      <c r="E879" s="54"/>
      <c r="F879" s="132"/>
      <c r="G879" s="132"/>
      <c r="H879" s="132"/>
      <c r="I879" s="132"/>
      <c r="J879" s="132"/>
      <c r="K879" s="132"/>
      <c r="L879" s="132"/>
      <c r="M879" s="137"/>
      <c r="N879" s="137"/>
      <c r="O879" s="132"/>
      <c r="P879" s="139"/>
      <c r="Q879" s="132"/>
      <c r="R879" s="135"/>
      <c r="S879" s="132"/>
      <c r="T879" s="132"/>
      <c r="U879" s="132"/>
    </row>
    <row r="880" ht="12.75" customHeight="1">
      <c r="A880" s="132"/>
      <c r="B880" s="132"/>
      <c r="C880" s="132"/>
      <c r="D880" s="132"/>
      <c r="E880" s="54"/>
      <c r="F880" s="132"/>
      <c r="G880" s="132"/>
      <c r="H880" s="132"/>
      <c r="I880" s="132"/>
      <c r="J880" s="132"/>
      <c r="K880" s="132"/>
      <c r="L880" s="132"/>
      <c r="M880" s="137"/>
      <c r="N880" s="137"/>
      <c r="O880" s="132"/>
      <c r="P880" s="139"/>
      <c r="Q880" s="132"/>
      <c r="R880" s="135"/>
      <c r="S880" s="132"/>
      <c r="T880" s="132"/>
      <c r="U880" s="132"/>
    </row>
    <row r="881" ht="12.75" customHeight="1">
      <c r="A881" s="132"/>
      <c r="B881" s="132"/>
      <c r="C881" s="132"/>
      <c r="D881" s="132"/>
      <c r="E881" s="54"/>
      <c r="F881" s="132"/>
      <c r="G881" s="132"/>
      <c r="H881" s="132"/>
      <c r="I881" s="132"/>
      <c r="J881" s="132"/>
      <c r="K881" s="132"/>
      <c r="L881" s="132"/>
      <c r="M881" s="137"/>
      <c r="N881" s="137"/>
      <c r="O881" s="132"/>
      <c r="P881" s="139"/>
      <c r="Q881" s="132"/>
      <c r="R881" s="135"/>
      <c r="S881" s="132"/>
      <c r="T881" s="132"/>
      <c r="U881" s="132"/>
    </row>
    <row r="882" ht="12.75" customHeight="1">
      <c r="A882" s="132"/>
      <c r="B882" s="132"/>
      <c r="C882" s="132"/>
      <c r="D882" s="132"/>
      <c r="E882" s="54"/>
      <c r="F882" s="132"/>
      <c r="G882" s="132"/>
      <c r="H882" s="132"/>
      <c r="I882" s="132"/>
      <c r="J882" s="132"/>
      <c r="K882" s="132"/>
      <c r="L882" s="132"/>
      <c r="M882" s="137"/>
      <c r="N882" s="137"/>
      <c r="O882" s="132"/>
      <c r="P882" s="139"/>
      <c r="Q882" s="132"/>
      <c r="R882" s="135"/>
      <c r="S882" s="132"/>
      <c r="T882" s="132"/>
      <c r="U882" s="132"/>
    </row>
    <row r="883" ht="12.75" customHeight="1">
      <c r="A883" s="132"/>
      <c r="B883" s="132"/>
      <c r="C883" s="132"/>
      <c r="D883" s="132"/>
      <c r="E883" s="54"/>
      <c r="F883" s="132"/>
      <c r="G883" s="132"/>
      <c r="H883" s="132"/>
      <c r="I883" s="132"/>
      <c r="J883" s="132"/>
      <c r="K883" s="132"/>
      <c r="L883" s="132"/>
      <c r="M883" s="137"/>
      <c r="N883" s="137"/>
      <c r="O883" s="132"/>
      <c r="P883" s="139"/>
      <c r="Q883" s="132"/>
      <c r="R883" s="135"/>
      <c r="S883" s="132"/>
      <c r="T883" s="132"/>
      <c r="U883" s="132"/>
    </row>
    <row r="884" ht="12.75" customHeight="1">
      <c r="A884" s="132"/>
      <c r="B884" s="132"/>
      <c r="C884" s="132"/>
      <c r="D884" s="132"/>
      <c r="E884" s="54"/>
      <c r="F884" s="132"/>
      <c r="G884" s="132"/>
      <c r="H884" s="132"/>
      <c r="I884" s="132"/>
      <c r="J884" s="132"/>
      <c r="K884" s="132"/>
      <c r="L884" s="132"/>
      <c r="M884" s="137"/>
      <c r="N884" s="137"/>
      <c r="O884" s="132"/>
      <c r="P884" s="139"/>
      <c r="Q884" s="132"/>
      <c r="R884" s="135"/>
      <c r="S884" s="132"/>
      <c r="T884" s="132"/>
      <c r="U884" s="132"/>
    </row>
    <row r="885" ht="12.75" customHeight="1">
      <c r="A885" s="132"/>
      <c r="B885" s="132"/>
      <c r="C885" s="132"/>
      <c r="D885" s="132"/>
      <c r="E885" s="54"/>
      <c r="F885" s="132"/>
      <c r="G885" s="132"/>
      <c r="H885" s="132"/>
      <c r="I885" s="132"/>
      <c r="J885" s="132"/>
      <c r="K885" s="132"/>
      <c r="L885" s="132"/>
      <c r="M885" s="137"/>
      <c r="N885" s="137"/>
      <c r="O885" s="132"/>
      <c r="P885" s="139"/>
      <c r="Q885" s="132"/>
      <c r="R885" s="135"/>
      <c r="S885" s="132"/>
      <c r="T885" s="132"/>
      <c r="U885" s="132"/>
    </row>
    <row r="886" ht="12.75" customHeight="1">
      <c r="A886" s="132"/>
      <c r="B886" s="132"/>
      <c r="C886" s="132"/>
      <c r="D886" s="132"/>
      <c r="E886" s="54"/>
      <c r="F886" s="132"/>
      <c r="G886" s="132"/>
      <c r="H886" s="132"/>
      <c r="I886" s="132"/>
      <c r="J886" s="132"/>
      <c r="K886" s="132"/>
      <c r="L886" s="132"/>
      <c r="M886" s="137"/>
      <c r="N886" s="137"/>
      <c r="O886" s="132"/>
      <c r="P886" s="139"/>
      <c r="Q886" s="132"/>
      <c r="R886" s="135"/>
      <c r="S886" s="132"/>
      <c r="T886" s="132"/>
      <c r="U886" s="132"/>
    </row>
    <row r="887" ht="12.75" customHeight="1">
      <c r="A887" s="132"/>
      <c r="B887" s="132"/>
      <c r="C887" s="132"/>
      <c r="D887" s="132"/>
      <c r="E887" s="54"/>
      <c r="F887" s="132"/>
      <c r="G887" s="132"/>
      <c r="H887" s="132"/>
      <c r="I887" s="132"/>
      <c r="J887" s="132"/>
      <c r="K887" s="132"/>
      <c r="L887" s="132"/>
      <c r="M887" s="137"/>
      <c r="N887" s="137"/>
      <c r="O887" s="132"/>
      <c r="P887" s="139"/>
      <c r="Q887" s="132"/>
      <c r="R887" s="135"/>
      <c r="S887" s="132"/>
      <c r="T887" s="132"/>
      <c r="U887" s="132"/>
    </row>
    <row r="888" ht="12.75" customHeight="1">
      <c r="A888" s="132"/>
      <c r="B888" s="132"/>
      <c r="C888" s="132"/>
      <c r="D888" s="132"/>
      <c r="E888" s="54"/>
      <c r="F888" s="132"/>
      <c r="G888" s="132"/>
      <c r="H888" s="132"/>
      <c r="I888" s="132"/>
      <c r="J888" s="132"/>
      <c r="K888" s="132"/>
      <c r="L888" s="132"/>
      <c r="M888" s="137"/>
      <c r="N888" s="137"/>
      <c r="O888" s="132"/>
      <c r="P888" s="139"/>
      <c r="Q888" s="132"/>
      <c r="R888" s="135"/>
      <c r="S888" s="132"/>
      <c r="T888" s="132"/>
      <c r="U888" s="132"/>
    </row>
    <row r="889" ht="12.75" customHeight="1">
      <c r="A889" s="132"/>
      <c r="B889" s="132"/>
      <c r="C889" s="132"/>
      <c r="D889" s="132"/>
      <c r="E889" s="54"/>
      <c r="F889" s="132"/>
      <c r="G889" s="132"/>
      <c r="H889" s="132"/>
      <c r="I889" s="132"/>
      <c r="J889" s="132"/>
      <c r="K889" s="132"/>
      <c r="L889" s="132"/>
      <c r="M889" s="137"/>
      <c r="N889" s="137"/>
      <c r="O889" s="132"/>
      <c r="P889" s="139"/>
      <c r="Q889" s="132"/>
      <c r="R889" s="135"/>
      <c r="S889" s="132"/>
      <c r="T889" s="132"/>
      <c r="U889" s="132"/>
    </row>
    <row r="890" ht="12.75" customHeight="1">
      <c r="A890" s="132"/>
      <c r="B890" s="132"/>
      <c r="C890" s="132"/>
      <c r="D890" s="132"/>
      <c r="E890" s="54"/>
      <c r="F890" s="132"/>
      <c r="G890" s="132"/>
      <c r="H890" s="132"/>
      <c r="I890" s="132"/>
      <c r="J890" s="132"/>
      <c r="K890" s="132"/>
      <c r="L890" s="132"/>
      <c r="M890" s="137"/>
      <c r="N890" s="137"/>
      <c r="O890" s="132"/>
      <c r="P890" s="139"/>
      <c r="Q890" s="132"/>
      <c r="R890" s="135"/>
      <c r="S890" s="132"/>
      <c r="T890" s="132"/>
      <c r="U890" s="132"/>
    </row>
    <row r="891" ht="12.75" customHeight="1">
      <c r="A891" s="132"/>
      <c r="B891" s="132"/>
      <c r="C891" s="132"/>
      <c r="D891" s="132"/>
      <c r="E891" s="54"/>
      <c r="F891" s="132"/>
      <c r="G891" s="132"/>
      <c r="H891" s="132"/>
      <c r="I891" s="132"/>
      <c r="J891" s="132"/>
      <c r="K891" s="132"/>
      <c r="L891" s="132"/>
      <c r="M891" s="137"/>
      <c r="N891" s="137"/>
      <c r="O891" s="132"/>
      <c r="P891" s="139"/>
      <c r="Q891" s="132"/>
      <c r="R891" s="135"/>
      <c r="S891" s="132"/>
      <c r="T891" s="132"/>
      <c r="U891" s="132"/>
    </row>
    <row r="892" ht="12.75" customHeight="1">
      <c r="A892" s="132"/>
      <c r="B892" s="132"/>
      <c r="C892" s="132"/>
      <c r="D892" s="132"/>
      <c r="E892" s="54"/>
      <c r="F892" s="132"/>
      <c r="G892" s="132"/>
      <c r="H892" s="132"/>
      <c r="I892" s="132"/>
      <c r="J892" s="132"/>
      <c r="K892" s="132"/>
      <c r="L892" s="132"/>
      <c r="M892" s="137"/>
      <c r="N892" s="137"/>
      <c r="O892" s="132"/>
      <c r="P892" s="139"/>
      <c r="Q892" s="132"/>
      <c r="R892" s="135"/>
      <c r="S892" s="132"/>
      <c r="T892" s="132"/>
      <c r="U892" s="132"/>
    </row>
    <row r="893" ht="12.75" customHeight="1">
      <c r="A893" s="132"/>
      <c r="B893" s="132"/>
      <c r="C893" s="132"/>
      <c r="D893" s="132"/>
      <c r="E893" s="54"/>
      <c r="F893" s="132"/>
      <c r="G893" s="132"/>
      <c r="H893" s="132"/>
      <c r="I893" s="132"/>
      <c r="J893" s="132"/>
      <c r="K893" s="132"/>
      <c r="L893" s="132"/>
      <c r="M893" s="137"/>
      <c r="N893" s="137"/>
      <c r="O893" s="132"/>
      <c r="P893" s="139"/>
      <c r="Q893" s="132"/>
      <c r="R893" s="135"/>
      <c r="S893" s="132"/>
      <c r="T893" s="132"/>
      <c r="U893" s="132"/>
    </row>
    <row r="894" ht="12.75" customHeight="1">
      <c r="A894" s="132"/>
      <c r="B894" s="132"/>
      <c r="C894" s="132"/>
      <c r="D894" s="132"/>
      <c r="E894" s="54"/>
      <c r="F894" s="132"/>
      <c r="G894" s="132"/>
      <c r="H894" s="132"/>
      <c r="I894" s="132"/>
      <c r="J894" s="132"/>
      <c r="K894" s="132"/>
      <c r="L894" s="132"/>
      <c r="M894" s="137"/>
      <c r="N894" s="137"/>
      <c r="O894" s="132"/>
      <c r="P894" s="139"/>
      <c r="Q894" s="132"/>
      <c r="R894" s="135"/>
      <c r="S894" s="132"/>
      <c r="T894" s="132"/>
      <c r="U894" s="132"/>
    </row>
    <row r="895" ht="12.75" customHeight="1">
      <c r="A895" s="132"/>
      <c r="B895" s="132"/>
      <c r="C895" s="132"/>
      <c r="D895" s="132"/>
      <c r="E895" s="54"/>
      <c r="F895" s="132"/>
      <c r="G895" s="132"/>
      <c r="H895" s="132"/>
      <c r="I895" s="132"/>
      <c r="J895" s="132"/>
      <c r="K895" s="132"/>
      <c r="L895" s="132"/>
      <c r="M895" s="137"/>
      <c r="N895" s="137"/>
      <c r="O895" s="132"/>
      <c r="P895" s="139"/>
      <c r="Q895" s="132"/>
      <c r="R895" s="135"/>
      <c r="S895" s="132"/>
      <c r="T895" s="132"/>
      <c r="U895" s="132"/>
    </row>
    <row r="896" ht="12.75" customHeight="1">
      <c r="A896" s="132"/>
      <c r="B896" s="132"/>
      <c r="C896" s="132"/>
      <c r="D896" s="132"/>
      <c r="E896" s="54"/>
      <c r="F896" s="132"/>
      <c r="G896" s="132"/>
      <c r="H896" s="132"/>
      <c r="I896" s="132"/>
      <c r="J896" s="132"/>
      <c r="K896" s="132"/>
      <c r="L896" s="132"/>
      <c r="M896" s="137"/>
      <c r="N896" s="137"/>
      <c r="O896" s="132"/>
      <c r="P896" s="139"/>
      <c r="Q896" s="132"/>
      <c r="R896" s="135"/>
      <c r="S896" s="132"/>
      <c r="T896" s="132"/>
      <c r="U896" s="132"/>
    </row>
    <row r="897" ht="12.75" customHeight="1">
      <c r="A897" s="132"/>
      <c r="B897" s="132"/>
      <c r="C897" s="132"/>
      <c r="D897" s="132"/>
      <c r="E897" s="54"/>
      <c r="F897" s="132"/>
      <c r="G897" s="132"/>
      <c r="H897" s="132"/>
      <c r="I897" s="132"/>
      <c r="J897" s="132"/>
      <c r="K897" s="132"/>
      <c r="L897" s="132"/>
      <c r="M897" s="137"/>
      <c r="N897" s="137"/>
      <c r="O897" s="132"/>
      <c r="P897" s="139"/>
      <c r="Q897" s="132"/>
      <c r="R897" s="135"/>
      <c r="S897" s="132"/>
      <c r="T897" s="132"/>
      <c r="U897" s="132"/>
    </row>
    <row r="898" ht="12.75" customHeight="1">
      <c r="A898" s="132"/>
      <c r="B898" s="132"/>
      <c r="C898" s="132"/>
      <c r="D898" s="132"/>
      <c r="E898" s="54"/>
      <c r="F898" s="132"/>
      <c r="G898" s="132"/>
      <c r="H898" s="132"/>
      <c r="I898" s="132"/>
      <c r="J898" s="132"/>
      <c r="K898" s="132"/>
      <c r="L898" s="132"/>
      <c r="M898" s="137"/>
      <c r="N898" s="137"/>
      <c r="O898" s="132"/>
      <c r="P898" s="139"/>
      <c r="Q898" s="132"/>
      <c r="R898" s="135"/>
      <c r="S898" s="132"/>
      <c r="T898" s="132"/>
      <c r="U898" s="132"/>
    </row>
    <row r="899" ht="12.75" customHeight="1">
      <c r="A899" s="132"/>
      <c r="B899" s="132"/>
      <c r="C899" s="132"/>
      <c r="D899" s="132"/>
      <c r="E899" s="54"/>
      <c r="F899" s="132"/>
      <c r="G899" s="132"/>
      <c r="H899" s="132"/>
      <c r="I899" s="132"/>
      <c r="J899" s="132"/>
      <c r="K899" s="132"/>
      <c r="L899" s="132"/>
      <c r="M899" s="137"/>
      <c r="N899" s="137"/>
      <c r="O899" s="132"/>
      <c r="P899" s="139"/>
      <c r="Q899" s="132"/>
      <c r="R899" s="135"/>
      <c r="S899" s="132"/>
      <c r="T899" s="132"/>
      <c r="U899" s="132"/>
    </row>
    <row r="900" ht="12.75" customHeight="1">
      <c r="A900" s="132"/>
      <c r="B900" s="132"/>
      <c r="C900" s="132"/>
      <c r="D900" s="132"/>
      <c r="E900" s="54"/>
      <c r="F900" s="132"/>
      <c r="G900" s="132"/>
      <c r="H900" s="132"/>
      <c r="I900" s="132"/>
      <c r="J900" s="132"/>
      <c r="K900" s="132"/>
      <c r="L900" s="132"/>
      <c r="M900" s="137"/>
      <c r="N900" s="137"/>
      <c r="O900" s="132"/>
      <c r="P900" s="139"/>
      <c r="Q900" s="132"/>
      <c r="R900" s="135"/>
      <c r="S900" s="132"/>
      <c r="T900" s="132"/>
      <c r="U900" s="132"/>
    </row>
    <row r="901" ht="12.75" customHeight="1">
      <c r="A901" s="132"/>
      <c r="B901" s="132"/>
      <c r="C901" s="132"/>
      <c r="D901" s="132"/>
      <c r="E901" s="54"/>
      <c r="F901" s="132"/>
      <c r="G901" s="132"/>
      <c r="H901" s="132"/>
      <c r="I901" s="132"/>
      <c r="J901" s="132"/>
      <c r="K901" s="132"/>
      <c r="L901" s="132"/>
      <c r="M901" s="137"/>
      <c r="N901" s="137"/>
      <c r="O901" s="132"/>
      <c r="P901" s="139"/>
      <c r="Q901" s="132"/>
      <c r="R901" s="135"/>
      <c r="S901" s="132"/>
      <c r="T901" s="132"/>
      <c r="U901" s="132"/>
    </row>
    <row r="902" ht="12.75" customHeight="1">
      <c r="A902" s="132"/>
      <c r="B902" s="132"/>
      <c r="C902" s="132"/>
      <c r="D902" s="132"/>
      <c r="E902" s="54"/>
      <c r="F902" s="132"/>
      <c r="G902" s="132"/>
      <c r="H902" s="132"/>
      <c r="I902" s="132"/>
      <c r="J902" s="132"/>
      <c r="K902" s="132"/>
      <c r="L902" s="132"/>
      <c r="M902" s="137"/>
      <c r="N902" s="137"/>
      <c r="O902" s="132"/>
      <c r="P902" s="139"/>
      <c r="Q902" s="132"/>
      <c r="R902" s="135"/>
      <c r="S902" s="132"/>
      <c r="T902" s="132"/>
      <c r="U902" s="132"/>
    </row>
    <row r="903" ht="12.75" customHeight="1">
      <c r="A903" s="132"/>
      <c r="B903" s="132"/>
      <c r="C903" s="132"/>
      <c r="D903" s="132"/>
      <c r="E903" s="54"/>
      <c r="F903" s="132"/>
      <c r="G903" s="132"/>
      <c r="H903" s="132"/>
      <c r="I903" s="132"/>
      <c r="J903" s="132"/>
      <c r="K903" s="132"/>
      <c r="L903" s="132"/>
      <c r="M903" s="137"/>
      <c r="N903" s="137"/>
      <c r="O903" s="132"/>
      <c r="P903" s="139"/>
      <c r="Q903" s="132"/>
      <c r="R903" s="135"/>
      <c r="S903" s="132"/>
      <c r="T903" s="132"/>
      <c r="U903" s="132"/>
    </row>
    <row r="904" ht="12.75" customHeight="1">
      <c r="A904" s="132"/>
      <c r="B904" s="132"/>
      <c r="C904" s="132"/>
      <c r="D904" s="132"/>
      <c r="E904" s="54"/>
      <c r="F904" s="132"/>
      <c r="G904" s="132"/>
      <c r="H904" s="132"/>
      <c r="I904" s="132"/>
      <c r="J904" s="132"/>
      <c r="K904" s="132"/>
      <c r="L904" s="132"/>
      <c r="M904" s="137"/>
      <c r="N904" s="137"/>
      <c r="O904" s="132"/>
      <c r="P904" s="139"/>
      <c r="Q904" s="132"/>
      <c r="R904" s="135"/>
      <c r="S904" s="132"/>
      <c r="T904" s="132"/>
      <c r="U904" s="132"/>
    </row>
    <row r="905" ht="12.75" customHeight="1">
      <c r="A905" s="132"/>
      <c r="B905" s="132"/>
      <c r="C905" s="132"/>
      <c r="D905" s="132"/>
      <c r="E905" s="54"/>
      <c r="F905" s="132"/>
      <c r="G905" s="132"/>
      <c r="H905" s="132"/>
      <c r="I905" s="132"/>
      <c r="J905" s="132"/>
      <c r="K905" s="132"/>
      <c r="L905" s="132"/>
      <c r="M905" s="137"/>
      <c r="N905" s="137"/>
      <c r="O905" s="132"/>
      <c r="P905" s="139"/>
      <c r="Q905" s="132"/>
      <c r="R905" s="135"/>
      <c r="S905" s="132"/>
      <c r="T905" s="132"/>
      <c r="U905" s="132"/>
    </row>
    <row r="906" ht="12.75" customHeight="1">
      <c r="A906" s="132"/>
      <c r="B906" s="132"/>
      <c r="C906" s="132"/>
      <c r="D906" s="132"/>
      <c r="E906" s="54"/>
      <c r="F906" s="132"/>
      <c r="G906" s="132"/>
      <c r="H906" s="132"/>
      <c r="I906" s="132"/>
      <c r="J906" s="132"/>
      <c r="K906" s="132"/>
      <c r="L906" s="132"/>
      <c r="M906" s="137"/>
      <c r="N906" s="137"/>
      <c r="O906" s="132"/>
      <c r="P906" s="139"/>
      <c r="Q906" s="132"/>
      <c r="R906" s="135"/>
      <c r="S906" s="132"/>
      <c r="T906" s="132"/>
      <c r="U906" s="132"/>
    </row>
    <row r="907" ht="12.75" customHeight="1">
      <c r="A907" s="132"/>
      <c r="B907" s="132"/>
      <c r="C907" s="132"/>
      <c r="D907" s="132"/>
      <c r="E907" s="54"/>
      <c r="F907" s="132"/>
      <c r="G907" s="132"/>
      <c r="H907" s="132"/>
      <c r="I907" s="132"/>
      <c r="J907" s="132"/>
      <c r="K907" s="132"/>
      <c r="L907" s="132"/>
      <c r="M907" s="137"/>
      <c r="N907" s="137"/>
      <c r="O907" s="132"/>
      <c r="P907" s="139"/>
      <c r="Q907" s="132"/>
      <c r="R907" s="135"/>
      <c r="S907" s="132"/>
      <c r="T907" s="132"/>
      <c r="U907" s="132"/>
    </row>
    <row r="908" ht="12.75" customHeight="1">
      <c r="A908" s="132"/>
      <c r="B908" s="132"/>
      <c r="C908" s="132"/>
      <c r="D908" s="132"/>
      <c r="E908" s="54"/>
      <c r="F908" s="132"/>
      <c r="G908" s="132"/>
      <c r="H908" s="132"/>
      <c r="I908" s="132"/>
      <c r="J908" s="132"/>
      <c r="K908" s="132"/>
      <c r="L908" s="132"/>
      <c r="M908" s="137"/>
      <c r="N908" s="137"/>
      <c r="O908" s="132"/>
      <c r="P908" s="139"/>
      <c r="Q908" s="132"/>
      <c r="R908" s="135"/>
      <c r="S908" s="132"/>
      <c r="T908" s="132"/>
      <c r="U908" s="132"/>
    </row>
    <row r="909" ht="12.75" customHeight="1">
      <c r="A909" s="132"/>
      <c r="B909" s="132"/>
      <c r="C909" s="132"/>
      <c r="D909" s="132"/>
      <c r="E909" s="54"/>
      <c r="F909" s="132"/>
      <c r="G909" s="132"/>
      <c r="H909" s="132"/>
      <c r="I909" s="132"/>
      <c r="J909" s="132"/>
      <c r="K909" s="132"/>
      <c r="L909" s="132"/>
      <c r="M909" s="137"/>
      <c r="N909" s="137"/>
      <c r="O909" s="132"/>
      <c r="P909" s="139"/>
      <c r="Q909" s="132"/>
      <c r="R909" s="135"/>
      <c r="S909" s="132"/>
      <c r="T909" s="132"/>
      <c r="U909" s="132"/>
    </row>
    <row r="910" ht="12.75" customHeight="1">
      <c r="A910" s="132"/>
      <c r="B910" s="132"/>
      <c r="C910" s="132"/>
      <c r="D910" s="132"/>
      <c r="E910" s="54"/>
      <c r="F910" s="132"/>
      <c r="G910" s="132"/>
      <c r="H910" s="132"/>
      <c r="I910" s="132"/>
      <c r="J910" s="132"/>
      <c r="K910" s="132"/>
      <c r="L910" s="132"/>
      <c r="M910" s="137"/>
      <c r="N910" s="137"/>
      <c r="O910" s="132"/>
      <c r="P910" s="139"/>
      <c r="Q910" s="132"/>
      <c r="R910" s="135"/>
      <c r="S910" s="132"/>
      <c r="T910" s="132"/>
      <c r="U910" s="132"/>
    </row>
    <row r="911" ht="12.75" customHeight="1">
      <c r="A911" s="132"/>
      <c r="B911" s="132"/>
      <c r="C911" s="132"/>
      <c r="D911" s="132"/>
      <c r="E911" s="54"/>
      <c r="F911" s="132"/>
      <c r="G911" s="132"/>
      <c r="H911" s="132"/>
      <c r="I911" s="132"/>
      <c r="J911" s="132"/>
      <c r="K911" s="132"/>
      <c r="L911" s="132"/>
      <c r="M911" s="137"/>
      <c r="N911" s="137"/>
      <c r="O911" s="132"/>
      <c r="P911" s="139"/>
      <c r="Q911" s="132"/>
      <c r="R911" s="135"/>
      <c r="S911" s="132"/>
      <c r="T911" s="132"/>
      <c r="U911" s="132"/>
    </row>
    <row r="912" ht="12.75" customHeight="1">
      <c r="A912" s="132"/>
      <c r="B912" s="132"/>
      <c r="C912" s="132"/>
      <c r="D912" s="132"/>
      <c r="E912" s="54"/>
      <c r="F912" s="132"/>
      <c r="G912" s="132"/>
      <c r="H912" s="132"/>
      <c r="I912" s="132"/>
      <c r="J912" s="132"/>
      <c r="K912" s="132"/>
      <c r="L912" s="132"/>
      <c r="M912" s="137"/>
      <c r="N912" s="137"/>
      <c r="O912" s="132"/>
      <c r="P912" s="139"/>
      <c r="Q912" s="132"/>
      <c r="R912" s="135"/>
      <c r="S912" s="132"/>
      <c r="T912" s="132"/>
      <c r="U912" s="132"/>
    </row>
    <row r="913" ht="12.75" customHeight="1">
      <c r="A913" s="132"/>
      <c r="B913" s="132"/>
      <c r="C913" s="132"/>
      <c r="D913" s="132"/>
      <c r="E913" s="54"/>
      <c r="F913" s="132"/>
      <c r="G913" s="132"/>
      <c r="H913" s="132"/>
      <c r="I913" s="132"/>
      <c r="J913" s="132"/>
      <c r="K913" s="132"/>
      <c r="L913" s="132"/>
      <c r="M913" s="137"/>
      <c r="N913" s="137"/>
      <c r="O913" s="132"/>
      <c r="P913" s="139"/>
      <c r="Q913" s="132"/>
      <c r="R913" s="135"/>
      <c r="S913" s="132"/>
      <c r="T913" s="132"/>
      <c r="U913" s="132"/>
    </row>
    <row r="914" ht="12.75" customHeight="1">
      <c r="A914" s="132"/>
      <c r="B914" s="132"/>
      <c r="C914" s="132"/>
      <c r="D914" s="132"/>
      <c r="E914" s="54"/>
      <c r="F914" s="132"/>
      <c r="G914" s="132"/>
      <c r="H914" s="132"/>
      <c r="I914" s="132"/>
      <c r="J914" s="132"/>
      <c r="K914" s="132"/>
      <c r="L914" s="132"/>
      <c r="M914" s="137"/>
      <c r="N914" s="137"/>
      <c r="O914" s="132"/>
      <c r="P914" s="139"/>
      <c r="Q914" s="132"/>
      <c r="R914" s="135"/>
      <c r="S914" s="132"/>
      <c r="T914" s="132"/>
      <c r="U914" s="132"/>
    </row>
    <row r="915" ht="12.75" customHeight="1">
      <c r="A915" s="132"/>
      <c r="B915" s="132"/>
      <c r="C915" s="132"/>
      <c r="D915" s="132"/>
      <c r="E915" s="54"/>
      <c r="F915" s="132"/>
      <c r="G915" s="132"/>
      <c r="H915" s="132"/>
      <c r="I915" s="132"/>
      <c r="J915" s="132"/>
      <c r="K915" s="132"/>
      <c r="L915" s="132"/>
      <c r="M915" s="137"/>
      <c r="N915" s="137"/>
      <c r="O915" s="132"/>
      <c r="P915" s="139"/>
      <c r="Q915" s="132"/>
      <c r="R915" s="135"/>
      <c r="S915" s="132"/>
      <c r="T915" s="132"/>
      <c r="U915" s="132"/>
    </row>
    <row r="916" ht="12.75" customHeight="1">
      <c r="A916" s="132"/>
      <c r="B916" s="132"/>
      <c r="C916" s="132"/>
      <c r="D916" s="132"/>
      <c r="E916" s="54"/>
      <c r="F916" s="132"/>
      <c r="G916" s="132"/>
      <c r="H916" s="132"/>
      <c r="I916" s="132"/>
      <c r="J916" s="132"/>
      <c r="K916" s="132"/>
      <c r="L916" s="132"/>
      <c r="M916" s="137"/>
      <c r="N916" s="137"/>
      <c r="O916" s="132"/>
      <c r="P916" s="139"/>
      <c r="Q916" s="132"/>
      <c r="R916" s="135"/>
      <c r="S916" s="132"/>
      <c r="T916" s="132"/>
      <c r="U916" s="132"/>
    </row>
    <row r="917" ht="12.75" customHeight="1">
      <c r="A917" s="132"/>
      <c r="B917" s="132"/>
      <c r="C917" s="132"/>
      <c r="D917" s="132"/>
      <c r="E917" s="54"/>
      <c r="F917" s="132"/>
      <c r="G917" s="132"/>
      <c r="H917" s="132"/>
      <c r="I917" s="132"/>
      <c r="J917" s="132"/>
      <c r="K917" s="132"/>
      <c r="L917" s="132"/>
      <c r="M917" s="137"/>
      <c r="N917" s="137"/>
      <c r="O917" s="132"/>
      <c r="P917" s="139"/>
      <c r="Q917" s="132"/>
      <c r="R917" s="135"/>
      <c r="S917" s="132"/>
      <c r="T917" s="132"/>
      <c r="U917" s="132"/>
    </row>
    <row r="918" ht="12.75" customHeight="1">
      <c r="A918" s="132"/>
      <c r="B918" s="132"/>
      <c r="C918" s="132"/>
      <c r="D918" s="132"/>
      <c r="E918" s="54"/>
      <c r="F918" s="132"/>
      <c r="G918" s="132"/>
      <c r="H918" s="132"/>
      <c r="I918" s="132"/>
      <c r="J918" s="132"/>
      <c r="K918" s="132"/>
      <c r="L918" s="132"/>
      <c r="M918" s="137"/>
      <c r="N918" s="137"/>
      <c r="O918" s="132"/>
      <c r="P918" s="139"/>
      <c r="Q918" s="132"/>
      <c r="R918" s="135"/>
      <c r="S918" s="132"/>
      <c r="T918" s="132"/>
      <c r="U918" s="132"/>
    </row>
    <row r="919" ht="12.75" customHeight="1">
      <c r="A919" s="132"/>
      <c r="B919" s="132"/>
      <c r="C919" s="132"/>
      <c r="D919" s="132"/>
      <c r="E919" s="54"/>
      <c r="F919" s="132"/>
      <c r="G919" s="132"/>
      <c r="H919" s="132"/>
      <c r="I919" s="132"/>
      <c r="J919" s="132"/>
      <c r="K919" s="132"/>
      <c r="L919" s="132"/>
      <c r="M919" s="137"/>
      <c r="N919" s="137"/>
      <c r="O919" s="132"/>
      <c r="P919" s="139"/>
      <c r="Q919" s="132"/>
      <c r="R919" s="135"/>
      <c r="S919" s="132"/>
      <c r="T919" s="132"/>
      <c r="U919" s="132"/>
    </row>
    <row r="920" ht="12.75" customHeight="1">
      <c r="A920" s="132"/>
      <c r="B920" s="132"/>
      <c r="C920" s="132"/>
      <c r="D920" s="132"/>
      <c r="E920" s="54"/>
      <c r="F920" s="132"/>
      <c r="G920" s="132"/>
      <c r="H920" s="132"/>
      <c r="I920" s="132"/>
      <c r="J920" s="132"/>
      <c r="K920" s="132"/>
      <c r="L920" s="132"/>
      <c r="M920" s="137"/>
      <c r="N920" s="137"/>
      <c r="O920" s="132"/>
      <c r="P920" s="139"/>
      <c r="Q920" s="132"/>
      <c r="R920" s="135"/>
      <c r="S920" s="132"/>
      <c r="T920" s="132"/>
      <c r="U920" s="132"/>
    </row>
    <row r="921" ht="12.75" customHeight="1">
      <c r="A921" s="132"/>
      <c r="B921" s="132"/>
      <c r="C921" s="132"/>
      <c r="D921" s="132"/>
      <c r="E921" s="54"/>
      <c r="F921" s="132"/>
      <c r="G921" s="132"/>
      <c r="H921" s="132"/>
      <c r="I921" s="132"/>
      <c r="J921" s="132"/>
      <c r="K921" s="132"/>
      <c r="L921" s="132"/>
      <c r="M921" s="137"/>
      <c r="N921" s="137"/>
      <c r="O921" s="132"/>
      <c r="P921" s="139"/>
      <c r="Q921" s="132"/>
      <c r="R921" s="135"/>
      <c r="S921" s="132"/>
      <c r="T921" s="132"/>
      <c r="U921" s="132"/>
    </row>
    <row r="922" ht="12.75" customHeight="1">
      <c r="A922" s="132"/>
      <c r="B922" s="132"/>
      <c r="C922" s="132"/>
      <c r="D922" s="132"/>
      <c r="E922" s="54"/>
      <c r="F922" s="132"/>
      <c r="G922" s="132"/>
      <c r="H922" s="132"/>
      <c r="I922" s="132"/>
      <c r="J922" s="132"/>
      <c r="K922" s="132"/>
      <c r="L922" s="132"/>
      <c r="M922" s="137"/>
      <c r="N922" s="137"/>
      <c r="O922" s="132"/>
      <c r="P922" s="139"/>
      <c r="Q922" s="132"/>
      <c r="R922" s="135"/>
      <c r="S922" s="132"/>
      <c r="T922" s="132"/>
      <c r="U922" s="132"/>
    </row>
    <row r="923" ht="12.75" customHeight="1">
      <c r="A923" s="132"/>
      <c r="B923" s="132"/>
      <c r="C923" s="132"/>
      <c r="D923" s="132"/>
      <c r="E923" s="54"/>
      <c r="F923" s="132"/>
      <c r="G923" s="132"/>
      <c r="H923" s="132"/>
      <c r="I923" s="132"/>
      <c r="J923" s="132"/>
      <c r="K923" s="132"/>
      <c r="L923" s="132"/>
      <c r="M923" s="137"/>
      <c r="N923" s="137"/>
      <c r="O923" s="132"/>
      <c r="P923" s="139"/>
      <c r="Q923" s="132"/>
      <c r="R923" s="135"/>
      <c r="S923" s="132"/>
      <c r="T923" s="132"/>
      <c r="U923" s="132"/>
    </row>
    <row r="924" ht="12.75" customHeight="1">
      <c r="A924" s="132"/>
      <c r="B924" s="132"/>
      <c r="C924" s="132"/>
      <c r="D924" s="132"/>
      <c r="E924" s="54"/>
      <c r="F924" s="132"/>
      <c r="G924" s="132"/>
      <c r="H924" s="132"/>
      <c r="I924" s="132"/>
      <c r="J924" s="132"/>
      <c r="K924" s="132"/>
      <c r="L924" s="132"/>
      <c r="M924" s="137"/>
      <c r="N924" s="137"/>
      <c r="O924" s="132"/>
      <c r="P924" s="139"/>
      <c r="Q924" s="132"/>
      <c r="R924" s="135"/>
      <c r="S924" s="132"/>
      <c r="T924" s="132"/>
      <c r="U924" s="132"/>
    </row>
    <row r="925" ht="12.75" customHeight="1">
      <c r="A925" s="132"/>
      <c r="B925" s="132"/>
      <c r="C925" s="132"/>
      <c r="D925" s="132"/>
      <c r="E925" s="54"/>
      <c r="F925" s="132"/>
      <c r="G925" s="132"/>
      <c r="H925" s="132"/>
      <c r="I925" s="132"/>
      <c r="J925" s="132"/>
      <c r="K925" s="132"/>
      <c r="L925" s="132"/>
      <c r="M925" s="137"/>
      <c r="N925" s="137"/>
      <c r="O925" s="132"/>
      <c r="P925" s="139"/>
      <c r="Q925" s="132"/>
      <c r="R925" s="135"/>
      <c r="S925" s="132"/>
      <c r="T925" s="132"/>
      <c r="U925" s="132"/>
    </row>
    <row r="926" ht="12.75" customHeight="1">
      <c r="A926" s="132"/>
      <c r="B926" s="132"/>
      <c r="C926" s="132"/>
      <c r="D926" s="132"/>
      <c r="E926" s="54"/>
      <c r="F926" s="132"/>
      <c r="G926" s="132"/>
      <c r="H926" s="132"/>
      <c r="I926" s="132"/>
      <c r="J926" s="132"/>
      <c r="K926" s="132"/>
      <c r="L926" s="132"/>
      <c r="M926" s="137"/>
      <c r="N926" s="137"/>
      <c r="O926" s="132"/>
      <c r="P926" s="139"/>
      <c r="Q926" s="132"/>
      <c r="R926" s="135"/>
      <c r="S926" s="132"/>
      <c r="T926" s="132"/>
      <c r="U926" s="132"/>
    </row>
    <row r="927" ht="12.75" customHeight="1">
      <c r="A927" s="132"/>
      <c r="B927" s="132"/>
      <c r="C927" s="132"/>
      <c r="D927" s="132"/>
      <c r="E927" s="54"/>
      <c r="F927" s="132"/>
      <c r="G927" s="132"/>
      <c r="H927" s="132"/>
      <c r="I927" s="132"/>
      <c r="J927" s="132"/>
      <c r="K927" s="132"/>
      <c r="L927" s="132"/>
      <c r="M927" s="137"/>
      <c r="N927" s="137"/>
      <c r="O927" s="132"/>
      <c r="P927" s="139"/>
      <c r="Q927" s="132"/>
      <c r="R927" s="135"/>
      <c r="S927" s="132"/>
      <c r="T927" s="132"/>
      <c r="U927" s="132"/>
    </row>
    <row r="928" ht="12.75" customHeight="1">
      <c r="A928" s="132"/>
      <c r="B928" s="132"/>
      <c r="C928" s="132"/>
      <c r="D928" s="132"/>
      <c r="E928" s="54"/>
      <c r="F928" s="132"/>
      <c r="G928" s="132"/>
      <c r="H928" s="132"/>
      <c r="I928" s="132"/>
      <c r="J928" s="132"/>
      <c r="K928" s="132"/>
      <c r="L928" s="132"/>
      <c r="M928" s="137"/>
      <c r="N928" s="137"/>
      <c r="O928" s="132"/>
      <c r="P928" s="139"/>
      <c r="Q928" s="132"/>
      <c r="R928" s="135"/>
      <c r="S928" s="132"/>
      <c r="T928" s="132"/>
      <c r="U928" s="132"/>
    </row>
    <row r="929" ht="12.75" customHeight="1">
      <c r="A929" s="132"/>
      <c r="B929" s="132"/>
      <c r="C929" s="132"/>
      <c r="D929" s="132"/>
      <c r="E929" s="54"/>
      <c r="F929" s="132"/>
      <c r="G929" s="132"/>
      <c r="H929" s="132"/>
      <c r="I929" s="132"/>
      <c r="J929" s="132"/>
      <c r="K929" s="132"/>
      <c r="L929" s="132"/>
      <c r="M929" s="137"/>
      <c r="N929" s="137"/>
      <c r="O929" s="132"/>
      <c r="P929" s="139"/>
      <c r="Q929" s="132"/>
      <c r="R929" s="135"/>
      <c r="S929" s="132"/>
      <c r="T929" s="132"/>
      <c r="U929" s="132"/>
    </row>
    <row r="930" ht="12.75" customHeight="1">
      <c r="A930" s="132"/>
      <c r="B930" s="132"/>
      <c r="C930" s="132"/>
      <c r="D930" s="132"/>
      <c r="E930" s="54"/>
      <c r="F930" s="132"/>
      <c r="G930" s="132"/>
      <c r="H930" s="132"/>
      <c r="I930" s="132"/>
      <c r="J930" s="132"/>
      <c r="K930" s="132"/>
      <c r="L930" s="132"/>
      <c r="M930" s="137"/>
      <c r="N930" s="137"/>
      <c r="O930" s="132"/>
      <c r="P930" s="139"/>
      <c r="Q930" s="132"/>
      <c r="R930" s="135"/>
      <c r="S930" s="132"/>
      <c r="T930" s="132"/>
      <c r="U930" s="132"/>
    </row>
    <row r="931" ht="12.75" customHeight="1">
      <c r="A931" s="132"/>
      <c r="B931" s="132"/>
      <c r="C931" s="132"/>
      <c r="D931" s="132"/>
      <c r="E931" s="54"/>
      <c r="F931" s="132"/>
      <c r="G931" s="132"/>
      <c r="H931" s="132"/>
      <c r="I931" s="132"/>
      <c r="J931" s="132"/>
      <c r="K931" s="132"/>
      <c r="L931" s="132"/>
      <c r="M931" s="137"/>
      <c r="N931" s="137"/>
      <c r="O931" s="132"/>
      <c r="P931" s="139"/>
      <c r="Q931" s="132"/>
      <c r="R931" s="135"/>
      <c r="S931" s="132"/>
      <c r="T931" s="132"/>
      <c r="U931" s="132"/>
    </row>
    <row r="932" ht="12.75" customHeight="1">
      <c r="A932" s="132"/>
      <c r="B932" s="132"/>
      <c r="C932" s="132"/>
      <c r="D932" s="132"/>
      <c r="E932" s="54"/>
      <c r="F932" s="132"/>
      <c r="G932" s="132"/>
      <c r="H932" s="132"/>
      <c r="I932" s="132"/>
      <c r="J932" s="132"/>
      <c r="K932" s="132"/>
      <c r="L932" s="132"/>
      <c r="M932" s="137"/>
      <c r="N932" s="137"/>
      <c r="O932" s="132"/>
      <c r="P932" s="139"/>
      <c r="Q932" s="132"/>
      <c r="R932" s="135"/>
      <c r="S932" s="132"/>
      <c r="T932" s="132"/>
      <c r="U932" s="132"/>
    </row>
    <row r="933" ht="12.75" customHeight="1">
      <c r="A933" s="132"/>
      <c r="B933" s="132"/>
      <c r="C933" s="132"/>
      <c r="D933" s="132"/>
      <c r="E933" s="54"/>
      <c r="F933" s="132"/>
      <c r="G933" s="132"/>
      <c r="H933" s="132"/>
      <c r="I933" s="132"/>
      <c r="J933" s="132"/>
      <c r="K933" s="132"/>
      <c r="L933" s="132"/>
      <c r="M933" s="137"/>
      <c r="N933" s="137"/>
      <c r="O933" s="132"/>
      <c r="P933" s="139"/>
      <c r="Q933" s="132"/>
      <c r="R933" s="135"/>
      <c r="S933" s="132"/>
      <c r="T933" s="132"/>
      <c r="U933" s="132"/>
    </row>
    <row r="934" ht="12.75" customHeight="1">
      <c r="A934" s="132"/>
      <c r="B934" s="132"/>
      <c r="C934" s="132"/>
      <c r="D934" s="132"/>
      <c r="E934" s="54"/>
      <c r="F934" s="132"/>
      <c r="G934" s="132"/>
      <c r="H934" s="132"/>
      <c r="I934" s="132"/>
      <c r="J934" s="132"/>
      <c r="K934" s="132"/>
      <c r="L934" s="132"/>
      <c r="M934" s="137"/>
      <c r="N934" s="137"/>
      <c r="O934" s="132"/>
      <c r="P934" s="139"/>
      <c r="Q934" s="132"/>
      <c r="R934" s="135"/>
      <c r="S934" s="132"/>
      <c r="T934" s="132"/>
      <c r="U934" s="132"/>
    </row>
    <row r="935" ht="12.75" customHeight="1">
      <c r="A935" s="132"/>
      <c r="B935" s="132"/>
      <c r="C935" s="132"/>
      <c r="D935" s="132"/>
      <c r="E935" s="54"/>
      <c r="F935" s="132"/>
      <c r="G935" s="132"/>
      <c r="H935" s="132"/>
      <c r="I935" s="132"/>
      <c r="J935" s="132"/>
      <c r="K935" s="132"/>
      <c r="L935" s="132"/>
      <c r="M935" s="137"/>
      <c r="N935" s="137"/>
      <c r="O935" s="132"/>
      <c r="P935" s="139"/>
      <c r="Q935" s="132"/>
      <c r="R935" s="135"/>
      <c r="S935" s="132"/>
      <c r="T935" s="132"/>
      <c r="U935" s="132"/>
    </row>
    <row r="936" ht="12.75" customHeight="1">
      <c r="A936" s="132"/>
      <c r="B936" s="132"/>
      <c r="C936" s="132"/>
      <c r="D936" s="132"/>
      <c r="E936" s="54"/>
      <c r="F936" s="132"/>
      <c r="G936" s="132"/>
      <c r="H936" s="132"/>
      <c r="I936" s="132"/>
      <c r="J936" s="132"/>
      <c r="K936" s="132"/>
      <c r="L936" s="132"/>
      <c r="M936" s="137"/>
      <c r="N936" s="137"/>
      <c r="O936" s="132"/>
      <c r="P936" s="139"/>
      <c r="Q936" s="132"/>
      <c r="R936" s="135"/>
      <c r="S936" s="132"/>
      <c r="T936" s="132"/>
      <c r="U936" s="132"/>
    </row>
    <row r="937" ht="12.75" customHeight="1">
      <c r="A937" s="132"/>
      <c r="B937" s="132"/>
      <c r="C937" s="132"/>
      <c r="D937" s="132"/>
      <c r="E937" s="54"/>
      <c r="F937" s="132"/>
      <c r="G937" s="132"/>
      <c r="H937" s="132"/>
      <c r="I937" s="132"/>
      <c r="J937" s="132"/>
      <c r="K937" s="132"/>
      <c r="L937" s="132"/>
      <c r="M937" s="137"/>
      <c r="N937" s="137"/>
      <c r="O937" s="132"/>
      <c r="P937" s="139"/>
      <c r="Q937" s="132"/>
      <c r="R937" s="135"/>
      <c r="S937" s="132"/>
      <c r="T937" s="132"/>
      <c r="U937" s="132"/>
    </row>
    <row r="938" ht="12.75" customHeight="1">
      <c r="A938" s="132"/>
      <c r="B938" s="132"/>
      <c r="C938" s="132"/>
      <c r="D938" s="132"/>
      <c r="E938" s="54"/>
      <c r="F938" s="132"/>
      <c r="G938" s="132"/>
      <c r="H938" s="132"/>
      <c r="I938" s="132"/>
      <c r="J938" s="132"/>
      <c r="K938" s="132"/>
      <c r="L938" s="132"/>
      <c r="M938" s="137"/>
      <c r="N938" s="137"/>
      <c r="O938" s="132"/>
      <c r="P938" s="139"/>
      <c r="Q938" s="132"/>
      <c r="R938" s="135"/>
      <c r="S938" s="132"/>
      <c r="T938" s="132"/>
      <c r="U938" s="132"/>
    </row>
    <row r="939" ht="12.75" customHeight="1">
      <c r="A939" s="132"/>
      <c r="B939" s="132"/>
      <c r="C939" s="132"/>
      <c r="D939" s="132"/>
      <c r="E939" s="54"/>
      <c r="F939" s="132"/>
      <c r="G939" s="132"/>
      <c r="H939" s="132"/>
      <c r="I939" s="132"/>
      <c r="J939" s="132"/>
      <c r="K939" s="132"/>
      <c r="L939" s="132"/>
      <c r="M939" s="137"/>
      <c r="N939" s="137"/>
      <c r="O939" s="132"/>
      <c r="P939" s="139"/>
      <c r="Q939" s="132"/>
      <c r="R939" s="135"/>
      <c r="S939" s="132"/>
      <c r="T939" s="132"/>
      <c r="U939" s="132"/>
    </row>
    <row r="940" ht="12.75" customHeight="1">
      <c r="A940" s="132"/>
      <c r="B940" s="132"/>
      <c r="C940" s="132"/>
      <c r="D940" s="132"/>
      <c r="E940" s="54"/>
      <c r="F940" s="132"/>
      <c r="G940" s="132"/>
      <c r="H940" s="132"/>
      <c r="I940" s="132"/>
      <c r="J940" s="132"/>
      <c r="K940" s="132"/>
      <c r="L940" s="132"/>
      <c r="M940" s="137"/>
      <c r="N940" s="137"/>
      <c r="O940" s="132"/>
      <c r="P940" s="139"/>
      <c r="Q940" s="132"/>
      <c r="R940" s="135"/>
      <c r="S940" s="132"/>
      <c r="T940" s="132"/>
      <c r="U940" s="132"/>
    </row>
    <row r="941" ht="12.75" customHeight="1">
      <c r="A941" s="132"/>
      <c r="B941" s="132"/>
      <c r="C941" s="132"/>
      <c r="D941" s="132"/>
      <c r="E941" s="54"/>
      <c r="F941" s="132"/>
      <c r="G941" s="132"/>
      <c r="H941" s="132"/>
      <c r="I941" s="132"/>
      <c r="J941" s="132"/>
      <c r="K941" s="132"/>
      <c r="L941" s="132"/>
      <c r="M941" s="137"/>
      <c r="N941" s="137"/>
      <c r="O941" s="132"/>
      <c r="P941" s="139"/>
      <c r="Q941" s="132"/>
      <c r="R941" s="135"/>
      <c r="S941" s="132"/>
      <c r="T941" s="132"/>
      <c r="U941" s="132"/>
    </row>
    <row r="942" ht="12.75" customHeight="1">
      <c r="A942" s="132"/>
      <c r="B942" s="132"/>
      <c r="C942" s="132"/>
      <c r="D942" s="132"/>
      <c r="E942" s="54"/>
      <c r="F942" s="132"/>
      <c r="G942" s="132"/>
      <c r="H942" s="132"/>
      <c r="I942" s="132"/>
      <c r="J942" s="132"/>
      <c r="K942" s="132"/>
      <c r="L942" s="132"/>
      <c r="M942" s="137"/>
      <c r="N942" s="137"/>
      <c r="O942" s="132"/>
      <c r="P942" s="139"/>
      <c r="Q942" s="132"/>
      <c r="R942" s="135"/>
      <c r="S942" s="132"/>
      <c r="T942" s="132"/>
      <c r="U942" s="132"/>
    </row>
    <row r="943" ht="12.75" customHeight="1">
      <c r="A943" s="132"/>
      <c r="B943" s="132"/>
      <c r="C943" s="132"/>
      <c r="D943" s="132"/>
      <c r="E943" s="54"/>
      <c r="F943" s="132"/>
      <c r="G943" s="132"/>
      <c r="H943" s="132"/>
      <c r="I943" s="132"/>
      <c r="J943" s="132"/>
      <c r="K943" s="132"/>
      <c r="L943" s="132"/>
      <c r="M943" s="137"/>
      <c r="N943" s="137"/>
      <c r="O943" s="132"/>
      <c r="P943" s="139"/>
      <c r="Q943" s="132"/>
      <c r="R943" s="135"/>
      <c r="S943" s="132"/>
      <c r="T943" s="132"/>
      <c r="U943" s="132"/>
    </row>
    <row r="944" ht="12.75" customHeight="1">
      <c r="A944" s="132"/>
      <c r="B944" s="132"/>
      <c r="C944" s="132"/>
      <c r="D944" s="132"/>
      <c r="E944" s="54"/>
      <c r="F944" s="132"/>
      <c r="G944" s="132"/>
      <c r="H944" s="132"/>
      <c r="I944" s="132"/>
      <c r="J944" s="132"/>
      <c r="K944" s="132"/>
      <c r="L944" s="132"/>
      <c r="M944" s="137"/>
      <c r="N944" s="137"/>
      <c r="O944" s="132"/>
      <c r="P944" s="139"/>
      <c r="Q944" s="132"/>
      <c r="R944" s="135"/>
      <c r="S944" s="132"/>
      <c r="T944" s="132"/>
      <c r="U944" s="132"/>
    </row>
    <row r="945" ht="12.75" customHeight="1">
      <c r="A945" s="132"/>
      <c r="B945" s="132"/>
      <c r="C945" s="132"/>
      <c r="D945" s="132"/>
      <c r="E945" s="54"/>
      <c r="F945" s="132"/>
      <c r="G945" s="132"/>
      <c r="H945" s="132"/>
      <c r="I945" s="132"/>
      <c r="J945" s="132"/>
      <c r="K945" s="132"/>
      <c r="L945" s="132"/>
      <c r="M945" s="137"/>
      <c r="N945" s="137"/>
      <c r="O945" s="132"/>
      <c r="P945" s="139"/>
      <c r="Q945" s="132"/>
      <c r="R945" s="135"/>
      <c r="S945" s="132"/>
      <c r="T945" s="132"/>
      <c r="U945" s="132"/>
    </row>
    <row r="946" ht="12.75" customHeight="1">
      <c r="A946" s="132"/>
      <c r="B946" s="132"/>
      <c r="C946" s="132"/>
      <c r="D946" s="132"/>
      <c r="E946" s="54"/>
      <c r="F946" s="132"/>
      <c r="G946" s="132"/>
      <c r="H946" s="132"/>
      <c r="I946" s="132"/>
      <c r="J946" s="132"/>
      <c r="K946" s="132"/>
      <c r="L946" s="132"/>
      <c r="M946" s="137"/>
      <c r="N946" s="137"/>
      <c r="O946" s="132"/>
      <c r="P946" s="139"/>
      <c r="Q946" s="132"/>
      <c r="R946" s="135"/>
      <c r="S946" s="132"/>
      <c r="T946" s="132"/>
      <c r="U946" s="132"/>
    </row>
    <row r="947" ht="12.75" customHeight="1">
      <c r="A947" s="132"/>
      <c r="B947" s="132"/>
      <c r="C947" s="132"/>
      <c r="D947" s="132"/>
      <c r="E947" s="54"/>
      <c r="F947" s="132"/>
      <c r="G947" s="132"/>
      <c r="H947" s="132"/>
      <c r="I947" s="132"/>
      <c r="J947" s="132"/>
      <c r="K947" s="132"/>
      <c r="L947" s="132"/>
      <c r="M947" s="137"/>
      <c r="N947" s="137"/>
      <c r="O947" s="132"/>
      <c r="P947" s="139"/>
      <c r="Q947" s="132"/>
      <c r="R947" s="135"/>
      <c r="S947" s="132"/>
      <c r="T947" s="132"/>
      <c r="U947" s="132"/>
    </row>
    <row r="948" ht="12.75" customHeight="1">
      <c r="A948" s="132"/>
      <c r="B948" s="132"/>
      <c r="C948" s="132"/>
      <c r="D948" s="132"/>
      <c r="E948" s="54"/>
      <c r="F948" s="132"/>
      <c r="G948" s="132"/>
      <c r="H948" s="132"/>
      <c r="I948" s="132"/>
      <c r="J948" s="132"/>
      <c r="K948" s="132"/>
      <c r="L948" s="132"/>
      <c r="M948" s="137"/>
      <c r="N948" s="137"/>
      <c r="O948" s="132"/>
      <c r="P948" s="139"/>
      <c r="Q948" s="132"/>
      <c r="R948" s="135"/>
      <c r="S948" s="132"/>
      <c r="T948" s="132"/>
      <c r="U948" s="132"/>
    </row>
    <row r="949" ht="12.75" customHeight="1">
      <c r="A949" s="132"/>
      <c r="B949" s="132"/>
      <c r="C949" s="132"/>
      <c r="D949" s="132"/>
      <c r="E949" s="54"/>
      <c r="F949" s="132"/>
      <c r="G949" s="132"/>
      <c r="H949" s="132"/>
      <c r="I949" s="132"/>
      <c r="J949" s="132"/>
      <c r="K949" s="132"/>
      <c r="L949" s="132"/>
      <c r="M949" s="137"/>
      <c r="N949" s="137"/>
      <c r="O949" s="132"/>
      <c r="P949" s="139"/>
      <c r="Q949" s="132"/>
      <c r="R949" s="135"/>
      <c r="S949" s="132"/>
      <c r="T949" s="132"/>
      <c r="U949" s="132"/>
    </row>
    <row r="950" ht="12.75" customHeight="1">
      <c r="A950" s="132"/>
      <c r="B950" s="132"/>
      <c r="C950" s="132"/>
      <c r="D950" s="132"/>
      <c r="E950" s="54"/>
      <c r="F950" s="132"/>
      <c r="G950" s="132"/>
      <c r="H950" s="132"/>
      <c r="I950" s="132"/>
      <c r="J950" s="132"/>
      <c r="K950" s="132"/>
      <c r="L950" s="132"/>
      <c r="M950" s="137"/>
      <c r="N950" s="137"/>
      <c r="O950" s="132"/>
      <c r="P950" s="139"/>
      <c r="Q950" s="132"/>
      <c r="R950" s="135"/>
      <c r="S950" s="132"/>
      <c r="T950" s="132"/>
      <c r="U950" s="132"/>
    </row>
    <row r="951" ht="12.75" customHeight="1">
      <c r="A951" s="132"/>
      <c r="B951" s="132"/>
      <c r="C951" s="132"/>
      <c r="D951" s="132"/>
      <c r="E951" s="54"/>
      <c r="F951" s="132"/>
      <c r="G951" s="132"/>
      <c r="H951" s="132"/>
      <c r="I951" s="132"/>
      <c r="J951" s="132"/>
      <c r="K951" s="132"/>
      <c r="L951" s="132"/>
      <c r="M951" s="137"/>
      <c r="N951" s="137"/>
      <c r="O951" s="132"/>
      <c r="P951" s="139"/>
      <c r="Q951" s="132"/>
      <c r="R951" s="135"/>
      <c r="S951" s="132"/>
      <c r="T951" s="132"/>
      <c r="U951" s="132"/>
    </row>
    <row r="952" ht="12.75" customHeight="1">
      <c r="A952" s="132"/>
      <c r="B952" s="132"/>
      <c r="C952" s="132"/>
      <c r="D952" s="132"/>
      <c r="E952" s="54"/>
      <c r="F952" s="132"/>
      <c r="G952" s="132"/>
      <c r="H952" s="132"/>
      <c r="I952" s="132"/>
      <c r="J952" s="132"/>
      <c r="K952" s="132"/>
      <c r="L952" s="132"/>
      <c r="M952" s="137"/>
      <c r="N952" s="137"/>
      <c r="O952" s="132"/>
      <c r="P952" s="139"/>
      <c r="Q952" s="132"/>
      <c r="R952" s="135"/>
      <c r="S952" s="132"/>
      <c r="T952" s="132"/>
      <c r="U952" s="132"/>
    </row>
    <row r="953" ht="12.75" customHeight="1">
      <c r="A953" s="132"/>
      <c r="B953" s="132"/>
      <c r="C953" s="132"/>
      <c r="D953" s="132"/>
      <c r="E953" s="54"/>
      <c r="F953" s="132"/>
      <c r="G953" s="132"/>
      <c r="H953" s="132"/>
      <c r="I953" s="132"/>
      <c r="J953" s="132"/>
      <c r="K953" s="132"/>
      <c r="L953" s="132"/>
      <c r="M953" s="137"/>
      <c r="N953" s="137"/>
      <c r="O953" s="132"/>
      <c r="P953" s="139"/>
      <c r="Q953" s="132"/>
      <c r="R953" s="135"/>
      <c r="S953" s="132"/>
      <c r="T953" s="132"/>
      <c r="U953" s="132"/>
    </row>
    <row r="954" ht="12.75" customHeight="1">
      <c r="A954" s="132"/>
      <c r="B954" s="132"/>
      <c r="C954" s="132"/>
      <c r="D954" s="132"/>
      <c r="E954" s="54"/>
      <c r="F954" s="132"/>
      <c r="G954" s="132"/>
      <c r="H954" s="132"/>
      <c r="I954" s="132"/>
      <c r="J954" s="132"/>
      <c r="K954" s="132"/>
      <c r="L954" s="132"/>
      <c r="M954" s="137"/>
      <c r="N954" s="137"/>
      <c r="O954" s="132"/>
      <c r="P954" s="139"/>
      <c r="Q954" s="132"/>
      <c r="R954" s="135"/>
      <c r="S954" s="132"/>
      <c r="T954" s="132"/>
      <c r="U954" s="132"/>
    </row>
    <row r="955" ht="12.75" customHeight="1">
      <c r="A955" s="132"/>
      <c r="B955" s="132"/>
      <c r="C955" s="132"/>
      <c r="D955" s="132"/>
      <c r="E955" s="54"/>
      <c r="F955" s="132"/>
      <c r="G955" s="132"/>
      <c r="H955" s="132"/>
      <c r="I955" s="132"/>
      <c r="J955" s="132"/>
      <c r="K955" s="132"/>
      <c r="L955" s="132"/>
      <c r="M955" s="137"/>
      <c r="N955" s="137"/>
      <c r="O955" s="132"/>
      <c r="P955" s="139"/>
      <c r="Q955" s="132"/>
      <c r="R955" s="135"/>
      <c r="S955" s="132"/>
      <c r="T955" s="132"/>
      <c r="U955" s="132"/>
    </row>
    <row r="956" ht="12.75" customHeight="1">
      <c r="A956" s="132"/>
      <c r="B956" s="132"/>
      <c r="C956" s="132"/>
      <c r="D956" s="132"/>
      <c r="E956" s="54"/>
      <c r="F956" s="132"/>
      <c r="G956" s="132"/>
      <c r="H956" s="132"/>
      <c r="I956" s="132"/>
      <c r="J956" s="132"/>
      <c r="K956" s="132"/>
      <c r="L956" s="132"/>
      <c r="M956" s="137"/>
      <c r="N956" s="137"/>
      <c r="O956" s="132"/>
      <c r="P956" s="139"/>
      <c r="Q956" s="132"/>
      <c r="R956" s="135"/>
      <c r="S956" s="132"/>
      <c r="T956" s="132"/>
      <c r="U956" s="132"/>
    </row>
    <row r="957" ht="12.75" customHeight="1">
      <c r="A957" s="132"/>
      <c r="B957" s="132"/>
      <c r="C957" s="132"/>
      <c r="D957" s="132"/>
      <c r="E957" s="54"/>
      <c r="F957" s="132"/>
      <c r="G957" s="132"/>
      <c r="H957" s="132"/>
      <c r="I957" s="132"/>
      <c r="J957" s="132"/>
      <c r="K957" s="132"/>
      <c r="L957" s="132"/>
      <c r="M957" s="137"/>
      <c r="N957" s="137"/>
      <c r="O957" s="132"/>
      <c r="P957" s="139"/>
      <c r="Q957" s="132"/>
      <c r="R957" s="135"/>
      <c r="S957" s="132"/>
      <c r="T957" s="132"/>
      <c r="U957" s="132"/>
    </row>
    <row r="958" ht="12.75" customHeight="1">
      <c r="A958" s="132"/>
      <c r="B958" s="132"/>
      <c r="C958" s="132"/>
      <c r="D958" s="132"/>
      <c r="E958" s="54"/>
      <c r="F958" s="132"/>
      <c r="G958" s="132"/>
      <c r="H958" s="132"/>
      <c r="I958" s="132"/>
      <c r="J958" s="132"/>
      <c r="K958" s="132"/>
      <c r="L958" s="132"/>
      <c r="M958" s="137"/>
      <c r="N958" s="137"/>
      <c r="O958" s="132"/>
      <c r="P958" s="139"/>
      <c r="Q958" s="132"/>
      <c r="R958" s="135"/>
      <c r="S958" s="132"/>
      <c r="T958" s="132"/>
      <c r="U958" s="132"/>
    </row>
    <row r="959" ht="12.75" customHeight="1">
      <c r="A959" s="132"/>
      <c r="B959" s="132"/>
      <c r="C959" s="132"/>
      <c r="D959" s="132"/>
      <c r="E959" s="54"/>
      <c r="F959" s="132"/>
      <c r="G959" s="132"/>
      <c r="H959" s="132"/>
      <c r="I959" s="132"/>
      <c r="J959" s="132"/>
      <c r="K959" s="132"/>
      <c r="L959" s="132"/>
      <c r="M959" s="137"/>
      <c r="N959" s="137"/>
      <c r="O959" s="132"/>
      <c r="P959" s="139"/>
      <c r="Q959" s="132"/>
      <c r="R959" s="135"/>
      <c r="S959" s="132"/>
      <c r="T959" s="132"/>
      <c r="U959" s="132"/>
    </row>
    <row r="960" ht="12.75" customHeight="1">
      <c r="A960" s="132"/>
      <c r="B960" s="132"/>
      <c r="C960" s="132"/>
      <c r="D960" s="132"/>
      <c r="E960" s="54"/>
      <c r="F960" s="132"/>
      <c r="G960" s="132"/>
      <c r="H960" s="132"/>
      <c r="I960" s="132"/>
      <c r="J960" s="132"/>
      <c r="K960" s="132"/>
      <c r="L960" s="132"/>
      <c r="M960" s="137"/>
      <c r="N960" s="137"/>
      <c r="O960" s="132"/>
      <c r="P960" s="139"/>
      <c r="Q960" s="132"/>
      <c r="R960" s="135"/>
      <c r="S960" s="132"/>
      <c r="T960" s="132"/>
      <c r="U960" s="132"/>
    </row>
    <row r="961" ht="12.75" customHeight="1">
      <c r="A961" s="132"/>
      <c r="B961" s="132"/>
      <c r="C961" s="132"/>
      <c r="D961" s="132"/>
      <c r="E961" s="54"/>
      <c r="F961" s="132"/>
      <c r="G961" s="132"/>
      <c r="H961" s="132"/>
      <c r="I961" s="132"/>
      <c r="J961" s="132"/>
      <c r="K961" s="132"/>
      <c r="L961" s="132"/>
      <c r="M961" s="137"/>
      <c r="N961" s="137"/>
      <c r="O961" s="132"/>
      <c r="P961" s="139"/>
      <c r="Q961" s="132"/>
      <c r="R961" s="135"/>
      <c r="S961" s="132"/>
      <c r="T961" s="132"/>
      <c r="U961" s="132"/>
    </row>
    <row r="962" ht="12.75" customHeight="1">
      <c r="A962" s="132"/>
      <c r="B962" s="132"/>
      <c r="C962" s="132"/>
      <c r="D962" s="132"/>
      <c r="E962" s="54"/>
      <c r="F962" s="132"/>
      <c r="G962" s="132"/>
      <c r="H962" s="132"/>
      <c r="I962" s="132"/>
      <c r="J962" s="132"/>
      <c r="K962" s="132"/>
      <c r="L962" s="132"/>
      <c r="M962" s="137"/>
      <c r="N962" s="137"/>
      <c r="O962" s="132"/>
      <c r="P962" s="139"/>
      <c r="Q962" s="132"/>
      <c r="R962" s="135"/>
      <c r="S962" s="132"/>
      <c r="T962" s="132"/>
      <c r="U962" s="132"/>
    </row>
    <row r="963" ht="12.75" customHeight="1">
      <c r="A963" s="132"/>
      <c r="B963" s="132"/>
      <c r="C963" s="132"/>
      <c r="D963" s="132"/>
      <c r="E963" s="54"/>
      <c r="F963" s="132"/>
      <c r="G963" s="132"/>
      <c r="H963" s="132"/>
      <c r="I963" s="132"/>
      <c r="J963" s="132"/>
      <c r="K963" s="132"/>
      <c r="L963" s="132"/>
      <c r="M963" s="137"/>
      <c r="N963" s="137"/>
      <c r="O963" s="132"/>
      <c r="P963" s="139"/>
      <c r="Q963" s="132"/>
      <c r="R963" s="135"/>
      <c r="S963" s="132"/>
      <c r="T963" s="132"/>
      <c r="U963" s="132"/>
    </row>
    <row r="964" ht="12.75" customHeight="1">
      <c r="A964" s="132"/>
      <c r="B964" s="132"/>
      <c r="C964" s="132"/>
      <c r="D964" s="132"/>
      <c r="E964" s="54"/>
      <c r="F964" s="132"/>
      <c r="G964" s="132"/>
      <c r="H964" s="132"/>
      <c r="I964" s="132"/>
      <c r="J964" s="132"/>
      <c r="K964" s="132"/>
      <c r="L964" s="132"/>
      <c r="M964" s="137"/>
      <c r="N964" s="137"/>
      <c r="O964" s="132"/>
      <c r="P964" s="139"/>
      <c r="Q964" s="132"/>
      <c r="R964" s="135"/>
      <c r="S964" s="132"/>
      <c r="T964" s="132"/>
      <c r="U964" s="132"/>
    </row>
    <row r="965" ht="12.75" customHeight="1">
      <c r="A965" s="132"/>
      <c r="B965" s="132"/>
      <c r="C965" s="132"/>
      <c r="D965" s="132"/>
      <c r="E965" s="54"/>
      <c r="F965" s="132"/>
      <c r="G965" s="132"/>
      <c r="H965" s="132"/>
      <c r="I965" s="132"/>
      <c r="J965" s="132"/>
      <c r="K965" s="132"/>
      <c r="L965" s="132"/>
      <c r="M965" s="137"/>
      <c r="N965" s="137"/>
      <c r="O965" s="132"/>
      <c r="P965" s="139"/>
      <c r="Q965" s="132"/>
      <c r="R965" s="135"/>
      <c r="S965" s="132"/>
      <c r="T965" s="132"/>
      <c r="U965" s="132"/>
    </row>
    <row r="966" ht="12.75" customHeight="1">
      <c r="A966" s="132"/>
      <c r="B966" s="132"/>
      <c r="C966" s="132"/>
      <c r="D966" s="132"/>
      <c r="E966" s="54"/>
      <c r="F966" s="132"/>
      <c r="G966" s="132"/>
      <c r="H966" s="132"/>
      <c r="I966" s="132"/>
      <c r="J966" s="132"/>
      <c r="K966" s="132"/>
      <c r="L966" s="132"/>
      <c r="M966" s="137"/>
      <c r="N966" s="137"/>
      <c r="O966" s="132"/>
      <c r="P966" s="139"/>
      <c r="Q966" s="132"/>
      <c r="R966" s="135"/>
      <c r="S966" s="132"/>
      <c r="T966" s="132"/>
      <c r="U966" s="132"/>
    </row>
    <row r="967" ht="12.75" customHeight="1">
      <c r="A967" s="132"/>
      <c r="B967" s="132"/>
      <c r="C967" s="132"/>
      <c r="D967" s="132"/>
      <c r="E967" s="54"/>
      <c r="F967" s="132"/>
      <c r="G967" s="132"/>
      <c r="H967" s="132"/>
      <c r="I967" s="132"/>
      <c r="J967" s="132"/>
      <c r="K967" s="132"/>
      <c r="L967" s="132"/>
      <c r="M967" s="137"/>
      <c r="N967" s="137"/>
      <c r="O967" s="132"/>
      <c r="P967" s="139"/>
      <c r="Q967" s="132"/>
      <c r="R967" s="135"/>
      <c r="S967" s="132"/>
      <c r="T967" s="132"/>
      <c r="U967" s="132"/>
    </row>
    <row r="968" ht="12.75" customHeight="1">
      <c r="A968" s="132"/>
      <c r="B968" s="132"/>
      <c r="C968" s="132"/>
      <c r="D968" s="132"/>
      <c r="E968" s="54"/>
      <c r="F968" s="132"/>
      <c r="G968" s="132"/>
      <c r="H968" s="132"/>
      <c r="I968" s="132"/>
      <c r="J968" s="132"/>
      <c r="K968" s="132"/>
      <c r="L968" s="132"/>
      <c r="M968" s="137"/>
      <c r="N968" s="137"/>
      <c r="O968" s="132"/>
      <c r="P968" s="139"/>
      <c r="Q968" s="132"/>
      <c r="R968" s="135"/>
      <c r="S968" s="132"/>
      <c r="T968" s="132"/>
      <c r="U968" s="132"/>
    </row>
    <row r="969" ht="12.75" customHeight="1">
      <c r="A969" s="132"/>
      <c r="B969" s="132"/>
      <c r="C969" s="132"/>
      <c r="D969" s="132"/>
      <c r="E969" s="54"/>
      <c r="F969" s="132"/>
      <c r="G969" s="132"/>
      <c r="H969" s="132"/>
      <c r="I969" s="132"/>
      <c r="J969" s="132"/>
      <c r="K969" s="132"/>
      <c r="L969" s="132"/>
      <c r="M969" s="137"/>
      <c r="N969" s="137"/>
      <c r="O969" s="132"/>
      <c r="P969" s="139"/>
      <c r="Q969" s="132"/>
      <c r="R969" s="135"/>
      <c r="S969" s="132"/>
      <c r="T969" s="132"/>
      <c r="U969" s="132"/>
    </row>
    <row r="970" ht="12.75" customHeight="1">
      <c r="A970" s="132"/>
      <c r="B970" s="132"/>
      <c r="C970" s="132"/>
      <c r="D970" s="132"/>
      <c r="E970" s="54"/>
      <c r="F970" s="132"/>
      <c r="G970" s="132"/>
      <c r="H970" s="132"/>
      <c r="I970" s="132"/>
      <c r="J970" s="132"/>
      <c r="K970" s="132"/>
      <c r="L970" s="132"/>
      <c r="M970" s="137"/>
      <c r="N970" s="137"/>
      <c r="O970" s="132"/>
      <c r="P970" s="139"/>
      <c r="Q970" s="132"/>
      <c r="R970" s="135"/>
      <c r="S970" s="132"/>
      <c r="T970" s="132"/>
      <c r="U970" s="132"/>
    </row>
    <row r="971" ht="12.75" customHeight="1">
      <c r="A971" s="132"/>
      <c r="B971" s="132"/>
      <c r="C971" s="132"/>
      <c r="D971" s="132"/>
      <c r="E971" s="54"/>
      <c r="F971" s="132"/>
      <c r="G971" s="132"/>
      <c r="H971" s="132"/>
      <c r="I971" s="132"/>
      <c r="J971" s="132"/>
      <c r="K971" s="132"/>
      <c r="L971" s="132"/>
      <c r="M971" s="137"/>
      <c r="N971" s="137"/>
      <c r="O971" s="132"/>
      <c r="P971" s="139"/>
      <c r="Q971" s="132"/>
      <c r="R971" s="135"/>
      <c r="S971" s="132"/>
      <c r="T971" s="132"/>
      <c r="U971" s="132"/>
    </row>
    <row r="972" ht="12.75" customHeight="1">
      <c r="A972" s="132"/>
      <c r="B972" s="132"/>
      <c r="C972" s="132"/>
      <c r="D972" s="132"/>
      <c r="E972" s="54"/>
      <c r="F972" s="132"/>
      <c r="G972" s="132"/>
      <c r="H972" s="132"/>
      <c r="I972" s="132"/>
      <c r="J972" s="132"/>
      <c r="K972" s="132"/>
      <c r="L972" s="132"/>
      <c r="M972" s="137"/>
      <c r="N972" s="137"/>
      <c r="O972" s="132"/>
      <c r="P972" s="139"/>
      <c r="Q972" s="132"/>
      <c r="R972" s="135"/>
      <c r="S972" s="132"/>
      <c r="T972" s="132"/>
      <c r="U972" s="132"/>
    </row>
    <row r="973" ht="12.75" customHeight="1">
      <c r="A973" s="132"/>
      <c r="B973" s="132"/>
      <c r="C973" s="132"/>
      <c r="D973" s="132"/>
      <c r="E973" s="54"/>
      <c r="F973" s="132"/>
      <c r="G973" s="132"/>
      <c r="H973" s="132"/>
      <c r="I973" s="132"/>
      <c r="J973" s="132"/>
      <c r="K973" s="132"/>
      <c r="L973" s="132"/>
      <c r="M973" s="137"/>
      <c r="N973" s="137"/>
      <c r="O973" s="132"/>
      <c r="P973" s="139"/>
      <c r="Q973" s="132"/>
      <c r="R973" s="135"/>
      <c r="S973" s="132"/>
      <c r="T973" s="132"/>
      <c r="U973" s="132"/>
    </row>
    <row r="974" ht="12.75" customHeight="1">
      <c r="A974" s="132"/>
      <c r="B974" s="132"/>
      <c r="C974" s="132"/>
      <c r="D974" s="132"/>
      <c r="E974" s="54"/>
      <c r="F974" s="132"/>
      <c r="G974" s="132"/>
      <c r="H974" s="132"/>
      <c r="I974" s="132"/>
      <c r="J974" s="132"/>
      <c r="K974" s="132"/>
      <c r="L974" s="132"/>
      <c r="M974" s="137"/>
      <c r="N974" s="137"/>
      <c r="O974" s="132"/>
      <c r="P974" s="139"/>
      <c r="Q974" s="132"/>
      <c r="R974" s="135"/>
      <c r="S974" s="132"/>
      <c r="T974" s="132"/>
      <c r="U974" s="132"/>
    </row>
    <row r="975" ht="12.75" customHeight="1">
      <c r="A975" s="132"/>
      <c r="B975" s="132"/>
      <c r="C975" s="132"/>
      <c r="D975" s="132"/>
      <c r="E975" s="54"/>
      <c r="F975" s="132"/>
      <c r="G975" s="132"/>
      <c r="H975" s="132"/>
      <c r="I975" s="132"/>
      <c r="J975" s="132"/>
      <c r="K975" s="132"/>
      <c r="L975" s="132"/>
      <c r="M975" s="137"/>
      <c r="N975" s="137"/>
      <c r="O975" s="132"/>
      <c r="P975" s="139"/>
      <c r="Q975" s="132"/>
      <c r="R975" s="135"/>
      <c r="S975" s="132"/>
      <c r="T975" s="132"/>
      <c r="U975" s="132"/>
    </row>
    <row r="976" ht="12.75" customHeight="1">
      <c r="A976" s="132"/>
      <c r="B976" s="132"/>
      <c r="C976" s="132"/>
      <c r="D976" s="132"/>
      <c r="E976" s="54"/>
      <c r="F976" s="132"/>
      <c r="G976" s="132"/>
      <c r="H976" s="132"/>
      <c r="I976" s="132"/>
      <c r="J976" s="132"/>
      <c r="K976" s="132"/>
      <c r="L976" s="132"/>
      <c r="M976" s="137"/>
      <c r="N976" s="137"/>
      <c r="O976" s="132"/>
      <c r="P976" s="139"/>
      <c r="Q976" s="132"/>
      <c r="R976" s="135"/>
      <c r="S976" s="132"/>
      <c r="T976" s="132"/>
      <c r="U976" s="132"/>
    </row>
    <row r="977" ht="12.75" customHeight="1">
      <c r="A977" s="132"/>
      <c r="B977" s="132"/>
      <c r="C977" s="132"/>
      <c r="D977" s="132"/>
      <c r="E977" s="54"/>
      <c r="F977" s="132"/>
      <c r="G977" s="132"/>
      <c r="H977" s="132"/>
      <c r="I977" s="132"/>
      <c r="J977" s="132"/>
      <c r="K977" s="132"/>
      <c r="L977" s="132"/>
      <c r="M977" s="137"/>
      <c r="N977" s="137"/>
      <c r="O977" s="132"/>
      <c r="P977" s="139"/>
      <c r="Q977" s="132"/>
      <c r="R977" s="135"/>
      <c r="S977" s="132"/>
      <c r="T977" s="132"/>
      <c r="U977" s="132"/>
    </row>
    <row r="978" ht="12.75" customHeight="1">
      <c r="A978" s="132"/>
      <c r="B978" s="132"/>
      <c r="C978" s="132"/>
      <c r="D978" s="132"/>
      <c r="E978" s="54"/>
      <c r="F978" s="132"/>
      <c r="G978" s="132"/>
      <c r="H978" s="132"/>
      <c r="I978" s="132"/>
      <c r="J978" s="132"/>
      <c r="K978" s="132"/>
      <c r="L978" s="132"/>
      <c r="M978" s="137"/>
      <c r="N978" s="137"/>
      <c r="O978" s="132"/>
      <c r="P978" s="139"/>
      <c r="Q978" s="132"/>
      <c r="R978" s="135"/>
      <c r="S978" s="132"/>
      <c r="T978" s="132"/>
      <c r="U978" s="132"/>
    </row>
    <row r="979" ht="12.75" customHeight="1">
      <c r="A979" s="132"/>
      <c r="B979" s="132"/>
      <c r="C979" s="132"/>
      <c r="D979" s="132"/>
      <c r="E979" s="54"/>
      <c r="F979" s="132"/>
      <c r="G979" s="132"/>
      <c r="H979" s="132"/>
      <c r="I979" s="132"/>
      <c r="J979" s="132"/>
      <c r="K979" s="132"/>
      <c r="L979" s="132"/>
      <c r="M979" s="137"/>
      <c r="N979" s="137"/>
      <c r="O979" s="132"/>
      <c r="P979" s="139"/>
      <c r="Q979" s="132"/>
      <c r="R979" s="135"/>
      <c r="S979" s="132"/>
      <c r="T979" s="132"/>
      <c r="U979" s="132"/>
    </row>
    <row r="980" ht="12.75" customHeight="1">
      <c r="A980" s="132"/>
      <c r="B980" s="132"/>
      <c r="C980" s="132"/>
      <c r="D980" s="132"/>
      <c r="E980" s="54"/>
      <c r="F980" s="132"/>
      <c r="G980" s="132"/>
      <c r="H980" s="132"/>
      <c r="I980" s="132"/>
      <c r="J980" s="132"/>
      <c r="K980" s="132"/>
      <c r="L980" s="132"/>
      <c r="M980" s="137"/>
      <c r="N980" s="137"/>
      <c r="O980" s="132"/>
      <c r="P980" s="139"/>
      <c r="Q980" s="132"/>
      <c r="R980" s="135"/>
      <c r="S980" s="132"/>
      <c r="T980" s="132"/>
      <c r="U980" s="132"/>
    </row>
    <row r="981" ht="12.75" customHeight="1">
      <c r="A981" s="132"/>
      <c r="B981" s="132"/>
      <c r="C981" s="132"/>
      <c r="D981" s="132"/>
      <c r="E981" s="54"/>
      <c r="F981" s="132"/>
      <c r="G981" s="132"/>
      <c r="H981" s="132"/>
      <c r="I981" s="132"/>
      <c r="J981" s="132"/>
      <c r="K981" s="132"/>
      <c r="L981" s="132"/>
      <c r="M981" s="137"/>
      <c r="N981" s="137"/>
      <c r="O981" s="132"/>
      <c r="P981" s="139"/>
      <c r="Q981" s="132"/>
      <c r="R981" s="135"/>
      <c r="S981" s="132"/>
      <c r="T981" s="132"/>
      <c r="U981" s="132"/>
    </row>
    <row r="982" ht="12.75" customHeight="1">
      <c r="A982" s="132"/>
      <c r="B982" s="132"/>
      <c r="C982" s="132"/>
      <c r="D982" s="132"/>
      <c r="E982" s="54"/>
      <c r="F982" s="132"/>
      <c r="G982" s="132"/>
      <c r="H982" s="132"/>
      <c r="I982" s="132"/>
      <c r="J982" s="132"/>
      <c r="K982" s="132"/>
      <c r="L982" s="132"/>
      <c r="M982" s="137"/>
      <c r="N982" s="137"/>
      <c r="O982" s="132"/>
      <c r="P982" s="139"/>
      <c r="Q982" s="132"/>
      <c r="R982" s="135"/>
      <c r="S982" s="132"/>
      <c r="T982" s="132"/>
      <c r="U982" s="132"/>
    </row>
    <row r="983" ht="12.75" customHeight="1">
      <c r="A983" s="132"/>
      <c r="B983" s="132"/>
      <c r="C983" s="132"/>
      <c r="D983" s="132"/>
      <c r="E983" s="54"/>
      <c r="F983" s="132"/>
      <c r="G983" s="132"/>
      <c r="H983" s="132"/>
      <c r="I983" s="132"/>
      <c r="J983" s="132"/>
      <c r="K983" s="132"/>
      <c r="L983" s="132"/>
      <c r="M983" s="137"/>
      <c r="N983" s="137"/>
      <c r="O983" s="132"/>
      <c r="P983" s="139"/>
      <c r="Q983" s="132"/>
      <c r="R983" s="135"/>
      <c r="S983" s="132"/>
      <c r="T983" s="132"/>
      <c r="U983" s="132"/>
    </row>
    <row r="984" ht="12.75" customHeight="1">
      <c r="A984" s="132"/>
      <c r="B984" s="132"/>
      <c r="C984" s="132"/>
      <c r="D984" s="132"/>
      <c r="E984" s="54"/>
      <c r="F984" s="132"/>
      <c r="G984" s="132"/>
      <c r="H984" s="132"/>
      <c r="I984" s="132"/>
      <c r="J984" s="132"/>
      <c r="K984" s="132"/>
      <c r="L984" s="132"/>
      <c r="M984" s="137"/>
      <c r="N984" s="137"/>
      <c r="O984" s="132"/>
      <c r="P984" s="139"/>
      <c r="Q984" s="132"/>
      <c r="R984" s="135"/>
      <c r="S984" s="132"/>
      <c r="T984" s="132"/>
      <c r="U984" s="132"/>
    </row>
    <row r="985" ht="12.75" customHeight="1">
      <c r="A985" s="132"/>
      <c r="B985" s="132"/>
      <c r="C985" s="132"/>
      <c r="D985" s="132"/>
      <c r="E985" s="54"/>
      <c r="F985" s="132"/>
      <c r="G985" s="132"/>
      <c r="H985" s="132"/>
      <c r="I985" s="132"/>
      <c r="J985" s="132"/>
      <c r="K985" s="132"/>
      <c r="L985" s="132"/>
      <c r="M985" s="137"/>
      <c r="N985" s="137"/>
      <c r="O985" s="132"/>
      <c r="P985" s="139"/>
      <c r="Q985" s="132"/>
      <c r="R985" s="135"/>
      <c r="S985" s="132"/>
      <c r="T985" s="132"/>
      <c r="U985" s="132"/>
    </row>
    <row r="986" ht="12.75" customHeight="1">
      <c r="A986" s="132"/>
      <c r="B986" s="132"/>
      <c r="C986" s="132"/>
      <c r="D986" s="132"/>
      <c r="E986" s="54"/>
      <c r="F986" s="132"/>
      <c r="G986" s="132"/>
      <c r="H986" s="132"/>
      <c r="I986" s="132"/>
      <c r="J986" s="132"/>
      <c r="K986" s="132"/>
      <c r="L986" s="132"/>
      <c r="M986" s="137"/>
      <c r="N986" s="137"/>
      <c r="O986" s="132"/>
      <c r="P986" s="139"/>
      <c r="Q986" s="132"/>
      <c r="R986" s="135"/>
      <c r="S986" s="132"/>
      <c r="T986" s="132"/>
      <c r="U986" s="132"/>
    </row>
    <row r="987" ht="12.75" customHeight="1">
      <c r="A987" s="132"/>
      <c r="B987" s="132"/>
      <c r="C987" s="132"/>
      <c r="D987" s="132"/>
      <c r="E987" s="54"/>
      <c r="F987" s="132"/>
      <c r="G987" s="132"/>
      <c r="H987" s="132"/>
      <c r="I987" s="132"/>
      <c r="J987" s="132"/>
      <c r="K987" s="132"/>
      <c r="L987" s="132"/>
      <c r="M987" s="137"/>
      <c r="N987" s="137"/>
      <c r="O987" s="132"/>
      <c r="P987" s="139"/>
      <c r="Q987" s="132"/>
      <c r="R987" s="135"/>
      <c r="S987" s="132"/>
      <c r="T987" s="132"/>
      <c r="U987" s="132"/>
    </row>
    <row r="988" ht="12.75" customHeight="1">
      <c r="A988" s="132"/>
      <c r="B988" s="132"/>
      <c r="C988" s="132"/>
      <c r="D988" s="132"/>
      <c r="E988" s="54"/>
      <c r="F988" s="132"/>
      <c r="G988" s="132"/>
      <c r="H988" s="132"/>
      <c r="I988" s="132"/>
      <c r="J988" s="132"/>
      <c r="K988" s="132"/>
      <c r="L988" s="132"/>
      <c r="M988" s="137"/>
      <c r="N988" s="137"/>
      <c r="O988" s="132"/>
      <c r="P988" s="139"/>
      <c r="Q988" s="132"/>
      <c r="R988" s="135"/>
      <c r="S988" s="132"/>
      <c r="T988" s="132"/>
      <c r="U988" s="132"/>
    </row>
    <row r="989" ht="12.75" customHeight="1">
      <c r="A989" s="132"/>
      <c r="B989" s="132"/>
      <c r="C989" s="132"/>
      <c r="D989" s="132"/>
      <c r="E989" s="54"/>
      <c r="F989" s="132"/>
      <c r="G989" s="132"/>
      <c r="H989" s="132"/>
      <c r="I989" s="132"/>
      <c r="J989" s="132"/>
      <c r="K989" s="132"/>
      <c r="L989" s="132"/>
      <c r="M989" s="137"/>
      <c r="N989" s="137"/>
      <c r="O989" s="132"/>
      <c r="P989" s="139"/>
      <c r="Q989" s="132"/>
      <c r="R989" s="135"/>
      <c r="S989" s="132"/>
      <c r="T989" s="132"/>
      <c r="U989" s="132"/>
    </row>
    <row r="990" ht="12.75" customHeight="1">
      <c r="A990" s="132"/>
      <c r="B990" s="132"/>
      <c r="C990" s="132"/>
      <c r="D990" s="132"/>
      <c r="E990" s="54"/>
      <c r="F990" s="132"/>
      <c r="G990" s="132"/>
      <c r="H990" s="132"/>
      <c r="I990" s="132"/>
      <c r="J990" s="132"/>
      <c r="K990" s="132"/>
      <c r="L990" s="132"/>
      <c r="M990" s="137"/>
      <c r="N990" s="137"/>
      <c r="O990" s="132"/>
      <c r="P990" s="139"/>
      <c r="Q990" s="132"/>
      <c r="R990" s="135"/>
      <c r="S990" s="132"/>
      <c r="T990" s="132"/>
      <c r="U990" s="132"/>
    </row>
    <row r="991" ht="12.75" customHeight="1">
      <c r="A991" s="132"/>
      <c r="B991" s="132"/>
      <c r="C991" s="132"/>
      <c r="D991" s="132"/>
      <c r="E991" s="54"/>
      <c r="F991" s="132"/>
      <c r="G991" s="132"/>
      <c r="H991" s="132"/>
      <c r="I991" s="132"/>
      <c r="J991" s="132"/>
      <c r="K991" s="132"/>
      <c r="L991" s="132"/>
      <c r="M991" s="137"/>
      <c r="N991" s="137"/>
      <c r="O991" s="132"/>
      <c r="P991" s="139"/>
      <c r="Q991" s="132"/>
      <c r="R991" s="135"/>
      <c r="S991" s="132"/>
      <c r="T991" s="132"/>
      <c r="U991" s="132"/>
    </row>
    <row r="992" ht="12.75" customHeight="1">
      <c r="A992" s="132"/>
      <c r="B992" s="132"/>
      <c r="C992" s="132"/>
      <c r="D992" s="132"/>
      <c r="E992" s="54"/>
      <c r="F992" s="132"/>
      <c r="G992" s="132"/>
      <c r="H992" s="132"/>
      <c r="I992" s="132"/>
      <c r="J992" s="132"/>
      <c r="K992" s="132"/>
      <c r="L992" s="132"/>
      <c r="M992" s="137"/>
      <c r="N992" s="137"/>
      <c r="O992" s="132"/>
      <c r="P992" s="139"/>
      <c r="Q992" s="132"/>
      <c r="R992" s="135"/>
      <c r="S992" s="132"/>
      <c r="T992" s="132"/>
      <c r="U992" s="132"/>
    </row>
    <row r="993" ht="12.75" customHeight="1">
      <c r="A993" s="132"/>
      <c r="B993" s="132"/>
      <c r="C993" s="132"/>
      <c r="D993" s="132"/>
      <c r="E993" s="54"/>
      <c r="F993" s="132"/>
      <c r="G993" s="132"/>
      <c r="H993" s="132"/>
      <c r="I993" s="132"/>
      <c r="J993" s="132"/>
      <c r="K993" s="132"/>
      <c r="L993" s="132"/>
      <c r="M993" s="137"/>
      <c r="N993" s="137"/>
      <c r="O993" s="132"/>
      <c r="P993" s="139"/>
      <c r="Q993" s="132"/>
      <c r="R993" s="135"/>
      <c r="S993" s="132"/>
      <c r="T993" s="132"/>
      <c r="U993" s="132"/>
    </row>
    <row r="994" ht="12.75" customHeight="1">
      <c r="A994" s="132"/>
      <c r="B994" s="132"/>
      <c r="C994" s="132"/>
      <c r="D994" s="132"/>
      <c r="E994" s="54"/>
      <c r="F994" s="132"/>
      <c r="G994" s="132"/>
      <c r="H994" s="132"/>
      <c r="I994" s="132"/>
      <c r="J994" s="132"/>
      <c r="K994" s="132"/>
      <c r="L994" s="132"/>
      <c r="M994" s="137"/>
      <c r="N994" s="137"/>
      <c r="O994" s="132"/>
      <c r="P994" s="139"/>
      <c r="Q994" s="132"/>
      <c r="R994" s="135"/>
      <c r="S994" s="132"/>
      <c r="T994" s="132"/>
      <c r="U994" s="132"/>
    </row>
    <row r="995" ht="12.75" customHeight="1">
      <c r="A995" s="132"/>
      <c r="B995" s="132"/>
      <c r="C995" s="132"/>
      <c r="D995" s="132"/>
      <c r="E995" s="54"/>
      <c r="F995" s="132"/>
      <c r="G995" s="132"/>
      <c r="H995" s="132"/>
      <c r="I995" s="132"/>
      <c r="J995" s="132"/>
      <c r="K995" s="132"/>
      <c r="L995" s="132"/>
      <c r="M995" s="137"/>
      <c r="N995" s="137"/>
      <c r="O995" s="132"/>
      <c r="P995" s="139"/>
      <c r="Q995" s="132"/>
      <c r="R995" s="135"/>
      <c r="S995" s="132"/>
      <c r="T995" s="132"/>
      <c r="U995" s="132"/>
    </row>
    <row r="996" ht="12.75" customHeight="1">
      <c r="A996" s="132"/>
      <c r="B996" s="132"/>
      <c r="C996" s="132"/>
      <c r="D996" s="132"/>
      <c r="E996" s="54"/>
      <c r="F996" s="132"/>
      <c r="G996" s="132"/>
      <c r="H996" s="132"/>
      <c r="I996" s="132"/>
      <c r="J996" s="132"/>
      <c r="K996" s="132"/>
      <c r="L996" s="132"/>
      <c r="M996" s="137"/>
      <c r="N996" s="137"/>
      <c r="O996" s="132"/>
      <c r="P996" s="139"/>
      <c r="Q996" s="132"/>
      <c r="R996" s="135"/>
      <c r="S996" s="132"/>
      <c r="T996" s="132"/>
      <c r="U996" s="132"/>
    </row>
    <row r="997" ht="12.75" customHeight="1">
      <c r="A997" s="132"/>
      <c r="B997" s="132"/>
      <c r="C997" s="132"/>
      <c r="D997" s="132"/>
      <c r="E997" s="54"/>
      <c r="F997" s="132"/>
      <c r="G997" s="132"/>
      <c r="H997" s="132"/>
      <c r="I997" s="132"/>
      <c r="J997" s="132"/>
      <c r="K997" s="132"/>
      <c r="L997" s="132"/>
      <c r="M997" s="137"/>
      <c r="N997" s="137"/>
      <c r="O997" s="132"/>
      <c r="P997" s="139"/>
      <c r="Q997" s="132"/>
      <c r="R997" s="135"/>
      <c r="S997" s="132"/>
      <c r="T997" s="132"/>
      <c r="U997" s="132"/>
    </row>
    <row r="998" ht="12.75" customHeight="1">
      <c r="A998" s="132"/>
      <c r="B998" s="132"/>
      <c r="C998" s="132"/>
      <c r="D998" s="132"/>
      <c r="E998" s="54"/>
      <c r="F998" s="132"/>
      <c r="G998" s="132"/>
      <c r="H998" s="132"/>
      <c r="I998" s="132"/>
      <c r="J998" s="132"/>
      <c r="K998" s="132"/>
      <c r="L998" s="132"/>
      <c r="M998" s="137"/>
      <c r="N998" s="137"/>
      <c r="O998" s="132"/>
      <c r="P998" s="139"/>
      <c r="Q998" s="132"/>
      <c r="R998" s="135"/>
      <c r="S998" s="132"/>
      <c r="T998" s="132"/>
      <c r="U998" s="132"/>
    </row>
  </sheetData>
  <autoFilter ref="$A$9:$U$9"/>
  <mergeCells count="3">
    <mergeCell ref="A1:R3"/>
    <mergeCell ref="A8:N8"/>
    <mergeCell ref="P8:U8"/>
  </mergeCells>
  <conditionalFormatting sqref="S1:T3 S9:T9">
    <cfRule type="cellIs" dxfId="0" priority="1" stopIfTrue="1" operator="equal">
      <formula>"1: Cumple Parcialmente"</formula>
    </cfRule>
  </conditionalFormatting>
  <conditionalFormatting sqref="U1:U3 U9">
    <cfRule type="cellIs" dxfId="1" priority="2" stopIfTrue="1" operator="equal">
      <formula>"ABIERTA"</formula>
    </cfRule>
  </conditionalFormatting>
  <conditionalFormatting sqref="U1:U3 U9">
    <cfRule type="cellIs" dxfId="2" priority="3" stopIfTrue="1" operator="equal">
      <formula>"CERRADA"</formula>
    </cfRule>
  </conditionalFormatting>
  <conditionalFormatting sqref="S1:T3 S9:T9">
    <cfRule type="cellIs" dxfId="2" priority="4" stopIfTrue="1" operator="equal">
      <formula>"2: Cumple "</formula>
    </cfRule>
  </conditionalFormatting>
  <conditionalFormatting sqref="S1:T3 S9:T9">
    <cfRule type="cellIs" dxfId="1" priority="5" stopIfTrue="1" operator="equal">
      <formula>"0: No cumple"</formula>
    </cfRule>
  </conditionalFormatting>
  <conditionalFormatting sqref="S4:T5">
    <cfRule type="cellIs" dxfId="0" priority="6" stopIfTrue="1" operator="equal">
      <formula>"1: Cumple Parcialmente"</formula>
    </cfRule>
  </conditionalFormatting>
  <conditionalFormatting sqref="U4:U5">
    <cfRule type="cellIs" dxfId="1" priority="7" stopIfTrue="1" operator="equal">
      <formula>"ABIERTA"</formula>
    </cfRule>
  </conditionalFormatting>
  <conditionalFormatting sqref="U4:U5">
    <cfRule type="cellIs" dxfId="2" priority="8" stopIfTrue="1" operator="equal">
      <formula>"CERRADA"</formula>
    </cfRule>
  </conditionalFormatting>
  <conditionalFormatting sqref="S4:T5">
    <cfRule type="cellIs" dxfId="2" priority="9" stopIfTrue="1" operator="equal">
      <formula>"2: Cumple "</formula>
    </cfRule>
  </conditionalFormatting>
  <conditionalFormatting sqref="S4:T5">
    <cfRule type="cellIs" dxfId="1" priority="10" stopIfTrue="1" operator="equal">
      <formula>"0: No cumple"</formula>
    </cfRule>
  </conditionalFormatting>
  <conditionalFormatting sqref="D5">
    <cfRule type="cellIs" dxfId="2" priority="11" operator="equal">
      <formula>$B$5</formula>
    </cfRule>
  </conditionalFormatting>
  <conditionalFormatting sqref="D5">
    <cfRule type="cellIs" dxfId="1" priority="12" operator="equal">
      <formula>0</formula>
    </cfRule>
  </conditionalFormatting>
  <conditionalFormatting sqref="F5">
    <cfRule type="cellIs" dxfId="2" priority="13" operator="equal">
      <formula>0</formula>
    </cfRule>
  </conditionalFormatting>
  <conditionalFormatting sqref="F5">
    <cfRule type="cellIs" dxfId="1" priority="14" operator="equal">
      <formula>$B$5</formula>
    </cfRule>
  </conditionalFormatting>
  <conditionalFormatting sqref="S6:T6">
    <cfRule type="cellIs" dxfId="0" priority="15" stopIfTrue="1" operator="equal">
      <formula>"1: Cumple Parcialmente"</formula>
    </cfRule>
  </conditionalFormatting>
  <conditionalFormatting sqref="U6">
    <cfRule type="cellIs" dxfId="1" priority="16" stopIfTrue="1" operator="equal">
      <formula>"ABIERTA"</formula>
    </cfRule>
  </conditionalFormatting>
  <conditionalFormatting sqref="U6">
    <cfRule type="cellIs" dxfId="2" priority="17" stopIfTrue="1" operator="equal">
      <formula>"CERRADA"</formula>
    </cfRule>
  </conditionalFormatting>
  <conditionalFormatting sqref="S6:T6">
    <cfRule type="cellIs" dxfId="2" priority="18" stopIfTrue="1" operator="equal">
      <formula>"2: Cumple "</formula>
    </cfRule>
  </conditionalFormatting>
  <conditionalFormatting sqref="S6:T6">
    <cfRule type="cellIs" dxfId="1" priority="19" stopIfTrue="1" operator="equal">
      <formula>"0: No cumple"</formula>
    </cfRule>
  </conditionalFormatting>
  <conditionalFormatting sqref="D6">
    <cfRule type="cellIs" dxfId="1" priority="20" operator="equal">
      <formula>0</formula>
    </cfRule>
  </conditionalFormatting>
  <conditionalFormatting sqref="F6">
    <cfRule type="cellIs" dxfId="2" priority="21" operator="equal">
      <formula>0</formula>
    </cfRule>
  </conditionalFormatting>
  <conditionalFormatting sqref="S7:T7">
    <cfRule type="cellIs" dxfId="0" priority="22" stopIfTrue="1" operator="equal">
      <formula>"1: Cumple Parcialmente"</formula>
    </cfRule>
  </conditionalFormatting>
  <conditionalFormatting sqref="U7">
    <cfRule type="cellIs" dxfId="1" priority="23" stopIfTrue="1" operator="equal">
      <formula>"ABIERTA"</formula>
    </cfRule>
  </conditionalFormatting>
  <conditionalFormatting sqref="U7">
    <cfRule type="cellIs" dxfId="2" priority="24" stopIfTrue="1" operator="equal">
      <formula>"CERRADA"</formula>
    </cfRule>
  </conditionalFormatting>
  <conditionalFormatting sqref="S7:T7">
    <cfRule type="cellIs" dxfId="2" priority="25" stopIfTrue="1" operator="equal">
      <formula>"2: Cumple "</formula>
    </cfRule>
  </conditionalFormatting>
  <conditionalFormatting sqref="S7:T7">
    <cfRule type="cellIs" dxfId="1" priority="26" stopIfTrue="1" operator="equal">
      <formula>"0: No cumple"</formula>
    </cfRule>
  </conditionalFormatting>
  <conditionalFormatting sqref="D7">
    <cfRule type="cellIs" dxfId="1" priority="27" operator="equal">
      <formula>0</formula>
    </cfRule>
  </conditionalFormatting>
  <conditionalFormatting sqref="F7">
    <cfRule type="cellIs" dxfId="2" priority="28" operator="equal">
      <formula>0</formula>
    </cfRule>
  </conditionalFormatting>
  <dataValidations>
    <dataValidation type="list" allowBlank="1" showErrorMessage="1" sqref="U10:U48">
      <formula1>'DICCIONARIO DE DATOS'!$G$2:$G$5</formula1>
    </dataValidation>
    <dataValidation type="date" allowBlank="1" showErrorMessage="1" sqref="M22:N219 R22:R219">
      <formula1>41640.0</formula1>
      <formula2>55153.0</formula2>
    </dataValidation>
    <dataValidation type="list" allowBlank="1" showErrorMessage="1" sqref="T10:T48">
      <formula1>'DICCIONARIO DE DATOS'!$F$2:$F$3</formula1>
    </dataValidation>
    <dataValidation type="list" allowBlank="1" showErrorMessage="1" sqref="K10:K48">
      <formula1>'DICCIONARIO DE DATOS'!$B$2:$B$18</formula1>
    </dataValidation>
    <dataValidation type="list" allowBlank="1" showErrorMessage="1" sqref="I10:I48">
      <formula1>'DICCIONARIO DE DATOS'!$D$2:$D$4</formula1>
    </dataValidation>
    <dataValidation type="list" allowBlank="1" showErrorMessage="1" sqref="J10:J48">
      <formula1>'DICCIONARIO DE DATOS'!$A$2:$A$10</formula1>
    </dataValidation>
    <dataValidation type="decimal" allowBlank="1" showErrorMessage="1" sqref="B22:B219">
      <formula1>2014.0</formula1>
      <formula2>2050.0</formula2>
    </dataValidation>
    <dataValidation type="list" allowBlank="1" showErrorMessage="1" sqref="E10:E48">
      <formula1>'DICCIONARIO DE DATOS'!$C$2:$C$3</formula1>
    </dataValidation>
    <dataValidation type="list" allowBlank="1" showErrorMessage="1" sqref="S10:S48">
      <formula1>'DICCIONARIO DE DATOS'!$E$2:$E$3</formula1>
    </dataValidation>
  </dataValidations>
  <printOptions/>
  <pageMargins bottom="0.75" footer="0.0" header="0.0" left="0.7" right="0.7" top="0.75"/>
  <pageSetup orientation="landscape"/>
  <drawing r:id="rId2"/>
  <legacyDrawing r:id="rId3"/>
</worksheet>
</file>

<file path=xl/worksheets/sheet1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Pr>
    <outlinePr summaryBelow="0" summaryRight="0"/>
    <pageSetUpPr/>
  </sheetPr>
  <sheetViews>
    <sheetView workbookViewId="0"/>
  </sheetViews>
  <sheetFormatPr customHeight="1" defaultColWidth="14.43" defaultRowHeight="15.0"/>
  <cols>
    <col customWidth="1" min="1" max="6" width="43.0"/>
    <col customWidth="1" min="7" max="7" width="42.0"/>
    <col customWidth="1" min="8" max="8" width="46.57"/>
    <col customWidth="1" min="9" max="9" width="18.43"/>
    <col customWidth="1" min="10" max="11" width="25.71"/>
    <col customWidth="1" min="12" max="12" width="28.0"/>
    <col customWidth="1" min="13" max="13" width="16.71"/>
    <col customWidth="1" min="14" max="14" width="19.0"/>
    <col customWidth="1" min="15" max="15" width="51.86"/>
    <col customWidth="1" min="16" max="16" width="25.71"/>
    <col customWidth="1" min="17" max="17" width="70.0"/>
    <col customWidth="1" min="18" max="18" width="20.14"/>
    <col customWidth="1" min="19" max="21" width="25.71"/>
  </cols>
  <sheetData>
    <row r="1" ht="18.0" customHeight="1">
      <c r="A1" s="13" t="s">
        <v>73</v>
      </c>
      <c r="B1" s="14"/>
      <c r="C1" s="14"/>
      <c r="D1" s="14"/>
      <c r="E1" s="14"/>
      <c r="F1" s="14"/>
      <c r="G1" s="14"/>
      <c r="H1" s="14"/>
      <c r="I1" s="14"/>
      <c r="J1" s="14"/>
      <c r="K1" s="14"/>
      <c r="L1" s="14"/>
      <c r="M1" s="14"/>
      <c r="N1" s="14"/>
      <c r="O1" s="14"/>
      <c r="P1" s="14"/>
      <c r="Q1" s="14"/>
      <c r="R1" s="14"/>
      <c r="S1" s="15" t="s">
        <v>87</v>
      </c>
      <c r="T1" s="16"/>
      <c r="U1" s="17" t="s">
        <v>91</v>
      </c>
    </row>
    <row r="2" ht="12.75" customHeight="1">
      <c r="A2" s="18"/>
      <c r="S2" s="15" t="s">
        <v>92</v>
      </c>
      <c r="T2" s="16"/>
      <c r="U2" s="17">
        <v>9.0</v>
      </c>
    </row>
    <row r="3" ht="18.0" customHeight="1">
      <c r="A3" s="19"/>
      <c r="B3" s="20"/>
      <c r="C3" s="20"/>
      <c r="D3" s="20"/>
      <c r="E3" s="20"/>
      <c r="F3" s="20"/>
      <c r="G3" s="20"/>
      <c r="H3" s="20"/>
      <c r="I3" s="20"/>
      <c r="J3" s="20"/>
      <c r="K3" s="20"/>
      <c r="L3" s="20"/>
      <c r="M3" s="20"/>
      <c r="N3" s="20"/>
      <c r="O3" s="20"/>
      <c r="P3" s="20"/>
      <c r="Q3" s="20"/>
      <c r="R3" s="20"/>
      <c r="S3" s="21" t="s">
        <v>93</v>
      </c>
      <c r="T3" s="22"/>
      <c r="U3" s="23">
        <v>43028.0</v>
      </c>
    </row>
    <row r="4" ht="65.25" customHeight="1">
      <c r="A4" s="24" t="s">
        <v>1</v>
      </c>
      <c r="B4" s="25" t="s">
        <v>94</v>
      </c>
      <c r="C4" s="25" t="s">
        <v>95</v>
      </c>
      <c r="D4" s="26" t="s">
        <v>96</v>
      </c>
      <c r="E4" s="27" t="s">
        <v>97</v>
      </c>
      <c r="F4" s="28" t="s">
        <v>98</v>
      </c>
      <c r="G4" s="29"/>
      <c r="H4" s="29"/>
      <c r="I4" s="29"/>
      <c r="J4" s="29"/>
      <c r="K4" s="29"/>
      <c r="L4" s="29"/>
      <c r="M4" s="29"/>
      <c r="N4" s="29"/>
      <c r="O4" s="29"/>
      <c r="P4" s="29"/>
      <c r="Q4" s="29"/>
      <c r="R4" s="29"/>
      <c r="S4" s="21"/>
      <c r="T4" s="21"/>
      <c r="U4" s="30"/>
    </row>
    <row r="5" ht="53.25" customHeight="1">
      <c r="A5" s="31" t="s">
        <v>35</v>
      </c>
      <c r="B5" s="34">
        <f>COUNTIF(K10:K1048577,"GESTIÓN DEL MANEJO DE EMERGENCIAS")</f>
        <v>18</v>
      </c>
      <c r="C5" s="34">
        <f>COUNTIFS(K10:K1048577,"GESTIÓN DEL MANEJO DE EMERGENCIAS",U10:U1048577,"NO INICIADA")</f>
        <v>0</v>
      </c>
      <c r="D5" s="37">
        <f>COUNTIFS(K10:K1048577,"GESTIÓN DEL MANEJO DE EMERGENCIAS",U10:U1048577,"CERRADA")</f>
        <v>6</v>
      </c>
      <c r="E5" s="34">
        <f>COUNTIFS(K10:K1048577,"GESTIÓN DEL MANEJO DE EMERGENCIAS",U10:U1048577,"ABIERTA EN DESARROLLO")</f>
        <v>6</v>
      </c>
      <c r="F5" s="34">
        <f>COUNTIFS(K10:K1048577,"GESTIÓN DEL MANEJO DE EMERGENCIAS",U10:U1048577,"ABIERTA VENCIDA")</f>
        <v>6</v>
      </c>
      <c r="G5" s="29"/>
      <c r="H5" s="29"/>
      <c r="I5" s="29"/>
      <c r="J5" s="29"/>
      <c r="K5" s="29"/>
      <c r="L5" s="29"/>
      <c r="M5" s="29"/>
      <c r="N5" s="29"/>
      <c r="O5" s="29"/>
      <c r="P5" s="29"/>
      <c r="Q5" s="29"/>
      <c r="R5" s="29"/>
      <c r="S5" s="21"/>
      <c r="T5" s="21"/>
      <c r="U5" s="30"/>
    </row>
    <row r="6" ht="53.25" customHeight="1">
      <c r="A6" s="155" t="s">
        <v>33</v>
      </c>
      <c r="B6" s="34">
        <f>COUNTIF(K9:K1048575,"PROMOCIÓN DE LA AUTOGESTIÓN CIUDADANA DEL RIESGO")</f>
        <v>0</v>
      </c>
      <c r="C6" s="34">
        <f>COUNTIFS(K9:K1048575,"PROMOCIÓN DE LA AUTOGESTIÓN CIUDADANA DEL RIESGO",U9:U1048575,"NO INICIADA")</f>
        <v>0</v>
      </c>
      <c r="D6" s="34">
        <f>COUNTIFS(K9:K1048575,"PROMOCIÓN DE LA AUTOGESTIÓN CIUDADANA DEL RIESGO",U9:U1048575,"CERRADA")</f>
        <v>0</v>
      </c>
      <c r="E6" s="34">
        <f>COUNTIFS(K9:K1048575,"PROMOCIÓN DE LA AUTOGESTIÓN CIUDADANA DEL RIESGO",U9:U1048575,"ABIERTA EN DESARROLLO")</f>
        <v>0</v>
      </c>
      <c r="F6" s="37">
        <f>COUNTIFS(K9:K1048575,"PROMOCIÓN DE LA AUTOGESTIÓN CIUDADANA DEL RIESGO",U9:U1048575,"ABIERTA VENCIDA")</f>
        <v>0</v>
      </c>
      <c r="G6" s="29"/>
      <c r="H6" s="29"/>
      <c r="I6" s="29"/>
      <c r="J6" s="29"/>
      <c r="K6" s="29"/>
      <c r="L6" s="29"/>
      <c r="M6" s="29"/>
      <c r="N6" s="29"/>
      <c r="O6" s="29"/>
      <c r="P6" s="29"/>
      <c r="Q6" s="29"/>
      <c r="R6" s="29"/>
      <c r="S6" s="21"/>
      <c r="T6" s="21"/>
      <c r="U6" s="30"/>
    </row>
    <row r="7" ht="18.0" customHeight="1">
      <c r="A7" s="29"/>
      <c r="B7" s="29"/>
      <c r="C7" s="29"/>
      <c r="D7" s="29"/>
      <c r="E7" s="29"/>
      <c r="F7" s="29"/>
      <c r="G7" s="29"/>
      <c r="H7" s="29"/>
      <c r="I7" s="29"/>
      <c r="J7" s="29"/>
      <c r="K7" s="29"/>
      <c r="L7" s="29"/>
      <c r="M7" s="29"/>
      <c r="N7" s="29"/>
      <c r="O7" s="29"/>
      <c r="P7" s="29"/>
      <c r="Q7" s="29"/>
      <c r="R7" s="29"/>
      <c r="S7" s="21"/>
      <c r="T7" s="21"/>
      <c r="U7" s="30"/>
    </row>
    <row r="8" ht="54.0" customHeight="1">
      <c r="A8" s="15" t="s">
        <v>99</v>
      </c>
      <c r="B8" s="7"/>
      <c r="C8" s="7"/>
      <c r="D8" s="7"/>
      <c r="E8" s="7"/>
      <c r="F8" s="7"/>
      <c r="G8" s="7"/>
      <c r="H8" s="7"/>
      <c r="I8" s="7"/>
      <c r="J8" s="7"/>
      <c r="K8" s="7"/>
      <c r="L8" s="7"/>
      <c r="M8" s="7"/>
      <c r="N8" s="8"/>
      <c r="O8" s="39" t="s">
        <v>100</v>
      </c>
      <c r="P8" s="40" t="s">
        <v>101</v>
      </c>
      <c r="Q8" s="7"/>
      <c r="R8" s="7"/>
      <c r="S8" s="7"/>
      <c r="T8" s="7"/>
      <c r="U8" s="8"/>
    </row>
    <row r="9" ht="71.25" customHeight="1">
      <c r="A9" s="17" t="s">
        <v>41</v>
      </c>
      <c r="B9" s="17" t="s">
        <v>53</v>
      </c>
      <c r="C9" s="17" t="s">
        <v>55</v>
      </c>
      <c r="D9" s="17" t="s">
        <v>57</v>
      </c>
      <c r="E9" s="17" t="s">
        <v>2</v>
      </c>
      <c r="F9" s="17" t="s">
        <v>60</v>
      </c>
      <c r="G9" s="17" t="s">
        <v>62</v>
      </c>
      <c r="H9" s="17" t="s">
        <v>64</v>
      </c>
      <c r="I9" s="17" t="s">
        <v>102</v>
      </c>
      <c r="J9" s="17" t="s">
        <v>0</v>
      </c>
      <c r="K9" s="17" t="s">
        <v>1</v>
      </c>
      <c r="L9" s="17" t="s">
        <v>103</v>
      </c>
      <c r="M9" s="41" t="s">
        <v>71</v>
      </c>
      <c r="N9" s="41" t="s">
        <v>74</v>
      </c>
      <c r="O9" s="90" t="s">
        <v>76</v>
      </c>
      <c r="P9" s="91" t="s">
        <v>78</v>
      </c>
      <c r="Q9" s="17" t="s">
        <v>80</v>
      </c>
      <c r="R9" s="41" t="s">
        <v>104</v>
      </c>
      <c r="S9" s="17" t="s">
        <v>105</v>
      </c>
      <c r="T9" s="17" t="s">
        <v>106</v>
      </c>
      <c r="U9" s="17" t="s">
        <v>108</v>
      </c>
    </row>
    <row r="10" ht="71.25" customHeight="1">
      <c r="A10" s="17" t="s">
        <v>673</v>
      </c>
      <c r="B10" s="107">
        <v>2017.0</v>
      </c>
      <c r="C10" s="107" t="s">
        <v>674</v>
      </c>
      <c r="D10" s="107" t="s">
        <v>675</v>
      </c>
      <c r="E10" s="94" t="s">
        <v>9</v>
      </c>
      <c r="F10" s="107" t="s">
        <v>676</v>
      </c>
      <c r="G10" s="107" t="s">
        <v>677</v>
      </c>
      <c r="H10" s="107" t="s">
        <v>678</v>
      </c>
      <c r="I10" s="94" t="s">
        <v>16</v>
      </c>
      <c r="J10" s="94" t="s">
        <v>32</v>
      </c>
      <c r="K10" s="94" t="s">
        <v>35</v>
      </c>
      <c r="L10" s="107" t="s">
        <v>679</v>
      </c>
      <c r="M10" s="97">
        <v>42948.0</v>
      </c>
      <c r="N10" s="97" t="s">
        <v>680</v>
      </c>
      <c r="O10" s="165" t="s">
        <v>681</v>
      </c>
      <c r="P10" s="5">
        <v>0.2</v>
      </c>
      <c r="Q10" s="107" t="s">
        <v>682</v>
      </c>
      <c r="R10" s="97"/>
      <c r="S10" s="94" t="s">
        <v>17</v>
      </c>
      <c r="T10" s="94" t="s">
        <v>17</v>
      </c>
      <c r="U10" s="94" t="s">
        <v>12</v>
      </c>
    </row>
    <row r="11" ht="71.25" customHeight="1">
      <c r="A11" s="17" t="s">
        <v>683</v>
      </c>
      <c r="B11" s="107">
        <v>2016.0</v>
      </c>
      <c r="C11" s="107" t="s">
        <v>684</v>
      </c>
      <c r="D11" s="107" t="s">
        <v>685</v>
      </c>
      <c r="E11" s="94" t="s">
        <v>9</v>
      </c>
      <c r="F11" s="107" t="s">
        <v>686</v>
      </c>
      <c r="G11" s="107" t="s">
        <v>687</v>
      </c>
      <c r="H11" s="107" t="s">
        <v>688</v>
      </c>
      <c r="I11" s="94" t="s">
        <v>16</v>
      </c>
      <c r="J11" s="94" t="s">
        <v>32</v>
      </c>
      <c r="K11" s="94" t="s">
        <v>27</v>
      </c>
      <c r="L11" s="107" t="s">
        <v>689</v>
      </c>
      <c r="M11" s="97">
        <v>42767.0</v>
      </c>
      <c r="N11" s="97">
        <v>43220.0</v>
      </c>
      <c r="O11" s="165" t="s">
        <v>690</v>
      </c>
      <c r="P11" s="5">
        <v>0.2</v>
      </c>
      <c r="Q11" s="107" t="s">
        <v>691</v>
      </c>
      <c r="R11" s="97"/>
      <c r="S11" s="94" t="s">
        <v>17</v>
      </c>
      <c r="T11" s="94" t="s">
        <v>17</v>
      </c>
      <c r="U11" s="94" t="s">
        <v>12</v>
      </c>
    </row>
    <row r="12" ht="71.25" customHeight="1">
      <c r="A12" s="17" t="s">
        <v>692</v>
      </c>
      <c r="B12" s="107">
        <v>2016.0</v>
      </c>
      <c r="C12" s="107" t="s">
        <v>684</v>
      </c>
      <c r="D12" s="107" t="s">
        <v>693</v>
      </c>
      <c r="E12" s="94" t="s">
        <v>9</v>
      </c>
      <c r="F12" s="107" t="s">
        <v>694</v>
      </c>
      <c r="G12" s="107" t="s">
        <v>695</v>
      </c>
      <c r="H12" s="107" t="s">
        <v>696</v>
      </c>
      <c r="I12" s="94" t="s">
        <v>16</v>
      </c>
      <c r="J12" s="94" t="s">
        <v>32</v>
      </c>
      <c r="K12" s="94" t="s">
        <v>35</v>
      </c>
      <c r="L12" s="107" t="s">
        <v>697</v>
      </c>
      <c r="M12" s="97">
        <v>42781.0</v>
      </c>
      <c r="N12" s="97">
        <v>43190.0</v>
      </c>
      <c r="O12" s="165" t="s">
        <v>698</v>
      </c>
      <c r="P12" s="5">
        <v>0.2</v>
      </c>
      <c r="Q12" s="107" t="s">
        <v>699</v>
      </c>
      <c r="R12" s="97"/>
      <c r="S12" s="94" t="s">
        <v>17</v>
      </c>
      <c r="T12" s="94" t="s">
        <v>17</v>
      </c>
      <c r="U12" s="94" t="s">
        <v>12</v>
      </c>
    </row>
    <row r="13" ht="71.25" customHeight="1">
      <c r="A13" s="17" t="s">
        <v>700</v>
      </c>
      <c r="B13" s="107">
        <v>2016.0</v>
      </c>
      <c r="C13" s="107" t="s">
        <v>684</v>
      </c>
      <c r="D13" s="107" t="s">
        <v>701</v>
      </c>
      <c r="E13" s="94" t="s">
        <v>9</v>
      </c>
      <c r="F13" s="107" t="s">
        <v>702</v>
      </c>
      <c r="G13" s="107" t="s">
        <v>703</v>
      </c>
      <c r="H13" s="107" t="s">
        <v>704</v>
      </c>
      <c r="I13" s="94" t="s">
        <v>16</v>
      </c>
      <c r="J13" s="94" t="s">
        <v>32</v>
      </c>
      <c r="K13" s="94" t="s">
        <v>35</v>
      </c>
      <c r="L13" s="107" t="s">
        <v>697</v>
      </c>
      <c r="M13" s="97">
        <v>42781.0</v>
      </c>
      <c r="N13" s="97">
        <v>43190.0</v>
      </c>
      <c r="O13" s="165" t="s">
        <v>705</v>
      </c>
      <c r="P13" s="5">
        <v>0.2</v>
      </c>
      <c r="Q13" s="107" t="s">
        <v>706</v>
      </c>
      <c r="R13" s="97"/>
      <c r="S13" s="94" t="s">
        <v>17</v>
      </c>
      <c r="T13" s="94" t="s">
        <v>17</v>
      </c>
      <c r="U13" s="94" t="s">
        <v>12</v>
      </c>
    </row>
    <row r="14" ht="71.25" customHeight="1">
      <c r="A14" s="17" t="s">
        <v>707</v>
      </c>
      <c r="B14" s="107">
        <v>2016.0</v>
      </c>
      <c r="C14" s="107" t="s">
        <v>684</v>
      </c>
      <c r="D14" s="107" t="s">
        <v>708</v>
      </c>
      <c r="E14" s="94" t="s">
        <v>9</v>
      </c>
      <c r="F14" s="107" t="s">
        <v>709</v>
      </c>
      <c r="G14" s="107" t="s">
        <v>710</v>
      </c>
      <c r="H14" s="107" t="s">
        <v>711</v>
      </c>
      <c r="I14" s="94" t="s">
        <v>16</v>
      </c>
      <c r="J14" s="94" t="s">
        <v>32</v>
      </c>
      <c r="K14" s="94" t="s">
        <v>35</v>
      </c>
      <c r="L14" s="107" t="s">
        <v>712</v>
      </c>
      <c r="M14" s="97">
        <v>42750.0</v>
      </c>
      <c r="N14" s="97">
        <v>43159.0</v>
      </c>
      <c r="O14" s="165" t="s">
        <v>713</v>
      </c>
      <c r="P14" s="5">
        <v>0.2</v>
      </c>
      <c r="Q14" s="107" t="s">
        <v>714</v>
      </c>
      <c r="R14" s="97"/>
      <c r="S14" s="94" t="s">
        <v>17</v>
      </c>
      <c r="T14" s="94" t="s">
        <v>17</v>
      </c>
      <c r="U14" s="94" t="s">
        <v>12</v>
      </c>
    </row>
    <row r="15" ht="71.25" customHeight="1">
      <c r="A15" s="17" t="s">
        <v>715</v>
      </c>
      <c r="B15" s="107">
        <v>2016.0</v>
      </c>
      <c r="C15" s="107" t="s">
        <v>684</v>
      </c>
      <c r="D15" s="107" t="s">
        <v>716</v>
      </c>
      <c r="E15" s="94" t="s">
        <v>9</v>
      </c>
      <c r="F15" s="107" t="s">
        <v>717</v>
      </c>
      <c r="G15" s="107" t="s">
        <v>718</v>
      </c>
      <c r="H15" s="107" t="s">
        <v>719</v>
      </c>
      <c r="I15" s="94" t="s">
        <v>16</v>
      </c>
      <c r="J15" s="94" t="s">
        <v>32</v>
      </c>
      <c r="K15" s="94" t="s">
        <v>35</v>
      </c>
      <c r="L15" s="107" t="s">
        <v>712</v>
      </c>
      <c r="M15" s="97">
        <v>42736.0</v>
      </c>
      <c r="N15" s="97">
        <v>43159.0</v>
      </c>
      <c r="O15" s="165" t="s">
        <v>720</v>
      </c>
      <c r="P15" s="5">
        <v>0.2</v>
      </c>
      <c r="Q15" s="107" t="s">
        <v>721</v>
      </c>
      <c r="R15" s="97"/>
      <c r="S15" s="94" t="s">
        <v>17</v>
      </c>
      <c r="T15" s="94" t="s">
        <v>17</v>
      </c>
      <c r="U15" s="94" t="s">
        <v>12</v>
      </c>
    </row>
    <row r="16" ht="71.25" customHeight="1">
      <c r="A16" s="17" t="s">
        <v>722</v>
      </c>
      <c r="B16" s="107">
        <v>2016.0</v>
      </c>
      <c r="C16" s="107" t="s">
        <v>684</v>
      </c>
      <c r="D16" s="107" t="s">
        <v>701</v>
      </c>
      <c r="E16" s="94" t="s">
        <v>9</v>
      </c>
      <c r="F16" s="107" t="s">
        <v>723</v>
      </c>
      <c r="G16" s="107" t="s">
        <v>724</v>
      </c>
      <c r="H16" s="107" t="s">
        <v>725</v>
      </c>
      <c r="I16" s="94" t="s">
        <v>16</v>
      </c>
      <c r="J16" s="94" t="s">
        <v>32</v>
      </c>
      <c r="K16" s="94" t="s">
        <v>35</v>
      </c>
      <c r="L16" s="107" t="s">
        <v>697</v>
      </c>
      <c r="M16" s="97">
        <v>42826.0</v>
      </c>
      <c r="N16" s="97">
        <v>43100.0</v>
      </c>
      <c r="O16" s="165" t="s">
        <v>726</v>
      </c>
      <c r="P16" s="5">
        <v>0.2</v>
      </c>
      <c r="Q16" s="107" t="s">
        <v>727</v>
      </c>
      <c r="R16" s="97"/>
      <c r="S16" s="94" t="s">
        <v>17</v>
      </c>
      <c r="T16" s="94" t="s">
        <v>17</v>
      </c>
      <c r="U16" s="94" t="s">
        <v>18</v>
      </c>
    </row>
    <row r="17" ht="71.25" customHeight="1">
      <c r="A17" s="17" t="s">
        <v>728</v>
      </c>
      <c r="B17" s="107">
        <v>2016.0</v>
      </c>
      <c r="C17" s="107" t="s">
        <v>684</v>
      </c>
      <c r="D17" s="107" t="s">
        <v>729</v>
      </c>
      <c r="E17" s="94" t="s">
        <v>9</v>
      </c>
      <c r="F17" s="107" t="s">
        <v>730</v>
      </c>
      <c r="G17" s="107" t="s">
        <v>731</v>
      </c>
      <c r="H17" s="107" t="s">
        <v>732</v>
      </c>
      <c r="I17" s="94" t="s">
        <v>16</v>
      </c>
      <c r="J17" s="94" t="s">
        <v>32</v>
      </c>
      <c r="K17" s="94" t="s">
        <v>27</v>
      </c>
      <c r="L17" s="107" t="s">
        <v>733</v>
      </c>
      <c r="M17" s="97">
        <v>42761.0</v>
      </c>
      <c r="N17" s="97">
        <v>43100.0</v>
      </c>
      <c r="O17" s="165" t="s">
        <v>734</v>
      </c>
      <c r="P17" s="5">
        <v>0.2</v>
      </c>
      <c r="Q17" s="107" t="s">
        <v>735</v>
      </c>
      <c r="R17" s="97"/>
      <c r="S17" s="94" t="s">
        <v>17</v>
      </c>
      <c r="T17" s="94" t="s">
        <v>17</v>
      </c>
      <c r="U17" s="94" t="s">
        <v>18</v>
      </c>
    </row>
    <row r="18" ht="71.25" customHeight="1">
      <c r="A18" s="17" t="s">
        <v>736</v>
      </c>
      <c r="B18" s="107">
        <v>2017.0</v>
      </c>
      <c r="C18" s="107" t="s">
        <v>674</v>
      </c>
      <c r="D18" s="107" t="s">
        <v>737</v>
      </c>
      <c r="E18" s="94" t="s">
        <v>9</v>
      </c>
      <c r="F18" s="107" t="s">
        <v>738</v>
      </c>
      <c r="G18" s="107" t="s">
        <v>739</v>
      </c>
      <c r="H18" s="107" t="s">
        <v>740</v>
      </c>
      <c r="I18" s="94" t="s">
        <v>16</v>
      </c>
      <c r="J18" s="94" t="s">
        <v>32</v>
      </c>
      <c r="K18" s="94" t="s">
        <v>35</v>
      </c>
      <c r="L18" s="107" t="s">
        <v>741</v>
      </c>
      <c r="M18" s="97">
        <v>42948.0</v>
      </c>
      <c r="N18" s="97">
        <v>43100.0</v>
      </c>
      <c r="O18" s="165" t="s">
        <v>742</v>
      </c>
      <c r="P18" s="5">
        <v>0.0</v>
      </c>
      <c r="Q18" s="107" t="s">
        <v>743</v>
      </c>
      <c r="R18" s="97"/>
      <c r="S18" s="94" t="s">
        <v>17</v>
      </c>
      <c r="T18" s="94" t="s">
        <v>17</v>
      </c>
      <c r="U18" s="94" t="s">
        <v>18</v>
      </c>
    </row>
    <row r="19" ht="71.25" customHeight="1">
      <c r="A19" s="17" t="s">
        <v>744</v>
      </c>
      <c r="B19" s="107">
        <v>2015.0</v>
      </c>
      <c r="C19" s="107" t="s">
        <v>745</v>
      </c>
      <c r="D19" s="107" t="s">
        <v>746</v>
      </c>
      <c r="E19" s="94" t="s">
        <v>9</v>
      </c>
      <c r="F19" s="107" t="s">
        <v>747</v>
      </c>
      <c r="G19" s="107" t="s">
        <v>748</v>
      </c>
      <c r="H19" s="107" t="s">
        <v>749</v>
      </c>
      <c r="I19" s="94" t="s">
        <v>16</v>
      </c>
      <c r="J19" s="94" t="s">
        <v>32</v>
      </c>
      <c r="K19" s="94" t="s">
        <v>35</v>
      </c>
      <c r="L19" s="107" t="s">
        <v>750</v>
      </c>
      <c r="M19" s="97"/>
      <c r="N19" s="97">
        <v>43069.0</v>
      </c>
      <c r="O19" s="165" t="s">
        <v>751</v>
      </c>
      <c r="P19" s="5">
        <v>0.8</v>
      </c>
      <c r="Q19" s="107" t="s">
        <v>752</v>
      </c>
      <c r="R19" s="97"/>
      <c r="S19" s="94" t="s">
        <v>17</v>
      </c>
      <c r="T19" s="94" t="s">
        <v>17</v>
      </c>
      <c r="U19" s="94" t="s">
        <v>18</v>
      </c>
    </row>
    <row r="20" ht="151.5" customHeight="1">
      <c r="A20" s="17" t="s">
        <v>753</v>
      </c>
      <c r="B20" s="107">
        <v>2016.0</v>
      </c>
      <c r="C20" s="107" t="s">
        <v>654</v>
      </c>
      <c r="D20" s="107" t="s">
        <v>754</v>
      </c>
      <c r="E20" s="94" t="s">
        <v>9</v>
      </c>
      <c r="F20" s="107" t="s">
        <v>755</v>
      </c>
      <c r="G20" s="107" t="s">
        <v>756</v>
      </c>
      <c r="H20" s="107" t="s">
        <v>757</v>
      </c>
      <c r="I20" s="94" t="s">
        <v>16</v>
      </c>
      <c r="J20" s="94" t="s">
        <v>32</v>
      </c>
      <c r="K20" s="94" t="s">
        <v>35</v>
      </c>
      <c r="L20" s="149" t="s">
        <v>758</v>
      </c>
      <c r="M20" s="97"/>
      <c r="N20" s="97">
        <v>43069.0</v>
      </c>
      <c r="O20" s="165" t="s">
        <v>759</v>
      </c>
      <c r="P20" s="5">
        <v>0.8</v>
      </c>
      <c r="Q20" s="107" t="s">
        <v>760</v>
      </c>
      <c r="R20" s="97"/>
      <c r="S20" s="94" t="s">
        <v>17</v>
      </c>
      <c r="T20" s="94" t="s">
        <v>17</v>
      </c>
      <c r="U20" s="94" t="s">
        <v>18</v>
      </c>
    </row>
    <row r="21" ht="71.25" customHeight="1">
      <c r="A21" s="17" t="s">
        <v>761</v>
      </c>
      <c r="B21" s="107">
        <v>2017.0</v>
      </c>
      <c r="C21" s="107" t="s">
        <v>674</v>
      </c>
      <c r="D21" s="107" t="s">
        <v>762</v>
      </c>
      <c r="E21" s="94" t="s">
        <v>9</v>
      </c>
      <c r="F21" s="107" t="s">
        <v>763</v>
      </c>
      <c r="G21" s="107" t="s">
        <v>764</v>
      </c>
      <c r="H21" s="107" t="s">
        <v>765</v>
      </c>
      <c r="I21" s="94" t="s">
        <v>16</v>
      </c>
      <c r="J21" s="94" t="s">
        <v>32</v>
      </c>
      <c r="K21" s="94" t="s">
        <v>35</v>
      </c>
      <c r="L21" s="107" t="s">
        <v>766</v>
      </c>
      <c r="M21" s="97">
        <v>42948.0</v>
      </c>
      <c r="N21" s="97">
        <v>42978.0</v>
      </c>
      <c r="O21" s="165" t="s">
        <v>767</v>
      </c>
      <c r="P21" s="5">
        <v>0.8</v>
      </c>
      <c r="Q21" s="107" t="s">
        <v>768</v>
      </c>
      <c r="R21" s="116">
        <v>43213.0</v>
      </c>
      <c r="S21" s="94" t="s">
        <v>17</v>
      </c>
      <c r="T21" s="94" t="s">
        <v>17</v>
      </c>
      <c r="U21" s="94" t="s">
        <v>18</v>
      </c>
    </row>
    <row r="22" ht="71.25" customHeight="1">
      <c r="A22" s="110" t="s">
        <v>769</v>
      </c>
      <c r="B22" s="107">
        <v>2017.0</v>
      </c>
      <c r="C22" s="107" t="s">
        <v>168</v>
      </c>
      <c r="D22" s="107" t="s">
        <v>770</v>
      </c>
      <c r="E22" s="94" t="s">
        <v>15</v>
      </c>
      <c r="F22" s="107" t="s">
        <v>771</v>
      </c>
      <c r="G22" s="107" t="s">
        <v>772</v>
      </c>
      <c r="H22" s="107" t="s">
        <v>773</v>
      </c>
      <c r="I22" s="94" t="s">
        <v>10</v>
      </c>
      <c r="J22" s="94" t="s">
        <v>32</v>
      </c>
      <c r="K22" s="94" t="s">
        <v>35</v>
      </c>
      <c r="L22" s="107" t="s">
        <v>774</v>
      </c>
      <c r="M22" s="116">
        <v>43281.0</v>
      </c>
      <c r="N22" s="97">
        <v>43190.0</v>
      </c>
      <c r="O22" s="165" t="s">
        <v>775</v>
      </c>
      <c r="P22" s="119">
        <v>0.0</v>
      </c>
      <c r="Q22" s="93" t="s">
        <v>776</v>
      </c>
      <c r="R22" s="116">
        <v>43213.0</v>
      </c>
      <c r="S22" s="94" t="s">
        <v>17</v>
      </c>
      <c r="T22" s="94" t="s">
        <v>17</v>
      </c>
      <c r="U22" s="94" t="s">
        <v>18</v>
      </c>
    </row>
    <row r="23" ht="71.25" customHeight="1">
      <c r="A23" s="110" t="s">
        <v>777</v>
      </c>
      <c r="B23" s="107">
        <v>2017.0</v>
      </c>
      <c r="C23" s="107" t="s">
        <v>168</v>
      </c>
      <c r="D23" s="107" t="s">
        <v>770</v>
      </c>
      <c r="E23" s="94" t="s">
        <v>15</v>
      </c>
      <c r="F23" s="107" t="s">
        <v>778</v>
      </c>
      <c r="G23" s="107" t="s">
        <v>779</v>
      </c>
      <c r="H23" s="107" t="s">
        <v>780</v>
      </c>
      <c r="I23" s="94" t="s">
        <v>16</v>
      </c>
      <c r="J23" s="94" t="s">
        <v>32</v>
      </c>
      <c r="K23" s="94" t="s">
        <v>35</v>
      </c>
      <c r="L23" s="107" t="s">
        <v>781</v>
      </c>
      <c r="M23" s="97">
        <v>43104.0</v>
      </c>
      <c r="N23" s="97">
        <v>43190.0</v>
      </c>
      <c r="O23" s="126" t="s">
        <v>782</v>
      </c>
      <c r="P23" s="119">
        <v>1.0</v>
      </c>
      <c r="Q23" s="93" t="s">
        <v>783</v>
      </c>
      <c r="R23" s="116">
        <v>43213.0</v>
      </c>
      <c r="S23" s="94" t="s">
        <v>11</v>
      </c>
      <c r="T23" s="94" t="s">
        <v>11</v>
      </c>
      <c r="U23" s="94" t="s">
        <v>22</v>
      </c>
    </row>
    <row r="24" ht="71.25" customHeight="1">
      <c r="A24" s="110" t="s">
        <v>784</v>
      </c>
      <c r="B24" s="107">
        <v>2017.0</v>
      </c>
      <c r="C24" s="107" t="s">
        <v>168</v>
      </c>
      <c r="D24" s="107" t="s">
        <v>785</v>
      </c>
      <c r="E24" s="94" t="s">
        <v>15</v>
      </c>
      <c r="F24" s="107" t="s">
        <v>786</v>
      </c>
      <c r="G24" s="107" t="s">
        <v>787</v>
      </c>
      <c r="H24" s="107" t="s">
        <v>788</v>
      </c>
      <c r="I24" s="94" t="s">
        <v>21</v>
      </c>
      <c r="J24" s="94" t="s">
        <v>32</v>
      </c>
      <c r="K24" s="94" t="s">
        <v>35</v>
      </c>
      <c r="L24" s="107" t="s">
        <v>789</v>
      </c>
      <c r="M24" s="97">
        <v>43105.0</v>
      </c>
      <c r="N24" s="97">
        <v>43373.0</v>
      </c>
      <c r="O24" s="126" t="s">
        <v>790</v>
      </c>
      <c r="P24" s="119">
        <v>0.66</v>
      </c>
      <c r="Q24" s="93" t="s">
        <v>791</v>
      </c>
      <c r="R24" s="116">
        <v>43213.0</v>
      </c>
      <c r="S24" s="94" t="s">
        <v>17</v>
      </c>
      <c r="T24" s="94" t="s">
        <v>17</v>
      </c>
      <c r="U24" s="94" t="s">
        <v>12</v>
      </c>
    </row>
    <row r="25" ht="71.25" customHeight="1">
      <c r="A25" s="100" t="s">
        <v>792</v>
      </c>
      <c r="B25" s="100">
        <v>2017.0</v>
      </c>
      <c r="C25" s="100" t="s">
        <v>253</v>
      </c>
      <c r="D25" s="100" t="s">
        <v>254</v>
      </c>
      <c r="E25" s="94" t="s">
        <v>9</v>
      </c>
      <c r="F25" s="100" t="s">
        <v>255</v>
      </c>
      <c r="G25" s="100" t="s">
        <v>257</v>
      </c>
      <c r="H25" s="100" t="s">
        <v>793</v>
      </c>
      <c r="I25" s="100" t="s">
        <v>10</v>
      </c>
      <c r="J25" s="94" t="s">
        <v>32</v>
      </c>
      <c r="K25" s="94" t="s">
        <v>35</v>
      </c>
      <c r="L25" s="100" t="s">
        <v>794</v>
      </c>
      <c r="M25" s="97"/>
      <c r="N25" s="116">
        <v>42867.0</v>
      </c>
      <c r="O25" s="126" t="s">
        <v>795</v>
      </c>
      <c r="P25" s="119">
        <v>1.0</v>
      </c>
      <c r="Q25" s="100" t="s">
        <v>796</v>
      </c>
      <c r="R25" s="116">
        <v>43191.0</v>
      </c>
      <c r="S25" s="100" t="s">
        <v>11</v>
      </c>
      <c r="T25" s="100" t="s">
        <v>17</v>
      </c>
      <c r="U25" s="100" t="s">
        <v>22</v>
      </c>
    </row>
    <row r="26" ht="71.25" customHeight="1">
      <c r="A26" s="100" t="s">
        <v>797</v>
      </c>
      <c r="B26" s="100">
        <v>2017.0</v>
      </c>
      <c r="C26" s="100" t="s">
        <v>253</v>
      </c>
      <c r="D26" s="100" t="s">
        <v>254</v>
      </c>
      <c r="E26" s="94" t="s">
        <v>9</v>
      </c>
      <c r="F26" s="100" t="s">
        <v>255</v>
      </c>
      <c r="G26" s="100" t="s">
        <v>257</v>
      </c>
      <c r="H26" s="100" t="s">
        <v>798</v>
      </c>
      <c r="I26" s="100" t="s">
        <v>10</v>
      </c>
      <c r="J26" s="94" t="s">
        <v>32</v>
      </c>
      <c r="K26" s="94" t="s">
        <v>35</v>
      </c>
      <c r="L26" s="107"/>
      <c r="M26" s="97"/>
      <c r="N26" s="116">
        <v>42867.0</v>
      </c>
      <c r="O26" s="126" t="s">
        <v>799</v>
      </c>
      <c r="P26" s="119">
        <v>1.0</v>
      </c>
      <c r="Q26" s="100" t="s">
        <v>800</v>
      </c>
      <c r="R26" s="116">
        <v>43191.0</v>
      </c>
      <c r="S26" s="100" t="s">
        <v>11</v>
      </c>
      <c r="T26" s="100" t="s">
        <v>17</v>
      </c>
      <c r="U26" s="100" t="s">
        <v>22</v>
      </c>
    </row>
    <row r="27" ht="71.25" customHeight="1">
      <c r="A27" s="100" t="s">
        <v>801</v>
      </c>
      <c r="B27" s="100">
        <v>2017.0</v>
      </c>
      <c r="C27" s="100" t="s">
        <v>253</v>
      </c>
      <c r="D27" s="100" t="s">
        <v>254</v>
      </c>
      <c r="E27" s="94" t="s">
        <v>9</v>
      </c>
      <c r="F27" s="100" t="s">
        <v>255</v>
      </c>
      <c r="G27" s="100" t="s">
        <v>257</v>
      </c>
      <c r="H27" s="100" t="s">
        <v>802</v>
      </c>
      <c r="I27" s="100" t="s">
        <v>16</v>
      </c>
      <c r="J27" s="94" t="s">
        <v>32</v>
      </c>
      <c r="K27" s="94" t="s">
        <v>35</v>
      </c>
      <c r="L27" s="107"/>
      <c r="M27" s="97"/>
      <c r="N27" s="116">
        <v>42977.0</v>
      </c>
      <c r="O27" s="126" t="s">
        <v>803</v>
      </c>
      <c r="P27" s="119">
        <v>1.0</v>
      </c>
      <c r="Q27" s="100" t="s">
        <v>804</v>
      </c>
      <c r="R27" s="116">
        <v>43191.0</v>
      </c>
      <c r="S27" s="100" t="s">
        <v>11</v>
      </c>
      <c r="T27" s="100" t="s">
        <v>11</v>
      </c>
      <c r="U27" s="100" t="s">
        <v>22</v>
      </c>
    </row>
    <row r="28" ht="71.25" customHeight="1">
      <c r="A28" s="100" t="s">
        <v>805</v>
      </c>
      <c r="B28" s="100">
        <v>2017.0</v>
      </c>
      <c r="C28" s="100" t="s">
        <v>253</v>
      </c>
      <c r="D28" s="100" t="s">
        <v>254</v>
      </c>
      <c r="E28" s="94" t="s">
        <v>9</v>
      </c>
      <c r="F28" s="100" t="s">
        <v>255</v>
      </c>
      <c r="G28" s="100" t="s">
        <v>257</v>
      </c>
      <c r="H28" s="100" t="s">
        <v>806</v>
      </c>
      <c r="I28" s="100" t="s">
        <v>16</v>
      </c>
      <c r="J28" s="94" t="s">
        <v>32</v>
      </c>
      <c r="K28" s="94" t="s">
        <v>8</v>
      </c>
      <c r="L28" s="107"/>
      <c r="M28" s="97"/>
      <c r="N28" s="116">
        <v>42977.0</v>
      </c>
      <c r="O28" s="126" t="s">
        <v>807</v>
      </c>
      <c r="P28" s="119">
        <v>1.0</v>
      </c>
      <c r="Q28" s="93" t="s">
        <v>808</v>
      </c>
      <c r="R28" s="116">
        <v>43191.0</v>
      </c>
      <c r="S28" s="100" t="s">
        <v>11</v>
      </c>
      <c r="T28" s="100" t="s">
        <v>11</v>
      </c>
      <c r="U28" s="100" t="s">
        <v>22</v>
      </c>
    </row>
    <row r="29" ht="71.25" customHeight="1">
      <c r="A29" s="100" t="s">
        <v>809</v>
      </c>
      <c r="B29" s="100">
        <v>2017.0</v>
      </c>
      <c r="C29" s="100" t="s">
        <v>253</v>
      </c>
      <c r="D29" s="100" t="s">
        <v>254</v>
      </c>
      <c r="E29" s="94" t="s">
        <v>9</v>
      </c>
      <c r="F29" s="100" t="s">
        <v>255</v>
      </c>
      <c r="G29" s="100" t="s">
        <v>257</v>
      </c>
      <c r="H29" s="100" t="s">
        <v>810</v>
      </c>
      <c r="I29" s="100" t="s">
        <v>16</v>
      </c>
      <c r="J29" s="94" t="s">
        <v>32</v>
      </c>
      <c r="K29" s="94" t="s">
        <v>35</v>
      </c>
      <c r="L29" s="107"/>
      <c r="M29" s="97"/>
      <c r="N29" s="116">
        <v>42977.0</v>
      </c>
      <c r="O29" s="126" t="s">
        <v>260</v>
      </c>
      <c r="P29" s="119">
        <v>1.0</v>
      </c>
      <c r="Q29" s="100" t="s">
        <v>811</v>
      </c>
      <c r="R29" s="116">
        <v>43191.0</v>
      </c>
      <c r="S29" s="100" t="s">
        <v>11</v>
      </c>
      <c r="T29" s="100" t="s">
        <v>11</v>
      </c>
      <c r="U29" s="100" t="s">
        <v>22</v>
      </c>
    </row>
    <row r="30" ht="71.25" customHeight="1">
      <c r="A30" s="100" t="s">
        <v>812</v>
      </c>
      <c r="B30" s="100">
        <v>2017.0</v>
      </c>
      <c r="C30" s="100" t="s">
        <v>253</v>
      </c>
      <c r="D30" s="100" t="s">
        <v>268</v>
      </c>
      <c r="E30" s="94" t="s">
        <v>9</v>
      </c>
      <c r="F30" s="100" t="s">
        <v>270</v>
      </c>
      <c r="G30" s="100" t="s">
        <v>257</v>
      </c>
      <c r="H30" s="100" t="s">
        <v>813</v>
      </c>
      <c r="I30" s="100" t="s">
        <v>10</v>
      </c>
      <c r="J30" s="94" t="s">
        <v>32</v>
      </c>
      <c r="K30" s="94" t="s">
        <v>35</v>
      </c>
      <c r="L30" s="107"/>
      <c r="M30" s="97"/>
      <c r="N30" s="116">
        <v>42867.0</v>
      </c>
      <c r="O30" s="126" t="s">
        <v>814</v>
      </c>
      <c r="P30" s="119">
        <v>1.0</v>
      </c>
      <c r="Q30" s="100" t="s">
        <v>815</v>
      </c>
      <c r="R30" s="116">
        <v>43191.0</v>
      </c>
      <c r="S30" s="100" t="s">
        <v>11</v>
      </c>
      <c r="T30" s="100" t="s">
        <v>11</v>
      </c>
      <c r="U30" s="100" t="s">
        <v>22</v>
      </c>
    </row>
    <row r="31" ht="71.25" customHeight="1">
      <c r="A31" s="107"/>
      <c r="B31" s="107"/>
      <c r="C31" s="107"/>
      <c r="D31" s="107"/>
      <c r="E31" s="94"/>
      <c r="F31" s="107"/>
      <c r="G31" s="107"/>
      <c r="H31" s="107"/>
      <c r="I31" s="107"/>
      <c r="J31" s="94"/>
      <c r="K31" s="94"/>
      <c r="L31" s="107"/>
      <c r="M31" s="97"/>
      <c r="N31" s="97"/>
      <c r="O31" s="127"/>
      <c r="P31" s="5"/>
      <c r="Q31" s="107"/>
      <c r="R31" s="97"/>
      <c r="S31" s="107"/>
      <c r="T31" s="107"/>
      <c r="U31" s="107"/>
    </row>
    <row r="32" ht="71.25" customHeight="1">
      <c r="A32" s="107"/>
      <c r="B32" s="107"/>
      <c r="C32" s="107"/>
      <c r="D32" s="107"/>
      <c r="E32" s="94"/>
      <c r="F32" s="107"/>
      <c r="G32" s="107"/>
      <c r="H32" s="107"/>
      <c r="I32" s="107"/>
      <c r="J32" s="94"/>
      <c r="K32" s="94"/>
      <c r="L32" s="107"/>
      <c r="M32" s="97"/>
      <c r="N32" s="97"/>
      <c r="O32" s="127"/>
      <c r="P32" s="5"/>
      <c r="Q32" s="107"/>
      <c r="R32" s="97"/>
      <c r="S32" s="107"/>
      <c r="T32" s="107"/>
      <c r="U32" s="107"/>
    </row>
    <row r="33" ht="71.25" customHeight="1">
      <c r="A33" s="107"/>
      <c r="B33" s="107"/>
      <c r="C33" s="107"/>
      <c r="D33" s="107"/>
      <c r="E33" s="94"/>
      <c r="F33" s="107"/>
      <c r="G33" s="107"/>
      <c r="H33" s="107"/>
      <c r="I33" s="107"/>
      <c r="J33" s="94"/>
      <c r="K33" s="94"/>
      <c r="L33" s="107"/>
      <c r="M33" s="97"/>
      <c r="N33" s="97"/>
      <c r="O33" s="127"/>
      <c r="P33" s="5"/>
      <c r="Q33" s="107"/>
      <c r="R33" s="97"/>
      <c r="S33" s="107"/>
      <c r="T33" s="107"/>
      <c r="U33" s="107"/>
    </row>
    <row r="34" ht="71.25" customHeight="1">
      <c r="A34" s="107"/>
      <c r="B34" s="107"/>
      <c r="C34" s="107"/>
      <c r="D34" s="107"/>
      <c r="E34" s="94"/>
      <c r="F34" s="107"/>
      <c r="G34" s="107"/>
      <c r="H34" s="107"/>
      <c r="I34" s="107"/>
      <c r="J34" s="94"/>
      <c r="K34" s="94"/>
      <c r="L34" s="107"/>
      <c r="M34" s="97"/>
      <c r="N34" s="97"/>
      <c r="O34" s="127"/>
      <c r="P34" s="5"/>
      <c r="Q34" s="107"/>
      <c r="R34" s="97"/>
      <c r="S34" s="107"/>
      <c r="T34" s="107"/>
      <c r="U34" s="107"/>
    </row>
    <row r="35" ht="71.25" customHeight="1">
      <c r="A35" s="107"/>
      <c r="B35" s="107"/>
      <c r="C35" s="107"/>
      <c r="D35" s="107"/>
      <c r="E35" s="94"/>
      <c r="F35" s="107"/>
      <c r="G35" s="107"/>
      <c r="H35" s="107"/>
      <c r="I35" s="107"/>
      <c r="J35" s="94"/>
      <c r="K35" s="94"/>
      <c r="L35" s="107"/>
      <c r="M35" s="97"/>
      <c r="N35" s="97"/>
      <c r="O35" s="127"/>
      <c r="P35" s="5"/>
      <c r="Q35" s="107"/>
      <c r="R35" s="97"/>
      <c r="S35" s="107"/>
      <c r="T35" s="107"/>
      <c r="U35" s="107"/>
    </row>
    <row r="36" ht="71.25" customHeight="1">
      <c r="A36" s="107"/>
      <c r="B36" s="107"/>
      <c r="C36" s="107"/>
      <c r="D36" s="107"/>
      <c r="E36" s="94"/>
      <c r="F36" s="107"/>
      <c r="G36" s="107"/>
      <c r="H36" s="107"/>
      <c r="I36" s="107"/>
      <c r="J36" s="94"/>
      <c r="K36" s="94"/>
      <c r="L36" s="107"/>
      <c r="M36" s="97"/>
      <c r="N36" s="97"/>
      <c r="O36" s="127"/>
      <c r="P36" s="5"/>
      <c r="Q36" s="107"/>
      <c r="R36" s="97"/>
      <c r="S36" s="107"/>
      <c r="T36" s="107"/>
      <c r="U36" s="107"/>
    </row>
    <row r="37" ht="71.25" customHeight="1">
      <c r="A37" s="107"/>
      <c r="B37" s="107"/>
      <c r="C37" s="107"/>
      <c r="D37" s="107"/>
      <c r="E37" s="94"/>
      <c r="F37" s="107"/>
      <c r="G37" s="107"/>
      <c r="H37" s="107"/>
      <c r="I37" s="107"/>
      <c r="J37" s="94"/>
      <c r="K37" s="94"/>
      <c r="L37" s="107"/>
      <c r="M37" s="97"/>
      <c r="N37" s="97"/>
      <c r="O37" s="127"/>
      <c r="P37" s="5"/>
      <c r="Q37" s="107"/>
      <c r="R37" s="97"/>
      <c r="S37" s="107"/>
      <c r="T37" s="107"/>
      <c r="U37" s="107"/>
    </row>
    <row r="38" ht="71.25" customHeight="1">
      <c r="A38" s="107"/>
      <c r="B38" s="107"/>
      <c r="C38" s="107"/>
      <c r="D38" s="107"/>
      <c r="E38" s="94"/>
      <c r="F38" s="107"/>
      <c r="G38" s="107"/>
      <c r="H38" s="107"/>
      <c r="I38" s="107"/>
      <c r="J38" s="94"/>
      <c r="K38" s="94"/>
      <c r="L38" s="107"/>
      <c r="M38" s="97"/>
      <c r="N38" s="97"/>
      <c r="O38" s="127"/>
      <c r="P38" s="5"/>
      <c r="Q38" s="107"/>
      <c r="R38" s="97"/>
      <c r="S38" s="107"/>
      <c r="T38" s="107"/>
      <c r="U38" s="107"/>
    </row>
    <row r="39" ht="71.25" customHeight="1">
      <c r="A39" s="107"/>
      <c r="B39" s="107"/>
      <c r="C39" s="107"/>
      <c r="D39" s="107"/>
      <c r="E39" s="94"/>
      <c r="F39" s="107"/>
      <c r="G39" s="107"/>
      <c r="H39" s="107"/>
      <c r="I39" s="107"/>
      <c r="J39" s="94"/>
      <c r="K39" s="94"/>
      <c r="L39" s="107"/>
      <c r="M39" s="97"/>
      <c r="N39" s="97"/>
      <c r="O39" s="127"/>
      <c r="P39" s="5"/>
      <c r="Q39" s="107"/>
      <c r="R39" s="97"/>
      <c r="S39" s="107"/>
      <c r="T39" s="107"/>
      <c r="U39" s="107"/>
    </row>
    <row r="40" ht="71.25" customHeight="1">
      <c r="A40" s="107"/>
      <c r="B40" s="107"/>
      <c r="C40" s="107"/>
      <c r="D40" s="107"/>
      <c r="E40" s="94"/>
      <c r="F40" s="107"/>
      <c r="G40" s="107"/>
      <c r="H40" s="107"/>
      <c r="I40" s="107"/>
      <c r="J40" s="94"/>
      <c r="K40" s="94"/>
      <c r="L40" s="107"/>
      <c r="M40" s="97"/>
      <c r="N40" s="97"/>
      <c r="O40" s="127"/>
      <c r="P40" s="5"/>
      <c r="Q40" s="107"/>
      <c r="R40" s="97"/>
      <c r="S40" s="107"/>
      <c r="T40" s="107"/>
      <c r="U40" s="107"/>
    </row>
    <row r="41" ht="71.25" customHeight="1">
      <c r="A41" s="107"/>
      <c r="B41" s="107"/>
      <c r="C41" s="107"/>
      <c r="D41" s="107"/>
      <c r="E41" s="94"/>
      <c r="F41" s="107"/>
      <c r="G41" s="107"/>
      <c r="H41" s="107"/>
      <c r="I41" s="107"/>
      <c r="J41" s="94"/>
      <c r="K41" s="94"/>
      <c r="L41" s="107"/>
      <c r="M41" s="97"/>
      <c r="N41" s="97"/>
      <c r="O41" s="127"/>
      <c r="P41" s="5"/>
      <c r="Q41" s="107"/>
      <c r="R41" s="97"/>
      <c r="S41" s="107"/>
      <c r="T41" s="107"/>
      <c r="U41" s="107"/>
    </row>
    <row r="42" ht="71.25" customHeight="1">
      <c r="A42" s="107"/>
      <c r="B42" s="107"/>
      <c r="C42" s="107"/>
      <c r="D42" s="107"/>
      <c r="E42" s="94"/>
      <c r="F42" s="107"/>
      <c r="G42" s="107"/>
      <c r="H42" s="107"/>
      <c r="I42" s="107"/>
      <c r="J42" s="94"/>
      <c r="K42" s="94"/>
      <c r="L42" s="107"/>
      <c r="M42" s="97"/>
      <c r="N42" s="97"/>
      <c r="O42" s="127"/>
      <c r="P42" s="5"/>
      <c r="Q42" s="107"/>
      <c r="R42" s="97"/>
      <c r="S42" s="107"/>
      <c r="T42" s="107"/>
      <c r="U42" s="107"/>
    </row>
    <row r="43" ht="71.25" customHeight="1">
      <c r="A43" s="107"/>
      <c r="B43" s="107"/>
      <c r="C43" s="107"/>
      <c r="D43" s="107"/>
      <c r="E43" s="94"/>
      <c r="F43" s="107"/>
      <c r="G43" s="107"/>
      <c r="H43" s="107"/>
      <c r="I43" s="107"/>
      <c r="J43" s="94"/>
      <c r="K43" s="94"/>
      <c r="L43" s="107"/>
      <c r="M43" s="97"/>
      <c r="N43" s="97"/>
      <c r="O43" s="127"/>
      <c r="P43" s="5"/>
      <c r="Q43" s="107"/>
      <c r="R43" s="97"/>
      <c r="S43" s="107"/>
      <c r="T43" s="107"/>
      <c r="U43" s="107"/>
    </row>
    <row r="44" ht="71.25" customHeight="1">
      <c r="A44" s="107"/>
      <c r="B44" s="107"/>
      <c r="C44" s="107"/>
      <c r="D44" s="107"/>
      <c r="E44" s="94"/>
      <c r="F44" s="107"/>
      <c r="G44" s="107"/>
      <c r="H44" s="107"/>
      <c r="I44" s="107"/>
      <c r="J44" s="94"/>
      <c r="K44" s="94"/>
      <c r="L44" s="107"/>
      <c r="M44" s="97"/>
      <c r="N44" s="97"/>
      <c r="O44" s="127"/>
      <c r="P44" s="5"/>
      <c r="Q44" s="107"/>
      <c r="R44" s="97"/>
      <c r="S44" s="107"/>
      <c r="T44" s="107"/>
      <c r="U44" s="107"/>
    </row>
    <row r="45" ht="71.25" customHeight="1">
      <c r="A45" s="107"/>
      <c r="B45" s="107"/>
      <c r="C45" s="107"/>
      <c r="D45" s="107"/>
      <c r="E45" s="94"/>
      <c r="F45" s="107"/>
      <c r="G45" s="107"/>
      <c r="H45" s="107"/>
      <c r="I45" s="107"/>
      <c r="J45" s="94"/>
      <c r="K45" s="94"/>
      <c r="L45" s="107"/>
      <c r="M45" s="97"/>
      <c r="N45" s="97"/>
      <c r="O45" s="127"/>
      <c r="P45" s="5"/>
      <c r="Q45" s="107"/>
      <c r="R45" s="97"/>
      <c r="S45" s="107"/>
      <c r="T45" s="107"/>
      <c r="U45" s="107"/>
    </row>
    <row r="46" ht="71.25" customHeight="1">
      <c r="A46" s="107"/>
      <c r="B46" s="107"/>
      <c r="C46" s="107"/>
      <c r="D46" s="107"/>
      <c r="E46" s="94"/>
      <c r="F46" s="107"/>
      <c r="G46" s="107"/>
      <c r="H46" s="107"/>
      <c r="I46" s="107"/>
      <c r="J46" s="94"/>
      <c r="K46" s="94"/>
      <c r="L46" s="107"/>
      <c r="M46" s="97"/>
      <c r="N46" s="97"/>
      <c r="O46" s="127"/>
      <c r="P46" s="5"/>
      <c r="Q46" s="107"/>
      <c r="R46" s="97"/>
      <c r="S46" s="107"/>
      <c r="T46" s="107"/>
      <c r="U46" s="107"/>
    </row>
    <row r="47" ht="71.25" customHeight="1">
      <c r="A47" s="107"/>
      <c r="B47" s="107"/>
      <c r="C47" s="107"/>
      <c r="D47" s="107"/>
      <c r="E47" s="94"/>
      <c r="F47" s="107"/>
      <c r="G47" s="107"/>
      <c r="H47" s="107"/>
      <c r="I47" s="107"/>
      <c r="J47" s="94"/>
      <c r="K47" s="94"/>
      <c r="L47" s="107"/>
      <c r="M47" s="97"/>
      <c r="N47" s="97"/>
      <c r="O47" s="127"/>
      <c r="P47" s="5"/>
      <c r="Q47" s="107"/>
      <c r="R47" s="97"/>
      <c r="S47" s="107"/>
      <c r="T47" s="107"/>
      <c r="U47" s="107"/>
    </row>
    <row r="48" ht="71.25" customHeight="1">
      <c r="A48" s="107"/>
      <c r="B48" s="107"/>
      <c r="C48" s="107"/>
      <c r="D48" s="107"/>
      <c r="E48" s="94"/>
      <c r="F48" s="107"/>
      <c r="G48" s="107"/>
      <c r="H48" s="107"/>
      <c r="I48" s="107"/>
      <c r="J48" s="94"/>
      <c r="K48" s="94"/>
      <c r="L48" s="107"/>
      <c r="M48" s="97"/>
      <c r="N48" s="97"/>
      <c r="O48" s="127"/>
      <c r="P48" s="5"/>
      <c r="Q48" s="107"/>
      <c r="R48" s="97"/>
      <c r="S48" s="107"/>
      <c r="T48" s="107"/>
      <c r="U48" s="107"/>
    </row>
    <row r="49" ht="71.25" customHeight="1">
      <c r="A49" s="107"/>
      <c r="B49" s="107"/>
      <c r="C49" s="107"/>
      <c r="D49" s="107"/>
      <c r="E49" s="94"/>
      <c r="F49" s="107"/>
      <c r="G49" s="107"/>
      <c r="H49" s="107"/>
      <c r="I49" s="107"/>
      <c r="J49" s="94"/>
      <c r="K49" s="94"/>
      <c r="L49" s="107"/>
      <c r="M49" s="97"/>
      <c r="N49" s="97"/>
      <c r="O49" s="127"/>
      <c r="P49" s="5"/>
      <c r="Q49" s="107"/>
      <c r="R49" s="97"/>
      <c r="S49" s="107"/>
      <c r="T49" s="107"/>
      <c r="U49" s="107"/>
    </row>
    <row r="50" ht="71.25" customHeight="1">
      <c r="A50" s="107"/>
      <c r="B50" s="107"/>
      <c r="C50" s="107"/>
      <c r="D50" s="107"/>
      <c r="E50" s="94"/>
      <c r="F50" s="107"/>
      <c r="G50" s="107"/>
      <c r="H50" s="107"/>
      <c r="I50" s="107"/>
      <c r="J50" s="94"/>
      <c r="K50" s="94"/>
      <c r="L50" s="107"/>
      <c r="M50" s="97"/>
      <c r="N50" s="97"/>
      <c r="O50" s="127"/>
      <c r="P50" s="5"/>
      <c r="Q50" s="107"/>
      <c r="R50" s="97"/>
      <c r="S50" s="107"/>
      <c r="T50" s="107"/>
      <c r="U50" s="107"/>
    </row>
    <row r="51" ht="71.25" customHeight="1">
      <c r="A51" s="107"/>
      <c r="B51" s="107"/>
      <c r="C51" s="107"/>
      <c r="D51" s="107"/>
      <c r="E51" s="94"/>
      <c r="F51" s="107"/>
      <c r="G51" s="107"/>
      <c r="H51" s="107"/>
      <c r="I51" s="107"/>
      <c r="J51" s="94"/>
      <c r="K51" s="94"/>
      <c r="L51" s="107"/>
      <c r="M51" s="97"/>
      <c r="N51" s="97"/>
      <c r="O51" s="127"/>
      <c r="P51" s="5"/>
      <c r="Q51" s="107"/>
      <c r="R51" s="97"/>
      <c r="S51" s="107"/>
      <c r="T51" s="107"/>
      <c r="U51" s="107"/>
    </row>
    <row r="52" ht="71.25" customHeight="1">
      <c r="A52" s="107"/>
      <c r="B52" s="107"/>
      <c r="C52" s="107"/>
      <c r="D52" s="107"/>
      <c r="E52" s="94"/>
      <c r="F52" s="107"/>
      <c r="G52" s="107"/>
      <c r="H52" s="107"/>
      <c r="I52" s="107"/>
      <c r="J52" s="94"/>
      <c r="K52" s="94"/>
      <c r="L52" s="107"/>
      <c r="M52" s="97"/>
      <c r="N52" s="97"/>
      <c r="O52" s="127"/>
      <c r="P52" s="5"/>
      <c r="Q52" s="107"/>
      <c r="R52" s="97"/>
      <c r="S52" s="107"/>
      <c r="T52" s="107"/>
      <c r="U52" s="107"/>
    </row>
    <row r="53" ht="71.25" customHeight="1">
      <c r="A53" s="107"/>
      <c r="B53" s="107"/>
      <c r="C53" s="107"/>
      <c r="D53" s="107"/>
      <c r="E53" s="94"/>
      <c r="F53" s="107"/>
      <c r="G53" s="107"/>
      <c r="H53" s="107"/>
      <c r="I53" s="107"/>
      <c r="J53" s="94"/>
      <c r="K53" s="94"/>
      <c r="L53" s="107"/>
      <c r="M53" s="97"/>
      <c r="N53" s="97"/>
      <c r="O53" s="127"/>
      <c r="P53" s="5"/>
      <c r="Q53" s="107"/>
      <c r="R53" s="97"/>
      <c r="S53" s="107"/>
      <c r="T53" s="107"/>
      <c r="U53" s="107"/>
    </row>
    <row r="54" ht="12.75" customHeight="1">
      <c r="A54" s="132"/>
      <c r="B54" s="132"/>
      <c r="C54" s="132"/>
      <c r="D54" s="132"/>
      <c r="E54" s="133"/>
      <c r="F54" s="132"/>
      <c r="G54" s="132"/>
      <c r="H54" s="132"/>
      <c r="I54" s="132"/>
      <c r="J54" s="132"/>
      <c r="K54" s="132"/>
      <c r="L54" s="132"/>
      <c r="M54" s="135"/>
      <c r="N54" s="135"/>
      <c r="O54" s="132"/>
      <c r="P54" s="139"/>
      <c r="Q54" s="132"/>
      <c r="R54" s="135"/>
      <c r="S54" s="132"/>
      <c r="T54" s="132"/>
      <c r="U54" s="132"/>
    </row>
    <row r="55" ht="12.75" customHeight="1">
      <c r="A55" s="132"/>
      <c r="B55" s="132"/>
      <c r="C55" s="132"/>
      <c r="D55" s="132"/>
      <c r="E55" s="133"/>
      <c r="F55" s="132"/>
      <c r="G55" s="132"/>
      <c r="H55" s="132"/>
      <c r="I55" s="132"/>
      <c r="J55" s="132"/>
      <c r="K55" s="132"/>
      <c r="L55" s="132"/>
      <c r="M55" s="135"/>
      <c r="N55" s="135"/>
      <c r="O55" s="132"/>
      <c r="P55" s="139"/>
      <c r="Q55" s="132"/>
      <c r="R55" s="135"/>
      <c r="S55" s="132"/>
      <c r="T55" s="132"/>
      <c r="U55" s="132"/>
    </row>
    <row r="56" ht="12.75" customHeight="1">
      <c r="A56" s="132"/>
      <c r="B56" s="132"/>
      <c r="C56" s="132"/>
      <c r="D56" s="132"/>
      <c r="E56" s="133"/>
      <c r="F56" s="132"/>
      <c r="G56" s="132"/>
      <c r="H56" s="132"/>
      <c r="I56" s="132"/>
      <c r="J56" s="132"/>
      <c r="K56" s="132"/>
      <c r="L56" s="132"/>
      <c r="M56" s="135"/>
      <c r="N56" s="135"/>
      <c r="O56" s="132"/>
      <c r="P56" s="139"/>
      <c r="Q56" s="132"/>
      <c r="R56" s="135"/>
      <c r="S56" s="132"/>
      <c r="T56" s="132"/>
      <c r="U56" s="132"/>
    </row>
    <row r="57" ht="12.75" customHeight="1">
      <c r="A57" s="132"/>
      <c r="B57" s="132"/>
      <c r="C57" s="132"/>
      <c r="D57" s="132"/>
      <c r="E57" s="133"/>
      <c r="F57" s="132"/>
      <c r="G57" s="132"/>
      <c r="H57" s="132"/>
      <c r="I57" s="132"/>
      <c r="J57" s="132"/>
      <c r="K57" s="132"/>
      <c r="L57" s="132"/>
      <c r="M57" s="135"/>
      <c r="N57" s="135"/>
      <c r="O57" s="132"/>
      <c r="P57" s="139"/>
      <c r="Q57" s="132"/>
      <c r="R57" s="135"/>
      <c r="S57" s="132"/>
      <c r="T57" s="132"/>
      <c r="U57" s="132"/>
    </row>
    <row r="58" ht="12.75" customHeight="1">
      <c r="A58" s="132"/>
      <c r="B58" s="132"/>
      <c r="C58" s="132"/>
      <c r="D58" s="132"/>
      <c r="E58" s="133"/>
      <c r="F58" s="132"/>
      <c r="G58" s="132"/>
      <c r="H58" s="132"/>
      <c r="I58" s="132"/>
      <c r="J58" s="132"/>
      <c r="K58" s="132"/>
      <c r="L58" s="132"/>
      <c r="M58" s="135"/>
      <c r="N58" s="135"/>
      <c r="O58" s="132"/>
      <c r="P58" s="139"/>
      <c r="Q58" s="132"/>
      <c r="R58" s="135"/>
      <c r="S58" s="132"/>
      <c r="T58" s="132"/>
      <c r="U58" s="132"/>
    </row>
    <row r="59" ht="12.75" customHeight="1">
      <c r="A59" s="132"/>
      <c r="B59" s="132"/>
      <c r="C59" s="132"/>
      <c r="D59" s="132"/>
      <c r="E59" s="133"/>
      <c r="F59" s="132"/>
      <c r="G59" s="132"/>
      <c r="H59" s="132"/>
      <c r="I59" s="132"/>
      <c r="J59" s="132"/>
      <c r="K59" s="132"/>
      <c r="L59" s="132"/>
      <c r="M59" s="135"/>
      <c r="N59" s="135"/>
      <c r="O59" s="132"/>
      <c r="P59" s="139"/>
      <c r="Q59" s="132"/>
      <c r="R59" s="135"/>
      <c r="S59" s="132"/>
      <c r="T59" s="132"/>
      <c r="U59" s="132"/>
    </row>
    <row r="60" ht="12.75" customHeight="1">
      <c r="A60" s="132"/>
      <c r="B60" s="132"/>
      <c r="C60" s="132"/>
      <c r="D60" s="132"/>
      <c r="E60" s="133"/>
      <c r="F60" s="132"/>
      <c r="G60" s="132"/>
      <c r="H60" s="132"/>
      <c r="I60" s="132"/>
      <c r="J60" s="132"/>
      <c r="K60" s="132"/>
      <c r="L60" s="132"/>
      <c r="M60" s="135"/>
      <c r="N60" s="135"/>
      <c r="O60" s="132"/>
      <c r="P60" s="139"/>
      <c r="Q60" s="132"/>
      <c r="R60" s="135"/>
      <c r="S60" s="132"/>
      <c r="T60" s="132"/>
      <c r="U60" s="132"/>
    </row>
    <row r="61" ht="12.75" customHeight="1">
      <c r="A61" s="132"/>
      <c r="B61" s="132"/>
      <c r="C61" s="132"/>
      <c r="D61" s="132"/>
      <c r="E61" s="133"/>
      <c r="F61" s="132"/>
      <c r="G61" s="132"/>
      <c r="H61" s="132"/>
      <c r="I61" s="132"/>
      <c r="J61" s="132"/>
      <c r="K61" s="132"/>
      <c r="L61" s="132"/>
      <c r="M61" s="135"/>
      <c r="N61" s="135"/>
      <c r="O61" s="132"/>
      <c r="P61" s="139"/>
      <c r="Q61" s="132"/>
      <c r="R61" s="135"/>
      <c r="S61" s="132"/>
      <c r="T61" s="132"/>
      <c r="U61" s="132"/>
    </row>
    <row r="62" ht="12.75" customHeight="1">
      <c r="A62" s="132"/>
      <c r="B62" s="132"/>
      <c r="C62" s="132"/>
      <c r="D62" s="132"/>
      <c r="E62" s="133"/>
      <c r="F62" s="132"/>
      <c r="G62" s="132"/>
      <c r="H62" s="132"/>
      <c r="I62" s="132"/>
      <c r="J62" s="132"/>
      <c r="K62" s="132"/>
      <c r="L62" s="132"/>
      <c r="M62" s="135"/>
      <c r="N62" s="135"/>
      <c r="O62" s="132"/>
      <c r="P62" s="139"/>
      <c r="Q62" s="132"/>
      <c r="R62" s="135"/>
      <c r="S62" s="132"/>
      <c r="T62" s="132"/>
      <c r="U62" s="132"/>
    </row>
    <row r="63" ht="12.75" customHeight="1">
      <c r="A63" s="132"/>
      <c r="B63" s="132"/>
      <c r="C63" s="132"/>
      <c r="D63" s="132"/>
      <c r="E63" s="133"/>
      <c r="F63" s="132"/>
      <c r="G63" s="132"/>
      <c r="H63" s="132"/>
      <c r="I63" s="132"/>
      <c r="J63" s="132"/>
      <c r="K63" s="132"/>
      <c r="L63" s="132"/>
      <c r="M63" s="135"/>
      <c r="N63" s="135"/>
      <c r="O63" s="132"/>
      <c r="P63" s="139"/>
      <c r="Q63" s="132"/>
      <c r="R63" s="135"/>
      <c r="S63" s="132"/>
      <c r="T63" s="132"/>
      <c r="U63" s="132"/>
    </row>
    <row r="64" ht="12.75" customHeight="1">
      <c r="A64" s="132"/>
      <c r="B64" s="132"/>
      <c r="C64" s="132"/>
      <c r="D64" s="132"/>
      <c r="E64" s="133"/>
      <c r="F64" s="132"/>
      <c r="G64" s="132"/>
      <c r="H64" s="132"/>
      <c r="I64" s="132"/>
      <c r="J64" s="132"/>
      <c r="K64" s="132"/>
      <c r="L64" s="132"/>
      <c r="M64" s="135"/>
      <c r="N64" s="135"/>
      <c r="O64" s="132"/>
      <c r="P64" s="139"/>
      <c r="Q64" s="132"/>
      <c r="R64" s="135"/>
      <c r="S64" s="132"/>
      <c r="T64" s="132"/>
      <c r="U64" s="132"/>
    </row>
    <row r="65" ht="12.75" customHeight="1">
      <c r="A65" s="132"/>
      <c r="B65" s="132"/>
      <c r="C65" s="132"/>
      <c r="D65" s="132"/>
      <c r="E65" s="133"/>
      <c r="F65" s="132"/>
      <c r="G65" s="132"/>
      <c r="H65" s="132"/>
      <c r="I65" s="132"/>
      <c r="J65" s="132"/>
      <c r="K65" s="132"/>
      <c r="L65" s="132"/>
      <c r="M65" s="135"/>
      <c r="N65" s="135"/>
      <c r="O65" s="132"/>
      <c r="P65" s="139"/>
      <c r="Q65" s="132"/>
      <c r="R65" s="135"/>
      <c r="S65" s="132"/>
      <c r="T65" s="132"/>
      <c r="U65" s="132"/>
    </row>
    <row r="66" ht="12.75" customHeight="1">
      <c r="A66" s="132"/>
      <c r="B66" s="132"/>
      <c r="C66" s="132"/>
      <c r="D66" s="132"/>
      <c r="E66" s="133"/>
      <c r="F66" s="132"/>
      <c r="G66" s="132"/>
      <c r="H66" s="132"/>
      <c r="I66" s="132"/>
      <c r="J66" s="132"/>
      <c r="K66" s="132"/>
      <c r="L66" s="132"/>
      <c r="M66" s="135"/>
      <c r="N66" s="135"/>
      <c r="O66" s="132"/>
      <c r="P66" s="139"/>
      <c r="Q66" s="132"/>
      <c r="R66" s="135"/>
      <c r="S66" s="132"/>
      <c r="T66" s="132"/>
      <c r="U66" s="132"/>
    </row>
    <row r="67" ht="12.75" customHeight="1">
      <c r="A67" s="132"/>
      <c r="B67" s="132"/>
      <c r="C67" s="132"/>
      <c r="D67" s="132"/>
      <c r="E67" s="133"/>
      <c r="F67" s="132"/>
      <c r="G67" s="132"/>
      <c r="H67" s="132"/>
      <c r="I67" s="132"/>
      <c r="J67" s="132"/>
      <c r="K67" s="132"/>
      <c r="L67" s="132"/>
      <c r="M67" s="135"/>
      <c r="N67" s="135"/>
      <c r="O67" s="132"/>
      <c r="P67" s="139"/>
      <c r="Q67" s="132"/>
      <c r="R67" s="135"/>
      <c r="S67" s="132"/>
      <c r="T67" s="132"/>
      <c r="U67" s="132"/>
    </row>
    <row r="68" ht="12.75" customHeight="1">
      <c r="A68" s="132"/>
      <c r="B68" s="132"/>
      <c r="C68" s="132"/>
      <c r="D68" s="132"/>
      <c r="E68" s="133"/>
      <c r="F68" s="132"/>
      <c r="G68" s="132"/>
      <c r="H68" s="132"/>
      <c r="I68" s="132"/>
      <c r="J68" s="132"/>
      <c r="K68" s="132"/>
      <c r="L68" s="132"/>
      <c r="M68" s="135"/>
      <c r="N68" s="135"/>
      <c r="O68" s="132"/>
      <c r="P68" s="139"/>
      <c r="Q68" s="132"/>
      <c r="R68" s="135"/>
      <c r="S68" s="132"/>
      <c r="T68" s="132"/>
      <c r="U68" s="132"/>
    </row>
    <row r="69" ht="12.75" customHeight="1">
      <c r="A69" s="132"/>
      <c r="B69" s="132"/>
      <c r="C69" s="132"/>
      <c r="D69" s="132"/>
      <c r="E69" s="133"/>
      <c r="F69" s="132"/>
      <c r="G69" s="132"/>
      <c r="H69" s="132"/>
      <c r="I69" s="132"/>
      <c r="J69" s="132"/>
      <c r="K69" s="132"/>
      <c r="L69" s="132"/>
      <c r="M69" s="135"/>
      <c r="N69" s="135"/>
      <c r="O69" s="132"/>
      <c r="P69" s="139"/>
      <c r="Q69" s="132"/>
      <c r="R69" s="135"/>
      <c r="S69" s="132"/>
      <c r="T69" s="132"/>
      <c r="U69" s="132"/>
    </row>
    <row r="70" ht="12.75" customHeight="1">
      <c r="A70" s="132"/>
      <c r="B70" s="132"/>
      <c r="C70" s="132"/>
      <c r="D70" s="132"/>
      <c r="E70" s="133"/>
      <c r="F70" s="132"/>
      <c r="G70" s="132"/>
      <c r="H70" s="132"/>
      <c r="I70" s="132"/>
      <c r="J70" s="132"/>
      <c r="K70" s="132"/>
      <c r="L70" s="132"/>
      <c r="M70" s="135"/>
      <c r="N70" s="135"/>
      <c r="O70" s="132"/>
      <c r="P70" s="139"/>
      <c r="Q70" s="132"/>
      <c r="R70" s="135"/>
      <c r="S70" s="132"/>
      <c r="T70" s="132"/>
      <c r="U70" s="132"/>
    </row>
    <row r="71" ht="12.75" customHeight="1">
      <c r="A71" s="132"/>
      <c r="B71" s="132"/>
      <c r="C71" s="132"/>
      <c r="D71" s="132"/>
      <c r="E71" s="133"/>
      <c r="F71" s="132"/>
      <c r="G71" s="132"/>
      <c r="H71" s="132"/>
      <c r="I71" s="132"/>
      <c r="J71" s="132"/>
      <c r="K71" s="132"/>
      <c r="L71" s="132"/>
      <c r="M71" s="135"/>
      <c r="N71" s="135"/>
      <c r="O71" s="132"/>
      <c r="P71" s="139"/>
      <c r="Q71" s="132"/>
      <c r="R71" s="135"/>
      <c r="S71" s="132"/>
      <c r="T71" s="132"/>
      <c r="U71" s="132"/>
    </row>
    <row r="72" ht="12.75" customHeight="1">
      <c r="A72" s="132"/>
      <c r="B72" s="132"/>
      <c r="C72" s="132"/>
      <c r="D72" s="132"/>
      <c r="E72" s="133"/>
      <c r="F72" s="132"/>
      <c r="G72" s="132"/>
      <c r="H72" s="132"/>
      <c r="I72" s="132"/>
      <c r="J72" s="132"/>
      <c r="K72" s="132"/>
      <c r="L72" s="132"/>
      <c r="M72" s="135"/>
      <c r="N72" s="135"/>
      <c r="O72" s="132"/>
      <c r="P72" s="139"/>
      <c r="Q72" s="132"/>
      <c r="R72" s="135"/>
      <c r="S72" s="132"/>
      <c r="T72" s="132"/>
      <c r="U72" s="132"/>
    </row>
    <row r="73" ht="12.75" customHeight="1">
      <c r="A73" s="132"/>
      <c r="B73" s="132"/>
      <c r="C73" s="132"/>
      <c r="D73" s="132"/>
      <c r="E73" s="133"/>
      <c r="F73" s="132"/>
      <c r="G73" s="132"/>
      <c r="H73" s="132"/>
      <c r="I73" s="132"/>
      <c r="J73" s="132"/>
      <c r="K73" s="132"/>
      <c r="L73" s="132"/>
      <c r="M73" s="135"/>
      <c r="N73" s="135"/>
      <c r="O73" s="132"/>
      <c r="P73" s="139"/>
      <c r="Q73" s="132"/>
      <c r="R73" s="135"/>
      <c r="S73" s="132"/>
      <c r="T73" s="132"/>
      <c r="U73" s="132"/>
    </row>
    <row r="74" ht="12.75" customHeight="1">
      <c r="A74" s="132"/>
      <c r="B74" s="132"/>
      <c r="C74" s="132"/>
      <c r="D74" s="132"/>
      <c r="E74" s="133"/>
      <c r="F74" s="132"/>
      <c r="G74" s="132"/>
      <c r="H74" s="132"/>
      <c r="I74" s="132"/>
      <c r="J74" s="132"/>
      <c r="K74" s="132"/>
      <c r="L74" s="132"/>
      <c r="M74" s="135"/>
      <c r="N74" s="135"/>
      <c r="O74" s="132"/>
      <c r="P74" s="139"/>
      <c r="Q74" s="132"/>
      <c r="R74" s="135"/>
      <c r="S74" s="132"/>
      <c r="T74" s="132"/>
      <c r="U74" s="132"/>
    </row>
    <row r="75" ht="12.75" customHeight="1">
      <c r="A75" s="132"/>
      <c r="B75" s="132"/>
      <c r="C75" s="132"/>
      <c r="D75" s="132"/>
      <c r="E75" s="133"/>
      <c r="F75" s="132"/>
      <c r="G75" s="132"/>
      <c r="H75" s="132"/>
      <c r="I75" s="132"/>
      <c r="J75" s="132"/>
      <c r="K75" s="132"/>
      <c r="L75" s="132"/>
      <c r="M75" s="135"/>
      <c r="N75" s="135"/>
      <c r="O75" s="132"/>
      <c r="P75" s="139"/>
      <c r="Q75" s="132"/>
      <c r="R75" s="135"/>
      <c r="S75" s="132"/>
      <c r="T75" s="132"/>
      <c r="U75" s="132"/>
    </row>
    <row r="76" ht="12.75" customHeight="1">
      <c r="A76" s="132"/>
      <c r="B76" s="132"/>
      <c r="C76" s="132"/>
      <c r="D76" s="132"/>
      <c r="E76" s="133"/>
      <c r="F76" s="132"/>
      <c r="G76" s="132"/>
      <c r="H76" s="132"/>
      <c r="I76" s="132"/>
      <c r="J76" s="132"/>
      <c r="K76" s="132"/>
      <c r="L76" s="132"/>
      <c r="M76" s="135"/>
      <c r="N76" s="135"/>
      <c r="O76" s="132"/>
      <c r="P76" s="139"/>
      <c r="Q76" s="132"/>
      <c r="R76" s="135"/>
      <c r="S76" s="132"/>
      <c r="T76" s="132"/>
      <c r="U76" s="132"/>
    </row>
    <row r="77" ht="12.75" customHeight="1">
      <c r="A77" s="132"/>
      <c r="B77" s="132"/>
      <c r="C77" s="132"/>
      <c r="D77" s="132"/>
      <c r="E77" s="133"/>
      <c r="F77" s="132"/>
      <c r="G77" s="132"/>
      <c r="H77" s="132"/>
      <c r="I77" s="132"/>
      <c r="J77" s="132"/>
      <c r="K77" s="132"/>
      <c r="L77" s="132"/>
      <c r="M77" s="135"/>
      <c r="N77" s="135"/>
      <c r="O77" s="132"/>
      <c r="P77" s="139"/>
      <c r="Q77" s="132"/>
      <c r="R77" s="135"/>
      <c r="S77" s="132"/>
      <c r="T77" s="132"/>
      <c r="U77" s="132"/>
    </row>
    <row r="78" ht="12.75" customHeight="1">
      <c r="A78" s="132"/>
      <c r="B78" s="132"/>
      <c r="C78" s="132"/>
      <c r="D78" s="132"/>
      <c r="E78" s="133"/>
      <c r="F78" s="132"/>
      <c r="G78" s="132"/>
      <c r="H78" s="132"/>
      <c r="I78" s="132"/>
      <c r="J78" s="132"/>
      <c r="K78" s="132"/>
      <c r="L78" s="132"/>
      <c r="M78" s="135"/>
      <c r="N78" s="135"/>
      <c r="O78" s="132"/>
      <c r="P78" s="139"/>
      <c r="Q78" s="132"/>
      <c r="R78" s="135"/>
      <c r="S78" s="132"/>
      <c r="T78" s="132"/>
      <c r="U78" s="132"/>
    </row>
    <row r="79" ht="12.75" customHeight="1">
      <c r="A79" s="132"/>
      <c r="B79" s="132"/>
      <c r="C79" s="132"/>
      <c r="D79" s="132"/>
      <c r="E79" s="133"/>
      <c r="F79" s="132"/>
      <c r="G79" s="132"/>
      <c r="H79" s="132"/>
      <c r="I79" s="132"/>
      <c r="J79" s="132"/>
      <c r="K79" s="132"/>
      <c r="L79" s="132"/>
      <c r="M79" s="135"/>
      <c r="N79" s="135"/>
      <c r="O79" s="132"/>
      <c r="P79" s="139"/>
      <c r="Q79" s="132"/>
      <c r="R79" s="135"/>
      <c r="S79" s="132"/>
      <c r="T79" s="132"/>
      <c r="U79" s="132"/>
    </row>
    <row r="80" ht="12.75" customHeight="1">
      <c r="A80" s="132"/>
      <c r="B80" s="132"/>
      <c r="C80" s="132"/>
      <c r="D80" s="132"/>
      <c r="E80" s="133"/>
      <c r="F80" s="132"/>
      <c r="G80" s="132"/>
      <c r="H80" s="132"/>
      <c r="I80" s="132"/>
      <c r="J80" s="132"/>
      <c r="K80" s="132"/>
      <c r="L80" s="132"/>
      <c r="M80" s="135"/>
      <c r="N80" s="135"/>
      <c r="O80" s="132"/>
      <c r="P80" s="139"/>
      <c r="Q80" s="132"/>
      <c r="R80" s="135"/>
      <c r="S80" s="132"/>
      <c r="T80" s="132"/>
      <c r="U80" s="132"/>
    </row>
    <row r="81" ht="12.75" customHeight="1">
      <c r="A81" s="132"/>
      <c r="B81" s="132"/>
      <c r="C81" s="132"/>
      <c r="D81" s="132"/>
      <c r="E81" s="133"/>
      <c r="F81" s="132"/>
      <c r="G81" s="132"/>
      <c r="H81" s="132"/>
      <c r="I81" s="132"/>
      <c r="J81" s="132"/>
      <c r="K81" s="132"/>
      <c r="L81" s="132"/>
      <c r="M81" s="135"/>
      <c r="N81" s="135"/>
      <c r="O81" s="132"/>
      <c r="P81" s="139"/>
      <c r="Q81" s="132"/>
      <c r="R81" s="135"/>
      <c r="S81" s="132"/>
      <c r="T81" s="132"/>
      <c r="U81" s="132"/>
    </row>
    <row r="82" ht="12.75" customHeight="1">
      <c r="A82" s="132"/>
      <c r="B82" s="132"/>
      <c r="C82" s="132"/>
      <c r="D82" s="132"/>
      <c r="E82" s="133"/>
      <c r="F82" s="132"/>
      <c r="G82" s="132"/>
      <c r="H82" s="132"/>
      <c r="I82" s="132"/>
      <c r="J82" s="132"/>
      <c r="K82" s="132"/>
      <c r="L82" s="132"/>
      <c r="M82" s="135"/>
      <c r="N82" s="135"/>
      <c r="O82" s="132"/>
      <c r="P82" s="139"/>
      <c r="Q82" s="132"/>
      <c r="R82" s="135"/>
      <c r="S82" s="132"/>
      <c r="T82" s="132"/>
      <c r="U82" s="132"/>
    </row>
    <row r="83" ht="12.75" customHeight="1">
      <c r="A83" s="132"/>
      <c r="B83" s="132"/>
      <c r="C83" s="132"/>
      <c r="D83" s="132"/>
      <c r="E83" s="133"/>
      <c r="F83" s="132"/>
      <c r="G83" s="132"/>
      <c r="H83" s="132"/>
      <c r="I83" s="132"/>
      <c r="J83" s="132"/>
      <c r="K83" s="132"/>
      <c r="L83" s="132"/>
      <c r="M83" s="135"/>
      <c r="N83" s="135"/>
      <c r="O83" s="132"/>
      <c r="P83" s="139"/>
      <c r="Q83" s="132"/>
      <c r="R83" s="135"/>
      <c r="S83" s="132"/>
      <c r="T83" s="132"/>
      <c r="U83" s="132"/>
    </row>
    <row r="84" ht="12.75" customHeight="1">
      <c r="A84" s="132"/>
      <c r="B84" s="132"/>
      <c r="C84" s="132"/>
      <c r="D84" s="132"/>
      <c r="E84" s="133"/>
      <c r="F84" s="132"/>
      <c r="G84" s="132"/>
      <c r="H84" s="132"/>
      <c r="I84" s="132"/>
      <c r="J84" s="132"/>
      <c r="K84" s="132"/>
      <c r="L84" s="132"/>
      <c r="M84" s="135"/>
      <c r="N84" s="135"/>
      <c r="O84" s="132"/>
      <c r="P84" s="139"/>
      <c r="Q84" s="132"/>
      <c r="R84" s="135"/>
      <c r="S84" s="132"/>
      <c r="T84" s="132"/>
      <c r="U84" s="132"/>
    </row>
    <row r="85" ht="12.75" customHeight="1">
      <c r="A85" s="132"/>
      <c r="B85" s="132"/>
      <c r="C85" s="132"/>
      <c r="D85" s="132"/>
      <c r="E85" s="133"/>
      <c r="F85" s="132"/>
      <c r="G85" s="132"/>
      <c r="H85" s="132"/>
      <c r="I85" s="132"/>
      <c r="J85" s="132"/>
      <c r="K85" s="132"/>
      <c r="L85" s="132"/>
      <c r="M85" s="135"/>
      <c r="N85" s="135"/>
      <c r="O85" s="132"/>
      <c r="P85" s="139"/>
      <c r="Q85" s="132"/>
      <c r="R85" s="135"/>
      <c r="S85" s="132"/>
      <c r="T85" s="132"/>
      <c r="U85" s="132"/>
    </row>
    <row r="86" ht="12.75" customHeight="1">
      <c r="A86" s="132"/>
      <c r="B86" s="132"/>
      <c r="C86" s="132"/>
      <c r="D86" s="132"/>
      <c r="E86" s="133"/>
      <c r="F86" s="132"/>
      <c r="G86" s="132"/>
      <c r="H86" s="132"/>
      <c r="I86" s="132"/>
      <c r="J86" s="132"/>
      <c r="K86" s="132"/>
      <c r="L86" s="132"/>
      <c r="M86" s="135"/>
      <c r="N86" s="135"/>
      <c r="O86" s="132"/>
      <c r="P86" s="139"/>
      <c r="Q86" s="132"/>
      <c r="R86" s="135"/>
      <c r="S86" s="132"/>
      <c r="T86" s="132"/>
      <c r="U86" s="132"/>
    </row>
    <row r="87" ht="12.75" customHeight="1">
      <c r="A87" s="132"/>
      <c r="B87" s="132"/>
      <c r="C87" s="132"/>
      <c r="D87" s="132"/>
      <c r="E87" s="133"/>
      <c r="F87" s="132"/>
      <c r="G87" s="132"/>
      <c r="H87" s="132"/>
      <c r="I87" s="132"/>
      <c r="J87" s="132"/>
      <c r="K87" s="132"/>
      <c r="L87" s="132"/>
      <c r="M87" s="135"/>
      <c r="N87" s="135"/>
      <c r="O87" s="132"/>
      <c r="P87" s="139"/>
      <c r="Q87" s="132"/>
      <c r="R87" s="135"/>
      <c r="S87" s="132"/>
      <c r="T87" s="132"/>
      <c r="U87" s="132"/>
    </row>
    <row r="88" ht="12.75" customHeight="1">
      <c r="A88" s="132"/>
      <c r="B88" s="132"/>
      <c r="C88" s="132"/>
      <c r="D88" s="132"/>
      <c r="E88" s="133"/>
      <c r="F88" s="132"/>
      <c r="G88" s="132"/>
      <c r="H88" s="132"/>
      <c r="I88" s="132"/>
      <c r="J88" s="132"/>
      <c r="K88" s="132"/>
      <c r="L88" s="132"/>
      <c r="M88" s="135"/>
      <c r="N88" s="135"/>
      <c r="O88" s="132"/>
      <c r="P88" s="139"/>
      <c r="Q88" s="132"/>
      <c r="R88" s="135"/>
      <c r="S88" s="132"/>
      <c r="T88" s="132"/>
      <c r="U88" s="132"/>
    </row>
    <row r="89" ht="12.75" customHeight="1">
      <c r="A89" s="132"/>
      <c r="B89" s="132"/>
      <c r="C89" s="132"/>
      <c r="D89" s="132"/>
      <c r="E89" s="133"/>
      <c r="F89" s="132"/>
      <c r="G89" s="132"/>
      <c r="H89" s="132"/>
      <c r="I89" s="132"/>
      <c r="J89" s="132"/>
      <c r="K89" s="132"/>
      <c r="L89" s="132"/>
      <c r="M89" s="135"/>
      <c r="N89" s="135"/>
      <c r="O89" s="132"/>
      <c r="P89" s="139"/>
      <c r="Q89" s="132"/>
      <c r="R89" s="135"/>
      <c r="S89" s="132"/>
      <c r="T89" s="132"/>
      <c r="U89" s="132"/>
    </row>
    <row r="90" ht="12.75" customHeight="1">
      <c r="A90" s="132"/>
      <c r="B90" s="132"/>
      <c r="C90" s="132"/>
      <c r="D90" s="132"/>
      <c r="E90" s="133"/>
      <c r="F90" s="132"/>
      <c r="G90" s="132"/>
      <c r="H90" s="132"/>
      <c r="I90" s="132"/>
      <c r="J90" s="132"/>
      <c r="K90" s="132"/>
      <c r="L90" s="132"/>
      <c r="M90" s="135"/>
      <c r="N90" s="135"/>
      <c r="O90" s="132"/>
      <c r="P90" s="139"/>
      <c r="Q90" s="132"/>
      <c r="R90" s="135"/>
      <c r="S90" s="132"/>
      <c r="T90" s="132"/>
      <c r="U90" s="132"/>
    </row>
    <row r="91" ht="12.75" customHeight="1">
      <c r="A91" s="132"/>
      <c r="B91" s="132"/>
      <c r="C91" s="132"/>
      <c r="D91" s="132"/>
      <c r="E91" s="133"/>
      <c r="F91" s="132"/>
      <c r="G91" s="132"/>
      <c r="H91" s="132"/>
      <c r="I91" s="132"/>
      <c r="J91" s="132"/>
      <c r="K91" s="132"/>
      <c r="L91" s="132"/>
      <c r="M91" s="135"/>
      <c r="N91" s="135"/>
      <c r="O91" s="132"/>
      <c r="P91" s="139"/>
      <c r="Q91" s="132"/>
      <c r="R91" s="135"/>
      <c r="S91" s="132"/>
      <c r="T91" s="132"/>
      <c r="U91" s="132"/>
    </row>
    <row r="92" ht="12.75" customHeight="1">
      <c r="A92" s="132"/>
      <c r="B92" s="132"/>
      <c r="C92" s="132"/>
      <c r="D92" s="132"/>
      <c r="E92" s="133"/>
      <c r="F92" s="132"/>
      <c r="G92" s="132"/>
      <c r="H92" s="132"/>
      <c r="I92" s="132"/>
      <c r="J92" s="132"/>
      <c r="K92" s="132"/>
      <c r="L92" s="132"/>
      <c r="M92" s="135"/>
      <c r="N92" s="135"/>
      <c r="O92" s="132"/>
      <c r="P92" s="139"/>
      <c r="Q92" s="132"/>
      <c r="R92" s="135"/>
      <c r="S92" s="132"/>
      <c r="T92" s="132"/>
      <c r="U92" s="132"/>
    </row>
    <row r="93" ht="12.75" customHeight="1">
      <c r="A93" s="132"/>
      <c r="B93" s="132"/>
      <c r="C93" s="132"/>
      <c r="D93" s="132"/>
      <c r="E93" s="133"/>
      <c r="F93" s="132"/>
      <c r="G93" s="132"/>
      <c r="H93" s="132"/>
      <c r="I93" s="132"/>
      <c r="J93" s="132"/>
      <c r="K93" s="132"/>
      <c r="L93" s="132"/>
      <c r="M93" s="135"/>
      <c r="N93" s="135"/>
      <c r="O93" s="132"/>
      <c r="P93" s="139"/>
      <c r="Q93" s="132"/>
      <c r="R93" s="135"/>
      <c r="S93" s="132"/>
      <c r="T93" s="132"/>
      <c r="U93" s="132"/>
    </row>
    <row r="94" ht="12.75" customHeight="1">
      <c r="A94" s="132"/>
      <c r="B94" s="132"/>
      <c r="C94" s="132"/>
      <c r="D94" s="132"/>
      <c r="E94" s="133"/>
      <c r="F94" s="132"/>
      <c r="G94" s="132"/>
      <c r="H94" s="132"/>
      <c r="I94" s="132"/>
      <c r="J94" s="132"/>
      <c r="K94" s="132"/>
      <c r="L94" s="132"/>
      <c r="M94" s="135"/>
      <c r="N94" s="135"/>
      <c r="O94" s="132"/>
      <c r="P94" s="139"/>
      <c r="Q94" s="132"/>
      <c r="R94" s="135"/>
      <c r="S94" s="132"/>
      <c r="T94" s="132"/>
      <c r="U94" s="132"/>
    </row>
    <row r="95" ht="12.75" customHeight="1">
      <c r="A95" s="132"/>
      <c r="B95" s="132"/>
      <c r="C95" s="132"/>
      <c r="D95" s="132"/>
      <c r="E95" s="133"/>
      <c r="F95" s="132"/>
      <c r="G95" s="132"/>
      <c r="H95" s="132"/>
      <c r="I95" s="132"/>
      <c r="J95" s="132"/>
      <c r="K95" s="132"/>
      <c r="L95" s="132"/>
      <c r="M95" s="135"/>
      <c r="N95" s="135"/>
      <c r="O95" s="132"/>
      <c r="P95" s="139"/>
      <c r="Q95" s="132"/>
      <c r="R95" s="135"/>
      <c r="S95" s="132"/>
      <c r="T95" s="132"/>
      <c r="U95" s="132"/>
    </row>
    <row r="96" ht="12.75" customHeight="1">
      <c r="A96" s="132"/>
      <c r="B96" s="132"/>
      <c r="C96" s="132"/>
      <c r="D96" s="132"/>
      <c r="E96" s="133"/>
      <c r="F96" s="132"/>
      <c r="G96" s="132"/>
      <c r="H96" s="132"/>
      <c r="I96" s="132"/>
      <c r="J96" s="132"/>
      <c r="K96" s="132"/>
      <c r="L96" s="132"/>
      <c r="M96" s="135"/>
      <c r="N96" s="135"/>
      <c r="O96" s="132"/>
      <c r="P96" s="139"/>
      <c r="Q96" s="132"/>
      <c r="R96" s="135"/>
      <c r="S96" s="132"/>
      <c r="T96" s="132"/>
      <c r="U96" s="132"/>
    </row>
    <row r="97" ht="12.75" customHeight="1">
      <c r="A97" s="132"/>
      <c r="B97" s="132"/>
      <c r="C97" s="132"/>
      <c r="D97" s="132"/>
      <c r="E97" s="133"/>
      <c r="F97" s="132"/>
      <c r="G97" s="132"/>
      <c r="H97" s="132"/>
      <c r="I97" s="132"/>
      <c r="J97" s="132"/>
      <c r="K97" s="132"/>
      <c r="L97" s="132"/>
      <c r="M97" s="135"/>
      <c r="N97" s="135"/>
      <c r="O97" s="132"/>
      <c r="P97" s="139"/>
      <c r="Q97" s="132"/>
      <c r="R97" s="135"/>
      <c r="S97" s="132"/>
      <c r="T97" s="132"/>
      <c r="U97" s="132"/>
    </row>
    <row r="98" ht="12.75" customHeight="1">
      <c r="A98" s="132"/>
      <c r="B98" s="132"/>
      <c r="C98" s="132"/>
      <c r="D98" s="132"/>
      <c r="E98" s="133"/>
      <c r="F98" s="132"/>
      <c r="G98" s="132"/>
      <c r="H98" s="132"/>
      <c r="I98" s="132"/>
      <c r="J98" s="132"/>
      <c r="K98" s="132"/>
      <c r="L98" s="132"/>
      <c r="M98" s="135"/>
      <c r="N98" s="135"/>
      <c r="O98" s="132"/>
      <c r="P98" s="139"/>
      <c r="Q98" s="132"/>
      <c r="R98" s="135"/>
      <c r="S98" s="132"/>
      <c r="T98" s="132"/>
      <c r="U98" s="132"/>
    </row>
    <row r="99" ht="12.75" customHeight="1">
      <c r="A99" s="132"/>
      <c r="B99" s="132"/>
      <c r="C99" s="132"/>
      <c r="D99" s="132"/>
      <c r="E99" s="133"/>
      <c r="F99" s="132"/>
      <c r="G99" s="132"/>
      <c r="H99" s="132"/>
      <c r="I99" s="132"/>
      <c r="J99" s="132"/>
      <c r="K99" s="132"/>
      <c r="L99" s="132"/>
      <c r="M99" s="135"/>
      <c r="N99" s="135"/>
      <c r="O99" s="132"/>
      <c r="P99" s="139"/>
      <c r="Q99" s="132"/>
      <c r="R99" s="135"/>
      <c r="S99" s="132"/>
      <c r="T99" s="132"/>
      <c r="U99" s="132"/>
    </row>
    <row r="100" ht="12.75" customHeight="1">
      <c r="A100" s="132"/>
      <c r="B100" s="132"/>
      <c r="C100" s="132"/>
      <c r="D100" s="132"/>
      <c r="E100" s="133"/>
      <c r="F100" s="132"/>
      <c r="G100" s="132"/>
      <c r="H100" s="132"/>
      <c r="I100" s="132"/>
      <c r="J100" s="132"/>
      <c r="K100" s="132"/>
      <c r="L100" s="132"/>
      <c r="M100" s="135"/>
      <c r="N100" s="135"/>
      <c r="O100" s="132"/>
      <c r="P100" s="139"/>
      <c r="Q100" s="132"/>
      <c r="R100" s="135"/>
      <c r="S100" s="132"/>
      <c r="T100" s="132"/>
      <c r="U100" s="132"/>
    </row>
    <row r="101" ht="12.75" customHeight="1">
      <c r="A101" s="132"/>
      <c r="B101" s="132"/>
      <c r="C101" s="132"/>
      <c r="D101" s="132"/>
      <c r="E101" s="133"/>
      <c r="F101" s="132"/>
      <c r="G101" s="132"/>
      <c r="H101" s="132"/>
      <c r="I101" s="132"/>
      <c r="J101" s="132"/>
      <c r="K101" s="132"/>
      <c r="L101" s="132"/>
      <c r="M101" s="135"/>
      <c r="N101" s="135"/>
      <c r="O101" s="132"/>
      <c r="P101" s="139"/>
      <c r="Q101" s="132"/>
      <c r="R101" s="135"/>
      <c r="S101" s="132"/>
      <c r="T101" s="132"/>
      <c r="U101" s="132"/>
    </row>
    <row r="102" ht="12.75" customHeight="1">
      <c r="A102" s="132"/>
      <c r="B102" s="132"/>
      <c r="C102" s="132"/>
      <c r="D102" s="132"/>
      <c r="E102" s="133"/>
      <c r="F102" s="132"/>
      <c r="G102" s="132"/>
      <c r="H102" s="132"/>
      <c r="I102" s="132"/>
      <c r="J102" s="132"/>
      <c r="K102" s="132"/>
      <c r="L102" s="132"/>
      <c r="M102" s="135"/>
      <c r="N102" s="135"/>
      <c r="O102" s="132"/>
      <c r="P102" s="139"/>
      <c r="Q102" s="132"/>
      <c r="R102" s="135"/>
      <c r="S102" s="132"/>
      <c r="T102" s="132"/>
      <c r="U102" s="132"/>
    </row>
    <row r="103" ht="12.75" customHeight="1">
      <c r="A103" s="132"/>
      <c r="B103" s="132"/>
      <c r="C103" s="132"/>
      <c r="D103" s="132"/>
      <c r="E103" s="133"/>
      <c r="F103" s="132"/>
      <c r="G103" s="132"/>
      <c r="H103" s="132"/>
      <c r="I103" s="132"/>
      <c r="J103" s="132"/>
      <c r="K103" s="132"/>
      <c r="L103" s="132"/>
      <c r="M103" s="135"/>
      <c r="N103" s="135"/>
      <c r="O103" s="132"/>
      <c r="P103" s="139"/>
      <c r="Q103" s="132"/>
      <c r="R103" s="135"/>
      <c r="S103" s="132"/>
      <c r="T103" s="132"/>
      <c r="U103" s="132"/>
    </row>
    <row r="104" ht="12.75" customHeight="1">
      <c r="A104" s="132"/>
      <c r="B104" s="132"/>
      <c r="C104" s="132"/>
      <c r="D104" s="132"/>
      <c r="E104" s="133"/>
      <c r="F104" s="132"/>
      <c r="G104" s="132"/>
      <c r="H104" s="132"/>
      <c r="I104" s="132"/>
      <c r="J104" s="132"/>
      <c r="K104" s="132"/>
      <c r="L104" s="132"/>
      <c r="M104" s="135"/>
      <c r="N104" s="135"/>
      <c r="O104" s="132"/>
      <c r="P104" s="139"/>
      <c r="Q104" s="132"/>
      <c r="R104" s="135"/>
      <c r="S104" s="132"/>
      <c r="T104" s="132"/>
      <c r="U104" s="132"/>
    </row>
    <row r="105" ht="12.75" customHeight="1">
      <c r="A105" s="132"/>
      <c r="B105" s="132"/>
      <c r="C105" s="132"/>
      <c r="D105" s="132"/>
      <c r="E105" s="133"/>
      <c r="F105" s="132"/>
      <c r="G105" s="132"/>
      <c r="H105" s="132"/>
      <c r="I105" s="132"/>
      <c r="J105" s="132"/>
      <c r="K105" s="132"/>
      <c r="L105" s="132"/>
      <c r="M105" s="135"/>
      <c r="N105" s="135"/>
      <c r="O105" s="132"/>
      <c r="P105" s="139"/>
      <c r="Q105" s="132"/>
      <c r="R105" s="135"/>
      <c r="S105" s="132"/>
      <c r="T105" s="132"/>
      <c r="U105" s="132"/>
    </row>
    <row r="106" ht="12.75" customHeight="1">
      <c r="A106" s="132"/>
      <c r="B106" s="132"/>
      <c r="C106" s="132"/>
      <c r="D106" s="132"/>
      <c r="E106" s="133"/>
      <c r="F106" s="132"/>
      <c r="G106" s="132"/>
      <c r="H106" s="132"/>
      <c r="I106" s="132"/>
      <c r="J106" s="132"/>
      <c r="K106" s="132"/>
      <c r="L106" s="132"/>
      <c r="M106" s="135"/>
      <c r="N106" s="135"/>
      <c r="O106" s="132"/>
      <c r="P106" s="139"/>
      <c r="Q106" s="132"/>
      <c r="R106" s="135"/>
      <c r="S106" s="132"/>
      <c r="T106" s="132"/>
      <c r="U106" s="132"/>
    </row>
    <row r="107" ht="12.75" customHeight="1">
      <c r="A107" s="132"/>
      <c r="B107" s="132"/>
      <c r="C107" s="132"/>
      <c r="D107" s="132"/>
      <c r="E107" s="133"/>
      <c r="F107" s="132"/>
      <c r="G107" s="132"/>
      <c r="H107" s="132"/>
      <c r="I107" s="132"/>
      <c r="J107" s="132"/>
      <c r="K107" s="132"/>
      <c r="L107" s="132"/>
      <c r="M107" s="135"/>
      <c r="N107" s="135"/>
      <c r="O107" s="132"/>
      <c r="P107" s="139"/>
      <c r="Q107" s="132"/>
      <c r="R107" s="135"/>
      <c r="S107" s="132"/>
      <c r="T107" s="132"/>
      <c r="U107" s="132"/>
    </row>
    <row r="108" ht="12.75" customHeight="1">
      <c r="A108" s="132"/>
      <c r="B108" s="132"/>
      <c r="C108" s="132"/>
      <c r="D108" s="132"/>
      <c r="E108" s="133"/>
      <c r="F108" s="132"/>
      <c r="G108" s="132"/>
      <c r="H108" s="132"/>
      <c r="I108" s="132"/>
      <c r="J108" s="132"/>
      <c r="K108" s="132"/>
      <c r="L108" s="132"/>
      <c r="M108" s="135"/>
      <c r="N108" s="135"/>
      <c r="O108" s="132"/>
      <c r="P108" s="139"/>
      <c r="Q108" s="132"/>
      <c r="R108" s="135"/>
      <c r="S108" s="132"/>
      <c r="T108" s="132"/>
      <c r="U108" s="132"/>
    </row>
    <row r="109" ht="12.75" customHeight="1">
      <c r="A109" s="132"/>
      <c r="B109" s="132"/>
      <c r="C109" s="132"/>
      <c r="D109" s="132"/>
      <c r="E109" s="133"/>
      <c r="F109" s="132"/>
      <c r="G109" s="132"/>
      <c r="H109" s="132"/>
      <c r="I109" s="132"/>
      <c r="J109" s="132"/>
      <c r="K109" s="132"/>
      <c r="L109" s="132"/>
      <c r="M109" s="135"/>
      <c r="N109" s="135"/>
      <c r="O109" s="132"/>
      <c r="P109" s="139"/>
      <c r="Q109" s="132"/>
      <c r="R109" s="135"/>
      <c r="S109" s="132"/>
      <c r="T109" s="132"/>
      <c r="U109" s="132"/>
    </row>
    <row r="110" ht="12.75" customHeight="1">
      <c r="A110" s="132"/>
      <c r="B110" s="132"/>
      <c r="C110" s="132"/>
      <c r="D110" s="132"/>
      <c r="E110" s="133"/>
      <c r="F110" s="132"/>
      <c r="G110" s="132"/>
      <c r="H110" s="132"/>
      <c r="I110" s="132"/>
      <c r="J110" s="132"/>
      <c r="K110" s="132"/>
      <c r="L110" s="132"/>
      <c r="M110" s="135"/>
      <c r="N110" s="135"/>
      <c r="O110" s="132"/>
      <c r="P110" s="139"/>
      <c r="Q110" s="132"/>
      <c r="R110" s="135"/>
      <c r="S110" s="132"/>
      <c r="T110" s="132"/>
      <c r="U110" s="132"/>
    </row>
    <row r="111" ht="12.75" customHeight="1">
      <c r="A111" s="132"/>
      <c r="B111" s="132"/>
      <c r="C111" s="132"/>
      <c r="D111" s="132"/>
      <c r="E111" s="133"/>
      <c r="F111" s="132"/>
      <c r="G111" s="132"/>
      <c r="H111" s="132"/>
      <c r="I111" s="132"/>
      <c r="J111" s="132"/>
      <c r="K111" s="132"/>
      <c r="L111" s="132"/>
      <c r="M111" s="135"/>
      <c r="N111" s="135"/>
      <c r="O111" s="132"/>
      <c r="P111" s="139"/>
      <c r="Q111" s="132"/>
      <c r="R111" s="135"/>
      <c r="S111" s="132"/>
      <c r="T111" s="132"/>
      <c r="U111" s="132"/>
    </row>
    <row r="112" ht="12.75" customHeight="1">
      <c r="A112" s="132"/>
      <c r="B112" s="132"/>
      <c r="C112" s="132"/>
      <c r="D112" s="132"/>
      <c r="E112" s="133"/>
      <c r="F112" s="132"/>
      <c r="G112" s="132"/>
      <c r="H112" s="132"/>
      <c r="I112" s="132"/>
      <c r="J112" s="132"/>
      <c r="K112" s="132"/>
      <c r="L112" s="132"/>
      <c r="M112" s="135"/>
      <c r="N112" s="135"/>
      <c r="O112" s="132"/>
      <c r="P112" s="139"/>
      <c r="Q112" s="132"/>
      <c r="R112" s="135"/>
      <c r="S112" s="132"/>
      <c r="T112" s="132"/>
      <c r="U112" s="132"/>
    </row>
    <row r="113" ht="12.75" customHeight="1">
      <c r="A113" s="132"/>
      <c r="B113" s="132"/>
      <c r="C113" s="132"/>
      <c r="D113" s="132"/>
      <c r="E113" s="133"/>
      <c r="F113" s="132"/>
      <c r="G113" s="132"/>
      <c r="H113" s="132"/>
      <c r="I113" s="132"/>
      <c r="J113" s="132"/>
      <c r="K113" s="132"/>
      <c r="L113" s="132"/>
      <c r="M113" s="135"/>
      <c r="N113" s="135"/>
      <c r="O113" s="132"/>
      <c r="P113" s="139"/>
      <c r="Q113" s="132"/>
      <c r="R113" s="135"/>
      <c r="S113" s="132"/>
      <c r="T113" s="132"/>
      <c r="U113" s="132"/>
    </row>
    <row r="114" ht="12.75" customHeight="1">
      <c r="A114" s="132"/>
      <c r="B114" s="132"/>
      <c r="C114" s="132"/>
      <c r="D114" s="132"/>
      <c r="E114" s="133"/>
      <c r="F114" s="132"/>
      <c r="G114" s="132"/>
      <c r="H114" s="132"/>
      <c r="I114" s="132"/>
      <c r="J114" s="132"/>
      <c r="K114" s="132"/>
      <c r="L114" s="132"/>
      <c r="M114" s="135"/>
      <c r="N114" s="135"/>
      <c r="O114" s="132"/>
      <c r="P114" s="139"/>
      <c r="Q114" s="132"/>
      <c r="R114" s="135"/>
      <c r="S114" s="132"/>
      <c r="T114" s="132"/>
      <c r="U114" s="132"/>
    </row>
    <row r="115" ht="12.75" customHeight="1">
      <c r="A115" s="132"/>
      <c r="B115" s="132"/>
      <c r="C115" s="132"/>
      <c r="D115" s="132"/>
      <c r="E115" s="133"/>
      <c r="F115" s="132"/>
      <c r="G115" s="132"/>
      <c r="H115" s="132"/>
      <c r="I115" s="132"/>
      <c r="J115" s="132"/>
      <c r="K115" s="132"/>
      <c r="L115" s="132"/>
      <c r="M115" s="135"/>
      <c r="N115" s="135"/>
      <c r="O115" s="132"/>
      <c r="P115" s="139"/>
      <c r="Q115" s="132"/>
      <c r="R115" s="135"/>
      <c r="S115" s="132"/>
      <c r="T115" s="132"/>
      <c r="U115" s="132"/>
    </row>
    <row r="116" ht="12.75" customHeight="1">
      <c r="A116" s="132"/>
      <c r="B116" s="132"/>
      <c r="C116" s="132"/>
      <c r="D116" s="132"/>
      <c r="E116" s="133"/>
      <c r="F116" s="132"/>
      <c r="G116" s="132"/>
      <c r="H116" s="132"/>
      <c r="I116" s="132"/>
      <c r="J116" s="132"/>
      <c r="K116" s="132"/>
      <c r="L116" s="132"/>
      <c r="M116" s="135"/>
      <c r="N116" s="135"/>
      <c r="O116" s="132"/>
      <c r="P116" s="139"/>
      <c r="Q116" s="132"/>
      <c r="R116" s="135"/>
      <c r="S116" s="132"/>
      <c r="T116" s="132"/>
      <c r="U116" s="132"/>
    </row>
    <row r="117" ht="12.75" customHeight="1">
      <c r="A117" s="132"/>
      <c r="B117" s="132"/>
      <c r="C117" s="132"/>
      <c r="D117" s="132"/>
      <c r="E117" s="133"/>
      <c r="F117" s="132"/>
      <c r="G117" s="132"/>
      <c r="H117" s="132"/>
      <c r="I117" s="132"/>
      <c r="J117" s="132"/>
      <c r="K117" s="132"/>
      <c r="L117" s="132"/>
      <c r="M117" s="135"/>
      <c r="N117" s="135"/>
      <c r="O117" s="132"/>
      <c r="P117" s="139"/>
      <c r="Q117" s="132"/>
      <c r="R117" s="135"/>
      <c r="S117" s="132"/>
      <c r="T117" s="132"/>
      <c r="U117" s="132"/>
    </row>
    <row r="118" ht="12.75" customHeight="1">
      <c r="A118" s="132"/>
      <c r="B118" s="132"/>
      <c r="C118" s="132"/>
      <c r="D118" s="132"/>
      <c r="E118" s="133"/>
      <c r="F118" s="132"/>
      <c r="G118" s="132"/>
      <c r="H118" s="132"/>
      <c r="I118" s="132"/>
      <c r="J118" s="132"/>
      <c r="K118" s="132"/>
      <c r="L118" s="132"/>
      <c r="M118" s="135"/>
      <c r="N118" s="135"/>
      <c r="O118" s="132"/>
      <c r="P118" s="139"/>
      <c r="Q118" s="132"/>
      <c r="R118" s="135"/>
      <c r="S118" s="132"/>
      <c r="T118" s="132"/>
      <c r="U118" s="132"/>
    </row>
    <row r="119" ht="12.75" customHeight="1">
      <c r="A119" s="132"/>
      <c r="B119" s="132"/>
      <c r="C119" s="132"/>
      <c r="D119" s="132"/>
      <c r="E119" s="133"/>
      <c r="F119" s="132"/>
      <c r="G119" s="132"/>
      <c r="H119" s="132"/>
      <c r="I119" s="132"/>
      <c r="J119" s="132"/>
      <c r="K119" s="132"/>
      <c r="L119" s="132"/>
      <c r="M119" s="135"/>
      <c r="N119" s="135"/>
      <c r="O119" s="132"/>
      <c r="P119" s="139"/>
      <c r="Q119" s="132"/>
      <c r="R119" s="135"/>
      <c r="S119" s="132"/>
      <c r="T119" s="132"/>
      <c r="U119" s="132"/>
    </row>
    <row r="120" ht="12.75" customHeight="1">
      <c r="A120" s="132"/>
      <c r="B120" s="132"/>
      <c r="C120" s="132"/>
      <c r="D120" s="132"/>
      <c r="E120" s="133"/>
      <c r="F120" s="132"/>
      <c r="G120" s="132"/>
      <c r="H120" s="132"/>
      <c r="I120" s="132"/>
      <c r="J120" s="132"/>
      <c r="K120" s="132"/>
      <c r="L120" s="132"/>
      <c r="M120" s="135"/>
      <c r="N120" s="135"/>
      <c r="O120" s="132"/>
      <c r="P120" s="139"/>
      <c r="Q120" s="132"/>
      <c r="R120" s="135"/>
      <c r="S120" s="132"/>
      <c r="T120" s="132"/>
      <c r="U120" s="132"/>
    </row>
    <row r="121" ht="12.75" customHeight="1">
      <c r="A121" s="132"/>
      <c r="B121" s="132"/>
      <c r="C121" s="132"/>
      <c r="D121" s="132"/>
      <c r="E121" s="133"/>
      <c r="F121" s="132"/>
      <c r="G121" s="132"/>
      <c r="H121" s="132"/>
      <c r="I121" s="132"/>
      <c r="J121" s="132"/>
      <c r="K121" s="132"/>
      <c r="L121" s="132"/>
      <c r="M121" s="135"/>
      <c r="N121" s="135"/>
      <c r="O121" s="132"/>
      <c r="P121" s="139"/>
      <c r="Q121" s="132"/>
      <c r="R121" s="135"/>
      <c r="S121" s="132"/>
      <c r="T121" s="132"/>
      <c r="U121" s="132"/>
    </row>
    <row r="122" ht="12.75" customHeight="1">
      <c r="A122" s="132"/>
      <c r="B122" s="132"/>
      <c r="C122" s="132"/>
      <c r="D122" s="132"/>
      <c r="E122" s="133"/>
      <c r="F122" s="132"/>
      <c r="G122" s="132"/>
      <c r="H122" s="132"/>
      <c r="I122" s="132"/>
      <c r="J122" s="132"/>
      <c r="K122" s="132"/>
      <c r="L122" s="132"/>
      <c r="M122" s="135"/>
      <c r="N122" s="135"/>
      <c r="O122" s="132"/>
      <c r="P122" s="139"/>
      <c r="Q122" s="132"/>
      <c r="R122" s="135"/>
      <c r="S122" s="132"/>
      <c r="T122" s="132"/>
      <c r="U122" s="132"/>
    </row>
    <row r="123" ht="12.75" customHeight="1">
      <c r="A123" s="132"/>
      <c r="B123" s="132"/>
      <c r="C123" s="132"/>
      <c r="D123" s="132"/>
      <c r="E123" s="133"/>
      <c r="F123" s="132"/>
      <c r="G123" s="132"/>
      <c r="H123" s="132"/>
      <c r="I123" s="132"/>
      <c r="J123" s="132"/>
      <c r="K123" s="132"/>
      <c r="L123" s="132"/>
      <c r="M123" s="135"/>
      <c r="N123" s="135"/>
      <c r="O123" s="132"/>
      <c r="P123" s="139"/>
      <c r="Q123" s="132"/>
      <c r="R123" s="135"/>
      <c r="S123" s="132"/>
      <c r="T123" s="132"/>
      <c r="U123" s="132"/>
    </row>
    <row r="124" ht="12.75" customHeight="1">
      <c r="A124" s="132"/>
      <c r="B124" s="132"/>
      <c r="C124" s="132"/>
      <c r="D124" s="132"/>
      <c r="E124" s="133"/>
      <c r="F124" s="132"/>
      <c r="G124" s="132"/>
      <c r="H124" s="132"/>
      <c r="I124" s="132"/>
      <c r="J124" s="132"/>
      <c r="K124" s="132"/>
      <c r="L124" s="132"/>
      <c r="M124" s="135"/>
      <c r="N124" s="135"/>
      <c r="O124" s="132"/>
      <c r="P124" s="139"/>
      <c r="Q124" s="132"/>
      <c r="R124" s="135"/>
      <c r="S124" s="132"/>
      <c r="T124" s="132"/>
      <c r="U124" s="132"/>
    </row>
    <row r="125" ht="12.75" customHeight="1">
      <c r="A125" s="132"/>
      <c r="B125" s="132"/>
      <c r="C125" s="132"/>
      <c r="D125" s="132"/>
      <c r="E125" s="133"/>
      <c r="F125" s="132"/>
      <c r="G125" s="132"/>
      <c r="H125" s="132"/>
      <c r="I125" s="132"/>
      <c r="J125" s="132"/>
      <c r="K125" s="132"/>
      <c r="L125" s="132"/>
      <c r="M125" s="135"/>
      <c r="N125" s="135"/>
      <c r="O125" s="132"/>
      <c r="P125" s="139"/>
      <c r="Q125" s="132"/>
      <c r="R125" s="135"/>
      <c r="S125" s="132"/>
      <c r="T125" s="132"/>
      <c r="U125" s="132"/>
    </row>
    <row r="126" ht="12.75" customHeight="1">
      <c r="A126" s="132"/>
      <c r="B126" s="132"/>
      <c r="C126" s="132"/>
      <c r="D126" s="132"/>
      <c r="E126" s="133"/>
      <c r="F126" s="132"/>
      <c r="G126" s="132"/>
      <c r="H126" s="132"/>
      <c r="I126" s="132"/>
      <c r="J126" s="132"/>
      <c r="K126" s="132"/>
      <c r="L126" s="132"/>
      <c r="M126" s="135"/>
      <c r="N126" s="135"/>
      <c r="O126" s="132"/>
      <c r="P126" s="139"/>
      <c r="Q126" s="132"/>
      <c r="R126" s="135"/>
      <c r="S126" s="132"/>
      <c r="T126" s="132"/>
      <c r="U126" s="132"/>
    </row>
    <row r="127" ht="12.75" customHeight="1">
      <c r="A127" s="132"/>
      <c r="B127" s="132"/>
      <c r="C127" s="132"/>
      <c r="D127" s="132"/>
      <c r="E127" s="133"/>
      <c r="F127" s="132"/>
      <c r="G127" s="132"/>
      <c r="H127" s="132"/>
      <c r="I127" s="132"/>
      <c r="J127" s="132"/>
      <c r="K127" s="132"/>
      <c r="L127" s="132"/>
      <c r="M127" s="135"/>
      <c r="N127" s="135"/>
      <c r="O127" s="132"/>
      <c r="P127" s="139"/>
      <c r="Q127" s="132"/>
      <c r="R127" s="135"/>
      <c r="S127" s="132"/>
      <c r="T127" s="132"/>
      <c r="U127" s="132"/>
    </row>
    <row r="128" ht="12.75" customHeight="1">
      <c r="A128" s="132"/>
      <c r="B128" s="132"/>
      <c r="C128" s="132"/>
      <c r="D128" s="132"/>
      <c r="E128" s="133"/>
      <c r="F128" s="132"/>
      <c r="G128" s="132"/>
      <c r="H128" s="132"/>
      <c r="I128" s="132"/>
      <c r="J128" s="132"/>
      <c r="K128" s="132"/>
      <c r="L128" s="132"/>
      <c r="M128" s="135"/>
      <c r="N128" s="135"/>
      <c r="O128" s="132"/>
      <c r="P128" s="139"/>
      <c r="Q128" s="132"/>
      <c r="R128" s="135"/>
      <c r="S128" s="132"/>
      <c r="T128" s="132"/>
      <c r="U128" s="132"/>
    </row>
    <row r="129" ht="12.75" customHeight="1">
      <c r="A129" s="132"/>
      <c r="B129" s="132"/>
      <c r="C129" s="132"/>
      <c r="D129" s="132"/>
      <c r="E129" s="133"/>
      <c r="F129" s="132"/>
      <c r="G129" s="132"/>
      <c r="H129" s="132"/>
      <c r="I129" s="132"/>
      <c r="J129" s="132"/>
      <c r="K129" s="132"/>
      <c r="L129" s="132"/>
      <c r="M129" s="135"/>
      <c r="N129" s="135"/>
      <c r="O129" s="132"/>
      <c r="P129" s="139"/>
      <c r="Q129" s="132"/>
      <c r="R129" s="135"/>
      <c r="S129" s="132"/>
      <c r="T129" s="132"/>
      <c r="U129" s="132"/>
    </row>
    <row r="130" ht="12.75" customHeight="1">
      <c r="A130" s="132"/>
      <c r="B130" s="132"/>
      <c r="C130" s="132"/>
      <c r="D130" s="132"/>
      <c r="E130" s="133"/>
      <c r="F130" s="132"/>
      <c r="G130" s="132"/>
      <c r="H130" s="132"/>
      <c r="I130" s="132"/>
      <c r="J130" s="132"/>
      <c r="K130" s="132"/>
      <c r="L130" s="132"/>
      <c r="M130" s="135"/>
      <c r="N130" s="135"/>
      <c r="O130" s="132"/>
      <c r="P130" s="139"/>
      <c r="Q130" s="132"/>
      <c r="R130" s="135"/>
      <c r="S130" s="132"/>
      <c r="T130" s="132"/>
      <c r="U130" s="132"/>
    </row>
    <row r="131" ht="12.75" customHeight="1">
      <c r="A131" s="132"/>
      <c r="B131" s="132"/>
      <c r="C131" s="132"/>
      <c r="D131" s="132"/>
      <c r="E131" s="133"/>
      <c r="F131" s="132"/>
      <c r="G131" s="132"/>
      <c r="H131" s="132"/>
      <c r="I131" s="132"/>
      <c r="J131" s="132"/>
      <c r="K131" s="132"/>
      <c r="L131" s="132"/>
      <c r="M131" s="135"/>
      <c r="N131" s="135"/>
      <c r="O131" s="132"/>
      <c r="P131" s="139"/>
      <c r="Q131" s="132"/>
      <c r="R131" s="135"/>
      <c r="S131" s="132"/>
      <c r="T131" s="132"/>
      <c r="U131" s="132"/>
    </row>
    <row r="132" ht="12.75" customHeight="1">
      <c r="A132" s="132"/>
      <c r="B132" s="132"/>
      <c r="C132" s="132"/>
      <c r="D132" s="132"/>
      <c r="E132" s="133"/>
      <c r="F132" s="132"/>
      <c r="G132" s="132"/>
      <c r="H132" s="132"/>
      <c r="I132" s="132"/>
      <c r="J132" s="132"/>
      <c r="K132" s="132"/>
      <c r="L132" s="132"/>
      <c r="M132" s="135"/>
      <c r="N132" s="135"/>
      <c r="O132" s="132"/>
      <c r="P132" s="139"/>
      <c r="Q132" s="132"/>
      <c r="R132" s="135"/>
      <c r="S132" s="132"/>
      <c r="T132" s="132"/>
      <c r="U132" s="132"/>
    </row>
    <row r="133" ht="12.75" customHeight="1">
      <c r="A133" s="132"/>
      <c r="B133" s="132"/>
      <c r="C133" s="132"/>
      <c r="D133" s="132"/>
      <c r="E133" s="133"/>
      <c r="F133" s="132"/>
      <c r="G133" s="132"/>
      <c r="H133" s="132"/>
      <c r="I133" s="132"/>
      <c r="J133" s="132"/>
      <c r="K133" s="132"/>
      <c r="L133" s="132"/>
      <c r="M133" s="135"/>
      <c r="N133" s="135"/>
      <c r="O133" s="132"/>
      <c r="P133" s="139"/>
      <c r="Q133" s="132"/>
      <c r="R133" s="135"/>
      <c r="S133" s="132"/>
      <c r="T133" s="132"/>
      <c r="U133" s="132"/>
    </row>
    <row r="134" ht="12.75" customHeight="1">
      <c r="A134" s="132"/>
      <c r="B134" s="132"/>
      <c r="C134" s="132"/>
      <c r="D134" s="132"/>
      <c r="E134" s="133"/>
      <c r="F134" s="132"/>
      <c r="G134" s="132"/>
      <c r="H134" s="132"/>
      <c r="I134" s="132"/>
      <c r="J134" s="132"/>
      <c r="K134" s="132"/>
      <c r="L134" s="132"/>
      <c r="M134" s="135"/>
      <c r="N134" s="135"/>
      <c r="O134" s="132"/>
      <c r="P134" s="139"/>
      <c r="Q134" s="132"/>
      <c r="R134" s="135"/>
      <c r="S134" s="132"/>
      <c r="T134" s="132"/>
      <c r="U134" s="132"/>
    </row>
    <row r="135" ht="12.75" customHeight="1">
      <c r="A135" s="132"/>
      <c r="B135" s="132"/>
      <c r="C135" s="132"/>
      <c r="D135" s="132"/>
      <c r="E135" s="133"/>
      <c r="F135" s="132"/>
      <c r="G135" s="132"/>
      <c r="H135" s="132"/>
      <c r="I135" s="132"/>
      <c r="J135" s="132"/>
      <c r="K135" s="132"/>
      <c r="L135" s="132"/>
      <c r="M135" s="135"/>
      <c r="N135" s="135"/>
      <c r="O135" s="132"/>
      <c r="P135" s="139"/>
      <c r="Q135" s="132"/>
      <c r="R135" s="135"/>
      <c r="S135" s="132"/>
      <c r="T135" s="132"/>
      <c r="U135" s="132"/>
    </row>
    <row r="136" ht="12.75" customHeight="1">
      <c r="A136" s="132"/>
      <c r="B136" s="132"/>
      <c r="C136" s="132"/>
      <c r="D136" s="132"/>
      <c r="E136" s="133"/>
      <c r="F136" s="132"/>
      <c r="G136" s="132"/>
      <c r="H136" s="132"/>
      <c r="I136" s="132"/>
      <c r="J136" s="132"/>
      <c r="K136" s="132"/>
      <c r="L136" s="132"/>
      <c r="M136" s="135"/>
      <c r="N136" s="135"/>
      <c r="O136" s="132"/>
      <c r="P136" s="139"/>
      <c r="Q136" s="132"/>
      <c r="R136" s="135"/>
      <c r="S136" s="132"/>
      <c r="T136" s="132"/>
      <c r="U136" s="132"/>
    </row>
    <row r="137" ht="12.75" customHeight="1">
      <c r="A137" s="132"/>
      <c r="B137" s="132"/>
      <c r="C137" s="132"/>
      <c r="D137" s="132"/>
      <c r="E137" s="133"/>
      <c r="F137" s="132"/>
      <c r="G137" s="132"/>
      <c r="H137" s="132"/>
      <c r="I137" s="132"/>
      <c r="J137" s="132"/>
      <c r="K137" s="132"/>
      <c r="L137" s="132"/>
      <c r="M137" s="135"/>
      <c r="N137" s="135"/>
      <c r="O137" s="132"/>
      <c r="P137" s="139"/>
      <c r="Q137" s="132"/>
      <c r="R137" s="135"/>
      <c r="S137" s="132"/>
      <c r="T137" s="132"/>
      <c r="U137" s="132"/>
    </row>
    <row r="138" ht="12.75" customHeight="1">
      <c r="A138" s="132"/>
      <c r="B138" s="132"/>
      <c r="C138" s="132"/>
      <c r="D138" s="132"/>
      <c r="E138" s="133"/>
      <c r="F138" s="132"/>
      <c r="G138" s="132"/>
      <c r="H138" s="132"/>
      <c r="I138" s="132"/>
      <c r="J138" s="132"/>
      <c r="K138" s="132"/>
      <c r="L138" s="132"/>
      <c r="M138" s="135"/>
      <c r="N138" s="135"/>
      <c r="O138" s="132"/>
      <c r="P138" s="139"/>
      <c r="Q138" s="132"/>
      <c r="R138" s="135"/>
      <c r="S138" s="132"/>
      <c r="T138" s="132"/>
      <c r="U138" s="132"/>
    </row>
    <row r="139" ht="12.75" customHeight="1">
      <c r="A139" s="132"/>
      <c r="B139" s="132"/>
      <c r="C139" s="132"/>
      <c r="D139" s="132"/>
      <c r="E139" s="133"/>
      <c r="F139" s="132"/>
      <c r="G139" s="132"/>
      <c r="H139" s="132"/>
      <c r="I139" s="132"/>
      <c r="J139" s="132"/>
      <c r="K139" s="132"/>
      <c r="L139" s="132"/>
      <c r="M139" s="135"/>
      <c r="N139" s="135"/>
      <c r="O139" s="132"/>
      <c r="P139" s="139"/>
      <c r="Q139" s="132"/>
      <c r="R139" s="135"/>
      <c r="S139" s="132"/>
      <c r="T139" s="132"/>
      <c r="U139" s="132"/>
    </row>
    <row r="140" ht="12.75" customHeight="1">
      <c r="A140" s="132"/>
      <c r="B140" s="132"/>
      <c r="C140" s="132"/>
      <c r="D140" s="132"/>
      <c r="E140" s="133"/>
      <c r="F140" s="132"/>
      <c r="G140" s="132"/>
      <c r="H140" s="132"/>
      <c r="I140" s="132"/>
      <c r="J140" s="132"/>
      <c r="K140" s="132"/>
      <c r="L140" s="132"/>
      <c r="M140" s="135"/>
      <c r="N140" s="135"/>
      <c r="O140" s="132"/>
      <c r="P140" s="139"/>
      <c r="Q140" s="132"/>
      <c r="R140" s="135"/>
      <c r="S140" s="132"/>
      <c r="T140" s="132"/>
      <c r="U140" s="132"/>
    </row>
    <row r="141" ht="12.75" customHeight="1">
      <c r="A141" s="132"/>
      <c r="B141" s="132"/>
      <c r="C141" s="132"/>
      <c r="D141" s="132"/>
      <c r="E141" s="133"/>
      <c r="F141" s="132"/>
      <c r="G141" s="132"/>
      <c r="H141" s="132"/>
      <c r="I141" s="132"/>
      <c r="J141" s="132"/>
      <c r="K141" s="132"/>
      <c r="L141" s="132"/>
      <c r="M141" s="135"/>
      <c r="N141" s="135"/>
      <c r="O141" s="132"/>
      <c r="P141" s="139"/>
      <c r="Q141" s="132"/>
      <c r="R141" s="135"/>
      <c r="S141" s="132"/>
      <c r="T141" s="132"/>
      <c r="U141" s="132"/>
    </row>
    <row r="142" ht="12.75" customHeight="1">
      <c r="A142" s="132"/>
      <c r="B142" s="132"/>
      <c r="C142" s="132"/>
      <c r="D142" s="132"/>
      <c r="E142" s="133"/>
      <c r="F142" s="132"/>
      <c r="G142" s="132"/>
      <c r="H142" s="132"/>
      <c r="I142" s="132"/>
      <c r="J142" s="132"/>
      <c r="K142" s="132"/>
      <c r="L142" s="132"/>
      <c r="M142" s="135"/>
      <c r="N142" s="135"/>
      <c r="O142" s="132"/>
      <c r="P142" s="139"/>
      <c r="Q142" s="132"/>
      <c r="R142" s="135"/>
      <c r="S142" s="132"/>
      <c r="T142" s="132"/>
      <c r="U142" s="132"/>
    </row>
    <row r="143" ht="12.75" customHeight="1">
      <c r="A143" s="132"/>
      <c r="B143" s="132"/>
      <c r="C143" s="132"/>
      <c r="D143" s="132"/>
      <c r="E143" s="133"/>
      <c r="F143" s="132"/>
      <c r="G143" s="132"/>
      <c r="H143" s="132"/>
      <c r="I143" s="132"/>
      <c r="J143" s="132"/>
      <c r="K143" s="132"/>
      <c r="L143" s="132"/>
      <c r="M143" s="135"/>
      <c r="N143" s="135"/>
      <c r="O143" s="132"/>
      <c r="P143" s="139"/>
      <c r="Q143" s="132"/>
      <c r="R143" s="135"/>
      <c r="S143" s="132"/>
      <c r="T143" s="132"/>
      <c r="U143" s="132"/>
    </row>
    <row r="144" ht="12.75" customHeight="1">
      <c r="A144" s="132"/>
      <c r="B144" s="132"/>
      <c r="C144" s="132"/>
      <c r="D144" s="132"/>
      <c r="E144" s="133"/>
      <c r="F144" s="132"/>
      <c r="G144" s="132"/>
      <c r="H144" s="132"/>
      <c r="I144" s="132"/>
      <c r="J144" s="132"/>
      <c r="K144" s="132"/>
      <c r="L144" s="132"/>
      <c r="M144" s="135"/>
      <c r="N144" s="135"/>
      <c r="O144" s="132"/>
      <c r="P144" s="139"/>
      <c r="Q144" s="132"/>
      <c r="R144" s="135"/>
      <c r="S144" s="132"/>
      <c r="T144" s="132"/>
      <c r="U144" s="132"/>
    </row>
    <row r="145" ht="12.75" customHeight="1">
      <c r="A145" s="132"/>
      <c r="B145" s="132"/>
      <c r="C145" s="132"/>
      <c r="D145" s="132"/>
      <c r="E145" s="133"/>
      <c r="F145" s="132"/>
      <c r="G145" s="132"/>
      <c r="H145" s="132"/>
      <c r="I145" s="132"/>
      <c r="J145" s="132"/>
      <c r="K145" s="132"/>
      <c r="L145" s="132"/>
      <c r="M145" s="135"/>
      <c r="N145" s="135"/>
      <c r="O145" s="132"/>
      <c r="P145" s="139"/>
      <c r="Q145" s="132"/>
      <c r="R145" s="135"/>
      <c r="S145" s="132"/>
      <c r="T145" s="132"/>
      <c r="U145" s="132"/>
    </row>
    <row r="146" ht="12.75" customHeight="1">
      <c r="A146" s="132"/>
      <c r="B146" s="132"/>
      <c r="C146" s="132"/>
      <c r="D146" s="132"/>
      <c r="E146" s="133"/>
      <c r="F146" s="132"/>
      <c r="G146" s="132"/>
      <c r="H146" s="132"/>
      <c r="I146" s="132"/>
      <c r="J146" s="132"/>
      <c r="K146" s="132"/>
      <c r="L146" s="132"/>
      <c r="M146" s="135"/>
      <c r="N146" s="135"/>
      <c r="O146" s="132"/>
      <c r="P146" s="139"/>
      <c r="Q146" s="132"/>
      <c r="R146" s="135"/>
      <c r="S146" s="132"/>
      <c r="T146" s="132"/>
      <c r="U146" s="132"/>
    </row>
    <row r="147" ht="12.75" customHeight="1">
      <c r="A147" s="132"/>
      <c r="B147" s="132"/>
      <c r="C147" s="132"/>
      <c r="D147" s="132"/>
      <c r="E147" s="133"/>
      <c r="F147" s="132"/>
      <c r="G147" s="132"/>
      <c r="H147" s="132"/>
      <c r="I147" s="132"/>
      <c r="J147" s="132"/>
      <c r="K147" s="132"/>
      <c r="L147" s="132"/>
      <c r="M147" s="135"/>
      <c r="N147" s="135"/>
      <c r="O147" s="132"/>
      <c r="P147" s="139"/>
      <c r="Q147" s="132"/>
      <c r="R147" s="135"/>
      <c r="S147" s="132"/>
      <c r="T147" s="132"/>
      <c r="U147" s="132"/>
    </row>
    <row r="148" ht="12.75" customHeight="1">
      <c r="A148" s="132"/>
      <c r="B148" s="132"/>
      <c r="C148" s="132"/>
      <c r="D148" s="132"/>
      <c r="E148" s="133"/>
      <c r="F148" s="132"/>
      <c r="G148" s="132"/>
      <c r="H148" s="132"/>
      <c r="I148" s="132"/>
      <c r="J148" s="132"/>
      <c r="K148" s="132"/>
      <c r="L148" s="132"/>
      <c r="M148" s="135"/>
      <c r="N148" s="135"/>
      <c r="O148" s="132"/>
      <c r="P148" s="139"/>
      <c r="Q148" s="132"/>
      <c r="R148" s="135"/>
      <c r="S148" s="132"/>
      <c r="T148" s="132"/>
      <c r="U148" s="132"/>
    </row>
    <row r="149" ht="12.75" customHeight="1">
      <c r="A149" s="132"/>
      <c r="B149" s="132"/>
      <c r="C149" s="132"/>
      <c r="D149" s="132"/>
      <c r="E149" s="133"/>
      <c r="F149" s="132"/>
      <c r="G149" s="132"/>
      <c r="H149" s="132"/>
      <c r="I149" s="132"/>
      <c r="J149" s="132"/>
      <c r="K149" s="132"/>
      <c r="L149" s="132"/>
      <c r="M149" s="135"/>
      <c r="N149" s="135"/>
      <c r="O149" s="132"/>
      <c r="P149" s="139"/>
      <c r="Q149" s="132"/>
      <c r="R149" s="135"/>
      <c r="S149" s="132"/>
      <c r="T149" s="132"/>
      <c r="U149" s="132"/>
    </row>
    <row r="150" ht="12.75" customHeight="1">
      <c r="A150" s="132"/>
      <c r="B150" s="132"/>
      <c r="C150" s="132"/>
      <c r="D150" s="132"/>
      <c r="E150" s="133"/>
      <c r="F150" s="132"/>
      <c r="G150" s="132"/>
      <c r="H150" s="132"/>
      <c r="I150" s="132"/>
      <c r="J150" s="132"/>
      <c r="K150" s="132"/>
      <c r="L150" s="132"/>
      <c r="M150" s="135"/>
      <c r="N150" s="135"/>
      <c r="O150" s="132"/>
      <c r="P150" s="139"/>
      <c r="Q150" s="132"/>
      <c r="R150" s="135"/>
      <c r="S150" s="132"/>
      <c r="T150" s="132"/>
      <c r="U150" s="132"/>
    </row>
    <row r="151" ht="12.75" customHeight="1">
      <c r="A151" s="132"/>
      <c r="B151" s="132"/>
      <c r="C151" s="132"/>
      <c r="D151" s="132"/>
      <c r="E151" s="133"/>
      <c r="F151" s="132"/>
      <c r="G151" s="132"/>
      <c r="H151" s="132"/>
      <c r="I151" s="132"/>
      <c r="J151" s="132"/>
      <c r="K151" s="132"/>
      <c r="L151" s="132"/>
      <c r="M151" s="135"/>
      <c r="N151" s="135"/>
      <c r="O151" s="132"/>
      <c r="P151" s="139"/>
      <c r="Q151" s="132"/>
      <c r="R151" s="135"/>
      <c r="S151" s="132"/>
      <c r="T151" s="132"/>
      <c r="U151" s="132"/>
    </row>
    <row r="152" ht="12.75" customHeight="1">
      <c r="A152" s="132"/>
      <c r="B152" s="132"/>
      <c r="C152" s="132"/>
      <c r="D152" s="132"/>
      <c r="E152" s="133"/>
      <c r="F152" s="132"/>
      <c r="G152" s="132"/>
      <c r="H152" s="132"/>
      <c r="I152" s="132"/>
      <c r="J152" s="132"/>
      <c r="K152" s="132"/>
      <c r="L152" s="132"/>
      <c r="M152" s="135"/>
      <c r="N152" s="135"/>
      <c r="O152" s="132"/>
      <c r="P152" s="139"/>
      <c r="Q152" s="132"/>
      <c r="R152" s="135"/>
      <c r="S152" s="132"/>
      <c r="T152" s="132"/>
      <c r="U152" s="132"/>
    </row>
    <row r="153" ht="12.75" customHeight="1">
      <c r="A153" s="132"/>
      <c r="B153" s="132"/>
      <c r="C153" s="132"/>
      <c r="D153" s="132"/>
      <c r="E153" s="133"/>
      <c r="F153" s="132"/>
      <c r="G153" s="132"/>
      <c r="H153" s="132"/>
      <c r="I153" s="132"/>
      <c r="J153" s="132"/>
      <c r="K153" s="132"/>
      <c r="L153" s="132"/>
      <c r="M153" s="135"/>
      <c r="N153" s="135"/>
      <c r="O153" s="132"/>
      <c r="P153" s="139"/>
      <c r="Q153" s="132"/>
      <c r="R153" s="135"/>
      <c r="S153" s="132"/>
      <c r="T153" s="132"/>
      <c r="U153" s="132"/>
    </row>
    <row r="154" ht="12.75" customHeight="1">
      <c r="A154" s="132"/>
      <c r="B154" s="132"/>
      <c r="C154" s="132"/>
      <c r="D154" s="132"/>
      <c r="E154" s="133"/>
      <c r="F154" s="132"/>
      <c r="G154" s="132"/>
      <c r="H154" s="132"/>
      <c r="I154" s="132"/>
      <c r="J154" s="132"/>
      <c r="K154" s="132"/>
      <c r="L154" s="132"/>
      <c r="M154" s="135"/>
      <c r="N154" s="135"/>
      <c r="O154" s="132"/>
      <c r="P154" s="139"/>
      <c r="Q154" s="132"/>
      <c r="R154" s="135"/>
      <c r="S154" s="132"/>
      <c r="T154" s="132"/>
      <c r="U154" s="132"/>
    </row>
    <row r="155" ht="12.75" customHeight="1">
      <c r="A155" s="132"/>
      <c r="B155" s="132"/>
      <c r="C155" s="132"/>
      <c r="D155" s="132"/>
      <c r="E155" s="133"/>
      <c r="F155" s="132"/>
      <c r="G155" s="132"/>
      <c r="H155" s="132"/>
      <c r="I155" s="132"/>
      <c r="J155" s="132"/>
      <c r="K155" s="132"/>
      <c r="L155" s="132"/>
      <c r="M155" s="135"/>
      <c r="N155" s="135"/>
      <c r="O155" s="132"/>
      <c r="P155" s="139"/>
      <c r="Q155" s="132"/>
      <c r="R155" s="135"/>
      <c r="S155" s="132"/>
      <c r="T155" s="132"/>
      <c r="U155" s="132"/>
    </row>
    <row r="156" ht="12.75" customHeight="1">
      <c r="A156" s="132"/>
      <c r="B156" s="132"/>
      <c r="C156" s="132"/>
      <c r="D156" s="132"/>
      <c r="E156" s="133"/>
      <c r="F156" s="132"/>
      <c r="G156" s="132"/>
      <c r="H156" s="132"/>
      <c r="I156" s="132"/>
      <c r="J156" s="132"/>
      <c r="K156" s="132"/>
      <c r="L156" s="132"/>
      <c r="M156" s="135"/>
      <c r="N156" s="135"/>
      <c r="O156" s="132"/>
      <c r="P156" s="139"/>
      <c r="Q156" s="132"/>
      <c r="R156" s="135"/>
      <c r="S156" s="132"/>
      <c r="T156" s="132"/>
      <c r="U156" s="132"/>
    </row>
    <row r="157" ht="12.75" customHeight="1">
      <c r="A157" s="132"/>
      <c r="B157" s="132"/>
      <c r="C157" s="132"/>
      <c r="D157" s="132"/>
      <c r="E157" s="133"/>
      <c r="F157" s="132"/>
      <c r="G157" s="132"/>
      <c r="H157" s="132"/>
      <c r="I157" s="132"/>
      <c r="J157" s="132"/>
      <c r="K157" s="132"/>
      <c r="L157" s="132"/>
      <c r="M157" s="135"/>
      <c r="N157" s="135"/>
      <c r="O157" s="132"/>
      <c r="P157" s="139"/>
      <c r="Q157" s="132"/>
      <c r="R157" s="135"/>
      <c r="S157" s="132"/>
      <c r="T157" s="132"/>
      <c r="U157" s="132"/>
    </row>
    <row r="158" ht="12.75" customHeight="1">
      <c r="A158" s="132"/>
      <c r="B158" s="132"/>
      <c r="C158" s="132"/>
      <c r="D158" s="132"/>
      <c r="E158" s="133"/>
      <c r="F158" s="132"/>
      <c r="G158" s="132"/>
      <c r="H158" s="132"/>
      <c r="I158" s="132"/>
      <c r="J158" s="132"/>
      <c r="K158" s="132"/>
      <c r="L158" s="132"/>
      <c r="M158" s="135"/>
      <c r="N158" s="135"/>
      <c r="O158" s="132"/>
      <c r="P158" s="139"/>
      <c r="Q158" s="132"/>
      <c r="R158" s="135"/>
      <c r="S158" s="132"/>
      <c r="T158" s="132"/>
      <c r="U158" s="132"/>
    </row>
    <row r="159" ht="12.75" customHeight="1">
      <c r="A159" s="132"/>
      <c r="B159" s="132"/>
      <c r="C159" s="132"/>
      <c r="D159" s="132"/>
      <c r="E159" s="133"/>
      <c r="F159" s="132"/>
      <c r="G159" s="132"/>
      <c r="H159" s="132"/>
      <c r="I159" s="132"/>
      <c r="J159" s="132"/>
      <c r="K159" s="132"/>
      <c r="L159" s="132"/>
      <c r="M159" s="135"/>
      <c r="N159" s="135"/>
      <c r="O159" s="132"/>
      <c r="P159" s="139"/>
      <c r="Q159" s="132"/>
      <c r="R159" s="135"/>
      <c r="S159" s="132"/>
      <c r="T159" s="132"/>
      <c r="U159" s="132"/>
    </row>
    <row r="160" ht="12.75" customHeight="1">
      <c r="A160" s="132"/>
      <c r="B160" s="132"/>
      <c r="C160" s="132"/>
      <c r="D160" s="132"/>
      <c r="E160" s="133"/>
      <c r="F160" s="132"/>
      <c r="G160" s="132"/>
      <c r="H160" s="132"/>
      <c r="I160" s="132"/>
      <c r="J160" s="132"/>
      <c r="K160" s="132"/>
      <c r="L160" s="132"/>
      <c r="M160" s="135"/>
      <c r="N160" s="135"/>
      <c r="O160" s="132"/>
      <c r="P160" s="139"/>
      <c r="Q160" s="132"/>
      <c r="R160" s="135"/>
      <c r="S160" s="132"/>
      <c r="T160" s="132"/>
      <c r="U160" s="132"/>
    </row>
    <row r="161" ht="12.75" customHeight="1">
      <c r="A161" s="132"/>
      <c r="B161" s="132"/>
      <c r="C161" s="132"/>
      <c r="D161" s="132"/>
      <c r="E161" s="133"/>
      <c r="F161" s="132"/>
      <c r="G161" s="132"/>
      <c r="H161" s="132"/>
      <c r="I161" s="132"/>
      <c r="J161" s="132"/>
      <c r="K161" s="132"/>
      <c r="L161" s="132"/>
      <c r="M161" s="135"/>
      <c r="N161" s="135"/>
      <c r="O161" s="132"/>
      <c r="P161" s="139"/>
      <c r="Q161" s="132"/>
      <c r="R161" s="135"/>
      <c r="S161" s="132"/>
      <c r="T161" s="132"/>
      <c r="U161" s="132"/>
    </row>
    <row r="162" ht="12.75" customHeight="1">
      <c r="A162" s="132"/>
      <c r="B162" s="132"/>
      <c r="C162" s="132"/>
      <c r="D162" s="132"/>
      <c r="E162" s="133"/>
      <c r="F162" s="132"/>
      <c r="G162" s="132"/>
      <c r="H162" s="132"/>
      <c r="I162" s="132"/>
      <c r="J162" s="132"/>
      <c r="K162" s="132"/>
      <c r="L162" s="132"/>
      <c r="M162" s="135"/>
      <c r="N162" s="135"/>
      <c r="O162" s="132"/>
      <c r="P162" s="139"/>
      <c r="Q162" s="132"/>
      <c r="R162" s="135"/>
      <c r="S162" s="132"/>
      <c r="T162" s="132"/>
      <c r="U162" s="132"/>
    </row>
    <row r="163" ht="12.75" customHeight="1">
      <c r="A163" s="132"/>
      <c r="B163" s="132"/>
      <c r="C163" s="132"/>
      <c r="D163" s="132"/>
      <c r="E163" s="133"/>
      <c r="F163" s="132"/>
      <c r="G163" s="132"/>
      <c r="H163" s="132"/>
      <c r="I163" s="132"/>
      <c r="J163" s="132"/>
      <c r="K163" s="132"/>
      <c r="L163" s="132"/>
      <c r="M163" s="135"/>
      <c r="N163" s="135"/>
      <c r="O163" s="132"/>
      <c r="P163" s="139"/>
      <c r="Q163" s="132"/>
      <c r="R163" s="135"/>
      <c r="S163" s="132"/>
      <c r="T163" s="132"/>
      <c r="U163" s="132"/>
    </row>
    <row r="164" ht="12.75" customHeight="1">
      <c r="A164" s="132"/>
      <c r="B164" s="132"/>
      <c r="C164" s="132"/>
      <c r="D164" s="132"/>
      <c r="E164" s="133"/>
      <c r="F164" s="132"/>
      <c r="G164" s="132"/>
      <c r="H164" s="132"/>
      <c r="I164" s="132"/>
      <c r="J164" s="132"/>
      <c r="K164" s="132"/>
      <c r="L164" s="132"/>
      <c r="M164" s="135"/>
      <c r="N164" s="135"/>
      <c r="O164" s="132"/>
      <c r="P164" s="139"/>
      <c r="Q164" s="132"/>
      <c r="R164" s="135"/>
      <c r="S164" s="132"/>
      <c r="T164" s="132"/>
      <c r="U164" s="132"/>
    </row>
    <row r="165" ht="12.75" customHeight="1">
      <c r="A165" s="132"/>
      <c r="B165" s="132"/>
      <c r="C165" s="132"/>
      <c r="D165" s="132"/>
      <c r="E165" s="133"/>
      <c r="F165" s="132"/>
      <c r="G165" s="132"/>
      <c r="H165" s="132"/>
      <c r="I165" s="132"/>
      <c r="J165" s="132"/>
      <c r="K165" s="132"/>
      <c r="L165" s="132"/>
      <c r="M165" s="135"/>
      <c r="N165" s="135"/>
      <c r="O165" s="132"/>
      <c r="P165" s="139"/>
      <c r="Q165" s="132"/>
      <c r="R165" s="135"/>
      <c r="S165" s="132"/>
      <c r="T165" s="132"/>
      <c r="U165" s="132"/>
    </row>
    <row r="166" ht="12.75" customHeight="1">
      <c r="A166" s="132"/>
      <c r="B166" s="132"/>
      <c r="C166" s="132"/>
      <c r="D166" s="132"/>
      <c r="E166" s="133"/>
      <c r="F166" s="132"/>
      <c r="G166" s="132"/>
      <c r="H166" s="132"/>
      <c r="I166" s="132"/>
      <c r="J166" s="132"/>
      <c r="K166" s="132"/>
      <c r="L166" s="132"/>
      <c r="M166" s="135"/>
      <c r="N166" s="135"/>
      <c r="O166" s="132"/>
      <c r="P166" s="139"/>
      <c r="Q166" s="132"/>
      <c r="R166" s="135"/>
      <c r="S166" s="132"/>
      <c r="T166" s="132"/>
      <c r="U166" s="132"/>
    </row>
    <row r="167" ht="12.75" customHeight="1">
      <c r="A167" s="132"/>
      <c r="B167" s="132"/>
      <c r="C167" s="132"/>
      <c r="D167" s="132"/>
      <c r="E167" s="133"/>
      <c r="F167" s="132"/>
      <c r="G167" s="132"/>
      <c r="H167" s="132"/>
      <c r="I167" s="132"/>
      <c r="J167" s="132"/>
      <c r="K167" s="132"/>
      <c r="L167" s="132"/>
      <c r="M167" s="135"/>
      <c r="N167" s="135"/>
      <c r="O167" s="132"/>
      <c r="P167" s="139"/>
      <c r="Q167" s="132"/>
      <c r="R167" s="135"/>
      <c r="S167" s="132"/>
      <c r="T167" s="132"/>
      <c r="U167" s="132"/>
    </row>
    <row r="168" ht="12.75" customHeight="1">
      <c r="A168" s="132"/>
      <c r="B168" s="132"/>
      <c r="C168" s="132"/>
      <c r="D168" s="132"/>
      <c r="E168" s="133"/>
      <c r="F168" s="132"/>
      <c r="G168" s="132"/>
      <c r="H168" s="132"/>
      <c r="I168" s="132"/>
      <c r="J168" s="132"/>
      <c r="K168" s="132"/>
      <c r="L168" s="132"/>
      <c r="M168" s="135"/>
      <c r="N168" s="135"/>
      <c r="O168" s="132"/>
      <c r="P168" s="139"/>
      <c r="Q168" s="132"/>
      <c r="R168" s="135"/>
      <c r="S168" s="132"/>
      <c r="T168" s="132"/>
      <c r="U168" s="132"/>
    </row>
    <row r="169" ht="12.75" customHeight="1">
      <c r="A169" s="132"/>
      <c r="B169" s="132"/>
      <c r="C169" s="132"/>
      <c r="D169" s="132"/>
      <c r="E169" s="133"/>
      <c r="F169" s="132"/>
      <c r="G169" s="132"/>
      <c r="H169" s="132"/>
      <c r="I169" s="132"/>
      <c r="J169" s="132"/>
      <c r="K169" s="132"/>
      <c r="L169" s="132"/>
      <c r="M169" s="135"/>
      <c r="N169" s="135"/>
      <c r="O169" s="132"/>
      <c r="P169" s="139"/>
      <c r="Q169" s="132"/>
      <c r="R169" s="135"/>
      <c r="S169" s="132"/>
      <c r="T169" s="132"/>
      <c r="U169" s="132"/>
    </row>
    <row r="170" ht="12.75" customHeight="1">
      <c r="A170" s="132"/>
      <c r="B170" s="132"/>
      <c r="C170" s="132"/>
      <c r="D170" s="132"/>
      <c r="E170" s="133"/>
      <c r="F170" s="132"/>
      <c r="G170" s="132"/>
      <c r="H170" s="132"/>
      <c r="I170" s="132"/>
      <c r="J170" s="132"/>
      <c r="K170" s="132"/>
      <c r="L170" s="132"/>
      <c r="M170" s="135"/>
      <c r="N170" s="135"/>
      <c r="O170" s="132"/>
      <c r="P170" s="139"/>
      <c r="Q170" s="132"/>
      <c r="R170" s="135"/>
      <c r="S170" s="132"/>
      <c r="T170" s="132"/>
      <c r="U170" s="132"/>
    </row>
    <row r="171" ht="12.75" customHeight="1">
      <c r="A171" s="132"/>
      <c r="B171" s="132"/>
      <c r="C171" s="132"/>
      <c r="D171" s="132"/>
      <c r="E171" s="133"/>
      <c r="F171" s="132"/>
      <c r="G171" s="132"/>
      <c r="H171" s="132"/>
      <c r="I171" s="132"/>
      <c r="J171" s="132"/>
      <c r="K171" s="132"/>
      <c r="L171" s="132"/>
      <c r="M171" s="135"/>
      <c r="N171" s="135"/>
      <c r="O171" s="132"/>
      <c r="P171" s="139"/>
      <c r="Q171" s="132"/>
      <c r="R171" s="135"/>
      <c r="S171" s="132"/>
      <c r="T171" s="132"/>
      <c r="U171" s="132"/>
    </row>
    <row r="172" ht="12.75" customHeight="1">
      <c r="A172" s="132"/>
      <c r="B172" s="132"/>
      <c r="C172" s="132"/>
      <c r="D172" s="132"/>
      <c r="E172" s="133"/>
      <c r="F172" s="132"/>
      <c r="G172" s="132"/>
      <c r="H172" s="132"/>
      <c r="I172" s="132"/>
      <c r="J172" s="132"/>
      <c r="K172" s="132"/>
      <c r="L172" s="132"/>
      <c r="M172" s="135"/>
      <c r="N172" s="135"/>
      <c r="O172" s="132"/>
      <c r="P172" s="139"/>
      <c r="Q172" s="132"/>
      <c r="R172" s="135"/>
      <c r="S172" s="132"/>
      <c r="T172" s="132"/>
      <c r="U172" s="132"/>
    </row>
    <row r="173" ht="12.75" customHeight="1">
      <c r="A173" s="132"/>
      <c r="B173" s="132"/>
      <c r="C173" s="132"/>
      <c r="D173" s="132"/>
      <c r="E173" s="133"/>
      <c r="F173" s="132"/>
      <c r="G173" s="132"/>
      <c r="H173" s="132"/>
      <c r="I173" s="132"/>
      <c r="J173" s="132"/>
      <c r="K173" s="132"/>
      <c r="L173" s="132"/>
      <c r="M173" s="135"/>
      <c r="N173" s="135"/>
      <c r="O173" s="132"/>
      <c r="P173" s="139"/>
      <c r="Q173" s="132"/>
      <c r="R173" s="135"/>
      <c r="S173" s="132"/>
      <c r="T173" s="132"/>
      <c r="U173" s="132"/>
    </row>
    <row r="174" ht="12.75" customHeight="1">
      <c r="A174" s="132"/>
      <c r="B174" s="132"/>
      <c r="C174" s="132"/>
      <c r="D174" s="132"/>
      <c r="E174" s="133"/>
      <c r="F174" s="132"/>
      <c r="G174" s="132"/>
      <c r="H174" s="132"/>
      <c r="I174" s="132"/>
      <c r="J174" s="132"/>
      <c r="K174" s="132"/>
      <c r="L174" s="132"/>
      <c r="M174" s="135"/>
      <c r="N174" s="135"/>
      <c r="O174" s="132"/>
      <c r="P174" s="139"/>
      <c r="Q174" s="132"/>
      <c r="R174" s="135"/>
      <c r="S174" s="132"/>
      <c r="T174" s="132"/>
      <c r="U174" s="132"/>
    </row>
    <row r="175" ht="12.75" customHeight="1">
      <c r="A175" s="132"/>
      <c r="B175" s="132"/>
      <c r="C175" s="132"/>
      <c r="D175" s="132"/>
      <c r="E175" s="133"/>
      <c r="F175" s="132"/>
      <c r="G175" s="132"/>
      <c r="H175" s="132"/>
      <c r="I175" s="132"/>
      <c r="J175" s="132"/>
      <c r="K175" s="132"/>
      <c r="L175" s="132"/>
      <c r="M175" s="135"/>
      <c r="N175" s="135"/>
      <c r="O175" s="132"/>
      <c r="P175" s="139"/>
      <c r="Q175" s="132"/>
      <c r="R175" s="135"/>
      <c r="S175" s="132"/>
      <c r="T175" s="132"/>
      <c r="U175" s="132"/>
    </row>
    <row r="176" ht="12.75" customHeight="1">
      <c r="A176" s="132"/>
      <c r="B176" s="132"/>
      <c r="C176" s="132"/>
      <c r="D176" s="132"/>
      <c r="E176" s="133"/>
      <c r="F176" s="132"/>
      <c r="G176" s="132"/>
      <c r="H176" s="132"/>
      <c r="I176" s="132"/>
      <c r="J176" s="132"/>
      <c r="K176" s="132"/>
      <c r="L176" s="132"/>
      <c r="M176" s="135"/>
      <c r="N176" s="135"/>
      <c r="O176" s="132"/>
      <c r="P176" s="139"/>
      <c r="Q176" s="132"/>
      <c r="R176" s="135"/>
      <c r="S176" s="132"/>
      <c r="T176" s="132"/>
      <c r="U176" s="132"/>
    </row>
    <row r="177" ht="12.75" customHeight="1">
      <c r="A177" s="132"/>
      <c r="B177" s="132"/>
      <c r="C177" s="132"/>
      <c r="D177" s="132"/>
      <c r="E177" s="133"/>
      <c r="F177" s="132"/>
      <c r="G177" s="132"/>
      <c r="H177" s="132"/>
      <c r="I177" s="132"/>
      <c r="J177" s="132"/>
      <c r="K177" s="132"/>
      <c r="L177" s="132"/>
      <c r="M177" s="135"/>
      <c r="N177" s="135"/>
      <c r="O177" s="132"/>
      <c r="P177" s="139"/>
      <c r="Q177" s="132"/>
      <c r="R177" s="135"/>
      <c r="S177" s="132"/>
      <c r="T177" s="132"/>
      <c r="U177" s="132"/>
    </row>
    <row r="178" ht="12.75" customHeight="1">
      <c r="A178" s="132"/>
      <c r="B178" s="132"/>
      <c r="C178" s="132"/>
      <c r="D178" s="132"/>
      <c r="E178" s="133"/>
      <c r="F178" s="132"/>
      <c r="G178" s="132"/>
      <c r="H178" s="132"/>
      <c r="I178" s="132"/>
      <c r="J178" s="132"/>
      <c r="K178" s="132"/>
      <c r="L178" s="132"/>
      <c r="M178" s="135"/>
      <c r="N178" s="135"/>
      <c r="O178" s="132"/>
      <c r="P178" s="139"/>
      <c r="Q178" s="132"/>
      <c r="R178" s="135"/>
      <c r="S178" s="132"/>
      <c r="T178" s="132"/>
      <c r="U178" s="132"/>
    </row>
    <row r="179" ht="12.75" customHeight="1">
      <c r="A179" s="132"/>
      <c r="B179" s="132"/>
      <c r="C179" s="132"/>
      <c r="D179" s="132"/>
      <c r="E179" s="133"/>
      <c r="F179" s="132"/>
      <c r="G179" s="132"/>
      <c r="H179" s="132"/>
      <c r="I179" s="132"/>
      <c r="J179" s="132"/>
      <c r="K179" s="132"/>
      <c r="L179" s="132"/>
      <c r="M179" s="135"/>
      <c r="N179" s="135"/>
      <c r="O179" s="132"/>
      <c r="P179" s="139"/>
      <c r="Q179" s="132"/>
      <c r="R179" s="135"/>
      <c r="S179" s="132"/>
      <c r="T179" s="132"/>
      <c r="U179" s="132"/>
    </row>
    <row r="180" ht="12.75" customHeight="1">
      <c r="A180" s="132"/>
      <c r="B180" s="132"/>
      <c r="C180" s="132"/>
      <c r="D180" s="132"/>
      <c r="E180" s="133"/>
      <c r="F180" s="132"/>
      <c r="G180" s="132"/>
      <c r="H180" s="132"/>
      <c r="I180" s="132"/>
      <c r="J180" s="132"/>
      <c r="K180" s="132"/>
      <c r="L180" s="132"/>
      <c r="M180" s="135"/>
      <c r="N180" s="135"/>
      <c r="O180" s="132"/>
      <c r="P180" s="139"/>
      <c r="Q180" s="132"/>
      <c r="R180" s="135"/>
      <c r="S180" s="132"/>
      <c r="T180" s="132"/>
      <c r="U180" s="132"/>
    </row>
    <row r="181" ht="12.75" customHeight="1">
      <c r="A181" s="132"/>
      <c r="B181" s="132"/>
      <c r="C181" s="132"/>
      <c r="D181" s="132"/>
      <c r="E181" s="133"/>
      <c r="F181" s="132"/>
      <c r="G181" s="132"/>
      <c r="H181" s="132"/>
      <c r="I181" s="132"/>
      <c r="J181" s="132"/>
      <c r="K181" s="132"/>
      <c r="L181" s="132"/>
      <c r="M181" s="135"/>
      <c r="N181" s="135"/>
      <c r="O181" s="132"/>
      <c r="P181" s="139"/>
      <c r="Q181" s="132"/>
      <c r="R181" s="135"/>
      <c r="S181" s="132"/>
      <c r="T181" s="132"/>
      <c r="U181" s="132"/>
    </row>
    <row r="182" ht="12.75" customHeight="1">
      <c r="A182" s="132"/>
      <c r="B182" s="132"/>
      <c r="C182" s="132"/>
      <c r="D182" s="132"/>
      <c r="E182" s="133"/>
      <c r="F182" s="132"/>
      <c r="G182" s="132"/>
      <c r="H182" s="132"/>
      <c r="I182" s="132"/>
      <c r="J182" s="132"/>
      <c r="K182" s="132"/>
      <c r="L182" s="132"/>
      <c r="M182" s="135"/>
      <c r="N182" s="135"/>
      <c r="O182" s="132"/>
      <c r="P182" s="139"/>
      <c r="Q182" s="132"/>
      <c r="R182" s="135"/>
      <c r="S182" s="132"/>
      <c r="T182" s="132"/>
      <c r="U182" s="132"/>
    </row>
    <row r="183" ht="12.75" customHeight="1">
      <c r="A183" s="132"/>
      <c r="B183" s="132"/>
      <c r="C183" s="132"/>
      <c r="D183" s="132"/>
      <c r="E183" s="133"/>
      <c r="F183" s="132"/>
      <c r="G183" s="132"/>
      <c r="H183" s="132"/>
      <c r="I183" s="132"/>
      <c r="J183" s="132"/>
      <c r="K183" s="132"/>
      <c r="L183" s="132"/>
      <c r="M183" s="135"/>
      <c r="N183" s="135"/>
      <c r="O183" s="132"/>
      <c r="P183" s="139"/>
      <c r="Q183" s="132"/>
      <c r="R183" s="135"/>
      <c r="S183" s="132"/>
      <c r="T183" s="132"/>
      <c r="U183" s="132"/>
    </row>
    <row r="184" ht="12.75" customHeight="1">
      <c r="A184" s="132"/>
      <c r="B184" s="132"/>
      <c r="C184" s="132"/>
      <c r="D184" s="132"/>
      <c r="E184" s="133"/>
      <c r="F184" s="132"/>
      <c r="G184" s="132"/>
      <c r="H184" s="132"/>
      <c r="I184" s="132"/>
      <c r="J184" s="132"/>
      <c r="K184" s="132"/>
      <c r="L184" s="132"/>
      <c r="M184" s="135"/>
      <c r="N184" s="135"/>
      <c r="O184" s="132"/>
      <c r="P184" s="139"/>
      <c r="Q184" s="132"/>
      <c r="R184" s="135"/>
      <c r="S184" s="132"/>
      <c r="T184" s="132"/>
      <c r="U184" s="132"/>
    </row>
    <row r="185" ht="12.75" customHeight="1">
      <c r="A185" s="132"/>
      <c r="B185" s="132"/>
      <c r="C185" s="132"/>
      <c r="D185" s="132"/>
      <c r="E185" s="133"/>
      <c r="F185" s="132"/>
      <c r="G185" s="132"/>
      <c r="H185" s="132"/>
      <c r="I185" s="132"/>
      <c r="J185" s="132"/>
      <c r="K185" s="132"/>
      <c r="L185" s="132"/>
      <c r="M185" s="135"/>
      <c r="N185" s="135"/>
      <c r="O185" s="132"/>
      <c r="P185" s="139"/>
      <c r="Q185" s="132"/>
      <c r="R185" s="135"/>
      <c r="S185" s="132"/>
      <c r="T185" s="132"/>
      <c r="U185" s="132"/>
    </row>
    <row r="186" ht="12.75" customHeight="1">
      <c r="A186" s="132"/>
      <c r="B186" s="132"/>
      <c r="C186" s="132"/>
      <c r="D186" s="132"/>
      <c r="E186" s="133"/>
      <c r="F186" s="132"/>
      <c r="G186" s="132"/>
      <c r="H186" s="132"/>
      <c r="I186" s="132"/>
      <c r="J186" s="132"/>
      <c r="K186" s="132"/>
      <c r="L186" s="132"/>
      <c r="M186" s="135"/>
      <c r="N186" s="135"/>
      <c r="O186" s="132"/>
      <c r="P186" s="139"/>
      <c r="Q186" s="132"/>
      <c r="R186" s="135"/>
      <c r="S186" s="132"/>
      <c r="T186" s="132"/>
      <c r="U186" s="132"/>
    </row>
    <row r="187" ht="12.75" customHeight="1">
      <c r="A187" s="132"/>
      <c r="B187" s="132"/>
      <c r="C187" s="132"/>
      <c r="D187" s="132"/>
      <c r="E187" s="133"/>
      <c r="F187" s="132"/>
      <c r="G187" s="132"/>
      <c r="H187" s="132"/>
      <c r="I187" s="132"/>
      <c r="J187" s="132"/>
      <c r="K187" s="132"/>
      <c r="L187" s="132"/>
      <c r="M187" s="135"/>
      <c r="N187" s="135"/>
      <c r="O187" s="132"/>
      <c r="P187" s="139"/>
      <c r="Q187" s="132"/>
      <c r="R187" s="135"/>
      <c r="S187" s="132"/>
      <c r="T187" s="132"/>
      <c r="U187" s="132"/>
    </row>
    <row r="188" ht="12.75" customHeight="1">
      <c r="A188" s="132"/>
      <c r="B188" s="132"/>
      <c r="C188" s="132"/>
      <c r="D188" s="132"/>
      <c r="E188" s="133"/>
      <c r="F188" s="132"/>
      <c r="G188" s="132"/>
      <c r="H188" s="132"/>
      <c r="I188" s="132"/>
      <c r="J188" s="132"/>
      <c r="K188" s="132"/>
      <c r="L188" s="132"/>
      <c r="M188" s="135"/>
      <c r="N188" s="135"/>
      <c r="O188" s="132"/>
      <c r="P188" s="139"/>
      <c r="Q188" s="132"/>
      <c r="R188" s="135"/>
      <c r="S188" s="132"/>
      <c r="T188" s="132"/>
      <c r="U188" s="132"/>
    </row>
    <row r="189" ht="12.75" customHeight="1">
      <c r="A189" s="132"/>
      <c r="B189" s="132"/>
      <c r="C189" s="132"/>
      <c r="D189" s="132"/>
      <c r="E189" s="133"/>
      <c r="F189" s="132"/>
      <c r="G189" s="132"/>
      <c r="H189" s="132"/>
      <c r="I189" s="132"/>
      <c r="J189" s="132"/>
      <c r="K189" s="132"/>
      <c r="L189" s="132"/>
      <c r="M189" s="135"/>
      <c r="N189" s="135"/>
      <c r="O189" s="132"/>
      <c r="P189" s="139"/>
      <c r="Q189" s="132"/>
      <c r="R189" s="135"/>
      <c r="S189" s="132"/>
      <c r="T189" s="132"/>
      <c r="U189" s="132"/>
    </row>
    <row r="190" ht="12.75" customHeight="1">
      <c r="A190" s="132"/>
      <c r="B190" s="132"/>
      <c r="C190" s="132"/>
      <c r="D190" s="132"/>
      <c r="E190" s="133"/>
      <c r="F190" s="132"/>
      <c r="G190" s="132"/>
      <c r="H190" s="132"/>
      <c r="I190" s="132"/>
      <c r="J190" s="132"/>
      <c r="K190" s="132"/>
      <c r="L190" s="132"/>
      <c r="M190" s="135"/>
      <c r="N190" s="135"/>
      <c r="O190" s="132"/>
      <c r="P190" s="139"/>
      <c r="Q190" s="132"/>
      <c r="R190" s="135"/>
      <c r="S190" s="132"/>
      <c r="T190" s="132"/>
      <c r="U190" s="132"/>
    </row>
    <row r="191" ht="12.75" customHeight="1">
      <c r="A191" s="132"/>
      <c r="B191" s="132"/>
      <c r="C191" s="132"/>
      <c r="D191" s="132"/>
      <c r="E191" s="133"/>
      <c r="F191" s="132"/>
      <c r="G191" s="132"/>
      <c r="H191" s="132"/>
      <c r="I191" s="132"/>
      <c r="J191" s="132"/>
      <c r="K191" s="132"/>
      <c r="L191" s="132"/>
      <c r="M191" s="135"/>
      <c r="N191" s="135"/>
      <c r="O191" s="132"/>
      <c r="P191" s="139"/>
      <c r="Q191" s="132"/>
      <c r="R191" s="135"/>
      <c r="S191" s="132"/>
      <c r="T191" s="132"/>
      <c r="U191" s="132"/>
    </row>
    <row r="192" ht="12.75" customHeight="1">
      <c r="A192" s="132"/>
      <c r="B192" s="132"/>
      <c r="C192" s="132"/>
      <c r="D192" s="132"/>
      <c r="E192" s="133"/>
      <c r="F192" s="132"/>
      <c r="G192" s="132"/>
      <c r="H192" s="132"/>
      <c r="I192" s="132"/>
      <c r="J192" s="132"/>
      <c r="K192" s="132"/>
      <c r="L192" s="132"/>
      <c r="M192" s="135"/>
      <c r="N192" s="135"/>
      <c r="O192" s="132"/>
      <c r="P192" s="139"/>
      <c r="Q192" s="132"/>
      <c r="R192" s="135"/>
      <c r="S192" s="132"/>
      <c r="T192" s="132"/>
      <c r="U192" s="132"/>
    </row>
    <row r="193" ht="12.75" customHeight="1">
      <c r="A193" s="132"/>
      <c r="B193" s="132"/>
      <c r="C193" s="132"/>
      <c r="D193" s="132"/>
      <c r="E193" s="133"/>
      <c r="F193" s="132"/>
      <c r="G193" s="132"/>
      <c r="H193" s="132"/>
      <c r="I193" s="132"/>
      <c r="J193" s="132"/>
      <c r="K193" s="132"/>
      <c r="L193" s="132"/>
      <c r="M193" s="135"/>
      <c r="N193" s="135"/>
      <c r="O193" s="132"/>
      <c r="P193" s="139"/>
      <c r="Q193" s="132"/>
      <c r="R193" s="135"/>
      <c r="S193" s="132"/>
      <c r="T193" s="132"/>
      <c r="U193" s="132"/>
    </row>
    <row r="194" ht="12.75" customHeight="1">
      <c r="A194" s="132"/>
      <c r="B194" s="132"/>
      <c r="C194" s="132"/>
      <c r="D194" s="132"/>
      <c r="E194" s="133"/>
      <c r="F194" s="132"/>
      <c r="G194" s="132"/>
      <c r="H194" s="132"/>
      <c r="I194" s="132"/>
      <c r="J194" s="132"/>
      <c r="K194" s="132"/>
      <c r="L194" s="132"/>
      <c r="M194" s="135"/>
      <c r="N194" s="135"/>
      <c r="O194" s="132"/>
      <c r="P194" s="139"/>
      <c r="Q194" s="132"/>
      <c r="R194" s="135"/>
      <c r="S194" s="132"/>
      <c r="T194" s="132"/>
      <c r="U194" s="132"/>
    </row>
    <row r="195" ht="12.75" customHeight="1">
      <c r="A195" s="132"/>
      <c r="B195" s="132"/>
      <c r="C195" s="132"/>
      <c r="D195" s="132"/>
      <c r="E195" s="133"/>
      <c r="F195" s="132"/>
      <c r="G195" s="132"/>
      <c r="H195" s="132"/>
      <c r="I195" s="132"/>
      <c r="J195" s="132"/>
      <c r="K195" s="132"/>
      <c r="L195" s="132"/>
      <c r="M195" s="135"/>
      <c r="N195" s="135"/>
      <c r="O195" s="132"/>
      <c r="P195" s="139"/>
      <c r="Q195" s="132"/>
      <c r="R195" s="135"/>
      <c r="S195" s="132"/>
      <c r="T195" s="132"/>
      <c r="U195" s="132"/>
    </row>
    <row r="196" ht="12.75" customHeight="1">
      <c r="A196" s="132"/>
      <c r="B196" s="132"/>
      <c r="C196" s="132"/>
      <c r="D196" s="132"/>
      <c r="E196" s="133"/>
      <c r="F196" s="132"/>
      <c r="G196" s="132"/>
      <c r="H196" s="132"/>
      <c r="I196" s="132"/>
      <c r="J196" s="132"/>
      <c r="K196" s="132"/>
      <c r="L196" s="132"/>
      <c r="M196" s="135"/>
      <c r="N196" s="135"/>
      <c r="O196" s="132"/>
      <c r="P196" s="139"/>
      <c r="Q196" s="132"/>
      <c r="R196" s="135"/>
      <c r="S196" s="132"/>
      <c r="T196" s="132"/>
      <c r="U196" s="132"/>
    </row>
    <row r="197" ht="12.75" customHeight="1">
      <c r="A197" s="132"/>
      <c r="B197" s="132"/>
      <c r="C197" s="132"/>
      <c r="D197" s="132"/>
      <c r="E197" s="133"/>
      <c r="F197" s="132"/>
      <c r="G197" s="132"/>
      <c r="H197" s="132"/>
      <c r="I197" s="132"/>
      <c r="J197" s="132"/>
      <c r="K197" s="132"/>
      <c r="L197" s="132"/>
      <c r="M197" s="135"/>
      <c r="N197" s="135"/>
      <c r="O197" s="132"/>
      <c r="P197" s="139"/>
      <c r="Q197" s="132"/>
      <c r="R197" s="135"/>
      <c r="S197" s="132"/>
      <c r="T197" s="132"/>
      <c r="U197" s="132"/>
    </row>
    <row r="198" ht="12.75" customHeight="1">
      <c r="A198" s="132"/>
      <c r="B198" s="132"/>
      <c r="C198" s="132"/>
      <c r="D198" s="132"/>
      <c r="E198" s="133"/>
      <c r="F198" s="132"/>
      <c r="G198" s="132"/>
      <c r="H198" s="132"/>
      <c r="I198" s="132"/>
      <c r="J198" s="132"/>
      <c r="K198" s="132"/>
      <c r="L198" s="132"/>
      <c r="M198" s="135"/>
      <c r="N198" s="135"/>
      <c r="O198" s="132"/>
      <c r="P198" s="139"/>
      <c r="Q198" s="132"/>
      <c r="R198" s="135"/>
      <c r="S198" s="132"/>
      <c r="T198" s="132"/>
      <c r="U198" s="132"/>
    </row>
    <row r="199" ht="12.75" customHeight="1">
      <c r="A199" s="132"/>
      <c r="B199" s="132"/>
      <c r="C199" s="132"/>
      <c r="D199" s="132"/>
      <c r="E199" s="133"/>
      <c r="F199" s="132"/>
      <c r="G199" s="132"/>
      <c r="H199" s="132"/>
      <c r="I199" s="132"/>
      <c r="J199" s="132"/>
      <c r="K199" s="132"/>
      <c r="L199" s="132"/>
      <c r="M199" s="135"/>
      <c r="N199" s="135"/>
      <c r="O199" s="132"/>
      <c r="P199" s="139"/>
      <c r="Q199" s="132"/>
      <c r="R199" s="135"/>
      <c r="S199" s="132"/>
      <c r="T199" s="132"/>
      <c r="U199" s="132"/>
    </row>
    <row r="200" ht="12.75" customHeight="1">
      <c r="A200" s="132"/>
      <c r="B200" s="132"/>
      <c r="C200" s="132"/>
      <c r="D200" s="132"/>
      <c r="E200" s="133"/>
      <c r="F200" s="132"/>
      <c r="G200" s="132"/>
      <c r="H200" s="132"/>
      <c r="I200" s="132"/>
      <c r="J200" s="132"/>
      <c r="K200" s="132"/>
      <c r="L200" s="132"/>
      <c r="M200" s="135"/>
      <c r="N200" s="135"/>
      <c r="O200" s="132"/>
      <c r="P200" s="139"/>
      <c r="Q200" s="132"/>
      <c r="R200" s="135"/>
      <c r="S200" s="132"/>
      <c r="T200" s="132"/>
      <c r="U200" s="132"/>
    </row>
    <row r="201" ht="12.75" customHeight="1">
      <c r="A201" s="132"/>
      <c r="B201" s="132"/>
      <c r="C201" s="132"/>
      <c r="D201" s="132"/>
      <c r="E201" s="133"/>
      <c r="F201" s="132"/>
      <c r="G201" s="132"/>
      <c r="H201" s="132"/>
      <c r="I201" s="132"/>
      <c r="J201" s="132"/>
      <c r="K201" s="132"/>
      <c r="L201" s="132"/>
      <c r="M201" s="135"/>
      <c r="N201" s="135"/>
      <c r="O201" s="132"/>
      <c r="P201" s="139"/>
      <c r="Q201" s="132"/>
      <c r="R201" s="135"/>
      <c r="S201" s="132"/>
      <c r="T201" s="132"/>
      <c r="U201" s="132"/>
    </row>
    <row r="202" ht="12.75" customHeight="1">
      <c r="A202" s="132"/>
      <c r="B202" s="132"/>
      <c r="C202" s="132"/>
      <c r="D202" s="132"/>
      <c r="E202" s="133"/>
      <c r="F202" s="132"/>
      <c r="G202" s="132"/>
      <c r="H202" s="132"/>
      <c r="I202" s="132"/>
      <c r="J202" s="132"/>
      <c r="K202" s="132"/>
      <c r="L202" s="132"/>
      <c r="M202" s="135"/>
      <c r="N202" s="135"/>
      <c r="O202" s="132"/>
      <c r="P202" s="139"/>
      <c r="Q202" s="132"/>
      <c r="R202" s="135"/>
      <c r="S202" s="132"/>
      <c r="T202" s="132"/>
      <c r="U202" s="132"/>
    </row>
    <row r="203" ht="12.75" customHeight="1">
      <c r="A203" s="132"/>
      <c r="B203" s="132"/>
      <c r="C203" s="132"/>
      <c r="D203" s="132"/>
      <c r="E203" s="133"/>
      <c r="F203" s="132"/>
      <c r="G203" s="132"/>
      <c r="H203" s="132"/>
      <c r="I203" s="132"/>
      <c r="J203" s="132"/>
      <c r="K203" s="132"/>
      <c r="L203" s="132"/>
      <c r="M203" s="135"/>
      <c r="N203" s="135"/>
      <c r="O203" s="132"/>
      <c r="P203" s="139"/>
      <c r="Q203" s="132"/>
      <c r="R203" s="135"/>
      <c r="S203" s="132"/>
      <c r="T203" s="132"/>
      <c r="U203" s="132"/>
    </row>
    <row r="204" ht="12.75" customHeight="1">
      <c r="A204" s="132"/>
      <c r="B204" s="132"/>
      <c r="C204" s="132"/>
      <c r="D204" s="132"/>
      <c r="E204" s="133"/>
      <c r="F204" s="132"/>
      <c r="G204" s="132"/>
      <c r="H204" s="132"/>
      <c r="I204" s="132"/>
      <c r="J204" s="132"/>
      <c r="K204" s="132"/>
      <c r="L204" s="132"/>
      <c r="M204" s="135"/>
      <c r="N204" s="135"/>
      <c r="O204" s="132"/>
      <c r="P204" s="139"/>
      <c r="Q204" s="132"/>
      <c r="R204" s="135"/>
      <c r="S204" s="132"/>
      <c r="T204" s="132"/>
      <c r="U204" s="132"/>
    </row>
    <row r="205" ht="12.75" customHeight="1">
      <c r="A205" s="132"/>
      <c r="B205" s="132"/>
      <c r="C205" s="132"/>
      <c r="D205" s="132"/>
      <c r="E205" s="133"/>
      <c r="F205" s="132"/>
      <c r="G205" s="132"/>
      <c r="H205" s="132"/>
      <c r="I205" s="132"/>
      <c r="J205" s="132"/>
      <c r="K205" s="132"/>
      <c r="L205" s="132"/>
      <c r="M205" s="135"/>
      <c r="N205" s="135"/>
      <c r="O205" s="132"/>
      <c r="P205" s="139"/>
      <c r="Q205" s="132"/>
      <c r="R205" s="135"/>
      <c r="S205" s="132"/>
      <c r="T205" s="132"/>
      <c r="U205" s="132"/>
    </row>
    <row r="206" ht="12.75" customHeight="1">
      <c r="A206" s="132"/>
      <c r="B206" s="132"/>
      <c r="C206" s="132"/>
      <c r="D206" s="132"/>
      <c r="E206" s="133"/>
      <c r="F206" s="132"/>
      <c r="G206" s="132"/>
      <c r="H206" s="132"/>
      <c r="I206" s="132"/>
      <c r="J206" s="132"/>
      <c r="K206" s="132"/>
      <c r="L206" s="132"/>
      <c r="M206" s="135"/>
      <c r="N206" s="135"/>
      <c r="O206" s="132"/>
      <c r="P206" s="139"/>
      <c r="Q206" s="132"/>
      <c r="R206" s="135"/>
      <c r="S206" s="132"/>
      <c r="T206" s="132"/>
      <c r="U206" s="132"/>
    </row>
    <row r="207" ht="12.75" customHeight="1">
      <c r="A207" s="132"/>
      <c r="B207" s="132"/>
      <c r="C207" s="132"/>
      <c r="D207" s="132"/>
      <c r="E207" s="133"/>
      <c r="F207" s="132"/>
      <c r="G207" s="132"/>
      <c r="H207" s="132"/>
      <c r="I207" s="132"/>
      <c r="J207" s="132"/>
      <c r="K207" s="132"/>
      <c r="L207" s="132"/>
      <c r="M207" s="135"/>
      <c r="N207" s="135"/>
      <c r="O207" s="132"/>
      <c r="P207" s="139"/>
      <c r="Q207" s="132"/>
      <c r="R207" s="135"/>
      <c r="S207" s="132"/>
      <c r="T207" s="132"/>
      <c r="U207" s="132"/>
    </row>
    <row r="208" ht="12.75" customHeight="1">
      <c r="A208" s="132"/>
      <c r="B208" s="132"/>
      <c r="C208" s="132"/>
      <c r="D208" s="132"/>
      <c r="E208" s="133"/>
      <c r="F208" s="132"/>
      <c r="G208" s="132"/>
      <c r="H208" s="132"/>
      <c r="I208" s="132"/>
      <c r="J208" s="132"/>
      <c r="K208" s="132"/>
      <c r="L208" s="132"/>
      <c r="M208" s="135"/>
      <c r="N208" s="135"/>
      <c r="O208" s="132"/>
      <c r="P208" s="139"/>
      <c r="Q208" s="132"/>
      <c r="R208" s="135"/>
      <c r="S208" s="132"/>
      <c r="T208" s="132"/>
      <c r="U208" s="132"/>
    </row>
    <row r="209" ht="12.75" customHeight="1">
      <c r="A209" s="132"/>
      <c r="B209" s="132"/>
      <c r="C209" s="132"/>
      <c r="D209" s="132"/>
      <c r="E209" s="133"/>
      <c r="F209" s="132"/>
      <c r="G209" s="132"/>
      <c r="H209" s="132"/>
      <c r="I209" s="132"/>
      <c r="J209" s="132"/>
      <c r="K209" s="132"/>
      <c r="L209" s="132"/>
      <c r="M209" s="135"/>
      <c r="N209" s="135"/>
      <c r="O209" s="132"/>
      <c r="P209" s="139"/>
      <c r="Q209" s="132"/>
      <c r="R209" s="135"/>
      <c r="S209" s="132"/>
      <c r="T209" s="132"/>
      <c r="U209" s="132"/>
    </row>
    <row r="210" ht="12.75" customHeight="1">
      <c r="A210" s="132"/>
      <c r="B210" s="132"/>
      <c r="C210" s="132"/>
      <c r="D210" s="132"/>
      <c r="E210" s="133"/>
      <c r="F210" s="132"/>
      <c r="G210" s="132"/>
      <c r="H210" s="132"/>
      <c r="I210" s="132"/>
      <c r="J210" s="132"/>
      <c r="K210" s="132"/>
      <c r="L210" s="132"/>
      <c r="M210" s="135"/>
      <c r="N210" s="135"/>
      <c r="O210" s="132"/>
      <c r="P210" s="139"/>
      <c r="Q210" s="132"/>
      <c r="R210" s="135"/>
      <c r="S210" s="132"/>
      <c r="T210" s="132"/>
      <c r="U210" s="132"/>
    </row>
    <row r="211" ht="12.75" customHeight="1">
      <c r="A211" s="132"/>
      <c r="B211" s="132"/>
      <c r="C211" s="132"/>
      <c r="D211" s="132"/>
      <c r="E211" s="133"/>
      <c r="F211" s="132"/>
      <c r="G211" s="132"/>
      <c r="H211" s="132"/>
      <c r="I211" s="132"/>
      <c r="J211" s="132"/>
      <c r="K211" s="132"/>
      <c r="L211" s="132"/>
      <c r="M211" s="135"/>
      <c r="N211" s="135"/>
      <c r="O211" s="132"/>
      <c r="P211" s="139"/>
      <c r="Q211" s="132"/>
      <c r="R211" s="135"/>
      <c r="S211" s="132"/>
      <c r="T211" s="132"/>
      <c r="U211" s="132"/>
    </row>
    <row r="212" ht="12.75" customHeight="1">
      <c r="A212" s="132"/>
      <c r="B212" s="132"/>
      <c r="C212" s="132"/>
      <c r="D212" s="132"/>
      <c r="E212" s="133"/>
      <c r="F212" s="132"/>
      <c r="G212" s="132"/>
      <c r="H212" s="132"/>
      <c r="I212" s="132"/>
      <c r="J212" s="132"/>
      <c r="K212" s="132"/>
      <c r="L212" s="132"/>
      <c r="M212" s="135"/>
      <c r="N212" s="135"/>
      <c r="O212" s="132"/>
      <c r="P212" s="139"/>
      <c r="Q212" s="132"/>
      <c r="R212" s="135"/>
      <c r="S212" s="132"/>
      <c r="T212" s="132"/>
      <c r="U212" s="132"/>
    </row>
    <row r="213" ht="12.75" customHeight="1">
      <c r="A213" s="132"/>
      <c r="B213" s="132"/>
      <c r="C213" s="132"/>
      <c r="D213" s="132"/>
      <c r="E213" s="133"/>
      <c r="F213" s="132"/>
      <c r="G213" s="132"/>
      <c r="H213" s="132"/>
      <c r="I213" s="132"/>
      <c r="J213" s="132"/>
      <c r="K213" s="132"/>
      <c r="L213" s="132"/>
      <c r="M213" s="135"/>
      <c r="N213" s="135"/>
      <c r="O213" s="132"/>
      <c r="P213" s="139"/>
      <c r="Q213" s="132"/>
      <c r="R213" s="135"/>
      <c r="S213" s="132"/>
      <c r="T213" s="132"/>
      <c r="U213" s="132"/>
    </row>
    <row r="214" ht="12.75" customHeight="1">
      <c r="A214" s="132"/>
      <c r="B214" s="132"/>
      <c r="C214" s="132"/>
      <c r="D214" s="132"/>
      <c r="E214" s="133"/>
      <c r="F214" s="132"/>
      <c r="G214" s="132"/>
      <c r="H214" s="132"/>
      <c r="I214" s="132"/>
      <c r="J214" s="132"/>
      <c r="K214" s="132"/>
      <c r="L214" s="132"/>
      <c r="M214" s="135"/>
      <c r="N214" s="135"/>
      <c r="O214" s="132"/>
      <c r="P214" s="139"/>
      <c r="Q214" s="132"/>
      <c r="R214" s="135"/>
      <c r="S214" s="132"/>
      <c r="T214" s="132"/>
      <c r="U214" s="132"/>
    </row>
    <row r="215" ht="12.75" customHeight="1">
      <c r="A215" s="132"/>
      <c r="B215" s="132"/>
      <c r="C215" s="132"/>
      <c r="D215" s="132"/>
      <c r="E215" s="133"/>
      <c r="F215" s="132"/>
      <c r="G215" s="132"/>
      <c r="H215" s="132"/>
      <c r="I215" s="132"/>
      <c r="J215" s="132"/>
      <c r="K215" s="132"/>
      <c r="L215" s="132"/>
      <c r="M215" s="135"/>
      <c r="N215" s="135"/>
      <c r="O215" s="132"/>
      <c r="P215" s="139"/>
      <c r="Q215" s="132"/>
      <c r="R215" s="135"/>
      <c r="S215" s="132"/>
      <c r="T215" s="132"/>
      <c r="U215" s="132"/>
    </row>
    <row r="216" ht="12.75" customHeight="1">
      <c r="A216" s="132"/>
      <c r="B216" s="132"/>
      <c r="C216" s="132"/>
      <c r="D216" s="132"/>
      <c r="E216" s="133"/>
      <c r="F216" s="132"/>
      <c r="G216" s="132"/>
      <c r="H216" s="132"/>
      <c r="I216" s="132"/>
      <c r="J216" s="132"/>
      <c r="K216" s="132"/>
      <c r="L216" s="132"/>
      <c r="M216" s="135"/>
      <c r="N216" s="135"/>
      <c r="O216" s="132"/>
      <c r="P216" s="139"/>
      <c r="Q216" s="132"/>
      <c r="R216" s="135"/>
      <c r="S216" s="132"/>
      <c r="T216" s="132"/>
      <c r="U216" s="132"/>
    </row>
    <row r="217" ht="12.75" customHeight="1">
      <c r="A217" s="132"/>
      <c r="B217" s="132"/>
      <c r="C217" s="132"/>
      <c r="D217" s="132"/>
      <c r="E217" s="133"/>
      <c r="F217" s="132"/>
      <c r="G217" s="132"/>
      <c r="H217" s="132"/>
      <c r="I217" s="132"/>
      <c r="J217" s="132"/>
      <c r="K217" s="132"/>
      <c r="L217" s="132"/>
      <c r="M217" s="135"/>
      <c r="N217" s="135"/>
      <c r="O217" s="132"/>
      <c r="P217" s="139"/>
      <c r="Q217" s="132"/>
      <c r="R217" s="135"/>
      <c r="S217" s="132"/>
      <c r="T217" s="132"/>
      <c r="U217" s="132"/>
    </row>
    <row r="218" ht="12.75" customHeight="1">
      <c r="A218" s="132"/>
      <c r="B218" s="132"/>
      <c r="C218" s="132"/>
      <c r="D218" s="132"/>
      <c r="E218" s="133"/>
      <c r="F218" s="132"/>
      <c r="G218" s="132"/>
      <c r="H218" s="132"/>
      <c r="I218" s="132"/>
      <c r="J218" s="132"/>
      <c r="K218" s="132"/>
      <c r="L218" s="132"/>
      <c r="M218" s="135"/>
      <c r="N218" s="135"/>
      <c r="O218" s="132"/>
      <c r="P218" s="139"/>
      <c r="Q218" s="132"/>
      <c r="R218" s="135"/>
      <c r="S218" s="132"/>
      <c r="T218" s="132"/>
      <c r="U218" s="132"/>
    </row>
    <row r="219" ht="12.75" customHeight="1">
      <c r="A219" s="132"/>
      <c r="B219" s="132"/>
      <c r="C219" s="132"/>
      <c r="D219" s="132"/>
      <c r="E219" s="133"/>
      <c r="F219" s="132"/>
      <c r="G219" s="132"/>
      <c r="H219" s="132"/>
      <c r="I219" s="132"/>
      <c r="J219" s="132"/>
      <c r="K219" s="132"/>
      <c r="L219" s="132"/>
      <c r="M219" s="135"/>
      <c r="N219" s="135"/>
      <c r="O219" s="132"/>
      <c r="P219" s="139"/>
      <c r="Q219" s="132"/>
      <c r="R219" s="135"/>
      <c r="S219" s="132"/>
      <c r="T219" s="132"/>
      <c r="U219" s="132"/>
    </row>
    <row r="220" ht="12.75" customHeight="1">
      <c r="A220" s="132"/>
      <c r="B220" s="132"/>
      <c r="C220" s="132"/>
      <c r="D220" s="132"/>
      <c r="E220" s="133"/>
      <c r="F220" s="132"/>
      <c r="G220" s="132"/>
      <c r="H220" s="132"/>
      <c r="I220" s="132"/>
      <c r="J220" s="132"/>
      <c r="K220" s="132"/>
      <c r="L220" s="132"/>
      <c r="M220" s="135"/>
      <c r="N220" s="135"/>
      <c r="O220" s="132"/>
      <c r="P220" s="139"/>
      <c r="Q220" s="132"/>
      <c r="R220" s="135"/>
      <c r="S220" s="132"/>
      <c r="T220" s="132"/>
      <c r="U220" s="132"/>
    </row>
    <row r="221" ht="12.75" customHeight="1">
      <c r="A221" s="132"/>
      <c r="B221" s="132"/>
      <c r="C221" s="132"/>
      <c r="D221" s="132"/>
      <c r="E221" s="133"/>
      <c r="F221" s="132"/>
      <c r="G221" s="132"/>
      <c r="H221" s="132"/>
      <c r="I221" s="132"/>
      <c r="J221" s="132"/>
      <c r="K221" s="132"/>
      <c r="L221" s="132"/>
      <c r="M221" s="135"/>
      <c r="N221" s="135"/>
      <c r="O221" s="132"/>
      <c r="P221" s="139"/>
      <c r="Q221" s="132"/>
      <c r="R221" s="135"/>
      <c r="S221" s="132"/>
      <c r="T221" s="132"/>
      <c r="U221" s="132"/>
    </row>
    <row r="222" ht="12.75" customHeight="1">
      <c r="A222" s="132"/>
      <c r="B222" s="132"/>
      <c r="C222" s="132"/>
      <c r="D222" s="132"/>
      <c r="E222" s="133"/>
      <c r="F222" s="132"/>
      <c r="G222" s="132"/>
      <c r="H222" s="132"/>
      <c r="I222" s="132"/>
      <c r="J222" s="132"/>
      <c r="K222" s="132"/>
      <c r="L222" s="132"/>
      <c r="M222" s="135"/>
      <c r="N222" s="135"/>
      <c r="O222" s="132"/>
      <c r="P222" s="139"/>
      <c r="Q222" s="132"/>
      <c r="R222" s="135"/>
      <c r="S222" s="132"/>
      <c r="T222" s="132"/>
      <c r="U222" s="132"/>
    </row>
    <row r="223" ht="12.75" customHeight="1">
      <c r="A223" s="132"/>
      <c r="B223" s="132"/>
      <c r="C223" s="132"/>
      <c r="D223" s="132"/>
      <c r="E223" s="133"/>
      <c r="F223" s="132"/>
      <c r="G223" s="132"/>
      <c r="H223" s="132"/>
      <c r="I223" s="132"/>
      <c r="J223" s="132"/>
      <c r="K223" s="132"/>
      <c r="L223" s="132"/>
      <c r="M223" s="135"/>
      <c r="N223" s="135"/>
      <c r="O223" s="132"/>
      <c r="P223" s="139"/>
      <c r="Q223" s="132"/>
      <c r="R223" s="135"/>
      <c r="S223" s="132"/>
      <c r="T223" s="132"/>
      <c r="U223" s="132"/>
    </row>
    <row r="224" ht="12.75" customHeight="1">
      <c r="A224" s="132"/>
      <c r="B224" s="132"/>
      <c r="C224" s="132"/>
      <c r="D224" s="132"/>
      <c r="E224" s="133"/>
      <c r="F224" s="132"/>
      <c r="G224" s="132"/>
      <c r="H224" s="132"/>
      <c r="I224" s="132"/>
      <c r="J224" s="132"/>
      <c r="K224" s="132"/>
      <c r="L224" s="132"/>
      <c r="M224" s="135"/>
      <c r="N224" s="135"/>
      <c r="O224" s="132"/>
      <c r="P224" s="139"/>
      <c r="Q224" s="132"/>
      <c r="R224" s="135"/>
      <c r="S224" s="132"/>
      <c r="T224" s="132"/>
      <c r="U224" s="132"/>
    </row>
    <row r="225" ht="12.75" customHeight="1">
      <c r="A225" s="132"/>
      <c r="B225" s="132"/>
      <c r="C225" s="132"/>
      <c r="D225" s="132"/>
      <c r="E225" s="133"/>
      <c r="F225" s="132"/>
      <c r="G225" s="132"/>
      <c r="H225" s="132"/>
      <c r="I225" s="132"/>
      <c r="J225" s="132"/>
      <c r="K225" s="132"/>
      <c r="L225" s="132"/>
      <c r="M225" s="135"/>
      <c r="N225" s="135"/>
      <c r="O225" s="132"/>
      <c r="P225" s="139"/>
      <c r="Q225" s="132"/>
      <c r="R225" s="135"/>
      <c r="S225" s="132"/>
      <c r="T225" s="132"/>
      <c r="U225" s="132"/>
    </row>
    <row r="226" ht="12.75" customHeight="1">
      <c r="A226" s="132"/>
      <c r="B226" s="132"/>
      <c r="C226" s="132"/>
      <c r="D226" s="132"/>
      <c r="E226" s="133"/>
      <c r="F226" s="132"/>
      <c r="G226" s="132"/>
      <c r="H226" s="132"/>
      <c r="I226" s="132"/>
      <c r="J226" s="132"/>
      <c r="K226" s="132"/>
      <c r="L226" s="132"/>
      <c r="M226" s="135"/>
      <c r="N226" s="135"/>
      <c r="O226" s="132"/>
      <c r="P226" s="139"/>
      <c r="Q226" s="132"/>
      <c r="R226" s="135"/>
      <c r="S226" s="132"/>
      <c r="T226" s="132"/>
      <c r="U226" s="132"/>
    </row>
    <row r="227" ht="12.75" customHeight="1">
      <c r="A227" s="132"/>
      <c r="B227" s="132"/>
      <c r="C227" s="132"/>
      <c r="D227" s="132"/>
      <c r="E227" s="133"/>
      <c r="F227" s="132"/>
      <c r="G227" s="132"/>
      <c r="H227" s="132"/>
      <c r="I227" s="132"/>
      <c r="J227" s="132"/>
      <c r="K227" s="132"/>
      <c r="L227" s="132"/>
      <c r="M227" s="135"/>
      <c r="N227" s="135"/>
      <c r="O227" s="132"/>
      <c r="P227" s="139"/>
      <c r="Q227" s="132"/>
      <c r="R227" s="135"/>
      <c r="S227" s="132"/>
      <c r="T227" s="132"/>
      <c r="U227" s="132"/>
    </row>
    <row r="228" ht="12.75" customHeight="1">
      <c r="A228" s="132"/>
      <c r="B228" s="132"/>
      <c r="C228" s="132"/>
      <c r="D228" s="132"/>
      <c r="E228" s="133"/>
      <c r="F228" s="132"/>
      <c r="G228" s="132"/>
      <c r="H228" s="132"/>
      <c r="I228" s="132"/>
      <c r="J228" s="132"/>
      <c r="K228" s="132"/>
      <c r="L228" s="132"/>
      <c r="M228" s="135"/>
      <c r="N228" s="135"/>
      <c r="O228" s="132"/>
      <c r="P228" s="139"/>
      <c r="Q228" s="132"/>
      <c r="R228" s="135"/>
      <c r="S228" s="132"/>
      <c r="T228" s="132"/>
      <c r="U228" s="132"/>
    </row>
    <row r="229" ht="12.75" customHeight="1">
      <c r="A229" s="132"/>
      <c r="B229" s="132"/>
      <c r="C229" s="132"/>
      <c r="D229" s="132"/>
      <c r="E229" s="133"/>
      <c r="F229" s="132"/>
      <c r="G229" s="132"/>
      <c r="H229" s="132"/>
      <c r="I229" s="132"/>
      <c r="J229" s="132"/>
      <c r="K229" s="132"/>
      <c r="L229" s="132"/>
      <c r="M229" s="135"/>
      <c r="N229" s="135"/>
      <c r="O229" s="132"/>
      <c r="P229" s="139"/>
      <c r="Q229" s="132"/>
      <c r="R229" s="135"/>
      <c r="S229" s="132"/>
      <c r="T229" s="132"/>
      <c r="U229" s="132"/>
    </row>
    <row r="230" ht="12.75" customHeight="1">
      <c r="A230" s="132"/>
      <c r="B230" s="132"/>
      <c r="C230" s="132"/>
      <c r="D230" s="132"/>
      <c r="E230" s="133"/>
      <c r="F230" s="132"/>
      <c r="G230" s="132"/>
      <c r="H230" s="132"/>
      <c r="I230" s="132"/>
      <c r="J230" s="132"/>
      <c r="K230" s="132"/>
      <c r="L230" s="132"/>
      <c r="M230" s="135"/>
      <c r="N230" s="135"/>
      <c r="O230" s="132"/>
      <c r="P230" s="139"/>
      <c r="Q230" s="132"/>
      <c r="R230" s="135"/>
      <c r="S230" s="132"/>
      <c r="T230" s="132"/>
      <c r="U230" s="132"/>
    </row>
    <row r="231" ht="12.75" customHeight="1">
      <c r="A231" s="132"/>
      <c r="B231" s="132"/>
      <c r="C231" s="132"/>
      <c r="D231" s="132"/>
      <c r="E231" s="133"/>
      <c r="F231" s="132"/>
      <c r="G231" s="132"/>
      <c r="H231" s="132"/>
      <c r="I231" s="132"/>
      <c r="J231" s="132"/>
      <c r="K231" s="132"/>
      <c r="L231" s="132"/>
      <c r="M231" s="135"/>
      <c r="N231" s="135"/>
      <c r="O231" s="132"/>
      <c r="P231" s="139"/>
      <c r="Q231" s="132"/>
      <c r="R231" s="135"/>
      <c r="S231" s="132"/>
      <c r="T231" s="132"/>
      <c r="U231" s="132"/>
    </row>
    <row r="232" ht="12.75" customHeight="1">
      <c r="A232" s="132"/>
      <c r="B232" s="132"/>
      <c r="C232" s="132"/>
      <c r="D232" s="132"/>
      <c r="E232" s="133"/>
      <c r="F232" s="132"/>
      <c r="G232" s="132"/>
      <c r="H232" s="132"/>
      <c r="I232" s="132"/>
      <c r="J232" s="132"/>
      <c r="K232" s="132"/>
      <c r="L232" s="132"/>
      <c r="M232" s="135"/>
      <c r="N232" s="135"/>
      <c r="O232" s="132"/>
      <c r="P232" s="139"/>
      <c r="Q232" s="132"/>
      <c r="R232" s="135"/>
      <c r="S232" s="132"/>
      <c r="T232" s="132"/>
      <c r="U232" s="132"/>
    </row>
    <row r="233" ht="12.75" customHeight="1">
      <c r="A233" s="132"/>
      <c r="B233" s="132"/>
      <c r="C233" s="132"/>
      <c r="D233" s="132"/>
      <c r="E233" s="133"/>
      <c r="F233" s="132"/>
      <c r="G233" s="132"/>
      <c r="H233" s="132"/>
      <c r="I233" s="132"/>
      <c r="J233" s="132"/>
      <c r="K233" s="132"/>
      <c r="L233" s="132"/>
      <c r="M233" s="135"/>
      <c r="N233" s="135"/>
      <c r="O233" s="132"/>
      <c r="P233" s="139"/>
      <c r="Q233" s="132"/>
      <c r="R233" s="135"/>
      <c r="S233" s="132"/>
      <c r="T233" s="132"/>
      <c r="U233" s="132"/>
    </row>
    <row r="234" ht="12.75" customHeight="1">
      <c r="A234" s="132"/>
      <c r="B234" s="132"/>
      <c r="C234" s="132"/>
      <c r="D234" s="132"/>
      <c r="E234" s="133"/>
      <c r="F234" s="132"/>
      <c r="G234" s="132"/>
      <c r="H234" s="132"/>
      <c r="I234" s="132"/>
      <c r="J234" s="132"/>
      <c r="K234" s="132"/>
      <c r="L234" s="132"/>
      <c r="M234" s="135"/>
      <c r="N234" s="135"/>
      <c r="O234" s="132"/>
      <c r="P234" s="139"/>
      <c r="Q234" s="132"/>
      <c r="R234" s="135"/>
      <c r="S234" s="132"/>
      <c r="T234" s="132"/>
      <c r="U234" s="132"/>
    </row>
    <row r="235" ht="12.75" customHeight="1">
      <c r="A235" s="132"/>
      <c r="B235" s="132"/>
      <c r="C235" s="132"/>
      <c r="D235" s="132"/>
      <c r="E235" s="133"/>
      <c r="F235" s="132"/>
      <c r="G235" s="132"/>
      <c r="H235" s="132"/>
      <c r="I235" s="132"/>
      <c r="J235" s="132"/>
      <c r="K235" s="132"/>
      <c r="L235" s="132"/>
      <c r="M235" s="135"/>
      <c r="N235" s="135"/>
      <c r="O235" s="132"/>
      <c r="P235" s="139"/>
      <c r="Q235" s="132"/>
      <c r="R235" s="135"/>
      <c r="S235" s="132"/>
      <c r="T235" s="132"/>
      <c r="U235" s="132"/>
    </row>
    <row r="236" ht="12.75" customHeight="1">
      <c r="A236" s="132"/>
      <c r="B236" s="132"/>
      <c r="C236" s="132"/>
      <c r="D236" s="132"/>
      <c r="E236" s="133"/>
      <c r="F236" s="132"/>
      <c r="G236" s="132"/>
      <c r="H236" s="132"/>
      <c r="I236" s="132"/>
      <c r="J236" s="132"/>
      <c r="K236" s="132"/>
      <c r="L236" s="132"/>
      <c r="M236" s="135"/>
      <c r="N236" s="135"/>
      <c r="O236" s="132"/>
      <c r="P236" s="139"/>
      <c r="Q236" s="132"/>
      <c r="R236" s="135"/>
      <c r="S236" s="132"/>
      <c r="T236" s="132"/>
      <c r="U236" s="132"/>
    </row>
    <row r="237" ht="12.75" customHeight="1">
      <c r="A237" s="132"/>
      <c r="B237" s="132"/>
      <c r="C237" s="132"/>
      <c r="D237" s="132"/>
      <c r="E237" s="133"/>
      <c r="F237" s="132"/>
      <c r="G237" s="132"/>
      <c r="H237" s="132"/>
      <c r="I237" s="132"/>
      <c r="J237" s="132"/>
      <c r="K237" s="132"/>
      <c r="L237" s="132"/>
      <c r="M237" s="135"/>
      <c r="N237" s="135"/>
      <c r="O237" s="132"/>
      <c r="P237" s="139"/>
      <c r="Q237" s="132"/>
      <c r="R237" s="135"/>
      <c r="S237" s="132"/>
      <c r="T237" s="132"/>
      <c r="U237" s="132"/>
    </row>
    <row r="238" ht="12.75" customHeight="1">
      <c r="A238" s="132"/>
      <c r="B238" s="132"/>
      <c r="C238" s="132"/>
      <c r="D238" s="132"/>
      <c r="E238" s="133"/>
      <c r="F238" s="132"/>
      <c r="G238" s="132"/>
      <c r="H238" s="132"/>
      <c r="I238" s="132"/>
      <c r="J238" s="132"/>
      <c r="K238" s="132"/>
      <c r="L238" s="132"/>
      <c r="M238" s="135"/>
      <c r="N238" s="135"/>
      <c r="O238" s="132"/>
      <c r="P238" s="139"/>
      <c r="Q238" s="132"/>
      <c r="R238" s="135"/>
      <c r="S238" s="132"/>
      <c r="T238" s="132"/>
      <c r="U238" s="132"/>
    </row>
    <row r="239" ht="12.75" customHeight="1">
      <c r="A239" s="132"/>
      <c r="B239" s="132"/>
      <c r="C239" s="132"/>
      <c r="D239" s="132"/>
      <c r="E239" s="133"/>
      <c r="F239" s="132"/>
      <c r="G239" s="132"/>
      <c r="H239" s="132"/>
      <c r="I239" s="132"/>
      <c r="J239" s="132"/>
      <c r="K239" s="132"/>
      <c r="L239" s="132"/>
      <c r="M239" s="135"/>
      <c r="N239" s="135"/>
      <c r="O239" s="132"/>
      <c r="P239" s="139"/>
      <c r="Q239" s="132"/>
      <c r="R239" s="135"/>
      <c r="S239" s="132"/>
      <c r="T239" s="132"/>
      <c r="U239" s="132"/>
    </row>
    <row r="240" ht="12.75" customHeight="1">
      <c r="A240" s="132"/>
      <c r="B240" s="132"/>
      <c r="C240" s="132"/>
      <c r="D240" s="132"/>
      <c r="E240" s="133"/>
      <c r="F240" s="132"/>
      <c r="G240" s="132"/>
      <c r="H240" s="132"/>
      <c r="I240" s="132"/>
      <c r="J240" s="132"/>
      <c r="K240" s="132"/>
      <c r="L240" s="132"/>
      <c r="M240" s="135"/>
      <c r="N240" s="135"/>
      <c r="O240" s="132"/>
      <c r="P240" s="139"/>
      <c r="Q240" s="132"/>
      <c r="R240" s="135"/>
      <c r="S240" s="132"/>
      <c r="T240" s="132"/>
      <c r="U240" s="132"/>
    </row>
    <row r="241" ht="12.75" customHeight="1">
      <c r="A241" s="132"/>
      <c r="B241" s="132"/>
      <c r="C241" s="132"/>
      <c r="D241" s="132"/>
      <c r="E241" s="133"/>
      <c r="F241" s="132"/>
      <c r="G241" s="132"/>
      <c r="H241" s="132"/>
      <c r="I241" s="132"/>
      <c r="J241" s="132"/>
      <c r="K241" s="132"/>
      <c r="L241" s="132"/>
      <c r="M241" s="135"/>
      <c r="N241" s="135"/>
      <c r="O241" s="132"/>
      <c r="P241" s="139"/>
      <c r="Q241" s="132"/>
      <c r="R241" s="135"/>
      <c r="S241" s="132"/>
      <c r="T241" s="132"/>
      <c r="U241" s="132"/>
    </row>
    <row r="242" ht="12.75" customHeight="1">
      <c r="A242" s="132"/>
      <c r="B242" s="132"/>
      <c r="C242" s="132"/>
      <c r="D242" s="132"/>
      <c r="E242" s="133"/>
      <c r="F242" s="132"/>
      <c r="G242" s="132"/>
      <c r="H242" s="132"/>
      <c r="I242" s="132"/>
      <c r="J242" s="132"/>
      <c r="K242" s="132"/>
      <c r="L242" s="132"/>
      <c r="M242" s="135"/>
      <c r="N242" s="135"/>
      <c r="O242" s="132"/>
      <c r="P242" s="139"/>
      <c r="Q242" s="132"/>
      <c r="R242" s="135"/>
      <c r="S242" s="132"/>
      <c r="T242" s="132"/>
      <c r="U242" s="132"/>
    </row>
    <row r="243" ht="12.75" customHeight="1">
      <c r="A243" s="132"/>
      <c r="B243" s="132"/>
      <c r="C243" s="132"/>
      <c r="D243" s="132"/>
      <c r="E243" s="133"/>
      <c r="F243" s="132"/>
      <c r="G243" s="132"/>
      <c r="H243" s="132"/>
      <c r="I243" s="132"/>
      <c r="J243" s="132"/>
      <c r="K243" s="132"/>
      <c r="L243" s="132"/>
      <c r="M243" s="135"/>
      <c r="N243" s="135"/>
      <c r="O243" s="132"/>
      <c r="P243" s="139"/>
      <c r="Q243" s="132"/>
      <c r="R243" s="135"/>
      <c r="S243" s="132"/>
      <c r="T243" s="132"/>
      <c r="U243" s="132"/>
    </row>
    <row r="244" ht="12.75" customHeight="1">
      <c r="A244" s="132"/>
      <c r="B244" s="132"/>
      <c r="C244" s="132"/>
      <c r="D244" s="132"/>
      <c r="E244" s="133"/>
      <c r="F244" s="132"/>
      <c r="G244" s="132"/>
      <c r="H244" s="132"/>
      <c r="I244" s="132"/>
      <c r="J244" s="132"/>
      <c r="K244" s="132"/>
      <c r="L244" s="132"/>
      <c r="M244" s="135"/>
      <c r="N244" s="135"/>
      <c r="O244" s="132"/>
      <c r="P244" s="139"/>
      <c r="Q244" s="132"/>
      <c r="R244" s="135"/>
      <c r="S244" s="132"/>
      <c r="T244" s="132"/>
      <c r="U244" s="132"/>
    </row>
    <row r="245" ht="12.75" customHeight="1">
      <c r="A245" s="132"/>
      <c r="B245" s="132"/>
      <c r="C245" s="132"/>
      <c r="D245" s="132"/>
      <c r="E245" s="133"/>
      <c r="F245" s="132"/>
      <c r="G245" s="132"/>
      <c r="H245" s="132"/>
      <c r="I245" s="132"/>
      <c r="J245" s="132"/>
      <c r="K245" s="132"/>
      <c r="L245" s="132"/>
      <c r="M245" s="135"/>
      <c r="N245" s="135"/>
      <c r="O245" s="132"/>
      <c r="P245" s="139"/>
      <c r="Q245" s="132"/>
      <c r="R245" s="135"/>
      <c r="S245" s="132"/>
      <c r="T245" s="132"/>
      <c r="U245" s="132"/>
    </row>
    <row r="246" ht="12.75" customHeight="1">
      <c r="A246" s="132"/>
      <c r="B246" s="132"/>
      <c r="C246" s="132"/>
      <c r="D246" s="132"/>
      <c r="E246" s="133"/>
      <c r="F246" s="132"/>
      <c r="G246" s="132"/>
      <c r="H246" s="132"/>
      <c r="I246" s="132"/>
      <c r="J246" s="132"/>
      <c r="K246" s="132"/>
      <c r="L246" s="132"/>
      <c r="M246" s="135"/>
      <c r="N246" s="135"/>
      <c r="O246" s="132"/>
      <c r="P246" s="139"/>
      <c r="Q246" s="132"/>
      <c r="R246" s="135"/>
      <c r="S246" s="132"/>
      <c r="T246" s="132"/>
      <c r="U246" s="132"/>
    </row>
    <row r="247" ht="12.75" customHeight="1">
      <c r="A247" s="132"/>
      <c r="B247" s="132"/>
      <c r="C247" s="132"/>
      <c r="D247" s="132"/>
      <c r="E247" s="133"/>
      <c r="F247" s="132"/>
      <c r="G247" s="132"/>
      <c r="H247" s="132"/>
      <c r="I247" s="132"/>
      <c r="J247" s="132"/>
      <c r="K247" s="132"/>
      <c r="L247" s="132"/>
      <c r="M247" s="135"/>
      <c r="N247" s="135"/>
      <c r="O247" s="132"/>
      <c r="P247" s="139"/>
      <c r="Q247" s="132"/>
      <c r="R247" s="135"/>
      <c r="S247" s="132"/>
      <c r="T247" s="132"/>
      <c r="U247" s="132"/>
    </row>
    <row r="248" ht="12.75" customHeight="1">
      <c r="A248" s="132"/>
      <c r="B248" s="132"/>
      <c r="C248" s="132"/>
      <c r="D248" s="132"/>
      <c r="E248" s="133"/>
      <c r="F248" s="132"/>
      <c r="G248" s="132"/>
      <c r="H248" s="132"/>
      <c r="I248" s="132"/>
      <c r="J248" s="132"/>
      <c r="K248" s="132"/>
      <c r="L248" s="132"/>
      <c r="M248" s="135"/>
      <c r="N248" s="135"/>
      <c r="O248" s="132"/>
      <c r="P248" s="139"/>
      <c r="Q248" s="132"/>
      <c r="R248" s="135"/>
      <c r="S248" s="132"/>
      <c r="T248" s="132"/>
      <c r="U248" s="132"/>
    </row>
    <row r="249" ht="12.75" customHeight="1">
      <c r="A249" s="132"/>
      <c r="B249" s="132"/>
      <c r="C249" s="132"/>
      <c r="D249" s="132"/>
      <c r="E249" s="133"/>
      <c r="F249" s="132"/>
      <c r="G249" s="132"/>
      <c r="H249" s="132"/>
      <c r="I249" s="132"/>
      <c r="J249" s="132"/>
      <c r="K249" s="132"/>
      <c r="L249" s="132"/>
      <c r="M249" s="135"/>
      <c r="N249" s="135"/>
      <c r="O249" s="132"/>
      <c r="P249" s="139"/>
      <c r="Q249" s="132"/>
      <c r="R249" s="135"/>
      <c r="S249" s="132"/>
      <c r="T249" s="132"/>
      <c r="U249" s="132"/>
    </row>
    <row r="250" ht="12.75" customHeight="1">
      <c r="A250" s="132"/>
      <c r="B250" s="132"/>
      <c r="C250" s="132"/>
      <c r="D250" s="132"/>
      <c r="E250" s="133"/>
      <c r="F250" s="132"/>
      <c r="G250" s="132"/>
      <c r="H250" s="132"/>
      <c r="I250" s="132"/>
      <c r="J250" s="132"/>
      <c r="K250" s="132"/>
      <c r="L250" s="132"/>
      <c r="M250" s="135"/>
      <c r="N250" s="135"/>
      <c r="O250" s="132"/>
      <c r="P250" s="139"/>
      <c r="Q250" s="132"/>
      <c r="R250" s="135"/>
      <c r="S250" s="132"/>
      <c r="T250" s="132"/>
      <c r="U250" s="132"/>
    </row>
    <row r="251" ht="12.75" customHeight="1">
      <c r="A251" s="132"/>
      <c r="B251" s="132"/>
      <c r="C251" s="132"/>
      <c r="D251" s="132"/>
      <c r="E251" s="133"/>
      <c r="F251" s="132"/>
      <c r="G251" s="132"/>
      <c r="H251" s="132"/>
      <c r="I251" s="132"/>
      <c r="J251" s="132"/>
      <c r="K251" s="132"/>
      <c r="L251" s="132"/>
      <c r="M251" s="135"/>
      <c r="N251" s="135"/>
      <c r="O251" s="132"/>
      <c r="P251" s="139"/>
      <c r="Q251" s="132"/>
      <c r="R251" s="135"/>
      <c r="S251" s="132"/>
      <c r="T251" s="132"/>
      <c r="U251" s="132"/>
    </row>
    <row r="252" ht="12.75" customHeight="1">
      <c r="A252" s="132"/>
      <c r="B252" s="132"/>
      <c r="C252" s="132"/>
      <c r="D252" s="132"/>
      <c r="E252" s="133"/>
      <c r="F252" s="132"/>
      <c r="G252" s="132"/>
      <c r="H252" s="132"/>
      <c r="I252" s="132"/>
      <c r="J252" s="132"/>
      <c r="K252" s="132"/>
      <c r="L252" s="132"/>
      <c r="M252" s="135"/>
      <c r="N252" s="135"/>
      <c r="O252" s="132"/>
      <c r="P252" s="139"/>
      <c r="Q252" s="132"/>
      <c r="R252" s="135"/>
      <c r="S252" s="132"/>
      <c r="T252" s="132"/>
      <c r="U252" s="132"/>
    </row>
    <row r="253" ht="12.75" customHeight="1">
      <c r="A253" s="132"/>
      <c r="B253" s="132"/>
      <c r="C253" s="132"/>
      <c r="D253" s="132"/>
      <c r="E253" s="133"/>
      <c r="F253" s="132"/>
      <c r="G253" s="132"/>
      <c r="H253" s="132"/>
      <c r="I253" s="132"/>
      <c r="J253" s="132"/>
      <c r="K253" s="132"/>
      <c r="L253" s="132"/>
      <c r="M253" s="135"/>
      <c r="N253" s="135"/>
      <c r="O253" s="132"/>
      <c r="P253" s="139"/>
      <c r="Q253" s="132"/>
      <c r="R253" s="135"/>
      <c r="S253" s="132"/>
      <c r="T253" s="132"/>
      <c r="U253" s="132"/>
    </row>
    <row r="254" ht="12.75" customHeight="1">
      <c r="A254" s="132"/>
      <c r="B254" s="132"/>
      <c r="C254" s="132"/>
      <c r="D254" s="132"/>
      <c r="E254" s="133"/>
      <c r="F254" s="132"/>
      <c r="G254" s="132"/>
      <c r="H254" s="132"/>
      <c r="I254" s="132"/>
      <c r="J254" s="132"/>
      <c r="K254" s="132"/>
      <c r="L254" s="132"/>
      <c r="M254" s="135"/>
      <c r="N254" s="135"/>
      <c r="O254" s="132"/>
      <c r="P254" s="139"/>
      <c r="Q254" s="132"/>
      <c r="R254" s="135"/>
      <c r="S254" s="132"/>
      <c r="T254" s="132"/>
      <c r="U254" s="132"/>
    </row>
    <row r="255" ht="12.75" customHeight="1">
      <c r="A255" s="132"/>
      <c r="B255" s="132"/>
      <c r="C255" s="132"/>
      <c r="D255" s="132"/>
      <c r="E255" s="133"/>
      <c r="F255" s="132"/>
      <c r="G255" s="132"/>
      <c r="H255" s="132"/>
      <c r="I255" s="132"/>
      <c r="J255" s="132"/>
      <c r="K255" s="132"/>
      <c r="L255" s="132"/>
      <c r="M255" s="135"/>
      <c r="N255" s="135"/>
      <c r="O255" s="132"/>
      <c r="P255" s="139"/>
      <c r="Q255" s="132"/>
      <c r="R255" s="135"/>
      <c r="S255" s="132"/>
      <c r="T255" s="132"/>
      <c r="U255" s="132"/>
    </row>
    <row r="256" ht="12.75" customHeight="1">
      <c r="A256" s="132"/>
      <c r="B256" s="132"/>
      <c r="C256" s="132"/>
      <c r="D256" s="132"/>
      <c r="E256" s="133"/>
      <c r="F256" s="132"/>
      <c r="G256" s="132"/>
      <c r="H256" s="132"/>
      <c r="I256" s="132"/>
      <c r="J256" s="132"/>
      <c r="K256" s="132"/>
      <c r="L256" s="132"/>
      <c r="M256" s="135"/>
      <c r="N256" s="135"/>
      <c r="O256" s="132"/>
      <c r="P256" s="139"/>
      <c r="Q256" s="132"/>
      <c r="R256" s="135"/>
      <c r="S256" s="132"/>
      <c r="T256" s="132"/>
      <c r="U256" s="132"/>
    </row>
    <row r="257" ht="12.75" customHeight="1">
      <c r="A257" s="132"/>
      <c r="B257" s="132"/>
      <c r="C257" s="132"/>
      <c r="D257" s="132"/>
      <c r="E257" s="133"/>
      <c r="F257" s="132"/>
      <c r="G257" s="132"/>
      <c r="H257" s="132"/>
      <c r="I257" s="132"/>
      <c r="J257" s="132"/>
      <c r="K257" s="132"/>
      <c r="L257" s="132"/>
      <c r="M257" s="135"/>
      <c r="N257" s="135"/>
      <c r="O257" s="132"/>
      <c r="P257" s="139"/>
      <c r="Q257" s="132"/>
      <c r="R257" s="135"/>
      <c r="S257" s="132"/>
      <c r="T257" s="132"/>
      <c r="U257" s="132"/>
    </row>
    <row r="258" ht="12.75" customHeight="1">
      <c r="A258" s="132"/>
      <c r="B258" s="132"/>
      <c r="C258" s="132"/>
      <c r="D258" s="132"/>
      <c r="E258" s="133"/>
      <c r="F258" s="132"/>
      <c r="G258" s="132"/>
      <c r="H258" s="132"/>
      <c r="I258" s="132"/>
      <c r="J258" s="132"/>
      <c r="K258" s="132"/>
      <c r="L258" s="132"/>
      <c r="M258" s="135"/>
      <c r="N258" s="135"/>
      <c r="O258" s="132"/>
      <c r="P258" s="139"/>
      <c r="Q258" s="132"/>
      <c r="R258" s="135"/>
      <c r="S258" s="132"/>
      <c r="T258" s="132"/>
      <c r="U258" s="132"/>
    </row>
    <row r="259" ht="12.75" customHeight="1">
      <c r="A259" s="132"/>
      <c r="B259" s="132"/>
      <c r="C259" s="132"/>
      <c r="D259" s="132"/>
      <c r="E259" s="133"/>
      <c r="F259" s="132"/>
      <c r="G259" s="132"/>
      <c r="H259" s="132"/>
      <c r="I259" s="132"/>
      <c r="J259" s="132"/>
      <c r="K259" s="132"/>
      <c r="L259" s="132"/>
      <c r="M259" s="135"/>
      <c r="N259" s="135"/>
      <c r="O259" s="132"/>
      <c r="P259" s="139"/>
      <c r="Q259" s="132"/>
      <c r="R259" s="135"/>
      <c r="S259" s="132"/>
      <c r="T259" s="132"/>
      <c r="U259" s="132"/>
    </row>
    <row r="260" ht="12.75" customHeight="1">
      <c r="A260" s="132"/>
      <c r="B260" s="132"/>
      <c r="C260" s="132"/>
      <c r="D260" s="132"/>
      <c r="E260" s="133"/>
      <c r="F260" s="132"/>
      <c r="G260" s="132"/>
      <c r="H260" s="132"/>
      <c r="I260" s="132"/>
      <c r="J260" s="132"/>
      <c r="K260" s="132"/>
      <c r="L260" s="132"/>
      <c r="M260" s="135"/>
      <c r="N260" s="135"/>
      <c r="O260" s="132"/>
      <c r="P260" s="139"/>
      <c r="Q260" s="132"/>
      <c r="R260" s="135"/>
      <c r="S260" s="132"/>
      <c r="T260" s="132"/>
      <c r="U260" s="132"/>
    </row>
    <row r="261" ht="12.75" customHeight="1">
      <c r="A261" s="132"/>
      <c r="B261" s="132"/>
      <c r="C261" s="132"/>
      <c r="D261" s="132"/>
      <c r="E261" s="133"/>
      <c r="F261" s="132"/>
      <c r="G261" s="132"/>
      <c r="H261" s="132"/>
      <c r="I261" s="132"/>
      <c r="J261" s="132"/>
      <c r="K261" s="132"/>
      <c r="L261" s="132"/>
      <c r="M261" s="135"/>
      <c r="N261" s="135"/>
      <c r="O261" s="132"/>
      <c r="P261" s="139"/>
      <c r="Q261" s="132"/>
      <c r="R261" s="135"/>
      <c r="S261" s="132"/>
      <c r="T261" s="132"/>
      <c r="U261" s="132"/>
    </row>
    <row r="262" ht="12.75" customHeight="1">
      <c r="A262" s="132"/>
      <c r="B262" s="132"/>
      <c r="C262" s="132"/>
      <c r="D262" s="132"/>
      <c r="E262" s="133"/>
      <c r="F262" s="132"/>
      <c r="G262" s="132"/>
      <c r="H262" s="132"/>
      <c r="I262" s="132"/>
      <c r="J262" s="132"/>
      <c r="K262" s="132"/>
      <c r="L262" s="132"/>
      <c r="M262" s="135"/>
      <c r="N262" s="135"/>
      <c r="O262" s="132"/>
      <c r="P262" s="139"/>
      <c r="Q262" s="132"/>
      <c r="R262" s="135"/>
      <c r="S262" s="132"/>
      <c r="T262" s="132"/>
      <c r="U262" s="132"/>
    </row>
    <row r="263" ht="12.75" customHeight="1">
      <c r="A263" s="132"/>
      <c r="B263" s="132"/>
      <c r="C263" s="132"/>
      <c r="D263" s="132"/>
      <c r="E263" s="133"/>
      <c r="F263" s="132"/>
      <c r="G263" s="132"/>
      <c r="H263" s="132"/>
      <c r="I263" s="132"/>
      <c r="J263" s="132"/>
      <c r="K263" s="132"/>
      <c r="L263" s="132"/>
      <c r="M263" s="135"/>
      <c r="N263" s="135"/>
      <c r="O263" s="132"/>
      <c r="P263" s="139"/>
      <c r="Q263" s="132"/>
      <c r="R263" s="135"/>
      <c r="S263" s="132"/>
      <c r="T263" s="132"/>
      <c r="U263" s="132"/>
    </row>
    <row r="264" ht="12.75" customHeight="1">
      <c r="A264" s="132"/>
      <c r="B264" s="132"/>
      <c r="C264" s="132"/>
      <c r="D264" s="132"/>
      <c r="E264" s="133"/>
      <c r="F264" s="132"/>
      <c r="G264" s="132"/>
      <c r="H264" s="132"/>
      <c r="I264" s="132"/>
      <c r="J264" s="132"/>
      <c r="K264" s="132"/>
      <c r="L264" s="132"/>
      <c r="M264" s="135"/>
      <c r="N264" s="135"/>
      <c r="O264" s="132"/>
      <c r="P264" s="139"/>
      <c r="Q264" s="132"/>
      <c r="R264" s="135"/>
      <c r="S264" s="132"/>
      <c r="T264" s="132"/>
      <c r="U264" s="132"/>
    </row>
    <row r="265" ht="12.75" customHeight="1">
      <c r="A265" s="132"/>
      <c r="B265" s="132"/>
      <c r="C265" s="132"/>
      <c r="D265" s="132"/>
      <c r="E265" s="133"/>
      <c r="F265" s="132"/>
      <c r="G265" s="132"/>
      <c r="H265" s="132"/>
      <c r="I265" s="132"/>
      <c r="J265" s="132"/>
      <c r="K265" s="132"/>
      <c r="L265" s="132"/>
      <c r="M265" s="135"/>
      <c r="N265" s="135"/>
      <c r="O265" s="132"/>
      <c r="P265" s="139"/>
      <c r="Q265" s="132"/>
      <c r="R265" s="135"/>
      <c r="S265" s="132"/>
      <c r="T265" s="132"/>
      <c r="U265" s="132"/>
    </row>
    <row r="266" ht="12.75" customHeight="1">
      <c r="A266" s="132"/>
      <c r="B266" s="132"/>
      <c r="C266" s="132"/>
      <c r="D266" s="132"/>
      <c r="E266" s="133"/>
      <c r="F266" s="132"/>
      <c r="G266" s="132"/>
      <c r="H266" s="132"/>
      <c r="I266" s="132"/>
      <c r="J266" s="132"/>
      <c r="K266" s="132"/>
      <c r="L266" s="132"/>
      <c r="M266" s="135"/>
      <c r="N266" s="135"/>
      <c r="O266" s="132"/>
      <c r="P266" s="139"/>
      <c r="Q266" s="132"/>
      <c r="R266" s="135"/>
      <c r="S266" s="132"/>
      <c r="T266" s="132"/>
      <c r="U266" s="132"/>
    </row>
    <row r="267" ht="12.75" customHeight="1">
      <c r="A267" s="132"/>
      <c r="B267" s="132"/>
      <c r="C267" s="132"/>
      <c r="D267" s="132"/>
      <c r="E267" s="133"/>
      <c r="F267" s="132"/>
      <c r="G267" s="132"/>
      <c r="H267" s="132"/>
      <c r="I267" s="132"/>
      <c r="J267" s="132"/>
      <c r="K267" s="132"/>
      <c r="L267" s="132"/>
      <c r="M267" s="135"/>
      <c r="N267" s="135"/>
      <c r="O267" s="132"/>
      <c r="P267" s="139"/>
      <c r="Q267" s="132"/>
      <c r="R267" s="135"/>
      <c r="S267" s="132"/>
      <c r="T267" s="132"/>
      <c r="U267" s="132"/>
    </row>
    <row r="268" ht="12.75" customHeight="1">
      <c r="A268" s="132"/>
      <c r="B268" s="132"/>
      <c r="C268" s="132"/>
      <c r="D268" s="132"/>
      <c r="E268" s="133"/>
      <c r="F268" s="132"/>
      <c r="G268" s="132"/>
      <c r="H268" s="132"/>
      <c r="I268" s="132"/>
      <c r="J268" s="132"/>
      <c r="K268" s="132"/>
      <c r="L268" s="132"/>
      <c r="M268" s="135"/>
      <c r="N268" s="135"/>
      <c r="O268" s="132"/>
      <c r="P268" s="139"/>
      <c r="Q268" s="132"/>
      <c r="R268" s="135"/>
      <c r="S268" s="132"/>
      <c r="T268" s="132"/>
      <c r="U268" s="132"/>
    </row>
    <row r="269" ht="12.75" customHeight="1">
      <c r="A269" s="132"/>
      <c r="B269" s="132"/>
      <c r="C269" s="132"/>
      <c r="D269" s="132"/>
      <c r="E269" s="133"/>
      <c r="F269" s="132"/>
      <c r="G269" s="132"/>
      <c r="H269" s="132"/>
      <c r="I269" s="132"/>
      <c r="J269" s="132"/>
      <c r="K269" s="132"/>
      <c r="L269" s="132"/>
      <c r="M269" s="135"/>
      <c r="N269" s="135"/>
      <c r="O269" s="132"/>
      <c r="P269" s="139"/>
      <c r="Q269" s="132"/>
      <c r="R269" s="135"/>
      <c r="S269" s="132"/>
      <c r="T269" s="132"/>
      <c r="U269" s="132"/>
    </row>
    <row r="270" ht="12.75" customHeight="1">
      <c r="A270" s="132"/>
      <c r="B270" s="132"/>
      <c r="C270" s="132"/>
      <c r="D270" s="132"/>
      <c r="E270" s="133"/>
      <c r="F270" s="132"/>
      <c r="G270" s="132"/>
      <c r="H270" s="132"/>
      <c r="I270" s="132"/>
      <c r="J270" s="132"/>
      <c r="K270" s="132"/>
      <c r="L270" s="132"/>
      <c r="M270" s="135"/>
      <c r="N270" s="135"/>
      <c r="O270" s="132"/>
      <c r="P270" s="139"/>
      <c r="Q270" s="132"/>
      <c r="R270" s="135"/>
      <c r="S270" s="132"/>
      <c r="T270" s="132"/>
      <c r="U270" s="132"/>
    </row>
    <row r="271" ht="12.75" customHeight="1">
      <c r="A271" s="132"/>
      <c r="B271" s="132"/>
      <c r="C271" s="132"/>
      <c r="D271" s="132"/>
      <c r="E271" s="133"/>
      <c r="F271" s="132"/>
      <c r="G271" s="132"/>
      <c r="H271" s="132"/>
      <c r="I271" s="132"/>
      <c r="J271" s="132"/>
      <c r="K271" s="132"/>
      <c r="L271" s="132"/>
      <c r="M271" s="135"/>
      <c r="N271" s="135"/>
      <c r="O271" s="132"/>
      <c r="P271" s="139"/>
      <c r="Q271" s="132"/>
      <c r="R271" s="135"/>
      <c r="S271" s="132"/>
      <c r="T271" s="132"/>
      <c r="U271" s="132"/>
    </row>
    <row r="272" ht="12.75" customHeight="1">
      <c r="A272" s="132"/>
      <c r="B272" s="132"/>
      <c r="C272" s="132"/>
      <c r="D272" s="132"/>
      <c r="E272" s="133"/>
      <c r="F272" s="132"/>
      <c r="G272" s="132"/>
      <c r="H272" s="132"/>
      <c r="I272" s="132"/>
      <c r="J272" s="132"/>
      <c r="K272" s="132"/>
      <c r="L272" s="132"/>
      <c r="M272" s="135"/>
      <c r="N272" s="135"/>
      <c r="O272" s="132"/>
      <c r="P272" s="139"/>
      <c r="Q272" s="132"/>
      <c r="R272" s="135"/>
      <c r="S272" s="132"/>
      <c r="T272" s="132"/>
      <c r="U272" s="132"/>
    </row>
    <row r="273" ht="12.75" customHeight="1">
      <c r="A273" s="132"/>
      <c r="B273" s="132"/>
      <c r="C273" s="132"/>
      <c r="D273" s="132"/>
      <c r="E273" s="133"/>
      <c r="F273" s="132"/>
      <c r="G273" s="132"/>
      <c r="H273" s="132"/>
      <c r="I273" s="132"/>
      <c r="J273" s="132"/>
      <c r="K273" s="132"/>
      <c r="L273" s="132"/>
      <c r="M273" s="135"/>
      <c r="N273" s="135"/>
      <c r="O273" s="132"/>
      <c r="P273" s="139"/>
      <c r="Q273" s="132"/>
      <c r="R273" s="135"/>
      <c r="S273" s="132"/>
      <c r="T273" s="132"/>
      <c r="U273" s="132"/>
    </row>
    <row r="274" ht="12.75" customHeight="1">
      <c r="A274" s="132"/>
      <c r="B274" s="132"/>
      <c r="C274" s="132"/>
      <c r="D274" s="132"/>
      <c r="E274" s="133"/>
      <c r="F274" s="132"/>
      <c r="G274" s="132"/>
      <c r="H274" s="132"/>
      <c r="I274" s="132"/>
      <c r="J274" s="132"/>
      <c r="K274" s="132"/>
      <c r="L274" s="132"/>
      <c r="M274" s="135"/>
      <c r="N274" s="135"/>
      <c r="O274" s="132"/>
      <c r="P274" s="139"/>
      <c r="Q274" s="132"/>
      <c r="R274" s="135"/>
      <c r="S274" s="132"/>
      <c r="T274" s="132"/>
      <c r="U274" s="132"/>
    </row>
    <row r="275" ht="12.75" customHeight="1">
      <c r="A275" s="132"/>
      <c r="B275" s="132"/>
      <c r="C275" s="132"/>
      <c r="D275" s="132"/>
      <c r="E275" s="133"/>
      <c r="F275" s="132"/>
      <c r="G275" s="132"/>
      <c r="H275" s="132"/>
      <c r="I275" s="132"/>
      <c r="J275" s="132"/>
      <c r="K275" s="132"/>
      <c r="L275" s="132"/>
      <c r="M275" s="135"/>
      <c r="N275" s="135"/>
      <c r="O275" s="132"/>
      <c r="P275" s="139"/>
      <c r="Q275" s="132"/>
      <c r="R275" s="135"/>
      <c r="S275" s="132"/>
      <c r="T275" s="132"/>
      <c r="U275" s="132"/>
    </row>
    <row r="276" ht="12.75" customHeight="1">
      <c r="A276" s="132"/>
      <c r="B276" s="132"/>
      <c r="C276" s="132"/>
      <c r="D276" s="132"/>
      <c r="E276" s="133"/>
      <c r="F276" s="132"/>
      <c r="G276" s="132"/>
      <c r="H276" s="132"/>
      <c r="I276" s="132"/>
      <c r="J276" s="132"/>
      <c r="K276" s="132"/>
      <c r="L276" s="132"/>
      <c r="M276" s="135"/>
      <c r="N276" s="135"/>
      <c r="O276" s="132"/>
      <c r="P276" s="139"/>
      <c r="Q276" s="132"/>
      <c r="R276" s="135"/>
      <c r="S276" s="132"/>
      <c r="T276" s="132"/>
      <c r="U276" s="132"/>
    </row>
    <row r="277" ht="12.75" customHeight="1">
      <c r="A277" s="132"/>
      <c r="B277" s="132"/>
      <c r="C277" s="132"/>
      <c r="D277" s="132"/>
      <c r="E277" s="133"/>
      <c r="F277" s="132"/>
      <c r="G277" s="132"/>
      <c r="H277" s="132"/>
      <c r="I277" s="132"/>
      <c r="J277" s="132"/>
      <c r="K277" s="132"/>
      <c r="L277" s="132"/>
      <c r="M277" s="135"/>
      <c r="N277" s="135"/>
      <c r="O277" s="132"/>
      <c r="P277" s="139"/>
      <c r="Q277" s="132"/>
      <c r="R277" s="135"/>
      <c r="S277" s="132"/>
      <c r="T277" s="132"/>
      <c r="U277" s="132"/>
    </row>
    <row r="278" ht="12.75" customHeight="1">
      <c r="A278" s="132"/>
      <c r="B278" s="132"/>
      <c r="C278" s="132"/>
      <c r="D278" s="132"/>
      <c r="E278" s="133"/>
      <c r="F278" s="132"/>
      <c r="G278" s="132"/>
      <c r="H278" s="132"/>
      <c r="I278" s="132"/>
      <c r="J278" s="132"/>
      <c r="K278" s="132"/>
      <c r="L278" s="132"/>
      <c r="M278" s="135"/>
      <c r="N278" s="135"/>
      <c r="O278" s="132"/>
      <c r="P278" s="139"/>
      <c r="Q278" s="132"/>
      <c r="R278" s="135"/>
      <c r="S278" s="132"/>
      <c r="T278" s="132"/>
      <c r="U278" s="132"/>
    </row>
    <row r="279" ht="12.75" customHeight="1">
      <c r="A279" s="132"/>
      <c r="B279" s="132"/>
      <c r="C279" s="132"/>
      <c r="D279" s="132"/>
      <c r="E279" s="133"/>
      <c r="F279" s="132"/>
      <c r="G279" s="132"/>
      <c r="H279" s="132"/>
      <c r="I279" s="132"/>
      <c r="J279" s="132"/>
      <c r="K279" s="132"/>
      <c r="L279" s="132"/>
      <c r="M279" s="135"/>
      <c r="N279" s="135"/>
      <c r="O279" s="132"/>
      <c r="P279" s="139"/>
      <c r="Q279" s="132"/>
      <c r="R279" s="135"/>
      <c r="S279" s="132"/>
      <c r="T279" s="132"/>
      <c r="U279" s="132"/>
    </row>
    <row r="280" ht="12.75" customHeight="1">
      <c r="A280" s="132"/>
      <c r="B280" s="132"/>
      <c r="C280" s="132"/>
      <c r="D280" s="132"/>
      <c r="E280" s="133"/>
      <c r="F280" s="132"/>
      <c r="G280" s="132"/>
      <c r="H280" s="132"/>
      <c r="I280" s="132"/>
      <c r="J280" s="132"/>
      <c r="K280" s="132"/>
      <c r="L280" s="132"/>
      <c r="M280" s="135"/>
      <c r="N280" s="135"/>
      <c r="O280" s="132"/>
      <c r="P280" s="139"/>
      <c r="Q280" s="132"/>
      <c r="R280" s="135"/>
      <c r="S280" s="132"/>
      <c r="T280" s="132"/>
      <c r="U280" s="132"/>
    </row>
    <row r="281" ht="12.75" customHeight="1">
      <c r="A281" s="132"/>
      <c r="B281" s="132"/>
      <c r="C281" s="132"/>
      <c r="D281" s="132"/>
      <c r="E281" s="133"/>
      <c r="F281" s="132"/>
      <c r="G281" s="132"/>
      <c r="H281" s="132"/>
      <c r="I281" s="132"/>
      <c r="J281" s="132"/>
      <c r="K281" s="132"/>
      <c r="L281" s="132"/>
      <c r="M281" s="135"/>
      <c r="N281" s="135"/>
      <c r="O281" s="132"/>
      <c r="P281" s="139"/>
      <c r="Q281" s="132"/>
      <c r="R281" s="135"/>
      <c r="S281" s="132"/>
      <c r="T281" s="132"/>
      <c r="U281" s="132"/>
    </row>
    <row r="282" ht="12.75" customHeight="1">
      <c r="A282" s="132"/>
      <c r="B282" s="132"/>
      <c r="C282" s="132"/>
      <c r="D282" s="132"/>
      <c r="E282" s="133"/>
      <c r="F282" s="132"/>
      <c r="G282" s="132"/>
      <c r="H282" s="132"/>
      <c r="I282" s="132"/>
      <c r="J282" s="132"/>
      <c r="K282" s="132"/>
      <c r="L282" s="132"/>
      <c r="M282" s="135"/>
      <c r="N282" s="135"/>
      <c r="O282" s="132"/>
      <c r="P282" s="139"/>
      <c r="Q282" s="132"/>
      <c r="R282" s="135"/>
      <c r="S282" s="132"/>
      <c r="T282" s="132"/>
      <c r="U282" s="132"/>
    </row>
    <row r="283" ht="12.75" customHeight="1">
      <c r="A283" s="132"/>
      <c r="B283" s="132"/>
      <c r="C283" s="132"/>
      <c r="D283" s="132"/>
      <c r="E283" s="133"/>
      <c r="F283" s="132"/>
      <c r="G283" s="132"/>
      <c r="H283" s="132"/>
      <c r="I283" s="132"/>
      <c r="J283" s="132"/>
      <c r="K283" s="132"/>
      <c r="L283" s="132"/>
      <c r="M283" s="135"/>
      <c r="N283" s="135"/>
      <c r="O283" s="132"/>
      <c r="P283" s="139"/>
      <c r="Q283" s="132"/>
      <c r="R283" s="135"/>
      <c r="S283" s="132"/>
      <c r="T283" s="132"/>
      <c r="U283" s="132"/>
    </row>
    <row r="284" ht="12.75" customHeight="1">
      <c r="A284" s="132"/>
      <c r="B284" s="132"/>
      <c r="C284" s="132"/>
      <c r="D284" s="132"/>
      <c r="E284" s="133"/>
      <c r="F284" s="132"/>
      <c r="G284" s="132"/>
      <c r="H284" s="132"/>
      <c r="I284" s="132"/>
      <c r="J284" s="132"/>
      <c r="K284" s="132"/>
      <c r="L284" s="132"/>
      <c r="M284" s="135"/>
      <c r="N284" s="135"/>
      <c r="O284" s="132"/>
      <c r="P284" s="139"/>
      <c r="Q284" s="132"/>
      <c r="R284" s="135"/>
      <c r="S284" s="132"/>
      <c r="T284" s="132"/>
      <c r="U284" s="132"/>
    </row>
    <row r="285" ht="12.75" customHeight="1">
      <c r="A285" s="132"/>
      <c r="B285" s="132"/>
      <c r="C285" s="132"/>
      <c r="D285" s="132"/>
      <c r="E285" s="133"/>
      <c r="F285" s="132"/>
      <c r="G285" s="132"/>
      <c r="H285" s="132"/>
      <c r="I285" s="132"/>
      <c r="J285" s="132"/>
      <c r="K285" s="132"/>
      <c r="L285" s="132"/>
      <c r="M285" s="135"/>
      <c r="N285" s="135"/>
      <c r="O285" s="132"/>
      <c r="P285" s="139"/>
      <c r="Q285" s="132"/>
      <c r="R285" s="135"/>
      <c r="S285" s="132"/>
      <c r="T285" s="132"/>
      <c r="U285" s="132"/>
    </row>
    <row r="286" ht="12.75" customHeight="1">
      <c r="A286" s="132"/>
      <c r="B286" s="132"/>
      <c r="C286" s="132"/>
      <c r="D286" s="132"/>
      <c r="E286" s="133"/>
      <c r="F286" s="132"/>
      <c r="G286" s="132"/>
      <c r="H286" s="132"/>
      <c r="I286" s="132"/>
      <c r="J286" s="132"/>
      <c r="K286" s="132"/>
      <c r="L286" s="132"/>
      <c r="M286" s="135"/>
      <c r="N286" s="135"/>
      <c r="O286" s="132"/>
      <c r="P286" s="139"/>
      <c r="Q286" s="132"/>
      <c r="R286" s="135"/>
      <c r="S286" s="132"/>
      <c r="T286" s="132"/>
      <c r="U286" s="132"/>
    </row>
    <row r="287" ht="12.75" customHeight="1">
      <c r="A287" s="132"/>
      <c r="B287" s="132"/>
      <c r="C287" s="132"/>
      <c r="D287" s="132"/>
      <c r="E287" s="133"/>
      <c r="F287" s="132"/>
      <c r="G287" s="132"/>
      <c r="H287" s="132"/>
      <c r="I287" s="132"/>
      <c r="J287" s="132"/>
      <c r="K287" s="132"/>
      <c r="L287" s="132"/>
      <c r="M287" s="135"/>
      <c r="N287" s="135"/>
      <c r="O287" s="132"/>
      <c r="P287" s="139"/>
      <c r="Q287" s="132"/>
      <c r="R287" s="135"/>
      <c r="S287" s="132"/>
      <c r="T287" s="132"/>
      <c r="U287" s="132"/>
    </row>
    <row r="288" ht="12.75" customHeight="1">
      <c r="A288" s="132"/>
      <c r="B288" s="132"/>
      <c r="C288" s="132"/>
      <c r="D288" s="132"/>
      <c r="E288" s="133"/>
      <c r="F288" s="132"/>
      <c r="G288" s="132"/>
      <c r="H288" s="132"/>
      <c r="I288" s="132"/>
      <c r="J288" s="132"/>
      <c r="K288" s="132"/>
      <c r="L288" s="132"/>
      <c r="M288" s="135"/>
      <c r="N288" s="135"/>
      <c r="O288" s="132"/>
      <c r="P288" s="139"/>
      <c r="Q288" s="132"/>
      <c r="R288" s="135"/>
      <c r="S288" s="132"/>
      <c r="T288" s="132"/>
      <c r="U288" s="132"/>
    </row>
    <row r="289" ht="12.75" customHeight="1">
      <c r="A289" s="132"/>
      <c r="B289" s="132"/>
      <c r="C289" s="132"/>
      <c r="D289" s="132"/>
      <c r="E289" s="133"/>
      <c r="F289" s="132"/>
      <c r="G289" s="132"/>
      <c r="H289" s="132"/>
      <c r="I289" s="132"/>
      <c r="J289" s="132"/>
      <c r="K289" s="132"/>
      <c r="L289" s="132"/>
      <c r="M289" s="135"/>
      <c r="N289" s="135"/>
      <c r="O289" s="132"/>
      <c r="P289" s="139"/>
      <c r="Q289" s="132"/>
      <c r="R289" s="135"/>
      <c r="S289" s="132"/>
      <c r="T289" s="132"/>
      <c r="U289" s="132"/>
    </row>
    <row r="290" ht="12.75" customHeight="1">
      <c r="A290" s="132"/>
      <c r="B290" s="132"/>
      <c r="C290" s="132"/>
      <c r="D290" s="132"/>
      <c r="E290" s="133"/>
      <c r="F290" s="132"/>
      <c r="G290" s="132"/>
      <c r="H290" s="132"/>
      <c r="I290" s="132"/>
      <c r="J290" s="132"/>
      <c r="K290" s="132"/>
      <c r="L290" s="132"/>
      <c r="M290" s="135"/>
      <c r="N290" s="135"/>
      <c r="O290" s="132"/>
      <c r="P290" s="139"/>
      <c r="Q290" s="132"/>
      <c r="R290" s="135"/>
      <c r="S290" s="132"/>
      <c r="T290" s="132"/>
      <c r="U290" s="132"/>
    </row>
    <row r="291" ht="12.75" customHeight="1">
      <c r="A291" s="132"/>
      <c r="B291" s="132"/>
      <c r="C291" s="132"/>
      <c r="D291" s="132"/>
      <c r="E291" s="133"/>
      <c r="F291" s="132"/>
      <c r="G291" s="132"/>
      <c r="H291" s="132"/>
      <c r="I291" s="132"/>
      <c r="J291" s="132"/>
      <c r="K291" s="132"/>
      <c r="L291" s="132"/>
      <c r="M291" s="135"/>
      <c r="N291" s="135"/>
      <c r="O291" s="132"/>
      <c r="P291" s="139"/>
      <c r="Q291" s="132"/>
      <c r="R291" s="135"/>
      <c r="S291" s="132"/>
      <c r="T291" s="132"/>
      <c r="U291" s="132"/>
    </row>
    <row r="292" ht="12.75" customHeight="1">
      <c r="A292" s="132"/>
      <c r="B292" s="132"/>
      <c r="C292" s="132"/>
      <c r="D292" s="132"/>
      <c r="E292" s="133"/>
      <c r="F292" s="132"/>
      <c r="G292" s="132"/>
      <c r="H292" s="132"/>
      <c r="I292" s="132"/>
      <c r="J292" s="132"/>
      <c r="K292" s="132"/>
      <c r="L292" s="132"/>
      <c r="M292" s="135"/>
      <c r="N292" s="135"/>
      <c r="O292" s="132"/>
      <c r="P292" s="139"/>
      <c r="Q292" s="132"/>
      <c r="R292" s="135"/>
      <c r="S292" s="132"/>
      <c r="T292" s="132"/>
      <c r="U292" s="132"/>
    </row>
    <row r="293" ht="12.75" customHeight="1">
      <c r="A293" s="132"/>
      <c r="B293" s="132"/>
      <c r="C293" s="132"/>
      <c r="D293" s="132"/>
      <c r="E293" s="133"/>
      <c r="F293" s="132"/>
      <c r="G293" s="132"/>
      <c r="H293" s="132"/>
      <c r="I293" s="132"/>
      <c r="J293" s="132"/>
      <c r="K293" s="132"/>
      <c r="L293" s="132"/>
      <c r="M293" s="135"/>
      <c r="N293" s="135"/>
      <c r="O293" s="132"/>
      <c r="P293" s="139"/>
      <c r="Q293" s="132"/>
      <c r="R293" s="135"/>
      <c r="S293" s="132"/>
      <c r="T293" s="132"/>
      <c r="U293" s="132"/>
    </row>
    <row r="294" ht="12.75" customHeight="1">
      <c r="A294" s="132"/>
      <c r="B294" s="132"/>
      <c r="C294" s="132"/>
      <c r="D294" s="132"/>
      <c r="E294" s="133"/>
      <c r="F294" s="132"/>
      <c r="G294" s="132"/>
      <c r="H294" s="132"/>
      <c r="I294" s="132"/>
      <c r="J294" s="132"/>
      <c r="K294" s="132"/>
      <c r="L294" s="132"/>
      <c r="M294" s="135"/>
      <c r="N294" s="135"/>
      <c r="O294" s="132"/>
      <c r="P294" s="139"/>
      <c r="Q294" s="132"/>
      <c r="R294" s="135"/>
      <c r="S294" s="132"/>
      <c r="T294" s="132"/>
      <c r="U294" s="132"/>
    </row>
    <row r="295" ht="12.75" customHeight="1">
      <c r="A295" s="132"/>
      <c r="B295" s="132"/>
      <c r="C295" s="132"/>
      <c r="D295" s="132"/>
      <c r="E295" s="133"/>
      <c r="F295" s="132"/>
      <c r="G295" s="132"/>
      <c r="H295" s="132"/>
      <c r="I295" s="132"/>
      <c r="J295" s="132"/>
      <c r="K295" s="132"/>
      <c r="L295" s="132"/>
      <c r="M295" s="135"/>
      <c r="N295" s="135"/>
      <c r="O295" s="132"/>
      <c r="P295" s="139"/>
      <c r="Q295" s="132"/>
      <c r="R295" s="135"/>
      <c r="S295" s="132"/>
      <c r="T295" s="132"/>
      <c r="U295" s="132"/>
    </row>
    <row r="296" ht="12.75" customHeight="1">
      <c r="A296" s="132"/>
      <c r="B296" s="132"/>
      <c r="C296" s="132"/>
      <c r="D296" s="132"/>
      <c r="E296" s="133"/>
      <c r="F296" s="132"/>
      <c r="G296" s="132"/>
      <c r="H296" s="132"/>
      <c r="I296" s="132"/>
      <c r="J296" s="132"/>
      <c r="K296" s="132"/>
      <c r="L296" s="132"/>
      <c r="M296" s="135"/>
      <c r="N296" s="135"/>
      <c r="O296" s="132"/>
      <c r="P296" s="139"/>
      <c r="Q296" s="132"/>
      <c r="R296" s="135"/>
      <c r="S296" s="132"/>
      <c r="T296" s="132"/>
      <c r="U296" s="132"/>
    </row>
    <row r="297" ht="12.75" customHeight="1">
      <c r="A297" s="132"/>
      <c r="B297" s="132"/>
      <c r="C297" s="132"/>
      <c r="D297" s="132"/>
      <c r="E297" s="133"/>
      <c r="F297" s="132"/>
      <c r="G297" s="132"/>
      <c r="H297" s="132"/>
      <c r="I297" s="132"/>
      <c r="J297" s="132"/>
      <c r="K297" s="132"/>
      <c r="L297" s="132"/>
      <c r="M297" s="135"/>
      <c r="N297" s="135"/>
      <c r="O297" s="132"/>
      <c r="P297" s="139"/>
      <c r="Q297" s="132"/>
      <c r="R297" s="135"/>
      <c r="S297" s="132"/>
      <c r="T297" s="132"/>
      <c r="U297" s="132"/>
    </row>
    <row r="298" ht="12.75" customHeight="1">
      <c r="A298" s="132"/>
      <c r="B298" s="132"/>
      <c r="C298" s="132"/>
      <c r="D298" s="132"/>
      <c r="E298" s="133"/>
      <c r="F298" s="132"/>
      <c r="G298" s="132"/>
      <c r="H298" s="132"/>
      <c r="I298" s="132"/>
      <c r="J298" s="132"/>
      <c r="K298" s="132"/>
      <c r="L298" s="132"/>
      <c r="M298" s="135"/>
      <c r="N298" s="135"/>
      <c r="O298" s="132"/>
      <c r="P298" s="139"/>
      <c r="Q298" s="132"/>
      <c r="R298" s="135"/>
      <c r="S298" s="132"/>
      <c r="T298" s="132"/>
      <c r="U298" s="132"/>
    </row>
    <row r="299" ht="12.75" customHeight="1">
      <c r="A299" s="132"/>
      <c r="B299" s="132"/>
      <c r="C299" s="132"/>
      <c r="D299" s="132"/>
      <c r="E299" s="133"/>
      <c r="F299" s="132"/>
      <c r="G299" s="132"/>
      <c r="H299" s="132"/>
      <c r="I299" s="132"/>
      <c r="J299" s="132"/>
      <c r="K299" s="132"/>
      <c r="L299" s="132"/>
      <c r="M299" s="135"/>
      <c r="N299" s="135"/>
      <c r="O299" s="132"/>
      <c r="P299" s="139"/>
      <c r="Q299" s="132"/>
      <c r="R299" s="135"/>
      <c r="S299" s="132"/>
      <c r="T299" s="132"/>
      <c r="U299" s="132"/>
    </row>
    <row r="300" ht="12.75" customHeight="1">
      <c r="A300" s="132"/>
      <c r="B300" s="132"/>
      <c r="C300" s="132"/>
      <c r="D300" s="132"/>
      <c r="E300" s="133"/>
      <c r="F300" s="132"/>
      <c r="G300" s="132"/>
      <c r="H300" s="132"/>
      <c r="I300" s="132"/>
      <c r="J300" s="132"/>
      <c r="K300" s="132"/>
      <c r="L300" s="132"/>
      <c r="M300" s="135"/>
      <c r="N300" s="135"/>
      <c r="O300" s="132"/>
      <c r="P300" s="139"/>
      <c r="Q300" s="132"/>
      <c r="R300" s="135"/>
      <c r="S300" s="132"/>
      <c r="T300" s="132"/>
      <c r="U300" s="132"/>
    </row>
    <row r="301" ht="12.75" customHeight="1">
      <c r="A301" s="132"/>
      <c r="B301" s="132"/>
      <c r="C301" s="132"/>
      <c r="D301" s="132"/>
      <c r="E301" s="133"/>
      <c r="F301" s="132"/>
      <c r="G301" s="132"/>
      <c r="H301" s="132"/>
      <c r="I301" s="132"/>
      <c r="J301" s="132"/>
      <c r="K301" s="132"/>
      <c r="L301" s="132"/>
      <c r="M301" s="135"/>
      <c r="N301" s="135"/>
      <c r="O301" s="132"/>
      <c r="P301" s="139"/>
      <c r="Q301" s="132"/>
      <c r="R301" s="135"/>
      <c r="S301" s="132"/>
      <c r="T301" s="132"/>
      <c r="U301" s="132"/>
    </row>
    <row r="302" ht="12.75" customHeight="1">
      <c r="A302" s="132"/>
      <c r="B302" s="132"/>
      <c r="C302" s="132"/>
      <c r="D302" s="132"/>
      <c r="E302" s="133"/>
      <c r="F302" s="132"/>
      <c r="G302" s="132"/>
      <c r="H302" s="132"/>
      <c r="I302" s="132"/>
      <c r="J302" s="132"/>
      <c r="K302" s="132"/>
      <c r="L302" s="132"/>
      <c r="M302" s="135"/>
      <c r="N302" s="135"/>
      <c r="O302" s="132"/>
      <c r="P302" s="139"/>
      <c r="Q302" s="132"/>
      <c r="R302" s="135"/>
      <c r="S302" s="132"/>
      <c r="T302" s="132"/>
      <c r="U302" s="132"/>
    </row>
    <row r="303" ht="12.75" customHeight="1">
      <c r="A303" s="132"/>
      <c r="B303" s="132"/>
      <c r="C303" s="132"/>
      <c r="D303" s="132"/>
      <c r="E303" s="133"/>
      <c r="F303" s="132"/>
      <c r="G303" s="132"/>
      <c r="H303" s="132"/>
      <c r="I303" s="132"/>
      <c r="J303" s="132"/>
      <c r="K303" s="132"/>
      <c r="L303" s="132"/>
      <c r="M303" s="135"/>
      <c r="N303" s="135"/>
      <c r="O303" s="132"/>
      <c r="P303" s="139"/>
      <c r="Q303" s="132"/>
      <c r="R303" s="135"/>
      <c r="S303" s="132"/>
      <c r="T303" s="132"/>
      <c r="U303" s="132"/>
    </row>
    <row r="304" ht="12.75" customHeight="1">
      <c r="A304" s="132"/>
      <c r="B304" s="132"/>
      <c r="C304" s="132"/>
      <c r="D304" s="132"/>
      <c r="E304" s="133"/>
      <c r="F304" s="132"/>
      <c r="G304" s="132"/>
      <c r="H304" s="132"/>
      <c r="I304" s="132"/>
      <c r="J304" s="132"/>
      <c r="K304" s="132"/>
      <c r="L304" s="132"/>
      <c r="M304" s="135"/>
      <c r="N304" s="135"/>
      <c r="O304" s="132"/>
      <c r="P304" s="139"/>
      <c r="Q304" s="132"/>
      <c r="R304" s="135"/>
      <c r="S304" s="132"/>
      <c r="T304" s="132"/>
      <c r="U304" s="132"/>
    </row>
    <row r="305" ht="12.75" customHeight="1">
      <c r="A305" s="132"/>
      <c r="B305" s="132"/>
      <c r="C305" s="132"/>
      <c r="D305" s="132"/>
      <c r="E305" s="133"/>
      <c r="F305" s="132"/>
      <c r="G305" s="132"/>
      <c r="H305" s="132"/>
      <c r="I305" s="132"/>
      <c r="J305" s="132"/>
      <c r="K305" s="132"/>
      <c r="L305" s="132"/>
      <c r="M305" s="135"/>
      <c r="N305" s="135"/>
      <c r="O305" s="132"/>
      <c r="P305" s="139"/>
      <c r="Q305" s="132"/>
      <c r="R305" s="135"/>
      <c r="S305" s="132"/>
      <c r="T305" s="132"/>
      <c r="U305" s="132"/>
    </row>
    <row r="306" ht="12.75" customHeight="1">
      <c r="A306" s="132"/>
      <c r="B306" s="132"/>
      <c r="C306" s="132"/>
      <c r="D306" s="132"/>
      <c r="E306" s="133"/>
      <c r="F306" s="132"/>
      <c r="G306" s="132"/>
      <c r="H306" s="132"/>
      <c r="I306" s="132"/>
      <c r="J306" s="132"/>
      <c r="K306" s="132"/>
      <c r="L306" s="132"/>
      <c r="M306" s="135"/>
      <c r="N306" s="135"/>
      <c r="O306" s="132"/>
      <c r="P306" s="139"/>
      <c r="Q306" s="132"/>
      <c r="R306" s="135"/>
      <c r="S306" s="132"/>
      <c r="T306" s="132"/>
      <c r="U306" s="132"/>
    </row>
    <row r="307" ht="12.75" customHeight="1">
      <c r="A307" s="132"/>
      <c r="B307" s="132"/>
      <c r="C307" s="132"/>
      <c r="D307" s="132"/>
      <c r="E307" s="133"/>
      <c r="F307" s="132"/>
      <c r="G307" s="132"/>
      <c r="H307" s="132"/>
      <c r="I307" s="132"/>
      <c r="J307" s="132"/>
      <c r="K307" s="132"/>
      <c r="L307" s="132"/>
      <c r="M307" s="135"/>
      <c r="N307" s="135"/>
      <c r="O307" s="132"/>
      <c r="P307" s="139"/>
      <c r="Q307" s="132"/>
      <c r="R307" s="135"/>
      <c r="S307" s="132"/>
      <c r="T307" s="132"/>
      <c r="U307" s="132"/>
    </row>
    <row r="308" ht="12.75" customHeight="1">
      <c r="A308" s="132"/>
      <c r="B308" s="132"/>
      <c r="C308" s="132"/>
      <c r="D308" s="132"/>
      <c r="E308" s="133"/>
      <c r="F308" s="132"/>
      <c r="G308" s="132"/>
      <c r="H308" s="132"/>
      <c r="I308" s="132"/>
      <c r="J308" s="132"/>
      <c r="K308" s="132"/>
      <c r="L308" s="132"/>
      <c r="M308" s="135"/>
      <c r="N308" s="135"/>
      <c r="O308" s="132"/>
      <c r="P308" s="139"/>
      <c r="Q308" s="132"/>
      <c r="R308" s="135"/>
      <c r="S308" s="132"/>
      <c r="T308" s="132"/>
      <c r="U308" s="132"/>
    </row>
    <row r="309" ht="12.75" customHeight="1">
      <c r="A309" s="132"/>
      <c r="B309" s="132"/>
      <c r="C309" s="132"/>
      <c r="D309" s="132"/>
      <c r="E309" s="133"/>
      <c r="F309" s="132"/>
      <c r="G309" s="132"/>
      <c r="H309" s="132"/>
      <c r="I309" s="132"/>
      <c r="J309" s="132"/>
      <c r="K309" s="132"/>
      <c r="L309" s="132"/>
      <c r="M309" s="135"/>
      <c r="N309" s="135"/>
      <c r="O309" s="132"/>
      <c r="P309" s="139"/>
      <c r="Q309" s="132"/>
      <c r="R309" s="135"/>
      <c r="S309" s="132"/>
      <c r="T309" s="132"/>
      <c r="U309" s="132"/>
    </row>
    <row r="310" ht="12.75" customHeight="1">
      <c r="A310" s="132"/>
      <c r="B310" s="132"/>
      <c r="C310" s="132"/>
      <c r="D310" s="132"/>
      <c r="E310" s="133"/>
      <c r="F310" s="132"/>
      <c r="G310" s="132"/>
      <c r="H310" s="132"/>
      <c r="I310" s="132"/>
      <c r="J310" s="132"/>
      <c r="K310" s="132"/>
      <c r="L310" s="132"/>
      <c r="M310" s="135"/>
      <c r="N310" s="135"/>
      <c r="O310" s="132"/>
      <c r="P310" s="139"/>
      <c r="Q310" s="132"/>
      <c r="R310" s="135"/>
      <c r="S310" s="132"/>
      <c r="T310" s="132"/>
      <c r="U310" s="132"/>
    </row>
    <row r="311" ht="12.75" customHeight="1">
      <c r="A311" s="132"/>
      <c r="B311" s="132"/>
      <c r="C311" s="132"/>
      <c r="D311" s="132"/>
      <c r="E311" s="133"/>
      <c r="F311" s="132"/>
      <c r="G311" s="132"/>
      <c r="H311" s="132"/>
      <c r="I311" s="132"/>
      <c r="J311" s="132"/>
      <c r="K311" s="132"/>
      <c r="L311" s="132"/>
      <c r="M311" s="135"/>
      <c r="N311" s="135"/>
      <c r="O311" s="132"/>
      <c r="P311" s="139"/>
      <c r="Q311" s="132"/>
      <c r="R311" s="135"/>
      <c r="S311" s="132"/>
      <c r="T311" s="132"/>
      <c r="U311" s="132"/>
    </row>
    <row r="312" ht="12.75" customHeight="1">
      <c r="A312" s="132"/>
      <c r="B312" s="132"/>
      <c r="C312" s="132"/>
      <c r="D312" s="132"/>
      <c r="E312" s="133"/>
      <c r="F312" s="132"/>
      <c r="G312" s="132"/>
      <c r="H312" s="132"/>
      <c r="I312" s="132"/>
      <c r="J312" s="132"/>
      <c r="K312" s="132"/>
      <c r="L312" s="132"/>
      <c r="M312" s="135"/>
      <c r="N312" s="135"/>
      <c r="O312" s="132"/>
      <c r="P312" s="139"/>
      <c r="Q312" s="132"/>
      <c r="R312" s="135"/>
      <c r="S312" s="132"/>
      <c r="T312" s="132"/>
      <c r="U312" s="132"/>
    </row>
    <row r="313" ht="12.75" customHeight="1">
      <c r="A313" s="132"/>
      <c r="B313" s="132"/>
      <c r="C313" s="132"/>
      <c r="D313" s="132"/>
      <c r="E313" s="133"/>
      <c r="F313" s="132"/>
      <c r="G313" s="132"/>
      <c r="H313" s="132"/>
      <c r="I313" s="132"/>
      <c r="J313" s="132"/>
      <c r="K313" s="132"/>
      <c r="L313" s="132"/>
      <c r="M313" s="135"/>
      <c r="N313" s="135"/>
      <c r="O313" s="132"/>
      <c r="P313" s="139"/>
      <c r="Q313" s="132"/>
      <c r="R313" s="135"/>
      <c r="S313" s="132"/>
      <c r="T313" s="132"/>
      <c r="U313" s="132"/>
    </row>
    <row r="314" ht="12.75" customHeight="1">
      <c r="A314" s="132"/>
      <c r="B314" s="132"/>
      <c r="C314" s="132"/>
      <c r="D314" s="132"/>
      <c r="E314" s="133"/>
      <c r="F314" s="132"/>
      <c r="G314" s="132"/>
      <c r="H314" s="132"/>
      <c r="I314" s="132"/>
      <c r="J314" s="132"/>
      <c r="K314" s="132"/>
      <c r="L314" s="132"/>
      <c r="M314" s="135"/>
      <c r="N314" s="135"/>
      <c r="O314" s="132"/>
      <c r="P314" s="139"/>
      <c r="Q314" s="132"/>
      <c r="R314" s="135"/>
      <c r="S314" s="132"/>
      <c r="T314" s="132"/>
      <c r="U314" s="132"/>
    </row>
    <row r="315" ht="12.75" customHeight="1">
      <c r="A315" s="132"/>
      <c r="B315" s="132"/>
      <c r="C315" s="132"/>
      <c r="D315" s="132"/>
      <c r="E315" s="133"/>
      <c r="F315" s="132"/>
      <c r="G315" s="132"/>
      <c r="H315" s="132"/>
      <c r="I315" s="132"/>
      <c r="J315" s="132"/>
      <c r="K315" s="132"/>
      <c r="L315" s="132"/>
      <c r="M315" s="135"/>
      <c r="N315" s="135"/>
      <c r="O315" s="132"/>
      <c r="P315" s="139"/>
      <c r="Q315" s="132"/>
      <c r="R315" s="135"/>
      <c r="S315" s="132"/>
      <c r="T315" s="132"/>
      <c r="U315" s="132"/>
    </row>
    <row r="316" ht="12.75" customHeight="1">
      <c r="A316" s="132"/>
      <c r="B316" s="132"/>
      <c r="C316" s="132"/>
      <c r="D316" s="132"/>
      <c r="E316" s="133"/>
      <c r="F316" s="132"/>
      <c r="G316" s="132"/>
      <c r="H316" s="132"/>
      <c r="I316" s="132"/>
      <c r="J316" s="132"/>
      <c r="K316" s="132"/>
      <c r="L316" s="132"/>
      <c r="M316" s="135"/>
      <c r="N316" s="135"/>
      <c r="O316" s="132"/>
      <c r="P316" s="139"/>
      <c r="Q316" s="132"/>
      <c r="R316" s="135"/>
      <c r="S316" s="132"/>
      <c r="T316" s="132"/>
      <c r="U316" s="132"/>
    </row>
    <row r="317" ht="12.75" customHeight="1">
      <c r="A317" s="132"/>
      <c r="B317" s="132"/>
      <c r="C317" s="132"/>
      <c r="D317" s="132"/>
      <c r="E317" s="133"/>
      <c r="F317" s="132"/>
      <c r="G317" s="132"/>
      <c r="H317" s="132"/>
      <c r="I317" s="132"/>
      <c r="J317" s="132"/>
      <c r="K317" s="132"/>
      <c r="L317" s="132"/>
      <c r="M317" s="135"/>
      <c r="N317" s="135"/>
      <c r="O317" s="132"/>
      <c r="P317" s="139"/>
      <c r="Q317" s="132"/>
      <c r="R317" s="135"/>
      <c r="S317" s="132"/>
      <c r="T317" s="132"/>
      <c r="U317" s="132"/>
    </row>
    <row r="318" ht="12.75" customHeight="1">
      <c r="A318" s="132"/>
      <c r="B318" s="132"/>
      <c r="C318" s="132"/>
      <c r="D318" s="132"/>
      <c r="E318" s="133"/>
      <c r="F318" s="132"/>
      <c r="G318" s="132"/>
      <c r="H318" s="132"/>
      <c r="I318" s="132"/>
      <c r="J318" s="132"/>
      <c r="K318" s="132"/>
      <c r="L318" s="132"/>
      <c r="M318" s="135"/>
      <c r="N318" s="135"/>
      <c r="O318" s="132"/>
      <c r="P318" s="139"/>
      <c r="Q318" s="132"/>
      <c r="R318" s="135"/>
      <c r="S318" s="132"/>
      <c r="T318" s="132"/>
      <c r="U318" s="132"/>
    </row>
    <row r="319" ht="12.75" customHeight="1">
      <c r="A319" s="132"/>
      <c r="B319" s="132"/>
      <c r="C319" s="132"/>
      <c r="D319" s="132"/>
      <c r="E319" s="133"/>
      <c r="F319" s="132"/>
      <c r="G319" s="132"/>
      <c r="H319" s="132"/>
      <c r="I319" s="132"/>
      <c r="J319" s="132"/>
      <c r="K319" s="132"/>
      <c r="L319" s="132"/>
      <c r="M319" s="135"/>
      <c r="N319" s="135"/>
      <c r="O319" s="132"/>
      <c r="P319" s="139"/>
      <c r="Q319" s="132"/>
      <c r="R319" s="135"/>
      <c r="S319" s="132"/>
      <c r="T319" s="132"/>
      <c r="U319" s="132"/>
    </row>
    <row r="320" ht="12.75" customHeight="1">
      <c r="A320" s="132"/>
      <c r="B320" s="132"/>
      <c r="C320" s="132"/>
      <c r="D320" s="132"/>
      <c r="E320" s="133"/>
      <c r="F320" s="132"/>
      <c r="G320" s="132"/>
      <c r="H320" s="132"/>
      <c r="I320" s="132"/>
      <c r="J320" s="132"/>
      <c r="K320" s="132"/>
      <c r="L320" s="132"/>
      <c r="M320" s="135"/>
      <c r="N320" s="135"/>
      <c r="O320" s="132"/>
      <c r="P320" s="139"/>
      <c r="Q320" s="132"/>
      <c r="R320" s="135"/>
      <c r="S320" s="132"/>
      <c r="T320" s="132"/>
      <c r="U320" s="132"/>
    </row>
    <row r="321" ht="12.75" customHeight="1">
      <c r="A321" s="132"/>
      <c r="B321" s="132"/>
      <c r="C321" s="132"/>
      <c r="D321" s="132"/>
      <c r="E321" s="133"/>
      <c r="F321" s="132"/>
      <c r="G321" s="132"/>
      <c r="H321" s="132"/>
      <c r="I321" s="132"/>
      <c r="J321" s="132"/>
      <c r="K321" s="132"/>
      <c r="L321" s="132"/>
      <c r="M321" s="135"/>
      <c r="N321" s="135"/>
      <c r="O321" s="132"/>
      <c r="P321" s="139"/>
      <c r="Q321" s="132"/>
      <c r="R321" s="135"/>
      <c r="S321" s="132"/>
      <c r="T321" s="132"/>
      <c r="U321" s="132"/>
    </row>
    <row r="322" ht="12.75" customHeight="1">
      <c r="A322" s="132"/>
      <c r="B322" s="132"/>
      <c r="C322" s="132"/>
      <c r="D322" s="132"/>
      <c r="E322" s="133"/>
      <c r="F322" s="132"/>
      <c r="G322" s="132"/>
      <c r="H322" s="132"/>
      <c r="I322" s="132"/>
      <c r="J322" s="132"/>
      <c r="K322" s="132"/>
      <c r="L322" s="132"/>
      <c r="M322" s="135"/>
      <c r="N322" s="135"/>
      <c r="O322" s="132"/>
      <c r="P322" s="139"/>
      <c r="Q322" s="132"/>
      <c r="R322" s="135"/>
      <c r="S322" s="132"/>
      <c r="T322" s="132"/>
      <c r="U322" s="132"/>
    </row>
    <row r="323" ht="12.75" customHeight="1">
      <c r="A323" s="132"/>
      <c r="B323" s="132"/>
      <c r="C323" s="132"/>
      <c r="D323" s="132"/>
      <c r="E323" s="133"/>
      <c r="F323" s="132"/>
      <c r="G323" s="132"/>
      <c r="H323" s="132"/>
      <c r="I323" s="132"/>
      <c r="J323" s="132"/>
      <c r="K323" s="132"/>
      <c r="L323" s="132"/>
      <c r="M323" s="135"/>
      <c r="N323" s="135"/>
      <c r="O323" s="132"/>
      <c r="P323" s="139"/>
      <c r="Q323" s="132"/>
      <c r="R323" s="135"/>
      <c r="S323" s="132"/>
      <c r="T323" s="132"/>
      <c r="U323" s="132"/>
    </row>
    <row r="324" ht="12.75" customHeight="1">
      <c r="A324" s="132"/>
      <c r="B324" s="132"/>
      <c r="C324" s="132"/>
      <c r="D324" s="132"/>
      <c r="E324" s="133"/>
      <c r="F324" s="132"/>
      <c r="G324" s="132"/>
      <c r="H324" s="132"/>
      <c r="I324" s="132"/>
      <c r="J324" s="132"/>
      <c r="K324" s="132"/>
      <c r="L324" s="132"/>
      <c r="M324" s="135"/>
      <c r="N324" s="135"/>
      <c r="O324" s="132"/>
      <c r="P324" s="139"/>
      <c r="Q324" s="132"/>
      <c r="R324" s="135"/>
      <c r="S324" s="132"/>
      <c r="T324" s="132"/>
      <c r="U324" s="132"/>
    </row>
    <row r="325" ht="12.75" customHeight="1">
      <c r="A325" s="132"/>
      <c r="B325" s="132"/>
      <c r="C325" s="132"/>
      <c r="D325" s="132"/>
      <c r="E325" s="133"/>
      <c r="F325" s="132"/>
      <c r="G325" s="132"/>
      <c r="H325" s="132"/>
      <c r="I325" s="132"/>
      <c r="J325" s="132"/>
      <c r="K325" s="132"/>
      <c r="L325" s="132"/>
      <c r="M325" s="135"/>
      <c r="N325" s="135"/>
      <c r="O325" s="132"/>
      <c r="P325" s="139"/>
      <c r="Q325" s="132"/>
      <c r="R325" s="135"/>
      <c r="S325" s="132"/>
      <c r="T325" s="132"/>
      <c r="U325" s="132"/>
    </row>
    <row r="326" ht="12.75" customHeight="1">
      <c r="A326" s="132"/>
      <c r="B326" s="132"/>
      <c r="C326" s="132"/>
      <c r="D326" s="132"/>
      <c r="E326" s="133"/>
      <c r="F326" s="132"/>
      <c r="G326" s="132"/>
      <c r="H326" s="132"/>
      <c r="I326" s="132"/>
      <c r="J326" s="132"/>
      <c r="K326" s="132"/>
      <c r="L326" s="132"/>
      <c r="M326" s="135"/>
      <c r="N326" s="135"/>
      <c r="O326" s="132"/>
      <c r="P326" s="139"/>
      <c r="Q326" s="132"/>
      <c r="R326" s="135"/>
      <c r="S326" s="132"/>
      <c r="T326" s="132"/>
      <c r="U326" s="132"/>
    </row>
    <row r="327" ht="12.75" customHeight="1">
      <c r="A327" s="132"/>
      <c r="B327" s="132"/>
      <c r="C327" s="132"/>
      <c r="D327" s="132"/>
      <c r="E327" s="133"/>
      <c r="F327" s="132"/>
      <c r="G327" s="132"/>
      <c r="H327" s="132"/>
      <c r="I327" s="132"/>
      <c r="J327" s="132"/>
      <c r="K327" s="132"/>
      <c r="L327" s="132"/>
      <c r="M327" s="135"/>
      <c r="N327" s="135"/>
      <c r="O327" s="132"/>
      <c r="P327" s="139"/>
      <c r="Q327" s="132"/>
      <c r="R327" s="135"/>
      <c r="S327" s="132"/>
      <c r="T327" s="132"/>
      <c r="U327" s="132"/>
    </row>
    <row r="328" ht="12.75" customHeight="1">
      <c r="A328" s="132"/>
      <c r="B328" s="132"/>
      <c r="C328" s="132"/>
      <c r="D328" s="132"/>
      <c r="E328" s="133"/>
      <c r="F328" s="132"/>
      <c r="G328" s="132"/>
      <c r="H328" s="132"/>
      <c r="I328" s="132"/>
      <c r="J328" s="132"/>
      <c r="K328" s="132"/>
      <c r="L328" s="132"/>
      <c r="M328" s="135"/>
      <c r="N328" s="135"/>
      <c r="O328" s="132"/>
      <c r="P328" s="139"/>
      <c r="Q328" s="132"/>
      <c r="R328" s="135"/>
      <c r="S328" s="132"/>
      <c r="T328" s="132"/>
      <c r="U328" s="132"/>
    </row>
    <row r="329" ht="12.75" customHeight="1">
      <c r="A329" s="132"/>
      <c r="B329" s="132"/>
      <c r="C329" s="132"/>
      <c r="D329" s="132"/>
      <c r="E329" s="133"/>
      <c r="F329" s="132"/>
      <c r="G329" s="132"/>
      <c r="H329" s="132"/>
      <c r="I329" s="132"/>
      <c r="J329" s="132"/>
      <c r="K329" s="132"/>
      <c r="L329" s="132"/>
      <c r="M329" s="135"/>
      <c r="N329" s="135"/>
      <c r="O329" s="132"/>
      <c r="P329" s="139"/>
      <c r="Q329" s="132"/>
      <c r="R329" s="135"/>
      <c r="S329" s="132"/>
      <c r="T329" s="132"/>
      <c r="U329" s="132"/>
    </row>
    <row r="330" ht="12.75" customHeight="1">
      <c r="A330" s="132"/>
      <c r="B330" s="132"/>
      <c r="C330" s="132"/>
      <c r="D330" s="132"/>
      <c r="E330" s="133"/>
      <c r="F330" s="132"/>
      <c r="G330" s="132"/>
      <c r="H330" s="132"/>
      <c r="I330" s="132"/>
      <c r="J330" s="132"/>
      <c r="K330" s="132"/>
      <c r="L330" s="132"/>
      <c r="M330" s="135"/>
      <c r="N330" s="135"/>
      <c r="O330" s="132"/>
      <c r="P330" s="139"/>
      <c r="Q330" s="132"/>
      <c r="R330" s="135"/>
      <c r="S330" s="132"/>
      <c r="T330" s="132"/>
      <c r="U330" s="132"/>
    </row>
    <row r="331" ht="12.75" customHeight="1">
      <c r="A331" s="132"/>
      <c r="B331" s="132"/>
      <c r="C331" s="132"/>
      <c r="D331" s="132"/>
      <c r="E331" s="133"/>
      <c r="F331" s="132"/>
      <c r="G331" s="132"/>
      <c r="H331" s="132"/>
      <c r="I331" s="132"/>
      <c r="J331" s="132"/>
      <c r="K331" s="132"/>
      <c r="L331" s="132"/>
      <c r="M331" s="135"/>
      <c r="N331" s="135"/>
      <c r="O331" s="132"/>
      <c r="P331" s="139"/>
      <c r="Q331" s="132"/>
      <c r="R331" s="135"/>
      <c r="S331" s="132"/>
      <c r="T331" s="132"/>
      <c r="U331" s="132"/>
    </row>
    <row r="332" ht="12.75" customHeight="1">
      <c r="A332" s="132"/>
      <c r="B332" s="132"/>
      <c r="C332" s="132"/>
      <c r="D332" s="132"/>
      <c r="E332" s="133"/>
      <c r="F332" s="132"/>
      <c r="G332" s="132"/>
      <c r="H332" s="132"/>
      <c r="I332" s="132"/>
      <c r="J332" s="132"/>
      <c r="K332" s="132"/>
      <c r="L332" s="132"/>
      <c r="M332" s="135"/>
      <c r="N332" s="135"/>
      <c r="O332" s="132"/>
      <c r="P332" s="139"/>
      <c r="Q332" s="132"/>
      <c r="R332" s="135"/>
      <c r="S332" s="132"/>
      <c r="T332" s="132"/>
      <c r="U332" s="132"/>
    </row>
    <row r="333" ht="12.75" customHeight="1">
      <c r="A333" s="132"/>
      <c r="B333" s="132"/>
      <c r="C333" s="132"/>
      <c r="D333" s="132"/>
      <c r="E333" s="133"/>
      <c r="F333" s="132"/>
      <c r="G333" s="132"/>
      <c r="H333" s="132"/>
      <c r="I333" s="132"/>
      <c r="J333" s="132"/>
      <c r="K333" s="132"/>
      <c r="L333" s="132"/>
      <c r="M333" s="135"/>
      <c r="N333" s="135"/>
      <c r="O333" s="132"/>
      <c r="P333" s="139"/>
      <c r="Q333" s="132"/>
      <c r="R333" s="135"/>
      <c r="S333" s="132"/>
      <c r="T333" s="132"/>
      <c r="U333" s="132"/>
    </row>
    <row r="334" ht="12.75" customHeight="1">
      <c r="A334" s="132"/>
      <c r="B334" s="132"/>
      <c r="C334" s="132"/>
      <c r="D334" s="132"/>
      <c r="E334" s="133"/>
      <c r="F334" s="132"/>
      <c r="G334" s="132"/>
      <c r="H334" s="132"/>
      <c r="I334" s="132"/>
      <c r="J334" s="132"/>
      <c r="K334" s="132"/>
      <c r="L334" s="132"/>
      <c r="M334" s="135"/>
      <c r="N334" s="135"/>
      <c r="O334" s="132"/>
      <c r="P334" s="139"/>
      <c r="Q334" s="132"/>
      <c r="R334" s="135"/>
      <c r="S334" s="132"/>
      <c r="T334" s="132"/>
      <c r="U334" s="132"/>
    </row>
    <row r="335" ht="12.75" customHeight="1">
      <c r="A335" s="132"/>
      <c r="B335" s="132"/>
      <c r="C335" s="132"/>
      <c r="D335" s="132"/>
      <c r="E335" s="133"/>
      <c r="F335" s="132"/>
      <c r="G335" s="132"/>
      <c r="H335" s="132"/>
      <c r="I335" s="132"/>
      <c r="J335" s="132"/>
      <c r="K335" s="132"/>
      <c r="L335" s="132"/>
      <c r="M335" s="135"/>
      <c r="N335" s="135"/>
      <c r="O335" s="132"/>
      <c r="P335" s="139"/>
      <c r="Q335" s="132"/>
      <c r="R335" s="135"/>
      <c r="S335" s="132"/>
      <c r="T335" s="132"/>
      <c r="U335" s="132"/>
    </row>
    <row r="336" ht="12.75" customHeight="1">
      <c r="A336" s="132"/>
      <c r="B336" s="132"/>
      <c r="C336" s="132"/>
      <c r="D336" s="132"/>
      <c r="E336" s="133"/>
      <c r="F336" s="132"/>
      <c r="G336" s="132"/>
      <c r="H336" s="132"/>
      <c r="I336" s="132"/>
      <c r="J336" s="132"/>
      <c r="K336" s="132"/>
      <c r="L336" s="132"/>
      <c r="M336" s="135"/>
      <c r="N336" s="135"/>
      <c r="O336" s="132"/>
      <c r="P336" s="139"/>
      <c r="Q336" s="132"/>
      <c r="R336" s="135"/>
      <c r="S336" s="132"/>
      <c r="T336" s="132"/>
      <c r="U336" s="132"/>
    </row>
    <row r="337" ht="12.75" customHeight="1">
      <c r="A337" s="132"/>
      <c r="B337" s="132"/>
      <c r="C337" s="132"/>
      <c r="D337" s="132"/>
      <c r="E337" s="133"/>
      <c r="F337" s="132"/>
      <c r="G337" s="132"/>
      <c r="H337" s="132"/>
      <c r="I337" s="132"/>
      <c r="J337" s="132"/>
      <c r="K337" s="132"/>
      <c r="L337" s="132"/>
      <c r="M337" s="135"/>
      <c r="N337" s="135"/>
      <c r="O337" s="132"/>
      <c r="P337" s="139"/>
      <c r="Q337" s="132"/>
      <c r="R337" s="135"/>
      <c r="S337" s="132"/>
      <c r="T337" s="132"/>
      <c r="U337" s="132"/>
    </row>
    <row r="338" ht="12.75" customHeight="1">
      <c r="A338" s="132"/>
      <c r="B338" s="132"/>
      <c r="C338" s="132"/>
      <c r="D338" s="132"/>
      <c r="E338" s="133"/>
      <c r="F338" s="132"/>
      <c r="G338" s="132"/>
      <c r="H338" s="132"/>
      <c r="I338" s="132"/>
      <c r="J338" s="132"/>
      <c r="K338" s="132"/>
      <c r="L338" s="132"/>
      <c r="M338" s="135"/>
      <c r="N338" s="135"/>
      <c r="O338" s="132"/>
      <c r="P338" s="139"/>
      <c r="Q338" s="132"/>
      <c r="R338" s="135"/>
      <c r="S338" s="132"/>
      <c r="T338" s="132"/>
      <c r="U338" s="132"/>
    </row>
    <row r="339" ht="12.75" customHeight="1">
      <c r="A339" s="132"/>
      <c r="B339" s="132"/>
      <c r="C339" s="132"/>
      <c r="D339" s="132"/>
      <c r="E339" s="133"/>
      <c r="F339" s="132"/>
      <c r="G339" s="132"/>
      <c r="H339" s="132"/>
      <c r="I339" s="132"/>
      <c r="J339" s="132"/>
      <c r="K339" s="132"/>
      <c r="L339" s="132"/>
      <c r="M339" s="135"/>
      <c r="N339" s="135"/>
      <c r="O339" s="132"/>
      <c r="P339" s="139"/>
      <c r="Q339" s="132"/>
      <c r="R339" s="135"/>
      <c r="S339" s="132"/>
      <c r="T339" s="132"/>
      <c r="U339" s="132"/>
    </row>
    <row r="340" ht="12.75" customHeight="1">
      <c r="A340" s="132"/>
      <c r="B340" s="132"/>
      <c r="C340" s="132"/>
      <c r="D340" s="132"/>
      <c r="E340" s="133"/>
      <c r="F340" s="132"/>
      <c r="G340" s="132"/>
      <c r="H340" s="132"/>
      <c r="I340" s="132"/>
      <c r="J340" s="132"/>
      <c r="K340" s="132"/>
      <c r="L340" s="132"/>
      <c r="M340" s="135"/>
      <c r="N340" s="135"/>
      <c r="O340" s="132"/>
      <c r="P340" s="139"/>
      <c r="Q340" s="132"/>
      <c r="R340" s="135"/>
      <c r="S340" s="132"/>
      <c r="T340" s="132"/>
      <c r="U340" s="132"/>
    </row>
    <row r="341" ht="12.75" customHeight="1">
      <c r="A341" s="132"/>
      <c r="B341" s="132"/>
      <c r="C341" s="132"/>
      <c r="D341" s="132"/>
      <c r="E341" s="133"/>
      <c r="F341" s="132"/>
      <c r="G341" s="132"/>
      <c r="H341" s="132"/>
      <c r="I341" s="132"/>
      <c r="J341" s="132"/>
      <c r="K341" s="132"/>
      <c r="L341" s="132"/>
      <c r="M341" s="135"/>
      <c r="N341" s="135"/>
      <c r="O341" s="132"/>
      <c r="P341" s="139"/>
      <c r="Q341" s="132"/>
      <c r="R341" s="135"/>
      <c r="S341" s="132"/>
      <c r="T341" s="132"/>
      <c r="U341" s="132"/>
    </row>
    <row r="342" ht="12.75" customHeight="1">
      <c r="A342" s="132"/>
      <c r="B342" s="132"/>
      <c r="C342" s="132"/>
      <c r="D342" s="132"/>
      <c r="E342" s="133"/>
      <c r="F342" s="132"/>
      <c r="G342" s="132"/>
      <c r="H342" s="132"/>
      <c r="I342" s="132"/>
      <c r="J342" s="132"/>
      <c r="K342" s="132"/>
      <c r="L342" s="132"/>
      <c r="M342" s="135"/>
      <c r="N342" s="135"/>
      <c r="O342" s="132"/>
      <c r="P342" s="139"/>
      <c r="Q342" s="132"/>
      <c r="R342" s="135"/>
      <c r="S342" s="132"/>
      <c r="T342" s="132"/>
      <c r="U342" s="132"/>
    </row>
    <row r="343" ht="12.75" customHeight="1">
      <c r="A343" s="132"/>
      <c r="B343" s="132"/>
      <c r="C343" s="132"/>
      <c r="D343" s="132"/>
      <c r="E343" s="133"/>
      <c r="F343" s="132"/>
      <c r="G343" s="132"/>
      <c r="H343" s="132"/>
      <c r="I343" s="132"/>
      <c r="J343" s="132"/>
      <c r="K343" s="132"/>
      <c r="L343" s="132"/>
      <c r="M343" s="135"/>
      <c r="N343" s="135"/>
      <c r="O343" s="132"/>
      <c r="P343" s="139"/>
      <c r="Q343" s="132"/>
      <c r="R343" s="135"/>
      <c r="S343" s="132"/>
      <c r="T343" s="132"/>
      <c r="U343" s="132"/>
    </row>
    <row r="344" ht="12.75" customHeight="1">
      <c r="A344" s="132"/>
      <c r="B344" s="132"/>
      <c r="C344" s="132"/>
      <c r="D344" s="132"/>
      <c r="E344" s="133"/>
      <c r="F344" s="132"/>
      <c r="G344" s="132"/>
      <c r="H344" s="132"/>
      <c r="I344" s="132"/>
      <c r="J344" s="132"/>
      <c r="K344" s="132"/>
      <c r="L344" s="132"/>
      <c r="M344" s="135"/>
      <c r="N344" s="135"/>
      <c r="O344" s="132"/>
      <c r="P344" s="139"/>
      <c r="Q344" s="132"/>
      <c r="R344" s="135"/>
      <c r="S344" s="132"/>
      <c r="T344" s="132"/>
      <c r="U344" s="132"/>
    </row>
    <row r="345" ht="12.75" customHeight="1">
      <c r="A345" s="132"/>
      <c r="B345" s="132"/>
      <c r="C345" s="132"/>
      <c r="D345" s="132"/>
      <c r="E345" s="133"/>
      <c r="F345" s="132"/>
      <c r="G345" s="132"/>
      <c r="H345" s="132"/>
      <c r="I345" s="132"/>
      <c r="J345" s="132"/>
      <c r="K345" s="132"/>
      <c r="L345" s="132"/>
      <c r="M345" s="135"/>
      <c r="N345" s="135"/>
      <c r="O345" s="132"/>
      <c r="P345" s="139"/>
      <c r="Q345" s="132"/>
      <c r="R345" s="135"/>
      <c r="S345" s="132"/>
      <c r="T345" s="132"/>
      <c r="U345" s="132"/>
    </row>
    <row r="346" ht="12.75" customHeight="1">
      <c r="A346" s="132"/>
      <c r="B346" s="132"/>
      <c r="C346" s="132"/>
      <c r="D346" s="132"/>
      <c r="E346" s="133"/>
      <c r="F346" s="132"/>
      <c r="G346" s="132"/>
      <c r="H346" s="132"/>
      <c r="I346" s="132"/>
      <c r="J346" s="132"/>
      <c r="K346" s="132"/>
      <c r="L346" s="132"/>
      <c r="M346" s="135"/>
      <c r="N346" s="135"/>
      <c r="O346" s="132"/>
      <c r="P346" s="139"/>
      <c r="Q346" s="132"/>
      <c r="R346" s="135"/>
      <c r="S346" s="132"/>
      <c r="T346" s="132"/>
      <c r="U346" s="132"/>
    </row>
    <row r="347" ht="12.75" customHeight="1">
      <c r="A347" s="132"/>
      <c r="B347" s="132"/>
      <c r="C347" s="132"/>
      <c r="D347" s="132"/>
      <c r="E347" s="133"/>
      <c r="F347" s="132"/>
      <c r="G347" s="132"/>
      <c r="H347" s="132"/>
      <c r="I347" s="132"/>
      <c r="J347" s="132"/>
      <c r="K347" s="132"/>
      <c r="L347" s="132"/>
      <c r="M347" s="135"/>
      <c r="N347" s="135"/>
      <c r="O347" s="132"/>
      <c r="P347" s="139"/>
      <c r="Q347" s="132"/>
      <c r="R347" s="135"/>
      <c r="S347" s="132"/>
      <c r="T347" s="132"/>
      <c r="U347" s="132"/>
    </row>
    <row r="348" ht="12.75" customHeight="1">
      <c r="A348" s="132"/>
      <c r="B348" s="132"/>
      <c r="C348" s="132"/>
      <c r="D348" s="132"/>
      <c r="E348" s="133"/>
      <c r="F348" s="132"/>
      <c r="G348" s="132"/>
      <c r="H348" s="132"/>
      <c r="I348" s="132"/>
      <c r="J348" s="132"/>
      <c r="K348" s="132"/>
      <c r="L348" s="132"/>
      <c r="M348" s="135"/>
      <c r="N348" s="135"/>
      <c r="O348" s="132"/>
      <c r="P348" s="139"/>
      <c r="Q348" s="132"/>
      <c r="R348" s="135"/>
      <c r="S348" s="132"/>
      <c r="T348" s="132"/>
      <c r="U348" s="132"/>
    </row>
    <row r="349" ht="12.75" customHeight="1">
      <c r="A349" s="132"/>
      <c r="B349" s="132"/>
      <c r="C349" s="132"/>
      <c r="D349" s="132"/>
      <c r="E349" s="133"/>
      <c r="F349" s="132"/>
      <c r="G349" s="132"/>
      <c r="H349" s="132"/>
      <c r="I349" s="132"/>
      <c r="J349" s="132"/>
      <c r="K349" s="132"/>
      <c r="L349" s="132"/>
      <c r="M349" s="135"/>
      <c r="N349" s="135"/>
      <c r="O349" s="132"/>
      <c r="P349" s="139"/>
      <c r="Q349" s="132"/>
      <c r="R349" s="135"/>
      <c r="S349" s="132"/>
      <c r="T349" s="132"/>
      <c r="U349" s="132"/>
    </row>
    <row r="350" ht="12.75" customHeight="1">
      <c r="A350" s="132"/>
      <c r="B350" s="132"/>
      <c r="C350" s="132"/>
      <c r="D350" s="132"/>
      <c r="E350" s="133"/>
      <c r="F350" s="132"/>
      <c r="G350" s="132"/>
      <c r="H350" s="132"/>
      <c r="I350" s="132"/>
      <c r="J350" s="132"/>
      <c r="K350" s="132"/>
      <c r="L350" s="132"/>
      <c r="M350" s="135"/>
      <c r="N350" s="135"/>
      <c r="O350" s="132"/>
      <c r="P350" s="139"/>
      <c r="Q350" s="132"/>
      <c r="R350" s="135"/>
      <c r="S350" s="132"/>
      <c r="T350" s="132"/>
      <c r="U350" s="132"/>
    </row>
    <row r="351" ht="12.75" customHeight="1">
      <c r="A351" s="132"/>
      <c r="B351" s="132"/>
      <c r="C351" s="132"/>
      <c r="D351" s="132"/>
      <c r="E351" s="133"/>
      <c r="F351" s="132"/>
      <c r="G351" s="132"/>
      <c r="H351" s="132"/>
      <c r="I351" s="132"/>
      <c r="J351" s="132"/>
      <c r="K351" s="132"/>
      <c r="L351" s="132"/>
      <c r="M351" s="135"/>
      <c r="N351" s="135"/>
      <c r="O351" s="132"/>
      <c r="P351" s="139"/>
      <c r="Q351" s="132"/>
      <c r="R351" s="135"/>
      <c r="S351" s="132"/>
      <c r="T351" s="132"/>
      <c r="U351" s="132"/>
    </row>
    <row r="352" ht="12.75" customHeight="1">
      <c r="A352" s="132"/>
      <c r="B352" s="132"/>
      <c r="C352" s="132"/>
      <c r="D352" s="132"/>
      <c r="E352" s="133"/>
      <c r="F352" s="132"/>
      <c r="G352" s="132"/>
      <c r="H352" s="132"/>
      <c r="I352" s="132"/>
      <c r="J352" s="132"/>
      <c r="K352" s="132"/>
      <c r="L352" s="132"/>
      <c r="M352" s="135"/>
      <c r="N352" s="135"/>
      <c r="O352" s="132"/>
      <c r="P352" s="139"/>
      <c r="Q352" s="132"/>
      <c r="R352" s="135"/>
      <c r="S352" s="132"/>
      <c r="T352" s="132"/>
      <c r="U352" s="132"/>
    </row>
    <row r="353" ht="12.75" customHeight="1">
      <c r="A353" s="132"/>
      <c r="B353" s="132"/>
      <c r="C353" s="132"/>
      <c r="D353" s="132"/>
      <c r="E353" s="133"/>
      <c r="F353" s="132"/>
      <c r="G353" s="132"/>
      <c r="H353" s="132"/>
      <c r="I353" s="132"/>
      <c r="J353" s="132"/>
      <c r="K353" s="132"/>
      <c r="L353" s="132"/>
      <c r="M353" s="135"/>
      <c r="N353" s="135"/>
      <c r="O353" s="132"/>
      <c r="P353" s="139"/>
      <c r="Q353" s="132"/>
      <c r="R353" s="135"/>
      <c r="S353" s="132"/>
      <c r="T353" s="132"/>
      <c r="U353" s="132"/>
    </row>
    <row r="354" ht="12.75" customHeight="1">
      <c r="A354" s="132"/>
      <c r="B354" s="132"/>
      <c r="C354" s="132"/>
      <c r="D354" s="132"/>
      <c r="E354" s="133"/>
      <c r="F354" s="132"/>
      <c r="G354" s="132"/>
      <c r="H354" s="132"/>
      <c r="I354" s="132"/>
      <c r="J354" s="132"/>
      <c r="K354" s="132"/>
      <c r="L354" s="132"/>
      <c r="M354" s="135"/>
      <c r="N354" s="135"/>
      <c r="O354" s="132"/>
      <c r="P354" s="139"/>
      <c r="Q354" s="132"/>
      <c r="R354" s="135"/>
      <c r="S354" s="132"/>
      <c r="T354" s="132"/>
      <c r="U354" s="132"/>
    </row>
    <row r="355" ht="12.75" customHeight="1">
      <c r="A355" s="132"/>
      <c r="B355" s="132"/>
      <c r="C355" s="132"/>
      <c r="D355" s="132"/>
      <c r="E355" s="133"/>
      <c r="F355" s="132"/>
      <c r="G355" s="132"/>
      <c r="H355" s="132"/>
      <c r="I355" s="132"/>
      <c r="J355" s="132"/>
      <c r="K355" s="132"/>
      <c r="L355" s="132"/>
      <c r="M355" s="135"/>
      <c r="N355" s="135"/>
      <c r="O355" s="132"/>
      <c r="P355" s="139"/>
      <c r="Q355" s="132"/>
      <c r="R355" s="135"/>
      <c r="S355" s="132"/>
      <c r="T355" s="132"/>
      <c r="U355" s="132"/>
    </row>
    <row r="356" ht="12.75" customHeight="1">
      <c r="A356" s="132"/>
      <c r="B356" s="132"/>
      <c r="C356" s="132"/>
      <c r="D356" s="132"/>
      <c r="E356" s="133"/>
      <c r="F356" s="132"/>
      <c r="G356" s="132"/>
      <c r="H356" s="132"/>
      <c r="I356" s="132"/>
      <c r="J356" s="132"/>
      <c r="K356" s="132"/>
      <c r="L356" s="132"/>
      <c r="M356" s="135"/>
      <c r="N356" s="135"/>
      <c r="O356" s="132"/>
      <c r="P356" s="139"/>
      <c r="Q356" s="132"/>
      <c r="R356" s="135"/>
      <c r="S356" s="132"/>
      <c r="T356" s="132"/>
      <c r="U356" s="132"/>
    </row>
    <row r="357" ht="12.75" customHeight="1">
      <c r="A357" s="132"/>
      <c r="B357" s="132"/>
      <c r="C357" s="132"/>
      <c r="D357" s="132"/>
      <c r="E357" s="133"/>
      <c r="F357" s="132"/>
      <c r="G357" s="132"/>
      <c r="H357" s="132"/>
      <c r="I357" s="132"/>
      <c r="J357" s="132"/>
      <c r="K357" s="132"/>
      <c r="L357" s="132"/>
      <c r="M357" s="135"/>
      <c r="N357" s="135"/>
      <c r="O357" s="132"/>
      <c r="P357" s="139"/>
      <c r="Q357" s="132"/>
      <c r="R357" s="135"/>
      <c r="S357" s="132"/>
      <c r="T357" s="132"/>
      <c r="U357" s="132"/>
    </row>
    <row r="358" ht="12.75" customHeight="1">
      <c r="A358" s="132"/>
      <c r="B358" s="132"/>
      <c r="C358" s="132"/>
      <c r="D358" s="132"/>
      <c r="E358" s="133"/>
      <c r="F358" s="132"/>
      <c r="G358" s="132"/>
      <c r="H358" s="132"/>
      <c r="I358" s="132"/>
      <c r="J358" s="132"/>
      <c r="K358" s="132"/>
      <c r="L358" s="132"/>
      <c r="M358" s="135"/>
      <c r="N358" s="135"/>
      <c r="O358" s="132"/>
      <c r="P358" s="139"/>
      <c r="Q358" s="132"/>
      <c r="R358" s="135"/>
      <c r="S358" s="132"/>
      <c r="T358" s="132"/>
      <c r="U358" s="132"/>
    </row>
    <row r="359" ht="12.75" customHeight="1">
      <c r="A359" s="132"/>
      <c r="B359" s="132"/>
      <c r="C359" s="132"/>
      <c r="D359" s="132"/>
      <c r="E359" s="133"/>
      <c r="F359" s="132"/>
      <c r="G359" s="132"/>
      <c r="H359" s="132"/>
      <c r="I359" s="132"/>
      <c r="J359" s="132"/>
      <c r="K359" s="132"/>
      <c r="L359" s="132"/>
      <c r="M359" s="135"/>
      <c r="N359" s="135"/>
      <c r="O359" s="132"/>
      <c r="P359" s="139"/>
      <c r="Q359" s="132"/>
      <c r="R359" s="135"/>
      <c r="S359" s="132"/>
      <c r="T359" s="132"/>
      <c r="U359" s="132"/>
    </row>
    <row r="360" ht="12.75" customHeight="1">
      <c r="A360" s="132"/>
      <c r="B360" s="132"/>
      <c r="C360" s="132"/>
      <c r="D360" s="132"/>
      <c r="E360" s="133"/>
      <c r="F360" s="132"/>
      <c r="G360" s="132"/>
      <c r="H360" s="132"/>
      <c r="I360" s="132"/>
      <c r="J360" s="132"/>
      <c r="K360" s="132"/>
      <c r="L360" s="132"/>
      <c r="M360" s="135"/>
      <c r="N360" s="135"/>
      <c r="O360" s="132"/>
      <c r="P360" s="139"/>
      <c r="Q360" s="132"/>
      <c r="R360" s="135"/>
      <c r="S360" s="132"/>
      <c r="T360" s="132"/>
      <c r="U360" s="132"/>
    </row>
    <row r="361" ht="12.75" customHeight="1">
      <c r="A361" s="132"/>
      <c r="B361" s="132"/>
      <c r="C361" s="132"/>
      <c r="D361" s="132"/>
      <c r="E361" s="133"/>
      <c r="F361" s="132"/>
      <c r="G361" s="132"/>
      <c r="H361" s="132"/>
      <c r="I361" s="132"/>
      <c r="J361" s="132"/>
      <c r="K361" s="132"/>
      <c r="L361" s="132"/>
      <c r="M361" s="135"/>
      <c r="N361" s="135"/>
      <c r="O361" s="132"/>
      <c r="P361" s="139"/>
      <c r="Q361" s="132"/>
      <c r="R361" s="135"/>
      <c r="S361" s="132"/>
      <c r="T361" s="132"/>
      <c r="U361" s="132"/>
    </row>
    <row r="362" ht="12.75" customHeight="1">
      <c r="A362" s="132"/>
      <c r="B362" s="132"/>
      <c r="C362" s="132"/>
      <c r="D362" s="132"/>
      <c r="E362" s="133"/>
      <c r="F362" s="132"/>
      <c r="G362" s="132"/>
      <c r="H362" s="132"/>
      <c r="I362" s="132"/>
      <c r="J362" s="132"/>
      <c r="K362" s="132"/>
      <c r="L362" s="132"/>
      <c r="M362" s="135"/>
      <c r="N362" s="135"/>
      <c r="O362" s="132"/>
      <c r="P362" s="139"/>
      <c r="Q362" s="132"/>
      <c r="R362" s="135"/>
      <c r="S362" s="132"/>
      <c r="T362" s="132"/>
      <c r="U362" s="132"/>
    </row>
    <row r="363" ht="12.75" customHeight="1">
      <c r="A363" s="132"/>
      <c r="B363" s="132"/>
      <c r="C363" s="132"/>
      <c r="D363" s="132"/>
      <c r="E363" s="133"/>
      <c r="F363" s="132"/>
      <c r="G363" s="132"/>
      <c r="H363" s="132"/>
      <c r="I363" s="132"/>
      <c r="J363" s="132"/>
      <c r="K363" s="132"/>
      <c r="L363" s="132"/>
      <c r="M363" s="135"/>
      <c r="N363" s="135"/>
      <c r="O363" s="132"/>
      <c r="P363" s="139"/>
      <c r="Q363" s="132"/>
      <c r="R363" s="135"/>
      <c r="S363" s="132"/>
      <c r="T363" s="132"/>
      <c r="U363" s="132"/>
    </row>
    <row r="364" ht="12.75" customHeight="1">
      <c r="A364" s="132"/>
      <c r="B364" s="132"/>
      <c r="C364" s="132"/>
      <c r="D364" s="132"/>
      <c r="E364" s="133"/>
      <c r="F364" s="132"/>
      <c r="G364" s="132"/>
      <c r="H364" s="132"/>
      <c r="I364" s="132"/>
      <c r="J364" s="132"/>
      <c r="K364" s="132"/>
      <c r="L364" s="132"/>
      <c r="M364" s="135"/>
      <c r="N364" s="135"/>
      <c r="O364" s="132"/>
      <c r="P364" s="139"/>
      <c r="Q364" s="132"/>
      <c r="R364" s="135"/>
      <c r="S364" s="132"/>
      <c r="T364" s="132"/>
      <c r="U364" s="132"/>
    </row>
    <row r="365" ht="12.75" customHeight="1">
      <c r="A365" s="132"/>
      <c r="B365" s="132"/>
      <c r="C365" s="132"/>
      <c r="D365" s="132"/>
      <c r="E365" s="133"/>
      <c r="F365" s="132"/>
      <c r="G365" s="132"/>
      <c r="H365" s="132"/>
      <c r="I365" s="132"/>
      <c r="J365" s="132"/>
      <c r="K365" s="132"/>
      <c r="L365" s="132"/>
      <c r="M365" s="135"/>
      <c r="N365" s="135"/>
      <c r="O365" s="132"/>
      <c r="P365" s="139"/>
      <c r="Q365" s="132"/>
      <c r="R365" s="135"/>
      <c r="S365" s="132"/>
      <c r="T365" s="132"/>
      <c r="U365" s="132"/>
    </row>
    <row r="366" ht="12.75" customHeight="1">
      <c r="A366" s="132"/>
      <c r="B366" s="132"/>
      <c r="C366" s="132"/>
      <c r="D366" s="132"/>
      <c r="E366" s="133"/>
      <c r="F366" s="132"/>
      <c r="G366" s="132"/>
      <c r="H366" s="132"/>
      <c r="I366" s="132"/>
      <c r="J366" s="132"/>
      <c r="K366" s="132"/>
      <c r="L366" s="132"/>
      <c r="M366" s="135"/>
      <c r="N366" s="135"/>
      <c r="O366" s="132"/>
      <c r="P366" s="139"/>
      <c r="Q366" s="132"/>
      <c r="R366" s="135"/>
      <c r="S366" s="132"/>
      <c r="T366" s="132"/>
      <c r="U366" s="132"/>
    </row>
    <row r="367" ht="12.75" customHeight="1">
      <c r="A367" s="132"/>
      <c r="B367" s="132"/>
      <c r="C367" s="132"/>
      <c r="D367" s="132"/>
      <c r="E367" s="133"/>
      <c r="F367" s="132"/>
      <c r="G367" s="132"/>
      <c r="H367" s="132"/>
      <c r="I367" s="132"/>
      <c r="J367" s="132"/>
      <c r="K367" s="132"/>
      <c r="L367" s="132"/>
      <c r="M367" s="135"/>
      <c r="N367" s="135"/>
      <c r="O367" s="132"/>
      <c r="P367" s="139"/>
      <c r="Q367" s="132"/>
      <c r="R367" s="135"/>
      <c r="S367" s="132"/>
      <c r="T367" s="132"/>
      <c r="U367" s="132"/>
    </row>
    <row r="368" ht="12.75" customHeight="1">
      <c r="A368" s="132"/>
      <c r="B368" s="132"/>
      <c r="C368" s="132"/>
      <c r="D368" s="132"/>
      <c r="E368" s="133"/>
      <c r="F368" s="132"/>
      <c r="G368" s="132"/>
      <c r="H368" s="132"/>
      <c r="I368" s="132"/>
      <c r="J368" s="132"/>
      <c r="K368" s="132"/>
      <c r="L368" s="132"/>
      <c r="M368" s="135"/>
      <c r="N368" s="135"/>
      <c r="O368" s="132"/>
      <c r="P368" s="139"/>
      <c r="Q368" s="132"/>
      <c r="R368" s="135"/>
      <c r="S368" s="132"/>
      <c r="T368" s="132"/>
      <c r="U368" s="132"/>
    </row>
    <row r="369" ht="12.75" customHeight="1">
      <c r="A369" s="132"/>
      <c r="B369" s="132"/>
      <c r="C369" s="132"/>
      <c r="D369" s="132"/>
      <c r="E369" s="133"/>
      <c r="F369" s="132"/>
      <c r="G369" s="132"/>
      <c r="H369" s="132"/>
      <c r="I369" s="132"/>
      <c r="J369" s="132"/>
      <c r="K369" s="132"/>
      <c r="L369" s="132"/>
      <c r="M369" s="135"/>
      <c r="N369" s="135"/>
      <c r="O369" s="132"/>
      <c r="P369" s="139"/>
      <c r="Q369" s="132"/>
      <c r="R369" s="135"/>
      <c r="S369" s="132"/>
      <c r="T369" s="132"/>
      <c r="U369" s="132"/>
    </row>
    <row r="370" ht="12.75" customHeight="1">
      <c r="A370" s="132"/>
      <c r="B370" s="132"/>
      <c r="C370" s="132"/>
      <c r="D370" s="132"/>
      <c r="E370" s="133"/>
      <c r="F370" s="132"/>
      <c r="G370" s="132"/>
      <c r="H370" s="132"/>
      <c r="I370" s="132"/>
      <c r="J370" s="132"/>
      <c r="K370" s="132"/>
      <c r="L370" s="132"/>
      <c r="M370" s="135"/>
      <c r="N370" s="135"/>
      <c r="O370" s="132"/>
      <c r="P370" s="139"/>
      <c r="Q370" s="132"/>
      <c r="R370" s="135"/>
      <c r="S370" s="132"/>
      <c r="T370" s="132"/>
      <c r="U370" s="132"/>
    </row>
    <row r="371" ht="12.75" customHeight="1">
      <c r="A371" s="132"/>
      <c r="B371" s="132"/>
      <c r="C371" s="132"/>
      <c r="D371" s="132"/>
      <c r="E371" s="133"/>
      <c r="F371" s="132"/>
      <c r="G371" s="132"/>
      <c r="H371" s="132"/>
      <c r="I371" s="132"/>
      <c r="J371" s="132"/>
      <c r="K371" s="132"/>
      <c r="L371" s="132"/>
      <c r="M371" s="135"/>
      <c r="N371" s="135"/>
      <c r="O371" s="132"/>
      <c r="P371" s="139"/>
      <c r="Q371" s="132"/>
      <c r="R371" s="135"/>
      <c r="S371" s="132"/>
      <c r="T371" s="132"/>
      <c r="U371" s="132"/>
    </row>
    <row r="372" ht="12.75" customHeight="1">
      <c r="A372" s="132"/>
      <c r="B372" s="132"/>
      <c r="C372" s="132"/>
      <c r="D372" s="132"/>
      <c r="E372" s="133"/>
      <c r="F372" s="132"/>
      <c r="G372" s="132"/>
      <c r="H372" s="132"/>
      <c r="I372" s="132"/>
      <c r="J372" s="132"/>
      <c r="K372" s="132"/>
      <c r="L372" s="132"/>
      <c r="M372" s="135"/>
      <c r="N372" s="135"/>
      <c r="O372" s="132"/>
      <c r="P372" s="139"/>
      <c r="Q372" s="132"/>
      <c r="R372" s="135"/>
      <c r="S372" s="132"/>
      <c r="T372" s="132"/>
      <c r="U372" s="132"/>
    </row>
    <row r="373" ht="12.75" customHeight="1">
      <c r="A373" s="132"/>
      <c r="B373" s="132"/>
      <c r="C373" s="132"/>
      <c r="D373" s="132"/>
      <c r="E373" s="133"/>
      <c r="F373" s="132"/>
      <c r="G373" s="132"/>
      <c r="H373" s="132"/>
      <c r="I373" s="132"/>
      <c r="J373" s="132"/>
      <c r="K373" s="132"/>
      <c r="L373" s="132"/>
      <c r="M373" s="135"/>
      <c r="N373" s="135"/>
      <c r="O373" s="132"/>
      <c r="P373" s="139"/>
      <c r="Q373" s="132"/>
      <c r="R373" s="135"/>
      <c r="S373" s="132"/>
      <c r="T373" s="132"/>
      <c r="U373" s="132"/>
    </row>
    <row r="374" ht="12.75" customHeight="1">
      <c r="A374" s="132"/>
      <c r="B374" s="132"/>
      <c r="C374" s="132"/>
      <c r="D374" s="132"/>
      <c r="E374" s="133"/>
      <c r="F374" s="132"/>
      <c r="G374" s="132"/>
      <c r="H374" s="132"/>
      <c r="I374" s="132"/>
      <c r="J374" s="132"/>
      <c r="K374" s="132"/>
      <c r="L374" s="132"/>
      <c r="M374" s="135"/>
      <c r="N374" s="135"/>
      <c r="O374" s="132"/>
      <c r="P374" s="139"/>
      <c r="Q374" s="132"/>
      <c r="R374" s="135"/>
      <c r="S374" s="132"/>
      <c r="T374" s="132"/>
      <c r="U374" s="132"/>
    </row>
    <row r="375" ht="12.75" customHeight="1">
      <c r="A375" s="132"/>
      <c r="B375" s="132"/>
      <c r="C375" s="132"/>
      <c r="D375" s="132"/>
      <c r="E375" s="133"/>
      <c r="F375" s="132"/>
      <c r="G375" s="132"/>
      <c r="H375" s="132"/>
      <c r="I375" s="132"/>
      <c r="J375" s="132"/>
      <c r="K375" s="132"/>
      <c r="L375" s="132"/>
      <c r="M375" s="135"/>
      <c r="N375" s="135"/>
      <c r="O375" s="132"/>
      <c r="P375" s="139"/>
      <c r="Q375" s="132"/>
      <c r="R375" s="135"/>
      <c r="S375" s="132"/>
      <c r="T375" s="132"/>
      <c r="U375" s="132"/>
    </row>
    <row r="376" ht="12.75" customHeight="1">
      <c r="A376" s="132"/>
      <c r="B376" s="132"/>
      <c r="C376" s="132"/>
      <c r="D376" s="132"/>
      <c r="E376" s="133"/>
      <c r="F376" s="132"/>
      <c r="G376" s="132"/>
      <c r="H376" s="132"/>
      <c r="I376" s="132"/>
      <c r="J376" s="132"/>
      <c r="K376" s="132"/>
      <c r="L376" s="132"/>
      <c r="M376" s="135"/>
      <c r="N376" s="135"/>
      <c r="O376" s="132"/>
      <c r="P376" s="139"/>
      <c r="Q376" s="132"/>
      <c r="R376" s="135"/>
      <c r="S376" s="132"/>
      <c r="T376" s="132"/>
      <c r="U376" s="132"/>
    </row>
    <row r="377" ht="12.75" customHeight="1">
      <c r="A377" s="132"/>
      <c r="B377" s="132"/>
      <c r="C377" s="132"/>
      <c r="D377" s="132"/>
      <c r="E377" s="133"/>
      <c r="F377" s="132"/>
      <c r="G377" s="132"/>
      <c r="H377" s="132"/>
      <c r="I377" s="132"/>
      <c r="J377" s="132"/>
      <c r="K377" s="132"/>
      <c r="L377" s="132"/>
      <c r="M377" s="135"/>
      <c r="N377" s="135"/>
      <c r="O377" s="132"/>
      <c r="P377" s="139"/>
      <c r="Q377" s="132"/>
      <c r="R377" s="135"/>
      <c r="S377" s="132"/>
      <c r="T377" s="132"/>
      <c r="U377" s="132"/>
    </row>
    <row r="378" ht="12.75" customHeight="1">
      <c r="A378" s="132"/>
      <c r="B378" s="132"/>
      <c r="C378" s="132"/>
      <c r="D378" s="132"/>
      <c r="E378" s="133"/>
      <c r="F378" s="132"/>
      <c r="G378" s="132"/>
      <c r="H378" s="132"/>
      <c r="I378" s="132"/>
      <c r="J378" s="132"/>
      <c r="K378" s="132"/>
      <c r="L378" s="132"/>
      <c r="M378" s="135"/>
      <c r="N378" s="135"/>
      <c r="O378" s="132"/>
      <c r="P378" s="139"/>
      <c r="Q378" s="132"/>
      <c r="R378" s="135"/>
      <c r="S378" s="132"/>
      <c r="T378" s="132"/>
      <c r="U378" s="132"/>
    </row>
    <row r="379" ht="12.75" customHeight="1">
      <c r="A379" s="132"/>
      <c r="B379" s="132"/>
      <c r="C379" s="132"/>
      <c r="D379" s="132"/>
      <c r="E379" s="133"/>
      <c r="F379" s="132"/>
      <c r="G379" s="132"/>
      <c r="H379" s="132"/>
      <c r="I379" s="132"/>
      <c r="J379" s="132"/>
      <c r="K379" s="132"/>
      <c r="L379" s="132"/>
      <c r="M379" s="135"/>
      <c r="N379" s="135"/>
      <c r="O379" s="132"/>
      <c r="P379" s="139"/>
      <c r="Q379" s="132"/>
      <c r="R379" s="135"/>
      <c r="S379" s="132"/>
      <c r="T379" s="132"/>
      <c r="U379" s="132"/>
    </row>
    <row r="380" ht="12.75" customHeight="1">
      <c r="A380" s="132"/>
      <c r="B380" s="132"/>
      <c r="C380" s="132"/>
      <c r="D380" s="132"/>
      <c r="E380" s="133"/>
      <c r="F380" s="132"/>
      <c r="G380" s="132"/>
      <c r="H380" s="132"/>
      <c r="I380" s="132"/>
      <c r="J380" s="132"/>
      <c r="K380" s="132"/>
      <c r="L380" s="132"/>
      <c r="M380" s="135"/>
      <c r="N380" s="135"/>
      <c r="O380" s="132"/>
      <c r="P380" s="139"/>
      <c r="Q380" s="132"/>
      <c r="R380" s="135"/>
      <c r="S380" s="132"/>
      <c r="T380" s="132"/>
      <c r="U380" s="132"/>
    </row>
    <row r="381" ht="12.75" customHeight="1">
      <c r="A381" s="132"/>
      <c r="B381" s="132"/>
      <c r="C381" s="132"/>
      <c r="D381" s="132"/>
      <c r="E381" s="133"/>
      <c r="F381" s="132"/>
      <c r="G381" s="132"/>
      <c r="H381" s="132"/>
      <c r="I381" s="132"/>
      <c r="J381" s="132"/>
      <c r="K381" s="132"/>
      <c r="L381" s="132"/>
      <c r="M381" s="135"/>
      <c r="N381" s="135"/>
      <c r="O381" s="132"/>
      <c r="P381" s="139"/>
      <c r="Q381" s="132"/>
      <c r="R381" s="135"/>
      <c r="S381" s="132"/>
      <c r="T381" s="132"/>
      <c r="U381" s="132"/>
    </row>
    <row r="382" ht="12.75" customHeight="1">
      <c r="A382" s="132"/>
      <c r="B382" s="132"/>
      <c r="C382" s="132"/>
      <c r="D382" s="132"/>
      <c r="E382" s="133"/>
      <c r="F382" s="132"/>
      <c r="G382" s="132"/>
      <c r="H382" s="132"/>
      <c r="I382" s="132"/>
      <c r="J382" s="132"/>
      <c r="K382" s="132"/>
      <c r="L382" s="132"/>
      <c r="M382" s="135"/>
      <c r="N382" s="135"/>
      <c r="O382" s="132"/>
      <c r="P382" s="139"/>
      <c r="Q382" s="132"/>
      <c r="R382" s="135"/>
      <c r="S382" s="132"/>
      <c r="T382" s="132"/>
      <c r="U382" s="132"/>
    </row>
    <row r="383" ht="12.75" customHeight="1">
      <c r="A383" s="132"/>
      <c r="B383" s="132"/>
      <c r="C383" s="132"/>
      <c r="D383" s="132"/>
      <c r="E383" s="133"/>
      <c r="F383" s="132"/>
      <c r="G383" s="132"/>
      <c r="H383" s="132"/>
      <c r="I383" s="132"/>
      <c r="J383" s="132"/>
      <c r="K383" s="132"/>
      <c r="L383" s="132"/>
      <c r="M383" s="135"/>
      <c r="N383" s="135"/>
      <c r="O383" s="132"/>
      <c r="P383" s="139"/>
      <c r="Q383" s="132"/>
      <c r="R383" s="135"/>
      <c r="S383" s="132"/>
      <c r="T383" s="132"/>
      <c r="U383" s="132"/>
    </row>
    <row r="384" ht="12.75" customHeight="1">
      <c r="A384" s="132"/>
      <c r="B384" s="132"/>
      <c r="C384" s="132"/>
      <c r="D384" s="132"/>
      <c r="E384" s="133"/>
      <c r="F384" s="132"/>
      <c r="G384" s="132"/>
      <c r="H384" s="132"/>
      <c r="I384" s="132"/>
      <c r="J384" s="132"/>
      <c r="K384" s="132"/>
      <c r="L384" s="132"/>
      <c r="M384" s="135"/>
      <c r="N384" s="135"/>
      <c r="O384" s="132"/>
      <c r="P384" s="139"/>
      <c r="Q384" s="132"/>
      <c r="R384" s="135"/>
      <c r="S384" s="132"/>
      <c r="T384" s="132"/>
      <c r="U384" s="132"/>
    </row>
    <row r="385" ht="12.75" customHeight="1">
      <c r="A385" s="132"/>
      <c r="B385" s="132"/>
      <c r="C385" s="132"/>
      <c r="D385" s="132"/>
      <c r="E385" s="133"/>
      <c r="F385" s="132"/>
      <c r="G385" s="132"/>
      <c r="H385" s="132"/>
      <c r="I385" s="132"/>
      <c r="J385" s="132"/>
      <c r="K385" s="132"/>
      <c r="L385" s="132"/>
      <c r="M385" s="135"/>
      <c r="N385" s="135"/>
      <c r="O385" s="132"/>
      <c r="P385" s="139"/>
      <c r="Q385" s="132"/>
      <c r="R385" s="135"/>
      <c r="S385" s="132"/>
      <c r="T385" s="132"/>
      <c r="U385" s="132"/>
    </row>
    <row r="386" ht="12.75" customHeight="1">
      <c r="A386" s="132"/>
      <c r="B386" s="132"/>
      <c r="C386" s="132"/>
      <c r="D386" s="132"/>
      <c r="E386" s="133"/>
      <c r="F386" s="132"/>
      <c r="G386" s="132"/>
      <c r="H386" s="132"/>
      <c r="I386" s="132"/>
      <c r="J386" s="132"/>
      <c r="K386" s="132"/>
      <c r="L386" s="132"/>
      <c r="M386" s="135"/>
      <c r="N386" s="135"/>
      <c r="O386" s="132"/>
      <c r="P386" s="139"/>
      <c r="Q386" s="132"/>
      <c r="R386" s="135"/>
      <c r="S386" s="132"/>
      <c r="T386" s="132"/>
      <c r="U386" s="132"/>
    </row>
    <row r="387" ht="12.75" customHeight="1">
      <c r="A387" s="132"/>
      <c r="B387" s="132"/>
      <c r="C387" s="132"/>
      <c r="D387" s="132"/>
      <c r="E387" s="133"/>
      <c r="F387" s="132"/>
      <c r="G387" s="132"/>
      <c r="H387" s="132"/>
      <c r="I387" s="132"/>
      <c r="J387" s="132"/>
      <c r="K387" s="132"/>
      <c r="L387" s="132"/>
      <c r="M387" s="135"/>
      <c r="N387" s="135"/>
      <c r="O387" s="132"/>
      <c r="P387" s="139"/>
      <c r="Q387" s="132"/>
      <c r="R387" s="135"/>
      <c r="S387" s="132"/>
      <c r="T387" s="132"/>
      <c r="U387" s="132"/>
    </row>
    <row r="388" ht="12.75" customHeight="1">
      <c r="A388" s="132"/>
      <c r="B388" s="132"/>
      <c r="C388" s="132"/>
      <c r="D388" s="132"/>
      <c r="E388" s="133"/>
      <c r="F388" s="132"/>
      <c r="G388" s="132"/>
      <c r="H388" s="132"/>
      <c r="I388" s="132"/>
      <c r="J388" s="132"/>
      <c r="K388" s="132"/>
      <c r="L388" s="132"/>
      <c r="M388" s="135"/>
      <c r="N388" s="135"/>
      <c r="O388" s="132"/>
      <c r="P388" s="139"/>
      <c r="Q388" s="132"/>
      <c r="R388" s="135"/>
      <c r="S388" s="132"/>
      <c r="T388" s="132"/>
      <c r="U388" s="132"/>
    </row>
    <row r="389" ht="12.75" customHeight="1">
      <c r="A389" s="132"/>
      <c r="B389" s="132"/>
      <c r="C389" s="132"/>
      <c r="D389" s="132"/>
      <c r="E389" s="133"/>
      <c r="F389" s="132"/>
      <c r="G389" s="132"/>
      <c r="H389" s="132"/>
      <c r="I389" s="132"/>
      <c r="J389" s="132"/>
      <c r="K389" s="132"/>
      <c r="L389" s="132"/>
      <c r="M389" s="135"/>
      <c r="N389" s="135"/>
      <c r="O389" s="132"/>
      <c r="P389" s="139"/>
      <c r="Q389" s="132"/>
      <c r="R389" s="135"/>
      <c r="S389" s="132"/>
      <c r="T389" s="132"/>
      <c r="U389" s="132"/>
    </row>
    <row r="390" ht="12.75" customHeight="1">
      <c r="A390" s="132"/>
      <c r="B390" s="132"/>
      <c r="C390" s="132"/>
      <c r="D390" s="132"/>
      <c r="E390" s="133"/>
      <c r="F390" s="132"/>
      <c r="G390" s="132"/>
      <c r="H390" s="132"/>
      <c r="I390" s="132"/>
      <c r="J390" s="132"/>
      <c r="K390" s="132"/>
      <c r="L390" s="132"/>
      <c r="M390" s="135"/>
      <c r="N390" s="135"/>
      <c r="O390" s="132"/>
      <c r="P390" s="139"/>
      <c r="Q390" s="132"/>
      <c r="R390" s="135"/>
      <c r="S390" s="132"/>
      <c r="T390" s="132"/>
      <c r="U390" s="132"/>
    </row>
    <row r="391" ht="12.75" customHeight="1">
      <c r="A391" s="132"/>
      <c r="B391" s="132"/>
      <c r="C391" s="132"/>
      <c r="D391" s="132"/>
      <c r="E391" s="133"/>
      <c r="F391" s="132"/>
      <c r="G391" s="132"/>
      <c r="H391" s="132"/>
      <c r="I391" s="132"/>
      <c r="J391" s="132"/>
      <c r="K391" s="132"/>
      <c r="L391" s="132"/>
      <c r="M391" s="135"/>
      <c r="N391" s="135"/>
      <c r="O391" s="132"/>
      <c r="P391" s="139"/>
      <c r="Q391" s="132"/>
      <c r="R391" s="135"/>
      <c r="S391" s="132"/>
      <c r="T391" s="132"/>
      <c r="U391" s="132"/>
    </row>
    <row r="392" ht="12.75" customHeight="1">
      <c r="A392" s="132"/>
      <c r="B392" s="132"/>
      <c r="C392" s="132"/>
      <c r="D392" s="132"/>
      <c r="E392" s="133"/>
      <c r="F392" s="132"/>
      <c r="G392" s="132"/>
      <c r="H392" s="132"/>
      <c r="I392" s="132"/>
      <c r="J392" s="132"/>
      <c r="K392" s="132"/>
      <c r="L392" s="132"/>
      <c r="M392" s="135"/>
      <c r="N392" s="135"/>
      <c r="O392" s="132"/>
      <c r="P392" s="139"/>
      <c r="Q392" s="132"/>
      <c r="R392" s="135"/>
      <c r="S392" s="132"/>
      <c r="T392" s="132"/>
      <c r="U392" s="132"/>
    </row>
    <row r="393" ht="12.75" customHeight="1">
      <c r="A393" s="132"/>
      <c r="B393" s="132"/>
      <c r="C393" s="132"/>
      <c r="D393" s="132"/>
      <c r="E393" s="133"/>
      <c r="F393" s="132"/>
      <c r="G393" s="132"/>
      <c r="H393" s="132"/>
      <c r="I393" s="132"/>
      <c r="J393" s="132"/>
      <c r="K393" s="132"/>
      <c r="L393" s="132"/>
      <c r="M393" s="135"/>
      <c r="N393" s="135"/>
      <c r="O393" s="132"/>
      <c r="P393" s="139"/>
      <c r="Q393" s="132"/>
      <c r="R393" s="135"/>
      <c r="S393" s="132"/>
      <c r="T393" s="132"/>
      <c r="U393" s="132"/>
    </row>
    <row r="394" ht="12.75" customHeight="1">
      <c r="A394" s="132"/>
      <c r="B394" s="132"/>
      <c r="C394" s="132"/>
      <c r="D394" s="132"/>
      <c r="E394" s="133"/>
      <c r="F394" s="132"/>
      <c r="G394" s="132"/>
      <c r="H394" s="132"/>
      <c r="I394" s="132"/>
      <c r="J394" s="132"/>
      <c r="K394" s="132"/>
      <c r="L394" s="132"/>
      <c r="M394" s="135"/>
      <c r="N394" s="135"/>
      <c r="O394" s="132"/>
      <c r="P394" s="139"/>
      <c r="Q394" s="132"/>
      <c r="R394" s="135"/>
      <c r="S394" s="132"/>
      <c r="T394" s="132"/>
      <c r="U394" s="132"/>
    </row>
    <row r="395" ht="12.75" customHeight="1">
      <c r="A395" s="132"/>
      <c r="B395" s="132"/>
      <c r="C395" s="132"/>
      <c r="D395" s="132"/>
      <c r="E395" s="133"/>
      <c r="F395" s="132"/>
      <c r="G395" s="132"/>
      <c r="H395" s="132"/>
      <c r="I395" s="132"/>
      <c r="J395" s="132"/>
      <c r="K395" s="132"/>
      <c r="L395" s="132"/>
      <c r="M395" s="135"/>
      <c r="N395" s="135"/>
      <c r="O395" s="132"/>
      <c r="P395" s="139"/>
      <c r="Q395" s="132"/>
      <c r="R395" s="135"/>
      <c r="S395" s="132"/>
      <c r="T395" s="132"/>
      <c r="U395" s="132"/>
    </row>
    <row r="396" ht="12.75" customHeight="1">
      <c r="A396" s="132"/>
      <c r="B396" s="132"/>
      <c r="C396" s="132"/>
      <c r="D396" s="132"/>
      <c r="E396" s="133"/>
      <c r="F396" s="132"/>
      <c r="G396" s="132"/>
      <c r="H396" s="132"/>
      <c r="I396" s="132"/>
      <c r="J396" s="132"/>
      <c r="K396" s="132"/>
      <c r="L396" s="132"/>
      <c r="M396" s="135"/>
      <c r="N396" s="135"/>
      <c r="O396" s="132"/>
      <c r="P396" s="139"/>
      <c r="Q396" s="132"/>
      <c r="R396" s="135"/>
      <c r="S396" s="132"/>
      <c r="T396" s="132"/>
      <c r="U396" s="132"/>
    </row>
    <row r="397" ht="12.75" customHeight="1">
      <c r="A397" s="132"/>
      <c r="B397" s="132"/>
      <c r="C397" s="132"/>
      <c r="D397" s="132"/>
      <c r="E397" s="133"/>
      <c r="F397" s="132"/>
      <c r="G397" s="132"/>
      <c r="H397" s="132"/>
      <c r="I397" s="132"/>
      <c r="J397" s="132"/>
      <c r="K397" s="132"/>
      <c r="L397" s="132"/>
      <c r="M397" s="135"/>
      <c r="N397" s="135"/>
      <c r="O397" s="132"/>
      <c r="P397" s="139"/>
      <c r="Q397" s="132"/>
      <c r="R397" s="135"/>
      <c r="S397" s="132"/>
      <c r="T397" s="132"/>
      <c r="U397" s="132"/>
    </row>
    <row r="398" ht="12.75" customHeight="1">
      <c r="A398" s="132"/>
      <c r="B398" s="132"/>
      <c r="C398" s="132"/>
      <c r="D398" s="132"/>
      <c r="E398" s="133"/>
      <c r="F398" s="132"/>
      <c r="G398" s="132"/>
      <c r="H398" s="132"/>
      <c r="I398" s="132"/>
      <c r="J398" s="132"/>
      <c r="K398" s="132"/>
      <c r="L398" s="132"/>
      <c r="M398" s="135"/>
      <c r="N398" s="135"/>
      <c r="O398" s="132"/>
      <c r="P398" s="139"/>
      <c r="Q398" s="132"/>
      <c r="R398" s="135"/>
      <c r="S398" s="132"/>
      <c r="T398" s="132"/>
      <c r="U398" s="132"/>
    </row>
    <row r="399" ht="12.75" customHeight="1">
      <c r="A399" s="132"/>
      <c r="B399" s="132"/>
      <c r="C399" s="132"/>
      <c r="D399" s="132"/>
      <c r="E399" s="133"/>
      <c r="F399" s="132"/>
      <c r="G399" s="132"/>
      <c r="H399" s="132"/>
      <c r="I399" s="132"/>
      <c r="J399" s="132"/>
      <c r="K399" s="132"/>
      <c r="L399" s="132"/>
      <c r="M399" s="135"/>
      <c r="N399" s="135"/>
      <c r="O399" s="132"/>
      <c r="P399" s="139"/>
      <c r="Q399" s="132"/>
      <c r="R399" s="135"/>
      <c r="S399" s="132"/>
      <c r="T399" s="132"/>
      <c r="U399" s="132"/>
    </row>
    <row r="400" ht="12.75" customHeight="1">
      <c r="A400" s="132"/>
      <c r="B400" s="132"/>
      <c r="C400" s="132"/>
      <c r="D400" s="132"/>
      <c r="E400" s="133"/>
      <c r="F400" s="132"/>
      <c r="G400" s="132"/>
      <c r="H400" s="132"/>
      <c r="I400" s="132"/>
      <c r="J400" s="132"/>
      <c r="K400" s="132"/>
      <c r="L400" s="132"/>
      <c r="M400" s="135"/>
      <c r="N400" s="135"/>
      <c r="O400" s="132"/>
      <c r="P400" s="139"/>
      <c r="Q400" s="132"/>
      <c r="R400" s="135"/>
      <c r="S400" s="132"/>
      <c r="T400" s="132"/>
      <c r="U400" s="132"/>
    </row>
    <row r="401" ht="12.75" customHeight="1">
      <c r="A401" s="132"/>
      <c r="B401" s="132"/>
      <c r="C401" s="132"/>
      <c r="D401" s="132"/>
      <c r="E401" s="133"/>
      <c r="F401" s="132"/>
      <c r="G401" s="132"/>
      <c r="H401" s="132"/>
      <c r="I401" s="132"/>
      <c r="J401" s="132"/>
      <c r="K401" s="132"/>
      <c r="L401" s="132"/>
      <c r="M401" s="135"/>
      <c r="N401" s="135"/>
      <c r="O401" s="132"/>
      <c r="P401" s="139"/>
      <c r="Q401" s="132"/>
      <c r="R401" s="135"/>
      <c r="S401" s="132"/>
      <c r="T401" s="132"/>
      <c r="U401" s="132"/>
    </row>
    <row r="402" ht="12.75" customHeight="1">
      <c r="A402" s="132"/>
      <c r="B402" s="132"/>
      <c r="C402" s="132"/>
      <c r="D402" s="132"/>
      <c r="E402" s="133"/>
      <c r="F402" s="132"/>
      <c r="G402" s="132"/>
      <c r="H402" s="132"/>
      <c r="I402" s="132"/>
      <c r="J402" s="132"/>
      <c r="K402" s="132"/>
      <c r="L402" s="132"/>
      <c r="M402" s="135"/>
      <c r="N402" s="135"/>
      <c r="O402" s="132"/>
      <c r="P402" s="139"/>
      <c r="Q402" s="132"/>
      <c r="R402" s="135"/>
      <c r="S402" s="132"/>
      <c r="T402" s="132"/>
      <c r="U402" s="132"/>
    </row>
    <row r="403" ht="12.75" customHeight="1">
      <c r="A403" s="132"/>
      <c r="B403" s="132"/>
      <c r="C403" s="132"/>
      <c r="D403" s="132"/>
      <c r="E403" s="133"/>
      <c r="F403" s="132"/>
      <c r="G403" s="132"/>
      <c r="H403" s="132"/>
      <c r="I403" s="132"/>
      <c r="J403" s="132"/>
      <c r="K403" s="132"/>
      <c r="L403" s="132"/>
      <c r="M403" s="135"/>
      <c r="N403" s="135"/>
      <c r="O403" s="132"/>
      <c r="P403" s="139"/>
      <c r="Q403" s="132"/>
      <c r="R403" s="135"/>
      <c r="S403" s="132"/>
      <c r="T403" s="132"/>
      <c r="U403" s="132"/>
    </row>
    <row r="404" ht="12.75" customHeight="1">
      <c r="A404" s="132"/>
      <c r="B404" s="132"/>
      <c r="C404" s="132"/>
      <c r="D404" s="132"/>
      <c r="E404" s="133"/>
      <c r="F404" s="132"/>
      <c r="G404" s="132"/>
      <c r="H404" s="132"/>
      <c r="I404" s="132"/>
      <c r="J404" s="132"/>
      <c r="K404" s="132"/>
      <c r="L404" s="132"/>
      <c r="M404" s="135"/>
      <c r="N404" s="135"/>
      <c r="O404" s="132"/>
      <c r="P404" s="139"/>
      <c r="Q404" s="132"/>
      <c r="R404" s="135"/>
      <c r="S404" s="132"/>
      <c r="T404" s="132"/>
      <c r="U404" s="132"/>
    </row>
    <row r="405" ht="12.75" customHeight="1">
      <c r="A405" s="132"/>
      <c r="B405" s="132"/>
      <c r="C405" s="132"/>
      <c r="D405" s="132"/>
      <c r="E405" s="133"/>
      <c r="F405" s="132"/>
      <c r="G405" s="132"/>
      <c r="H405" s="132"/>
      <c r="I405" s="132"/>
      <c r="J405" s="132"/>
      <c r="K405" s="132"/>
      <c r="L405" s="132"/>
      <c r="M405" s="135"/>
      <c r="N405" s="135"/>
      <c r="O405" s="132"/>
      <c r="P405" s="139"/>
      <c r="Q405" s="132"/>
      <c r="R405" s="135"/>
      <c r="S405" s="132"/>
      <c r="T405" s="132"/>
      <c r="U405" s="132"/>
    </row>
    <row r="406" ht="12.75" customHeight="1">
      <c r="A406" s="132"/>
      <c r="B406" s="132"/>
      <c r="C406" s="132"/>
      <c r="D406" s="132"/>
      <c r="E406" s="133"/>
      <c r="F406" s="132"/>
      <c r="G406" s="132"/>
      <c r="H406" s="132"/>
      <c r="I406" s="132"/>
      <c r="J406" s="132"/>
      <c r="K406" s="132"/>
      <c r="L406" s="132"/>
      <c r="M406" s="135"/>
      <c r="N406" s="135"/>
      <c r="O406" s="132"/>
      <c r="P406" s="139"/>
      <c r="Q406" s="132"/>
      <c r="R406" s="135"/>
      <c r="S406" s="132"/>
      <c r="T406" s="132"/>
      <c r="U406" s="132"/>
    </row>
    <row r="407" ht="12.75" customHeight="1">
      <c r="A407" s="132"/>
      <c r="B407" s="132"/>
      <c r="C407" s="132"/>
      <c r="D407" s="132"/>
      <c r="E407" s="133"/>
      <c r="F407" s="132"/>
      <c r="G407" s="132"/>
      <c r="H407" s="132"/>
      <c r="I407" s="132"/>
      <c r="J407" s="132"/>
      <c r="K407" s="132"/>
      <c r="L407" s="132"/>
      <c r="M407" s="135"/>
      <c r="N407" s="135"/>
      <c r="O407" s="132"/>
      <c r="P407" s="139"/>
      <c r="Q407" s="132"/>
      <c r="R407" s="135"/>
      <c r="S407" s="132"/>
      <c r="T407" s="132"/>
      <c r="U407" s="132"/>
    </row>
    <row r="408" ht="12.75" customHeight="1">
      <c r="A408" s="132"/>
      <c r="B408" s="132"/>
      <c r="C408" s="132"/>
      <c r="D408" s="132"/>
      <c r="E408" s="133"/>
      <c r="F408" s="132"/>
      <c r="G408" s="132"/>
      <c r="H408" s="132"/>
      <c r="I408" s="132"/>
      <c r="J408" s="132"/>
      <c r="K408" s="132"/>
      <c r="L408" s="132"/>
      <c r="M408" s="135"/>
      <c r="N408" s="135"/>
      <c r="O408" s="132"/>
      <c r="P408" s="139"/>
      <c r="Q408" s="132"/>
      <c r="R408" s="135"/>
      <c r="S408" s="132"/>
      <c r="T408" s="132"/>
      <c r="U408" s="132"/>
    </row>
    <row r="409" ht="12.75" customHeight="1">
      <c r="A409" s="132"/>
      <c r="B409" s="132"/>
      <c r="C409" s="132"/>
      <c r="D409" s="132"/>
      <c r="E409" s="133"/>
      <c r="F409" s="132"/>
      <c r="G409" s="132"/>
      <c r="H409" s="132"/>
      <c r="I409" s="132"/>
      <c r="J409" s="132"/>
      <c r="K409" s="132"/>
      <c r="L409" s="132"/>
      <c r="M409" s="135"/>
      <c r="N409" s="135"/>
      <c r="O409" s="132"/>
      <c r="P409" s="139"/>
      <c r="Q409" s="132"/>
      <c r="R409" s="135"/>
      <c r="S409" s="132"/>
      <c r="T409" s="132"/>
      <c r="U409" s="132"/>
    </row>
    <row r="410" ht="12.75" customHeight="1">
      <c r="A410" s="132"/>
      <c r="B410" s="132"/>
      <c r="C410" s="132"/>
      <c r="D410" s="132"/>
      <c r="E410" s="133"/>
      <c r="F410" s="132"/>
      <c r="G410" s="132"/>
      <c r="H410" s="132"/>
      <c r="I410" s="132"/>
      <c r="J410" s="132"/>
      <c r="K410" s="132"/>
      <c r="L410" s="132"/>
      <c r="M410" s="135"/>
      <c r="N410" s="135"/>
      <c r="O410" s="132"/>
      <c r="P410" s="139"/>
      <c r="Q410" s="132"/>
      <c r="R410" s="135"/>
      <c r="S410" s="132"/>
      <c r="T410" s="132"/>
      <c r="U410" s="132"/>
    </row>
    <row r="411" ht="12.75" customHeight="1">
      <c r="A411" s="132"/>
      <c r="B411" s="132"/>
      <c r="C411" s="132"/>
      <c r="D411" s="132"/>
      <c r="E411" s="133"/>
      <c r="F411" s="132"/>
      <c r="G411" s="132"/>
      <c r="H411" s="132"/>
      <c r="I411" s="132"/>
      <c r="J411" s="132"/>
      <c r="K411" s="132"/>
      <c r="L411" s="132"/>
      <c r="M411" s="135"/>
      <c r="N411" s="135"/>
      <c r="O411" s="132"/>
      <c r="P411" s="139"/>
      <c r="Q411" s="132"/>
      <c r="R411" s="135"/>
      <c r="S411" s="132"/>
      <c r="T411" s="132"/>
      <c r="U411" s="132"/>
    </row>
    <row r="412" ht="12.75" customHeight="1">
      <c r="A412" s="132"/>
      <c r="B412" s="132"/>
      <c r="C412" s="132"/>
      <c r="D412" s="132"/>
      <c r="E412" s="133"/>
      <c r="F412" s="132"/>
      <c r="G412" s="132"/>
      <c r="H412" s="132"/>
      <c r="I412" s="132"/>
      <c r="J412" s="132"/>
      <c r="K412" s="132"/>
      <c r="L412" s="132"/>
      <c r="M412" s="135"/>
      <c r="N412" s="135"/>
      <c r="O412" s="132"/>
      <c r="P412" s="139"/>
      <c r="Q412" s="132"/>
      <c r="R412" s="135"/>
      <c r="S412" s="132"/>
      <c r="T412" s="132"/>
      <c r="U412" s="132"/>
    </row>
    <row r="413" ht="12.75" customHeight="1">
      <c r="A413" s="132"/>
      <c r="B413" s="132"/>
      <c r="C413" s="132"/>
      <c r="D413" s="132"/>
      <c r="E413" s="133"/>
      <c r="F413" s="132"/>
      <c r="G413" s="132"/>
      <c r="H413" s="132"/>
      <c r="I413" s="132"/>
      <c r="J413" s="132"/>
      <c r="K413" s="132"/>
      <c r="L413" s="132"/>
      <c r="M413" s="135"/>
      <c r="N413" s="135"/>
      <c r="O413" s="132"/>
      <c r="P413" s="139"/>
      <c r="Q413" s="132"/>
      <c r="R413" s="135"/>
      <c r="S413" s="132"/>
      <c r="T413" s="132"/>
      <c r="U413" s="132"/>
    </row>
    <row r="414" ht="12.75" customHeight="1">
      <c r="A414" s="132"/>
      <c r="B414" s="132"/>
      <c r="C414" s="132"/>
      <c r="D414" s="132"/>
      <c r="E414" s="133"/>
      <c r="F414" s="132"/>
      <c r="G414" s="132"/>
      <c r="H414" s="132"/>
      <c r="I414" s="132"/>
      <c r="J414" s="132"/>
      <c r="K414" s="132"/>
      <c r="L414" s="132"/>
      <c r="M414" s="135"/>
      <c r="N414" s="135"/>
      <c r="O414" s="132"/>
      <c r="P414" s="139"/>
      <c r="Q414" s="132"/>
      <c r="R414" s="135"/>
      <c r="S414" s="132"/>
      <c r="T414" s="132"/>
      <c r="U414" s="132"/>
    </row>
    <row r="415" ht="12.75" customHeight="1">
      <c r="A415" s="132"/>
      <c r="B415" s="132"/>
      <c r="C415" s="132"/>
      <c r="D415" s="132"/>
      <c r="E415" s="133"/>
      <c r="F415" s="132"/>
      <c r="G415" s="132"/>
      <c r="H415" s="132"/>
      <c r="I415" s="132"/>
      <c r="J415" s="132"/>
      <c r="K415" s="132"/>
      <c r="L415" s="132"/>
      <c r="M415" s="135"/>
      <c r="N415" s="135"/>
      <c r="O415" s="132"/>
      <c r="P415" s="139"/>
      <c r="Q415" s="132"/>
      <c r="R415" s="135"/>
      <c r="S415" s="132"/>
      <c r="T415" s="132"/>
      <c r="U415" s="132"/>
    </row>
    <row r="416" ht="12.75" customHeight="1">
      <c r="A416" s="132"/>
      <c r="B416" s="132"/>
      <c r="C416" s="132"/>
      <c r="D416" s="132"/>
      <c r="E416" s="133"/>
      <c r="F416" s="132"/>
      <c r="G416" s="132"/>
      <c r="H416" s="132"/>
      <c r="I416" s="132"/>
      <c r="J416" s="132"/>
      <c r="K416" s="132"/>
      <c r="L416" s="132"/>
      <c r="M416" s="135"/>
      <c r="N416" s="135"/>
      <c r="O416" s="132"/>
      <c r="P416" s="139"/>
      <c r="Q416" s="132"/>
      <c r="R416" s="135"/>
      <c r="S416" s="132"/>
      <c r="T416" s="132"/>
      <c r="U416" s="132"/>
    </row>
    <row r="417" ht="12.75" customHeight="1">
      <c r="A417" s="132"/>
      <c r="B417" s="132"/>
      <c r="C417" s="132"/>
      <c r="D417" s="132"/>
      <c r="E417" s="133"/>
      <c r="F417" s="132"/>
      <c r="G417" s="132"/>
      <c r="H417" s="132"/>
      <c r="I417" s="132"/>
      <c r="J417" s="132"/>
      <c r="K417" s="132"/>
      <c r="L417" s="132"/>
      <c r="M417" s="135"/>
      <c r="N417" s="135"/>
      <c r="O417" s="132"/>
      <c r="P417" s="139"/>
      <c r="Q417" s="132"/>
      <c r="R417" s="135"/>
      <c r="S417" s="132"/>
      <c r="T417" s="132"/>
      <c r="U417" s="132"/>
    </row>
    <row r="418" ht="12.75" customHeight="1">
      <c r="A418" s="132"/>
      <c r="B418" s="132"/>
      <c r="C418" s="132"/>
      <c r="D418" s="132"/>
      <c r="E418" s="133"/>
      <c r="F418" s="132"/>
      <c r="G418" s="132"/>
      <c r="H418" s="132"/>
      <c r="I418" s="132"/>
      <c r="J418" s="132"/>
      <c r="K418" s="132"/>
      <c r="L418" s="132"/>
      <c r="M418" s="135"/>
      <c r="N418" s="135"/>
      <c r="O418" s="132"/>
      <c r="P418" s="139"/>
      <c r="Q418" s="132"/>
      <c r="R418" s="135"/>
      <c r="S418" s="132"/>
      <c r="T418" s="132"/>
      <c r="U418" s="132"/>
    </row>
    <row r="419" ht="12.75" customHeight="1">
      <c r="A419" s="132"/>
      <c r="B419" s="132"/>
      <c r="C419" s="132"/>
      <c r="D419" s="132"/>
      <c r="E419" s="133"/>
      <c r="F419" s="132"/>
      <c r="G419" s="132"/>
      <c r="H419" s="132"/>
      <c r="I419" s="132"/>
      <c r="J419" s="132"/>
      <c r="K419" s="132"/>
      <c r="L419" s="132"/>
      <c r="M419" s="135"/>
      <c r="N419" s="135"/>
      <c r="O419" s="132"/>
      <c r="P419" s="139"/>
      <c r="Q419" s="132"/>
      <c r="R419" s="135"/>
      <c r="S419" s="132"/>
      <c r="T419" s="132"/>
      <c r="U419" s="132"/>
    </row>
    <row r="420" ht="12.75" customHeight="1">
      <c r="A420" s="132"/>
      <c r="B420" s="132"/>
      <c r="C420" s="132"/>
      <c r="D420" s="132"/>
      <c r="E420" s="133"/>
      <c r="F420" s="132"/>
      <c r="G420" s="132"/>
      <c r="H420" s="132"/>
      <c r="I420" s="132"/>
      <c r="J420" s="132"/>
      <c r="K420" s="132"/>
      <c r="L420" s="132"/>
      <c r="M420" s="135"/>
      <c r="N420" s="135"/>
      <c r="O420" s="132"/>
      <c r="P420" s="139"/>
      <c r="Q420" s="132"/>
      <c r="R420" s="135"/>
      <c r="S420" s="132"/>
      <c r="T420" s="132"/>
      <c r="U420" s="132"/>
    </row>
    <row r="421" ht="12.75" customHeight="1">
      <c r="A421" s="132"/>
      <c r="B421" s="132"/>
      <c r="C421" s="132"/>
      <c r="D421" s="132"/>
      <c r="E421" s="133"/>
      <c r="F421" s="132"/>
      <c r="G421" s="132"/>
      <c r="H421" s="132"/>
      <c r="I421" s="132"/>
      <c r="J421" s="132"/>
      <c r="K421" s="132"/>
      <c r="L421" s="132"/>
      <c r="M421" s="135"/>
      <c r="N421" s="135"/>
      <c r="O421" s="132"/>
      <c r="P421" s="139"/>
      <c r="Q421" s="132"/>
      <c r="R421" s="135"/>
      <c r="S421" s="132"/>
      <c r="T421" s="132"/>
      <c r="U421" s="132"/>
    </row>
    <row r="422" ht="12.75" customHeight="1">
      <c r="A422" s="132"/>
      <c r="B422" s="132"/>
      <c r="C422" s="132"/>
      <c r="D422" s="132"/>
      <c r="E422" s="133"/>
      <c r="F422" s="132"/>
      <c r="G422" s="132"/>
      <c r="H422" s="132"/>
      <c r="I422" s="132"/>
      <c r="J422" s="132"/>
      <c r="K422" s="132"/>
      <c r="L422" s="132"/>
      <c r="M422" s="135"/>
      <c r="N422" s="135"/>
      <c r="O422" s="132"/>
      <c r="P422" s="139"/>
      <c r="Q422" s="132"/>
      <c r="R422" s="135"/>
      <c r="S422" s="132"/>
      <c r="T422" s="132"/>
      <c r="U422" s="132"/>
    </row>
    <row r="423" ht="12.75" customHeight="1">
      <c r="A423" s="132"/>
      <c r="B423" s="132"/>
      <c r="C423" s="132"/>
      <c r="D423" s="132"/>
      <c r="E423" s="133"/>
      <c r="F423" s="132"/>
      <c r="G423" s="132"/>
      <c r="H423" s="132"/>
      <c r="I423" s="132"/>
      <c r="J423" s="132"/>
      <c r="K423" s="132"/>
      <c r="L423" s="132"/>
      <c r="M423" s="135"/>
      <c r="N423" s="135"/>
      <c r="O423" s="132"/>
      <c r="P423" s="139"/>
      <c r="Q423" s="132"/>
      <c r="R423" s="135"/>
      <c r="S423" s="132"/>
      <c r="T423" s="132"/>
      <c r="U423" s="132"/>
    </row>
    <row r="424" ht="12.75" customHeight="1">
      <c r="A424" s="132"/>
      <c r="B424" s="132"/>
      <c r="C424" s="132"/>
      <c r="D424" s="132"/>
      <c r="E424" s="133"/>
      <c r="F424" s="132"/>
      <c r="G424" s="132"/>
      <c r="H424" s="132"/>
      <c r="I424" s="132"/>
      <c r="J424" s="132"/>
      <c r="K424" s="132"/>
      <c r="L424" s="132"/>
      <c r="M424" s="135"/>
      <c r="N424" s="135"/>
      <c r="O424" s="132"/>
      <c r="P424" s="139"/>
      <c r="Q424" s="132"/>
      <c r="R424" s="135"/>
      <c r="S424" s="132"/>
      <c r="T424" s="132"/>
      <c r="U424" s="132"/>
    </row>
    <row r="425" ht="12.75" customHeight="1">
      <c r="A425" s="132"/>
      <c r="B425" s="132"/>
      <c r="C425" s="132"/>
      <c r="D425" s="132"/>
      <c r="E425" s="133"/>
      <c r="F425" s="132"/>
      <c r="G425" s="132"/>
      <c r="H425" s="132"/>
      <c r="I425" s="132"/>
      <c r="J425" s="132"/>
      <c r="K425" s="132"/>
      <c r="L425" s="132"/>
      <c r="M425" s="135"/>
      <c r="N425" s="135"/>
      <c r="O425" s="132"/>
      <c r="P425" s="139"/>
      <c r="Q425" s="132"/>
      <c r="R425" s="135"/>
      <c r="S425" s="132"/>
      <c r="T425" s="132"/>
      <c r="U425" s="132"/>
    </row>
    <row r="426" ht="12.75" customHeight="1">
      <c r="A426" s="132"/>
      <c r="B426" s="132"/>
      <c r="C426" s="132"/>
      <c r="D426" s="132"/>
      <c r="E426" s="133"/>
      <c r="F426" s="132"/>
      <c r="G426" s="132"/>
      <c r="H426" s="132"/>
      <c r="I426" s="132"/>
      <c r="J426" s="132"/>
      <c r="K426" s="132"/>
      <c r="L426" s="132"/>
      <c r="M426" s="135"/>
      <c r="N426" s="135"/>
      <c r="O426" s="132"/>
      <c r="P426" s="139"/>
      <c r="Q426" s="132"/>
      <c r="R426" s="135"/>
      <c r="S426" s="132"/>
      <c r="T426" s="132"/>
      <c r="U426" s="132"/>
    </row>
    <row r="427" ht="12.75" customHeight="1">
      <c r="A427" s="132"/>
      <c r="B427" s="132"/>
      <c r="C427" s="132"/>
      <c r="D427" s="132"/>
      <c r="E427" s="133"/>
      <c r="F427" s="132"/>
      <c r="G427" s="132"/>
      <c r="H427" s="132"/>
      <c r="I427" s="132"/>
      <c r="J427" s="132"/>
      <c r="K427" s="132"/>
      <c r="L427" s="132"/>
      <c r="M427" s="135"/>
      <c r="N427" s="135"/>
      <c r="O427" s="132"/>
      <c r="P427" s="139"/>
      <c r="Q427" s="132"/>
      <c r="R427" s="135"/>
      <c r="S427" s="132"/>
      <c r="T427" s="132"/>
      <c r="U427" s="132"/>
    </row>
    <row r="428" ht="12.75" customHeight="1">
      <c r="A428" s="132"/>
      <c r="B428" s="132"/>
      <c r="C428" s="132"/>
      <c r="D428" s="132"/>
      <c r="E428" s="133"/>
      <c r="F428" s="132"/>
      <c r="G428" s="132"/>
      <c r="H428" s="132"/>
      <c r="I428" s="132"/>
      <c r="J428" s="132"/>
      <c r="K428" s="132"/>
      <c r="L428" s="132"/>
      <c r="M428" s="135"/>
      <c r="N428" s="135"/>
      <c r="O428" s="132"/>
      <c r="P428" s="139"/>
      <c r="Q428" s="132"/>
      <c r="R428" s="135"/>
      <c r="S428" s="132"/>
      <c r="T428" s="132"/>
      <c r="U428" s="132"/>
    </row>
    <row r="429" ht="12.75" customHeight="1">
      <c r="A429" s="132"/>
      <c r="B429" s="132"/>
      <c r="C429" s="132"/>
      <c r="D429" s="132"/>
      <c r="E429" s="133"/>
      <c r="F429" s="132"/>
      <c r="G429" s="132"/>
      <c r="H429" s="132"/>
      <c r="I429" s="132"/>
      <c r="J429" s="132"/>
      <c r="K429" s="132"/>
      <c r="L429" s="132"/>
      <c r="M429" s="135"/>
      <c r="N429" s="135"/>
      <c r="O429" s="132"/>
      <c r="P429" s="139"/>
      <c r="Q429" s="132"/>
      <c r="R429" s="135"/>
      <c r="S429" s="132"/>
      <c r="T429" s="132"/>
      <c r="U429" s="132"/>
    </row>
    <row r="430" ht="12.75" customHeight="1">
      <c r="A430" s="132"/>
      <c r="B430" s="132"/>
      <c r="C430" s="132"/>
      <c r="D430" s="132"/>
      <c r="E430" s="133"/>
      <c r="F430" s="132"/>
      <c r="G430" s="132"/>
      <c r="H430" s="132"/>
      <c r="I430" s="132"/>
      <c r="J430" s="132"/>
      <c r="K430" s="132"/>
      <c r="L430" s="132"/>
      <c r="M430" s="135"/>
      <c r="N430" s="135"/>
      <c r="O430" s="132"/>
      <c r="P430" s="139"/>
      <c r="Q430" s="132"/>
      <c r="R430" s="135"/>
      <c r="S430" s="132"/>
      <c r="T430" s="132"/>
      <c r="U430" s="132"/>
    </row>
    <row r="431" ht="12.75" customHeight="1">
      <c r="A431" s="132"/>
      <c r="B431" s="132"/>
      <c r="C431" s="132"/>
      <c r="D431" s="132"/>
      <c r="E431" s="133"/>
      <c r="F431" s="132"/>
      <c r="G431" s="132"/>
      <c r="H431" s="132"/>
      <c r="I431" s="132"/>
      <c r="J431" s="132"/>
      <c r="K431" s="132"/>
      <c r="L431" s="132"/>
      <c r="M431" s="135"/>
      <c r="N431" s="135"/>
      <c r="O431" s="132"/>
      <c r="P431" s="139"/>
      <c r="Q431" s="132"/>
      <c r="R431" s="135"/>
      <c r="S431" s="132"/>
      <c r="T431" s="132"/>
      <c r="U431" s="132"/>
    </row>
    <row r="432" ht="12.75" customHeight="1">
      <c r="A432" s="132"/>
      <c r="B432" s="132"/>
      <c r="C432" s="132"/>
      <c r="D432" s="132"/>
      <c r="E432" s="133"/>
      <c r="F432" s="132"/>
      <c r="G432" s="132"/>
      <c r="H432" s="132"/>
      <c r="I432" s="132"/>
      <c r="J432" s="132"/>
      <c r="K432" s="132"/>
      <c r="L432" s="132"/>
      <c r="M432" s="135"/>
      <c r="N432" s="135"/>
      <c r="O432" s="132"/>
      <c r="P432" s="139"/>
      <c r="Q432" s="132"/>
      <c r="R432" s="135"/>
      <c r="S432" s="132"/>
      <c r="T432" s="132"/>
      <c r="U432" s="132"/>
    </row>
    <row r="433" ht="12.75" customHeight="1">
      <c r="A433" s="132"/>
      <c r="B433" s="132"/>
      <c r="C433" s="132"/>
      <c r="D433" s="132"/>
      <c r="E433" s="133"/>
      <c r="F433" s="132"/>
      <c r="G433" s="132"/>
      <c r="H433" s="132"/>
      <c r="I433" s="132"/>
      <c r="J433" s="132"/>
      <c r="K433" s="132"/>
      <c r="L433" s="132"/>
      <c r="M433" s="135"/>
      <c r="N433" s="135"/>
      <c r="O433" s="132"/>
      <c r="P433" s="139"/>
      <c r="Q433" s="132"/>
      <c r="R433" s="135"/>
      <c r="S433" s="132"/>
      <c r="T433" s="132"/>
      <c r="U433" s="132"/>
    </row>
    <row r="434" ht="12.75" customHeight="1">
      <c r="A434" s="132"/>
      <c r="B434" s="132"/>
      <c r="C434" s="132"/>
      <c r="D434" s="132"/>
      <c r="E434" s="133"/>
      <c r="F434" s="132"/>
      <c r="G434" s="132"/>
      <c r="H434" s="132"/>
      <c r="I434" s="132"/>
      <c r="J434" s="132"/>
      <c r="K434" s="132"/>
      <c r="L434" s="132"/>
      <c r="M434" s="135"/>
      <c r="N434" s="135"/>
      <c r="O434" s="132"/>
      <c r="P434" s="139"/>
      <c r="Q434" s="132"/>
      <c r="R434" s="135"/>
      <c r="S434" s="132"/>
      <c r="T434" s="132"/>
      <c r="U434" s="132"/>
    </row>
    <row r="435" ht="12.75" customHeight="1">
      <c r="A435" s="132"/>
      <c r="B435" s="132"/>
      <c r="C435" s="132"/>
      <c r="D435" s="132"/>
      <c r="E435" s="133"/>
      <c r="F435" s="132"/>
      <c r="G435" s="132"/>
      <c r="H435" s="132"/>
      <c r="I435" s="132"/>
      <c r="J435" s="132"/>
      <c r="K435" s="132"/>
      <c r="L435" s="132"/>
      <c r="M435" s="135"/>
      <c r="N435" s="135"/>
      <c r="O435" s="132"/>
      <c r="P435" s="139"/>
      <c r="Q435" s="132"/>
      <c r="R435" s="135"/>
      <c r="S435" s="132"/>
      <c r="T435" s="132"/>
      <c r="U435" s="132"/>
    </row>
    <row r="436" ht="12.75" customHeight="1">
      <c r="A436" s="132"/>
      <c r="B436" s="132"/>
      <c r="C436" s="132"/>
      <c r="D436" s="132"/>
      <c r="E436" s="133"/>
      <c r="F436" s="132"/>
      <c r="G436" s="132"/>
      <c r="H436" s="132"/>
      <c r="I436" s="132"/>
      <c r="J436" s="132"/>
      <c r="K436" s="132"/>
      <c r="L436" s="132"/>
      <c r="M436" s="135"/>
      <c r="N436" s="135"/>
      <c r="O436" s="132"/>
      <c r="P436" s="139"/>
      <c r="Q436" s="132"/>
      <c r="R436" s="135"/>
      <c r="S436" s="132"/>
      <c r="T436" s="132"/>
      <c r="U436" s="132"/>
    </row>
    <row r="437" ht="12.75" customHeight="1">
      <c r="A437" s="132"/>
      <c r="B437" s="132"/>
      <c r="C437" s="132"/>
      <c r="D437" s="132"/>
      <c r="E437" s="133"/>
      <c r="F437" s="132"/>
      <c r="G437" s="132"/>
      <c r="H437" s="132"/>
      <c r="I437" s="132"/>
      <c r="J437" s="132"/>
      <c r="K437" s="132"/>
      <c r="L437" s="132"/>
      <c r="M437" s="135"/>
      <c r="N437" s="135"/>
      <c r="O437" s="132"/>
      <c r="P437" s="139"/>
      <c r="Q437" s="132"/>
      <c r="R437" s="135"/>
      <c r="S437" s="132"/>
      <c r="T437" s="132"/>
      <c r="U437" s="132"/>
    </row>
    <row r="438" ht="12.75" customHeight="1">
      <c r="A438" s="132"/>
      <c r="B438" s="132"/>
      <c r="C438" s="132"/>
      <c r="D438" s="132"/>
      <c r="E438" s="133"/>
      <c r="F438" s="132"/>
      <c r="G438" s="132"/>
      <c r="H438" s="132"/>
      <c r="I438" s="132"/>
      <c r="J438" s="132"/>
      <c r="K438" s="132"/>
      <c r="L438" s="132"/>
      <c r="M438" s="135"/>
      <c r="N438" s="135"/>
      <c r="O438" s="132"/>
      <c r="P438" s="139"/>
      <c r="Q438" s="132"/>
      <c r="R438" s="135"/>
      <c r="S438" s="132"/>
      <c r="T438" s="132"/>
      <c r="U438" s="132"/>
    </row>
    <row r="439" ht="12.75" customHeight="1">
      <c r="A439" s="132"/>
      <c r="B439" s="132"/>
      <c r="C439" s="132"/>
      <c r="D439" s="132"/>
      <c r="E439" s="133"/>
      <c r="F439" s="132"/>
      <c r="G439" s="132"/>
      <c r="H439" s="132"/>
      <c r="I439" s="132"/>
      <c r="J439" s="132"/>
      <c r="K439" s="132"/>
      <c r="L439" s="132"/>
      <c r="M439" s="135"/>
      <c r="N439" s="135"/>
      <c r="O439" s="132"/>
      <c r="P439" s="139"/>
      <c r="Q439" s="132"/>
      <c r="R439" s="135"/>
      <c r="S439" s="132"/>
      <c r="T439" s="132"/>
      <c r="U439" s="132"/>
    </row>
    <row r="440" ht="12.75" customHeight="1">
      <c r="A440" s="132"/>
      <c r="B440" s="132"/>
      <c r="C440" s="132"/>
      <c r="D440" s="132"/>
      <c r="E440" s="133"/>
      <c r="F440" s="132"/>
      <c r="G440" s="132"/>
      <c r="H440" s="132"/>
      <c r="I440" s="132"/>
      <c r="J440" s="132"/>
      <c r="K440" s="132"/>
      <c r="L440" s="132"/>
      <c r="M440" s="135"/>
      <c r="N440" s="135"/>
      <c r="O440" s="132"/>
      <c r="P440" s="139"/>
      <c r="Q440" s="132"/>
      <c r="R440" s="135"/>
      <c r="S440" s="132"/>
      <c r="T440" s="132"/>
      <c r="U440" s="132"/>
    </row>
    <row r="441" ht="12.75" customHeight="1">
      <c r="A441" s="132"/>
      <c r="B441" s="132"/>
      <c r="C441" s="132"/>
      <c r="D441" s="132"/>
      <c r="E441" s="133"/>
      <c r="F441" s="132"/>
      <c r="G441" s="132"/>
      <c r="H441" s="132"/>
      <c r="I441" s="132"/>
      <c r="J441" s="132"/>
      <c r="K441" s="132"/>
      <c r="L441" s="132"/>
      <c r="M441" s="135"/>
      <c r="N441" s="135"/>
      <c r="O441" s="132"/>
      <c r="P441" s="139"/>
      <c r="Q441" s="132"/>
      <c r="R441" s="135"/>
      <c r="S441" s="132"/>
      <c r="T441" s="132"/>
      <c r="U441" s="132"/>
    </row>
    <row r="442" ht="12.75" customHeight="1">
      <c r="A442" s="132"/>
      <c r="B442" s="132"/>
      <c r="C442" s="132"/>
      <c r="D442" s="132"/>
      <c r="E442" s="133"/>
      <c r="F442" s="132"/>
      <c r="G442" s="132"/>
      <c r="H442" s="132"/>
      <c r="I442" s="132"/>
      <c r="J442" s="132"/>
      <c r="K442" s="132"/>
      <c r="L442" s="132"/>
      <c r="M442" s="135"/>
      <c r="N442" s="135"/>
      <c r="O442" s="132"/>
      <c r="P442" s="139"/>
      <c r="Q442" s="132"/>
      <c r="R442" s="135"/>
      <c r="S442" s="132"/>
      <c r="T442" s="132"/>
      <c r="U442" s="132"/>
    </row>
    <row r="443" ht="12.75" customHeight="1">
      <c r="A443" s="132"/>
      <c r="B443" s="132"/>
      <c r="C443" s="132"/>
      <c r="D443" s="132"/>
      <c r="E443" s="133"/>
      <c r="F443" s="132"/>
      <c r="G443" s="132"/>
      <c r="H443" s="132"/>
      <c r="I443" s="132"/>
      <c r="J443" s="132"/>
      <c r="K443" s="132"/>
      <c r="L443" s="132"/>
      <c r="M443" s="135"/>
      <c r="N443" s="135"/>
      <c r="O443" s="132"/>
      <c r="P443" s="139"/>
      <c r="Q443" s="132"/>
      <c r="R443" s="135"/>
      <c r="S443" s="132"/>
      <c r="T443" s="132"/>
      <c r="U443" s="132"/>
    </row>
    <row r="444" ht="12.75" customHeight="1">
      <c r="A444" s="132"/>
      <c r="B444" s="132"/>
      <c r="C444" s="132"/>
      <c r="D444" s="132"/>
      <c r="E444" s="133"/>
      <c r="F444" s="132"/>
      <c r="G444" s="132"/>
      <c r="H444" s="132"/>
      <c r="I444" s="132"/>
      <c r="J444" s="132"/>
      <c r="K444" s="132"/>
      <c r="L444" s="132"/>
      <c r="M444" s="135"/>
      <c r="N444" s="135"/>
      <c r="O444" s="132"/>
      <c r="P444" s="139"/>
      <c r="Q444" s="132"/>
      <c r="R444" s="135"/>
      <c r="S444" s="132"/>
      <c r="T444" s="132"/>
      <c r="U444" s="132"/>
    </row>
    <row r="445" ht="12.75" customHeight="1">
      <c r="A445" s="132"/>
      <c r="B445" s="132"/>
      <c r="C445" s="132"/>
      <c r="D445" s="132"/>
      <c r="E445" s="133"/>
      <c r="F445" s="132"/>
      <c r="G445" s="132"/>
      <c r="H445" s="132"/>
      <c r="I445" s="132"/>
      <c r="J445" s="132"/>
      <c r="K445" s="132"/>
      <c r="L445" s="132"/>
      <c r="M445" s="135"/>
      <c r="N445" s="135"/>
      <c r="O445" s="132"/>
      <c r="P445" s="139"/>
      <c r="Q445" s="132"/>
      <c r="R445" s="135"/>
      <c r="S445" s="132"/>
      <c r="T445" s="132"/>
      <c r="U445" s="132"/>
    </row>
    <row r="446" ht="12.75" customHeight="1">
      <c r="A446" s="132"/>
      <c r="B446" s="132"/>
      <c r="C446" s="132"/>
      <c r="D446" s="132"/>
      <c r="E446" s="133"/>
      <c r="F446" s="132"/>
      <c r="G446" s="132"/>
      <c r="H446" s="132"/>
      <c r="I446" s="132"/>
      <c r="J446" s="132"/>
      <c r="K446" s="132"/>
      <c r="L446" s="132"/>
      <c r="M446" s="135"/>
      <c r="N446" s="135"/>
      <c r="O446" s="132"/>
      <c r="P446" s="139"/>
      <c r="Q446" s="132"/>
      <c r="R446" s="135"/>
      <c r="S446" s="132"/>
      <c r="T446" s="132"/>
      <c r="U446" s="132"/>
    </row>
    <row r="447" ht="12.75" customHeight="1">
      <c r="A447" s="132"/>
      <c r="B447" s="132"/>
      <c r="C447" s="132"/>
      <c r="D447" s="132"/>
      <c r="E447" s="133"/>
      <c r="F447" s="132"/>
      <c r="G447" s="132"/>
      <c r="H447" s="132"/>
      <c r="I447" s="132"/>
      <c r="J447" s="132"/>
      <c r="K447" s="132"/>
      <c r="L447" s="132"/>
      <c r="M447" s="135"/>
      <c r="N447" s="135"/>
      <c r="O447" s="132"/>
      <c r="P447" s="139"/>
      <c r="Q447" s="132"/>
      <c r="R447" s="135"/>
      <c r="S447" s="132"/>
      <c r="T447" s="132"/>
      <c r="U447" s="132"/>
    </row>
    <row r="448" ht="12.75" customHeight="1">
      <c r="A448" s="132"/>
      <c r="B448" s="132"/>
      <c r="C448" s="132"/>
      <c r="D448" s="132"/>
      <c r="E448" s="133"/>
      <c r="F448" s="132"/>
      <c r="G448" s="132"/>
      <c r="H448" s="132"/>
      <c r="I448" s="132"/>
      <c r="J448" s="132"/>
      <c r="K448" s="132"/>
      <c r="L448" s="132"/>
      <c r="M448" s="135"/>
      <c r="N448" s="135"/>
      <c r="O448" s="132"/>
      <c r="P448" s="139"/>
      <c r="Q448" s="132"/>
      <c r="R448" s="135"/>
      <c r="S448" s="132"/>
      <c r="T448" s="132"/>
      <c r="U448" s="132"/>
    </row>
    <row r="449" ht="12.75" customHeight="1">
      <c r="A449" s="132"/>
      <c r="B449" s="132"/>
      <c r="C449" s="132"/>
      <c r="D449" s="132"/>
      <c r="E449" s="133"/>
      <c r="F449" s="132"/>
      <c r="G449" s="132"/>
      <c r="H449" s="132"/>
      <c r="I449" s="132"/>
      <c r="J449" s="132"/>
      <c r="K449" s="132"/>
      <c r="L449" s="132"/>
      <c r="M449" s="135"/>
      <c r="N449" s="135"/>
      <c r="O449" s="132"/>
      <c r="P449" s="139"/>
      <c r="Q449" s="132"/>
      <c r="R449" s="135"/>
      <c r="S449" s="132"/>
      <c r="T449" s="132"/>
      <c r="U449" s="132"/>
    </row>
    <row r="450" ht="12.75" customHeight="1">
      <c r="A450" s="132"/>
      <c r="B450" s="132"/>
      <c r="C450" s="132"/>
      <c r="D450" s="132"/>
      <c r="E450" s="133"/>
      <c r="F450" s="132"/>
      <c r="G450" s="132"/>
      <c r="H450" s="132"/>
      <c r="I450" s="132"/>
      <c r="J450" s="132"/>
      <c r="K450" s="132"/>
      <c r="L450" s="132"/>
      <c r="M450" s="135"/>
      <c r="N450" s="135"/>
      <c r="O450" s="132"/>
      <c r="P450" s="139"/>
      <c r="Q450" s="132"/>
      <c r="R450" s="135"/>
      <c r="S450" s="132"/>
      <c r="T450" s="132"/>
      <c r="U450" s="132"/>
    </row>
    <row r="451" ht="12.75" customHeight="1">
      <c r="A451" s="132"/>
      <c r="B451" s="132"/>
      <c r="C451" s="132"/>
      <c r="D451" s="132"/>
      <c r="E451" s="133"/>
      <c r="F451" s="132"/>
      <c r="G451" s="132"/>
      <c r="H451" s="132"/>
      <c r="I451" s="132"/>
      <c r="J451" s="132"/>
      <c r="K451" s="132"/>
      <c r="L451" s="132"/>
      <c r="M451" s="135"/>
      <c r="N451" s="135"/>
      <c r="O451" s="132"/>
      <c r="P451" s="139"/>
      <c r="Q451" s="132"/>
      <c r="R451" s="135"/>
      <c r="S451" s="132"/>
      <c r="T451" s="132"/>
      <c r="U451" s="132"/>
    </row>
    <row r="452" ht="12.75" customHeight="1">
      <c r="A452" s="132"/>
      <c r="B452" s="132"/>
      <c r="C452" s="132"/>
      <c r="D452" s="132"/>
      <c r="E452" s="133"/>
      <c r="F452" s="132"/>
      <c r="G452" s="132"/>
      <c r="H452" s="132"/>
      <c r="I452" s="132"/>
      <c r="J452" s="132"/>
      <c r="K452" s="132"/>
      <c r="L452" s="132"/>
      <c r="M452" s="135"/>
      <c r="N452" s="135"/>
      <c r="O452" s="132"/>
      <c r="P452" s="139"/>
      <c r="Q452" s="132"/>
      <c r="R452" s="135"/>
      <c r="S452" s="132"/>
      <c r="T452" s="132"/>
      <c r="U452" s="132"/>
    </row>
    <row r="453" ht="12.75" customHeight="1">
      <c r="A453" s="132"/>
      <c r="B453" s="132"/>
      <c r="C453" s="132"/>
      <c r="D453" s="132"/>
      <c r="E453" s="133"/>
      <c r="F453" s="132"/>
      <c r="G453" s="132"/>
      <c r="H453" s="132"/>
      <c r="I453" s="132"/>
      <c r="J453" s="132"/>
      <c r="K453" s="132"/>
      <c r="L453" s="132"/>
      <c r="M453" s="135"/>
      <c r="N453" s="135"/>
      <c r="O453" s="132"/>
      <c r="P453" s="139"/>
      <c r="Q453" s="132"/>
      <c r="R453" s="135"/>
      <c r="S453" s="132"/>
      <c r="T453" s="132"/>
      <c r="U453" s="132"/>
    </row>
    <row r="454" ht="12.75" customHeight="1">
      <c r="A454" s="132"/>
      <c r="B454" s="132"/>
      <c r="C454" s="132"/>
      <c r="D454" s="132"/>
      <c r="E454" s="133"/>
      <c r="F454" s="132"/>
      <c r="G454" s="132"/>
      <c r="H454" s="132"/>
      <c r="I454" s="132"/>
      <c r="J454" s="132"/>
      <c r="K454" s="132"/>
      <c r="L454" s="132"/>
      <c r="M454" s="135"/>
      <c r="N454" s="135"/>
      <c r="O454" s="132"/>
      <c r="P454" s="139"/>
      <c r="Q454" s="132"/>
      <c r="R454" s="135"/>
      <c r="S454" s="132"/>
      <c r="T454" s="132"/>
      <c r="U454" s="132"/>
    </row>
    <row r="455" ht="12.75" customHeight="1">
      <c r="A455" s="132"/>
      <c r="B455" s="132"/>
      <c r="C455" s="132"/>
      <c r="D455" s="132"/>
      <c r="E455" s="133"/>
      <c r="F455" s="132"/>
      <c r="G455" s="132"/>
      <c r="H455" s="132"/>
      <c r="I455" s="132"/>
      <c r="J455" s="132"/>
      <c r="K455" s="132"/>
      <c r="L455" s="132"/>
      <c r="M455" s="135"/>
      <c r="N455" s="135"/>
      <c r="O455" s="132"/>
      <c r="P455" s="139"/>
      <c r="Q455" s="132"/>
      <c r="R455" s="135"/>
      <c r="S455" s="132"/>
      <c r="T455" s="132"/>
      <c r="U455" s="132"/>
    </row>
    <row r="456" ht="12.75" customHeight="1">
      <c r="A456" s="132"/>
      <c r="B456" s="132"/>
      <c r="C456" s="132"/>
      <c r="D456" s="132"/>
      <c r="E456" s="133"/>
      <c r="F456" s="132"/>
      <c r="G456" s="132"/>
      <c r="H456" s="132"/>
      <c r="I456" s="132"/>
      <c r="J456" s="132"/>
      <c r="K456" s="132"/>
      <c r="L456" s="132"/>
      <c r="M456" s="135"/>
      <c r="N456" s="135"/>
      <c r="O456" s="132"/>
      <c r="P456" s="139"/>
      <c r="Q456" s="132"/>
      <c r="R456" s="135"/>
      <c r="S456" s="132"/>
      <c r="T456" s="132"/>
      <c r="U456" s="132"/>
    </row>
    <row r="457" ht="12.75" customHeight="1">
      <c r="A457" s="132"/>
      <c r="B457" s="132"/>
      <c r="C457" s="132"/>
      <c r="D457" s="132"/>
      <c r="E457" s="133"/>
      <c r="F457" s="132"/>
      <c r="G457" s="132"/>
      <c r="H457" s="132"/>
      <c r="I457" s="132"/>
      <c r="J457" s="132"/>
      <c r="K457" s="132"/>
      <c r="L457" s="132"/>
      <c r="M457" s="135"/>
      <c r="N457" s="135"/>
      <c r="O457" s="132"/>
      <c r="P457" s="139"/>
      <c r="Q457" s="132"/>
      <c r="R457" s="135"/>
      <c r="S457" s="132"/>
      <c r="T457" s="132"/>
      <c r="U457" s="132"/>
    </row>
    <row r="458" ht="12.75" customHeight="1">
      <c r="A458" s="132"/>
      <c r="B458" s="132"/>
      <c r="C458" s="132"/>
      <c r="D458" s="132"/>
      <c r="E458" s="133"/>
      <c r="F458" s="132"/>
      <c r="G458" s="132"/>
      <c r="H458" s="132"/>
      <c r="I458" s="132"/>
      <c r="J458" s="132"/>
      <c r="K458" s="132"/>
      <c r="L458" s="132"/>
      <c r="M458" s="135"/>
      <c r="N458" s="135"/>
      <c r="O458" s="132"/>
      <c r="P458" s="139"/>
      <c r="Q458" s="132"/>
      <c r="R458" s="135"/>
      <c r="S458" s="132"/>
      <c r="T458" s="132"/>
      <c r="U458" s="132"/>
    </row>
    <row r="459" ht="12.75" customHeight="1">
      <c r="A459" s="132"/>
      <c r="B459" s="132"/>
      <c r="C459" s="132"/>
      <c r="D459" s="132"/>
      <c r="E459" s="133"/>
      <c r="F459" s="132"/>
      <c r="G459" s="132"/>
      <c r="H459" s="132"/>
      <c r="I459" s="132"/>
      <c r="J459" s="132"/>
      <c r="K459" s="132"/>
      <c r="L459" s="132"/>
      <c r="M459" s="135"/>
      <c r="N459" s="135"/>
      <c r="O459" s="132"/>
      <c r="P459" s="139"/>
      <c r="Q459" s="132"/>
      <c r="R459" s="135"/>
      <c r="S459" s="132"/>
      <c r="T459" s="132"/>
      <c r="U459" s="132"/>
    </row>
    <row r="460" ht="12.75" customHeight="1">
      <c r="A460" s="132"/>
      <c r="B460" s="132"/>
      <c r="C460" s="132"/>
      <c r="D460" s="132"/>
      <c r="E460" s="133"/>
      <c r="F460" s="132"/>
      <c r="G460" s="132"/>
      <c r="H460" s="132"/>
      <c r="I460" s="132"/>
      <c r="J460" s="132"/>
      <c r="K460" s="132"/>
      <c r="L460" s="132"/>
      <c r="M460" s="135"/>
      <c r="N460" s="135"/>
      <c r="O460" s="132"/>
      <c r="P460" s="139"/>
      <c r="Q460" s="132"/>
      <c r="R460" s="135"/>
      <c r="S460" s="132"/>
      <c r="T460" s="132"/>
      <c r="U460" s="132"/>
    </row>
    <row r="461" ht="12.75" customHeight="1">
      <c r="A461" s="132"/>
      <c r="B461" s="132"/>
      <c r="C461" s="132"/>
      <c r="D461" s="132"/>
      <c r="E461" s="133"/>
      <c r="F461" s="132"/>
      <c r="G461" s="132"/>
      <c r="H461" s="132"/>
      <c r="I461" s="132"/>
      <c r="J461" s="132"/>
      <c r="K461" s="132"/>
      <c r="L461" s="132"/>
      <c r="M461" s="135"/>
      <c r="N461" s="135"/>
      <c r="O461" s="132"/>
      <c r="P461" s="139"/>
      <c r="Q461" s="132"/>
      <c r="R461" s="135"/>
      <c r="S461" s="132"/>
      <c r="T461" s="132"/>
      <c r="U461" s="132"/>
    </row>
    <row r="462" ht="12.75" customHeight="1">
      <c r="A462" s="132"/>
      <c r="B462" s="132"/>
      <c r="C462" s="132"/>
      <c r="D462" s="132"/>
      <c r="E462" s="133"/>
      <c r="F462" s="132"/>
      <c r="G462" s="132"/>
      <c r="H462" s="132"/>
      <c r="I462" s="132"/>
      <c r="J462" s="132"/>
      <c r="K462" s="132"/>
      <c r="L462" s="132"/>
      <c r="M462" s="135"/>
      <c r="N462" s="135"/>
      <c r="O462" s="132"/>
      <c r="P462" s="139"/>
      <c r="Q462" s="132"/>
      <c r="R462" s="135"/>
      <c r="S462" s="132"/>
      <c r="T462" s="132"/>
      <c r="U462" s="132"/>
    </row>
    <row r="463" ht="12.75" customHeight="1">
      <c r="A463" s="132"/>
      <c r="B463" s="132"/>
      <c r="C463" s="132"/>
      <c r="D463" s="132"/>
      <c r="E463" s="133"/>
      <c r="F463" s="132"/>
      <c r="G463" s="132"/>
      <c r="H463" s="132"/>
      <c r="I463" s="132"/>
      <c r="J463" s="132"/>
      <c r="K463" s="132"/>
      <c r="L463" s="132"/>
      <c r="M463" s="135"/>
      <c r="N463" s="135"/>
      <c r="O463" s="132"/>
      <c r="P463" s="139"/>
      <c r="Q463" s="132"/>
      <c r="R463" s="135"/>
      <c r="S463" s="132"/>
      <c r="T463" s="132"/>
      <c r="U463" s="132"/>
    </row>
    <row r="464" ht="12.75" customHeight="1">
      <c r="A464" s="132"/>
      <c r="B464" s="132"/>
      <c r="C464" s="132"/>
      <c r="D464" s="132"/>
      <c r="E464" s="133"/>
      <c r="F464" s="132"/>
      <c r="G464" s="132"/>
      <c r="H464" s="132"/>
      <c r="I464" s="132"/>
      <c r="J464" s="132"/>
      <c r="K464" s="132"/>
      <c r="L464" s="132"/>
      <c r="M464" s="135"/>
      <c r="N464" s="135"/>
      <c r="O464" s="132"/>
      <c r="P464" s="139"/>
      <c r="Q464" s="132"/>
      <c r="R464" s="135"/>
      <c r="S464" s="132"/>
      <c r="T464" s="132"/>
      <c r="U464" s="132"/>
    </row>
    <row r="465" ht="12.75" customHeight="1">
      <c r="A465" s="132"/>
      <c r="B465" s="132"/>
      <c r="C465" s="132"/>
      <c r="D465" s="132"/>
      <c r="E465" s="133"/>
      <c r="F465" s="132"/>
      <c r="G465" s="132"/>
      <c r="H465" s="132"/>
      <c r="I465" s="132"/>
      <c r="J465" s="132"/>
      <c r="K465" s="132"/>
      <c r="L465" s="132"/>
      <c r="M465" s="135"/>
      <c r="N465" s="135"/>
      <c r="O465" s="132"/>
      <c r="P465" s="139"/>
      <c r="Q465" s="132"/>
      <c r="R465" s="135"/>
      <c r="S465" s="132"/>
      <c r="T465" s="132"/>
      <c r="U465" s="132"/>
    </row>
    <row r="466" ht="12.75" customHeight="1">
      <c r="A466" s="132"/>
      <c r="B466" s="132"/>
      <c r="C466" s="132"/>
      <c r="D466" s="132"/>
      <c r="E466" s="133"/>
      <c r="F466" s="132"/>
      <c r="G466" s="132"/>
      <c r="H466" s="132"/>
      <c r="I466" s="132"/>
      <c r="J466" s="132"/>
      <c r="K466" s="132"/>
      <c r="L466" s="132"/>
      <c r="M466" s="135"/>
      <c r="N466" s="135"/>
      <c r="O466" s="132"/>
      <c r="P466" s="139"/>
      <c r="Q466" s="132"/>
      <c r="R466" s="135"/>
      <c r="S466" s="132"/>
      <c r="T466" s="132"/>
      <c r="U466" s="132"/>
    </row>
    <row r="467" ht="12.75" customHeight="1">
      <c r="A467" s="132"/>
      <c r="B467" s="132"/>
      <c r="C467" s="132"/>
      <c r="D467" s="132"/>
      <c r="E467" s="133"/>
      <c r="F467" s="132"/>
      <c r="G467" s="132"/>
      <c r="H467" s="132"/>
      <c r="I467" s="132"/>
      <c r="J467" s="132"/>
      <c r="K467" s="132"/>
      <c r="L467" s="132"/>
      <c r="M467" s="135"/>
      <c r="N467" s="135"/>
      <c r="O467" s="132"/>
      <c r="P467" s="139"/>
      <c r="Q467" s="132"/>
      <c r="R467" s="135"/>
      <c r="S467" s="132"/>
      <c r="T467" s="132"/>
      <c r="U467" s="132"/>
    </row>
    <row r="468" ht="12.75" customHeight="1">
      <c r="A468" s="132"/>
      <c r="B468" s="132"/>
      <c r="C468" s="132"/>
      <c r="D468" s="132"/>
      <c r="E468" s="133"/>
      <c r="F468" s="132"/>
      <c r="G468" s="132"/>
      <c r="H468" s="132"/>
      <c r="I468" s="132"/>
      <c r="J468" s="132"/>
      <c r="K468" s="132"/>
      <c r="L468" s="132"/>
      <c r="M468" s="135"/>
      <c r="N468" s="135"/>
      <c r="O468" s="132"/>
      <c r="P468" s="139"/>
      <c r="Q468" s="132"/>
      <c r="R468" s="135"/>
      <c r="S468" s="132"/>
      <c r="T468" s="132"/>
      <c r="U468" s="132"/>
    </row>
    <row r="469" ht="12.75" customHeight="1">
      <c r="A469" s="132"/>
      <c r="B469" s="132"/>
      <c r="C469" s="132"/>
      <c r="D469" s="132"/>
      <c r="E469" s="133"/>
      <c r="F469" s="132"/>
      <c r="G469" s="132"/>
      <c r="H469" s="132"/>
      <c r="I469" s="132"/>
      <c r="J469" s="132"/>
      <c r="K469" s="132"/>
      <c r="L469" s="132"/>
      <c r="M469" s="135"/>
      <c r="N469" s="135"/>
      <c r="O469" s="132"/>
      <c r="P469" s="139"/>
      <c r="Q469" s="132"/>
      <c r="R469" s="135"/>
      <c r="S469" s="132"/>
      <c r="T469" s="132"/>
      <c r="U469" s="132"/>
    </row>
    <row r="470" ht="12.75" customHeight="1">
      <c r="A470" s="132"/>
      <c r="B470" s="132"/>
      <c r="C470" s="132"/>
      <c r="D470" s="132"/>
      <c r="E470" s="133"/>
      <c r="F470" s="132"/>
      <c r="G470" s="132"/>
      <c r="H470" s="132"/>
      <c r="I470" s="132"/>
      <c r="J470" s="132"/>
      <c r="K470" s="132"/>
      <c r="L470" s="132"/>
      <c r="M470" s="135"/>
      <c r="N470" s="135"/>
      <c r="O470" s="132"/>
      <c r="P470" s="139"/>
      <c r="Q470" s="132"/>
      <c r="R470" s="135"/>
      <c r="S470" s="132"/>
      <c r="T470" s="132"/>
      <c r="U470" s="132"/>
    </row>
    <row r="471" ht="12.75" customHeight="1">
      <c r="A471" s="132"/>
      <c r="B471" s="132"/>
      <c r="C471" s="132"/>
      <c r="D471" s="132"/>
      <c r="E471" s="133"/>
      <c r="F471" s="132"/>
      <c r="G471" s="132"/>
      <c r="H471" s="132"/>
      <c r="I471" s="132"/>
      <c r="J471" s="132"/>
      <c r="K471" s="132"/>
      <c r="L471" s="132"/>
      <c r="M471" s="135"/>
      <c r="N471" s="135"/>
      <c r="O471" s="132"/>
      <c r="P471" s="139"/>
      <c r="Q471" s="132"/>
      <c r="R471" s="135"/>
      <c r="S471" s="132"/>
      <c r="T471" s="132"/>
      <c r="U471" s="132"/>
    </row>
    <row r="472" ht="12.75" customHeight="1">
      <c r="A472" s="132"/>
      <c r="B472" s="132"/>
      <c r="C472" s="132"/>
      <c r="D472" s="132"/>
      <c r="E472" s="133"/>
      <c r="F472" s="132"/>
      <c r="G472" s="132"/>
      <c r="H472" s="132"/>
      <c r="I472" s="132"/>
      <c r="J472" s="132"/>
      <c r="K472" s="132"/>
      <c r="L472" s="132"/>
      <c r="M472" s="135"/>
      <c r="N472" s="135"/>
      <c r="O472" s="132"/>
      <c r="P472" s="139"/>
      <c r="Q472" s="132"/>
      <c r="R472" s="135"/>
      <c r="S472" s="132"/>
      <c r="T472" s="132"/>
      <c r="U472" s="132"/>
    </row>
    <row r="473" ht="12.75" customHeight="1">
      <c r="A473" s="132"/>
      <c r="B473" s="132"/>
      <c r="C473" s="132"/>
      <c r="D473" s="132"/>
      <c r="E473" s="133"/>
      <c r="F473" s="132"/>
      <c r="G473" s="132"/>
      <c r="H473" s="132"/>
      <c r="I473" s="132"/>
      <c r="J473" s="132"/>
      <c r="K473" s="132"/>
      <c r="L473" s="132"/>
      <c r="M473" s="135"/>
      <c r="N473" s="135"/>
      <c r="O473" s="132"/>
      <c r="P473" s="139"/>
      <c r="Q473" s="132"/>
      <c r="R473" s="135"/>
      <c r="S473" s="132"/>
      <c r="T473" s="132"/>
      <c r="U473" s="132"/>
    </row>
    <row r="474" ht="12.75" customHeight="1">
      <c r="A474" s="132"/>
      <c r="B474" s="132"/>
      <c r="C474" s="132"/>
      <c r="D474" s="132"/>
      <c r="E474" s="133"/>
      <c r="F474" s="132"/>
      <c r="G474" s="132"/>
      <c r="H474" s="132"/>
      <c r="I474" s="132"/>
      <c r="J474" s="132"/>
      <c r="K474" s="132"/>
      <c r="L474" s="132"/>
      <c r="M474" s="135"/>
      <c r="N474" s="135"/>
      <c r="O474" s="132"/>
      <c r="P474" s="139"/>
      <c r="Q474" s="132"/>
      <c r="R474" s="135"/>
      <c r="S474" s="132"/>
      <c r="T474" s="132"/>
      <c r="U474" s="132"/>
    </row>
    <row r="475" ht="12.75" customHeight="1">
      <c r="A475" s="132"/>
      <c r="B475" s="132"/>
      <c r="C475" s="132"/>
      <c r="D475" s="132"/>
      <c r="E475" s="133"/>
      <c r="F475" s="132"/>
      <c r="G475" s="132"/>
      <c r="H475" s="132"/>
      <c r="I475" s="132"/>
      <c r="J475" s="132"/>
      <c r="K475" s="132"/>
      <c r="L475" s="132"/>
      <c r="M475" s="135"/>
      <c r="N475" s="135"/>
      <c r="O475" s="132"/>
      <c r="P475" s="139"/>
      <c r="Q475" s="132"/>
      <c r="R475" s="135"/>
      <c r="S475" s="132"/>
      <c r="T475" s="132"/>
      <c r="U475" s="132"/>
    </row>
    <row r="476" ht="12.75" customHeight="1">
      <c r="A476" s="132"/>
      <c r="B476" s="132"/>
      <c r="C476" s="132"/>
      <c r="D476" s="132"/>
      <c r="E476" s="133"/>
      <c r="F476" s="132"/>
      <c r="G476" s="132"/>
      <c r="H476" s="132"/>
      <c r="I476" s="132"/>
      <c r="J476" s="132"/>
      <c r="K476" s="132"/>
      <c r="L476" s="132"/>
      <c r="M476" s="135"/>
      <c r="N476" s="135"/>
      <c r="O476" s="132"/>
      <c r="P476" s="139"/>
      <c r="Q476" s="132"/>
      <c r="R476" s="135"/>
      <c r="S476" s="132"/>
      <c r="T476" s="132"/>
      <c r="U476" s="132"/>
    </row>
    <row r="477" ht="12.75" customHeight="1">
      <c r="A477" s="132"/>
      <c r="B477" s="132"/>
      <c r="C477" s="132"/>
      <c r="D477" s="132"/>
      <c r="E477" s="133"/>
      <c r="F477" s="132"/>
      <c r="G477" s="132"/>
      <c r="H477" s="132"/>
      <c r="I477" s="132"/>
      <c r="J477" s="132"/>
      <c r="K477" s="132"/>
      <c r="L477" s="132"/>
      <c r="M477" s="135"/>
      <c r="N477" s="135"/>
      <c r="O477" s="132"/>
      <c r="P477" s="139"/>
      <c r="Q477" s="132"/>
      <c r="R477" s="135"/>
      <c r="S477" s="132"/>
      <c r="T477" s="132"/>
      <c r="U477" s="132"/>
    </row>
    <row r="478" ht="12.75" customHeight="1">
      <c r="A478" s="132"/>
      <c r="B478" s="132"/>
      <c r="C478" s="132"/>
      <c r="D478" s="132"/>
      <c r="E478" s="133"/>
      <c r="F478" s="132"/>
      <c r="G478" s="132"/>
      <c r="H478" s="132"/>
      <c r="I478" s="132"/>
      <c r="J478" s="132"/>
      <c r="K478" s="132"/>
      <c r="L478" s="132"/>
      <c r="M478" s="135"/>
      <c r="N478" s="135"/>
      <c r="O478" s="132"/>
      <c r="P478" s="139"/>
      <c r="Q478" s="132"/>
      <c r="R478" s="135"/>
      <c r="S478" s="132"/>
      <c r="T478" s="132"/>
      <c r="U478" s="132"/>
    </row>
    <row r="479" ht="12.75" customHeight="1">
      <c r="A479" s="132"/>
      <c r="B479" s="132"/>
      <c r="C479" s="132"/>
      <c r="D479" s="132"/>
      <c r="E479" s="133"/>
      <c r="F479" s="132"/>
      <c r="G479" s="132"/>
      <c r="H479" s="132"/>
      <c r="I479" s="132"/>
      <c r="J479" s="132"/>
      <c r="K479" s="132"/>
      <c r="L479" s="132"/>
      <c r="M479" s="135"/>
      <c r="N479" s="135"/>
      <c r="O479" s="132"/>
      <c r="P479" s="139"/>
      <c r="Q479" s="132"/>
      <c r="R479" s="135"/>
      <c r="S479" s="132"/>
      <c r="T479" s="132"/>
      <c r="U479" s="132"/>
    </row>
    <row r="480" ht="12.75" customHeight="1">
      <c r="A480" s="132"/>
      <c r="B480" s="132"/>
      <c r="C480" s="132"/>
      <c r="D480" s="132"/>
      <c r="E480" s="133"/>
      <c r="F480" s="132"/>
      <c r="G480" s="132"/>
      <c r="H480" s="132"/>
      <c r="I480" s="132"/>
      <c r="J480" s="132"/>
      <c r="K480" s="132"/>
      <c r="L480" s="132"/>
      <c r="M480" s="135"/>
      <c r="N480" s="135"/>
      <c r="O480" s="132"/>
      <c r="P480" s="139"/>
      <c r="Q480" s="132"/>
      <c r="R480" s="135"/>
      <c r="S480" s="132"/>
      <c r="T480" s="132"/>
      <c r="U480" s="132"/>
    </row>
    <row r="481" ht="12.75" customHeight="1">
      <c r="A481" s="132"/>
      <c r="B481" s="132"/>
      <c r="C481" s="132"/>
      <c r="D481" s="132"/>
      <c r="E481" s="133"/>
      <c r="F481" s="132"/>
      <c r="G481" s="132"/>
      <c r="H481" s="132"/>
      <c r="I481" s="132"/>
      <c r="J481" s="132"/>
      <c r="K481" s="132"/>
      <c r="L481" s="132"/>
      <c r="M481" s="135"/>
      <c r="N481" s="135"/>
      <c r="O481" s="132"/>
      <c r="P481" s="139"/>
      <c r="Q481" s="132"/>
      <c r="R481" s="135"/>
      <c r="S481" s="132"/>
      <c r="T481" s="132"/>
      <c r="U481" s="132"/>
    </row>
    <row r="482" ht="12.75" customHeight="1">
      <c r="A482" s="132"/>
      <c r="B482" s="132"/>
      <c r="C482" s="132"/>
      <c r="D482" s="132"/>
      <c r="E482" s="133"/>
      <c r="F482" s="132"/>
      <c r="G482" s="132"/>
      <c r="H482" s="132"/>
      <c r="I482" s="132"/>
      <c r="J482" s="132"/>
      <c r="K482" s="132"/>
      <c r="L482" s="132"/>
      <c r="M482" s="135"/>
      <c r="N482" s="135"/>
      <c r="O482" s="132"/>
      <c r="P482" s="139"/>
      <c r="Q482" s="132"/>
      <c r="R482" s="135"/>
      <c r="S482" s="132"/>
      <c r="T482" s="132"/>
      <c r="U482" s="132"/>
    </row>
    <row r="483" ht="12.75" customHeight="1">
      <c r="A483" s="132"/>
      <c r="B483" s="132"/>
      <c r="C483" s="132"/>
      <c r="D483" s="132"/>
      <c r="E483" s="133"/>
      <c r="F483" s="132"/>
      <c r="G483" s="132"/>
      <c r="H483" s="132"/>
      <c r="I483" s="132"/>
      <c r="J483" s="132"/>
      <c r="K483" s="132"/>
      <c r="L483" s="132"/>
      <c r="M483" s="135"/>
      <c r="N483" s="135"/>
      <c r="O483" s="132"/>
      <c r="P483" s="139"/>
      <c r="Q483" s="132"/>
      <c r="R483" s="135"/>
      <c r="S483" s="132"/>
      <c r="T483" s="132"/>
      <c r="U483" s="132"/>
    </row>
    <row r="484" ht="12.75" customHeight="1">
      <c r="A484" s="132"/>
      <c r="B484" s="132"/>
      <c r="C484" s="132"/>
      <c r="D484" s="132"/>
      <c r="E484" s="133"/>
      <c r="F484" s="132"/>
      <c r="G484" s="132"/>
      <c r="H484" s="132"/>
      <c r="I484" s="132"/>
      <c r="J484" s="132"/>
      <c r="K484" s="132"/>
      <c r="L484" s="132"/>
      <c r="M484" s="135"/>
      <c r="N484" s="135"/>
      <c r="O484" s="132"/>
      <c r="P484" s="139"/>
      <c r="Q484" s="132"/>
      <c r="R484" s="135"/>
      <c r="S484" s="132"/>
      <c r="T484" s="132"/>
      <c r="U484" s="132"/>
    </row>
    <row r="485" ht="12.75" customHeight="1">
      <c r="A485" s="132"/>
      <c r="B485" s="132"/>
      <c r="C485" s="132"/>
      <c r="D485" s="132"/>
      <c r="E485" s="133"/>
      <c r="F485" s="132"/>
      <c r="G485" s="132"/>
      <c r="H485" s="132"/>
      <c r="I485" s="132"/>
      <c r="J485" s="132"/>
      <c r="K485" s="132"/>
      <c r="L485" s="132"/>
      <c r="M485" s="135"/>
      <c r="N485" s="135"/>
      <c r="O485" s="132"/>
      <c r="P485" s="139"/>
      <c r="Q485" s="132"/>
      <c r="R485" s="135"/>
      <c r="S485" s="132"/>
      <c r="T485" s="132"/>
      <c r="U485" s="132"/>
    </row>
    <row r="486" ht="12.75" customHeight="1">
      <c r="A486" s="132"/>
      <c r="B486" s="132"/>
      <c r="C486" s="132"/>
      <c r="D486" s="132"/>
      <c r="E486" s="133"/>
      <c r="F486" s="132"/>
      <c r="G486" s="132"/>
      <c r="H486" s="132"/>
      <c r="I486" s="132"/>
      <c r="J486" s="132"/>
      <c r="K486" s="132"/>
      <c r="L486" s="132"/>
      <c r="M486" s="135"/>
      <c r="N486" s="135"/>
      <c r="O486" s="132"/>
      <c r="P486" s="139"/>
      <c r="Q486" s="132"/>
      <c r="R486" s="135"/>
      <c r="S486" s="132"/>
      <c r="T486" s="132"/>
      <c r="U486" s="132"/>
    </row>
    <row r="487" ht="12.75" customHeight="1">
      <c r="A487" s="132"/>
      <c r="B487" s="132"/>
      <c r="C487" s="132"/>
      <c r="D487" s="132"/>
      <c r="E487" s="133"/>
      <c r="F487" s="132"/>
      <c r="G487" s="132"/>
      <c r="H487" s="132"/>
      <c r="I487" s="132"/>
      <c r="J487" s="132"/>
      <c r="K487" s="132"/>
      <c r="L487" s="132"/>
      <c r="M487" s="135"/>
      <c r="N487" s="135"/>
      <c r="O487" s="132"/>
      <c r="P487" s="139"/>
      <c r="Q487" s="132"/>
      <c r="R487" s="135"/>
      <c r="S487" s="132"/>
      <c r="T487" s="132"/>
      <c r="U487" s="132"/>
    </row>
    <row r="488" ht="12.75" customHeight="1">
      <c r="A488" s="132"/>
      <c r="B488" s="132"/>
      <c r="C488" s="132"/>
      <c r="D488" s="132"/>
      <c r="E488" s="133"/>
      <c r="F488" s="132"/>
      <c r="G488" s="132"/>
      <c r="H488" s="132"/>
      <c r="I488" s="132"/>
      <c r="J488" s="132"/>
      <c r="K488" s="132"/>
      <c r="L488" s="132"/>
      <c r="M488" s="135"/>
      <c r="N488" s="135"/>
      <c r="O488" s="132"/>
      <c r="P488" s="139"/>
      <c r="Q488" s="132"/>
      <c r="R488" s="135"/>
      <c r="S488" s="132"/>
      <c r="T488" s="132"/>
      <c r="U488" s="132"/>
    </row>
    <row r="489" ht="12.75" customHeight="1">
      <c r="A489" s="132"/>
      <c r="B489" s="132"/>
      <c r="C489" s="132"/>
      <c r="D489" s="132"/>
      <c r="E489" s="133"/>
      <c r="F489" s="132"/>
      <c r="G489" s="132"/>
      <c r="H489" s="132"/>
      <c r="I489" s="132"/>
      <c r="J489" s="132"/>
      <c r="K489" s="132"/>
      <c r="L489" s="132"/>
      <c r="M489" s="135"/>
      <c r="N489" s="135"/>
      <c r="O489" s="132"/>
      <c r="P489" s="139"/>
      <c r="Q489" s="132"/>
      <c r="R489" s="135"/>
      <c r="S489" s="132"/>
      <c r="T489" s="132"/>
      <c r="U489" s="132"/>
    </row>
    <row r="490" ht="12.75" customHeight="1">
      <c r="A490" s="132"/>
      <c r="B490" s="132"/>
      <c r="C490" s="132"/>
      <c r="D490" s="132"/>
      <c r="E490" s="133"/>
      <c r="F490" s="132"/>
      <c r="G490" s="132"/>
      <c r="H490" s="132"/>
      <c r="I490" s="132"/>
      <c r="J490" s="132"/>
      <c r="K490" s="132"/>
      <c r="L490" s="132"/>
      <c r="M490" s="135"/>
      <c r="N490" s="135"/>
      <c r="O490" s="132"/>
      <c r="P490" s="139"/>
      <c r="Q490" s="132"/>
      <c r="R490" s="135"/>
      <c r="S490" s="132"/>
      <c r="T490" s="132"/>
      <c r="U490" s="132"/>
    </row>
    <row r="491" ht="12.75" customHeight="1">
      <c r="A491" s="132"/>
      <c r="B491" s="132"/>
      <c r="C491" s="132"/>
      <c r="D491" s="132"/>
      <c r="E491" s="133"/>
      <c r="F491" s="132"/>
      <c r="G491" s="132"/>
      <c r="H491" s="132"/>
      <c r="I491" s="132"/>
      <c r="J491" s="132"/>
      <c r="K491" s="132"/>
      <c r="L491" s="132"/>
      <c r="M491" s="135"/>
      <c r="N491" s="135"/>
      <c r="O491" s="132"/>
      <c r="P491" s="139"/>
      <c r="Q491" s="132"/>
      <c r="R491" s="135"/>
      <c r="S491" s="132"/>
      <c r="T491" s="132"/>
      <c r="U491" s="132"/>
    </row>
    <row r="492" ht="12.75" customHeight="1">
      <c r="A492" s="132"/>
      <c r="B492" s="132"/>
      <c r="C492" s="132"/>
      <c r="D492" s="132"/>
      <c r="E492" s="133"/>
      <c r="F492" s="132"/>
      <c r="G492" s="132"/>
      <c r="H492" s="132"/>
      <c r="I492" s="132"/>
      <c r="J492" s="132"/>
      <c r="K492" s="132"/>
      <c r="L492" s="132"/>
      <c r="M492" s="135"/>
      <c r="N492" s="135"/>
      <c r="O492" s="132"/>
      <c r="P492" s="139"/>
      <c r="Q492" s="132"/>
      <c r="R492" s="135"/>
      <c r="S492" s="132"/>
      <c r="T492" s="132"/>
      <c r="U492" s="132"/>
    </row>
    <row r="493" ht="12.75" customHeight="1">
      <c r="A493" s="132"/>
      <c r="B493" s="132"/>
      <c r="C493" s="132"/>
      <c r="D493" s="132"/>
      <c r="E493" s="133"/>
      <c r="F493" s="132"/>
      <c r="G493" s="132"/>
      <c r="H493" s="132"/>
      <c r="I493" s="132"/>
      <c r="J493" s="132"/>
      <c r="K493" s="132"/>
      <c r="L493" s="132"/>
      <c r="M493" s="135"/>
      <c r="N493" s="135"/>
      <c r="O493" s="132"/>
      <c r="P493" s="139"/>
      <c r="Q493" s="132"/>
      <c r="R493" s="135"/>
      <c r="S493" s="132"/>
      <c r="T493" s="132"/>
      <c r="U493" s="132"/>
    </row>
    <row r="494" ht="12.75" customHeight="1">
      <c r="A494" s="132"/>
      <c r="B494" s="132"/>
      <c r="C494" s="132"/>
      <c r="D494" s="132"/>
      <c r="E494" s="133"/>
      <c r="F494" s="132"/>
      <c r="G494" s="132"/>
      <c r="H494" s="132"/>
      <c r="I494" s="132"/>
      <c r="J494" s="132"/>
      <c r="K494" s="132"/>
      <c r="L494" s="132"/>
      <c r="M494" s="135"/>
      <c r="N494" s="135"/>
      <c r="O494" s="132"/>
      <c r="P494" s="139"/>
      <c r="Q494" s="132"/>
      <c r="R494" s="135"/>
      <c r="S494" s="132"/>
      <c r="T494" s="132"/>
      <c r="U494" s="132"/>
    </row>
    <row r="495" ht="12.75" customHeight="1">
      <c r="A495" s="132"/>
      <c r="B495" s="132"/>
      <c r="C495" s="132"/>
      <c r="D495" s="132"/>
      <c r="E495" s="133"/>
      <c r="F495" s="132"/>
      <c r="G495" s="132"/>
      <c r="H495" s="132"/>
      <c r="I495" s="132"/>
      <c r="J495" s="132"/>
      <c r="K495" s="132"/>
      <c r="L495" s="132"/>
      <c r="M495" s="135"/>
      <c r="N495" s="135"/>
      <c r="O495" s="132"/>
      <c r="P495" s="139"/>
      <c r="Q495" s="132"/>
      <c r="R495" s="135"/>
      <c r="S495" s="132"/>
      <c r="T495" s="132"/>
      <c r="U495" s="132"/>
    </row>
    <row r="496" ht="12.75" customHeight="1">
      <c r="A496" s="132"/>
      <c r="B496" s="132"/>
      <c r="C496" s="132"/>
      <c r="D496" s="132"/>
      <c r="E496" s="133"/>
      <c r="F496" s="132"/>
      <c r="G496" s="132"/>
      <c r="H496" s="132"/>
      <c r="I496" s="132"/>
      <c r="J496" s="132"/>
      <c r="K496" s="132"/>
      <c r="L496" s="132"/>
      <c r="M496" s="135"/>
      <c r="N496" s="135"/>
      <c r="O496" s="132"/>
      <c r="P496" s="139"/>
      <c r="Q496" s="132"/>
      <c r="R496" s="135"/>
      <c r="S496" s="132"/>
      <c r="T496" s="132"/>
      <c r="U496" s="132"/>
    </row>
    <row r="497" ht="12.75" customHeight="1">
      <c r="A497" s="132"/>
      <c r="B497" s="132"/>
      <c r="C497" s="132"/>
      <c r="D497" s="132"/>
      <c r="E497" s="133"/>
      <c r="F497" s="132"/>
      <c r="G497" s="132"/>
      <c r="H497" s="132"/>
      <c r="I497" s="132"/>
      <c r="J497" s="132"/>
      <c r="K497" s="132"/>
      <c r="L497" s="132"/>
      <c r="M497" s="135"/>
      <c r="N497" s="135"/>
      <c r="O497" s="132"/>
      <c r="P497" s="139"/>
      <c r="Q497" s="132"/>
      <c r="R497" s="135"/>
      <c r="S497" s="132"/>
      <c r="T497" s="132"/>
      <c r="U497" s="132"/>
    </row>
    <row r="498" ht="12.75" customHeight="1">
      <c r="A498" s="132"/>
      <c r="B498" s="132"/>
      <c r="C498" s="132"/>
      <c r="D498" s="132"/>
      <c r="E498" s="133"/>
      <c r="F498" s="132"/>
      <c r="G498" s="132"/>
      <c r="H498" s="132"/>
      <c r="I498" s="132"/>
      <c r="J498" s="132"/>
      <c r="K498" s="132"/>
      <c r="L498" s="132"/>
      <c r="M498" s="135"/>
      <c r="N498" s="135"/>
      <c r="O498" s="132"/>
      <c r="P498" s="139"/>
      <c r="Q498" s="132"/>
      <c r="R498" s="135"/>
      <c r="S498" s="132"/>
      <c r="T498" s="132"/>
      <c r="U498" s="132"/>
    </row>
    <row r="499" ht="12.75" customHeight="1">
      <c r="A499" s="132"/>
      <c r="B499" s="132"/>
      <c r="C499" s="132"/>
      <c r="D499" s="132"/>
      <c r="E499" s="133"/>
      <c r="F499" s="132"/>
      <c r="G499" s="132"/>
      <c r="H499" s="132"/>
      <c r="I499" s="132"/>
      <c r="J499" s="132"/>
      <c r="K499" s="132"/>
      <c r="L499" s="132"/>
      <c r="M499" s="135"/>
      <c r="N499" s="135"/>
      <c r="O499" s="132"/>
      <c r="P499" s="139"/>
      <c r="Q499" s="132"/>
      <c r="R499" s="135"/>
      <c r="S499" s="132"/>
      <c r="T499" s="132"/>
      <c r="U499" s="132"/>
    </row>
    <row r="500" ht="12.75" customHeight="1">
      <c r="A500" s="132"/>
      <c r="B500" s="132"/>
      <c r="C500" s="132"/>
      <c r="D500" s="132"/>
      <c r="E500" s="133"/>
      <c r="F500" s="132"/>
      <c r="G500" s="132"/>
      <c r="H500" s="132"/>
      <c r="I500" s="132"/>
      <c r="J500" s="132"/>
      <c r="K500" s="132"/>
      <c r="L500" s="132"/>
      <c r="M500" s="135"/>
      <c r="N500" s="135"/>
      <c r="O500" s="132"/>
      <c r="P500" s="139"/>
      <c r="Q500" s="132"/>
      <c r="R500" s="135"/>
      <c r="S500" s="132"/>
      <c r="T500" s="132"/>
      <c r="U500" s="132"/>
    </row>
    <row r="501" ht="12.75" customHeight="1">
      <c r="A501" s="132"/>
      <c r="B501" s="132"/>
      <c r="C501" s="132"/>
      <c r="D501" s="132"/>
      <c r="E501" s="133"/>
      <c r="F501" s="132"/>
      <c r="G501" s="132"/>
      <c r="H501" s="132"/>
      <c r="I501" s="132"/>
      <c r="J501" s="132"/>
      <c r="K501" s="132"/>
      <c r="L501" s="132"/>
      <c r="M501" s="135"/>
      <c r="N501" s="135"/>
      <c r="O501" s="132"/>
      <c r="P501" s="139"/>
      <c r="Q501" s="132"/>
      <c r="R501" s="135"/>
      <c r="S501" s="132"/>
      <c r="T501" s="132"/>
      <c r="U501" s="132"/>
    </row>
    <row r="502" ht="12.75" customHeight="1">
      <c r="A502" s="132"/>
      <c r="B502" s="132"/>
      <c r="C502" s="132"/>
      <c r="D502" s="132"/>
      <c r="E502" s="133"/>
      <c r="F502" s="132"/>
      <c r="G502" s="132"/>
      <c r="H502" s="132"/>
      <c r="I502" s="132"/>
      <c r="J502" s="132"/>
      <c r="K502" s="132"/>
      <c r="L502" s="132"/>
      <c r="M502" s="135"/>
      <c r="N502" s="135"/>
      <c r="O502" s="132"/>
      <c r="P502" s="139"/>
      <c r="Q502" s="132"/>
      <c r="R502" s="135"/>
      <c r="S502" s="132"/>
      <c r="T502" s="132"/>
      <c r="U502" s="132"/>
    </row>
    <row r="503" ht="12.75" customHeight="1">
      <c r="A503" s="132"/>
      <c r="B503" s="132"/>
      <c r="C503" s="132"/>
      <c r="D503" s="132"/>
      <c r="E503" s="133"/>
      <c r="F503" s="132"/>
      <c r="G503" s="132"/>
      <c r="H503" s="132"/>
      <c r="I503" s="132"/>
      <c r="J503" s="132"/>
      <c r="K503" s="132"/>
      <c r="L503" s="132"/>
      <c r="M503" s="135"/>
      <c r="N503" s="135"/>
      <c r="O503" s="132"/>
      <c r="P503" s="139"/>
      <c r="Q503" s="132"/>
      <c r="R503" s="135"/>
      <c r="S503" s="132"/>
      <c r="T503" s="132"/>
      <c r="U503" s="132"/>
    </row>
    <row r="504" ht="12.75" customHeight="1">
      <c r="A504" s="132"/>
      <c r="B504" s="132"/>
      <c r="C504" s="132"/>
      <c r="D504" s="132"/>
      <c r="E504" s="133"/>
      <c r="F504" s="132"/>
      <c r="G504" s="132"/>
      <c r="H504" s="132"/>
      <c r="I504" s="132"/>
      <c r="J504" s="132"/>
      <c r="K504" s="132"/>
      <c r="L504" s="132"/>
      <c r="M504" s="135"/>
      <c r="N504" s="135"/>
      <c r="O504" s="132"/>
      <c r="P504" s="139"/>
      <c r="Q504" s="132"/>
      <c r="R504" s="135"/>
      <c r="S504" s="132"/>
      <c r="T504" s="132"/>
      <c r="U504" s="132"/>
    </row>
    <row r="505" ht="12.75" customHeight="1">
      <c r="A505" s="132"/>
      <c r="B505" s="132"/>
      <c r="C505" s="132"/>
      <c r="D505" s="132"/>
      <c r="E505" s="133"/>
      <c r="F505" s="132"/>
      <c r="G505" s="132"/>
      <c r="H505" s="132"/>
      <c r="I505" s="132"/>
      <c r="J505" s="132"/>
      <c r="K505" s="132"/>
      <c r="L505" s="132"/>
      <c r="M505" s="135"/>
      <c r="N505" s="135"/>
      <c r="O505" s="132"/>
      <c r="P505" s="139"/>
      <c r="Q505" s="132"/>
      <c r="R505" s="135"/>
      <c r="S505" s="132"/>
      <c r="T505" s="132"/>
      <c r="U505" s="132"/>
    </row>
    <row r="506" ht="12.75" customHeight="1">
      <c r="A506" s="132"/>
      <c r="B506" s="132"/>
      <c r="C506" s="132"/>
      <c r="D506" s="132"/>
      <c r="E506" s="133"/>
      <c r="F506" s="132"/>
      <c r="G506" s="132"/>
      <c r="H506" s="132"/>
      <c r="I506" s="132"/>
      <c r="J506" s="132"/>
      <c r="K506" s="132"/>
      <c r="L506" s="132"/>
      <c r="M506" s="135"/>
      <c r="N506" s="135"/>
      <c r="O506" s="132"/>
      <c r="P506" s="139"/>
      <c r="Q506" s="132"/>
      <c r="R506" s="135"/>
      <c r="S506" s="132"/>
      <c r="T506" s="132"/>
      <c r="U506" s="132"/>
    </row>
    <row r="507" ht="12.75" customHeight="1">
      <c r="A507" s="132"/>
      <c r="B507" s="132"/>
      <c r="C507" s="132"/>
      <c r="D507" s="132"/>
      <c r="E507" s="133"/>
      <c r="F507" s="132"/>
      <c r="G507" s="132"/>
      <c r="H507" s="132"/>
      <c r="I507" s="132"/>
      <c r="J507" s="132"/>
      <c r="K507" s="132"/>
      <c r="L507" s="132"/>
      <c r="M507" s="135"/>
      <c r="N507" s="135"/>
      <c r="O507" s="132"/>
      <c r="P507" s="139"/>
      <c r="Q507" s="132"/>
      <c r="R507" s="135"/>
      <c r="S507" s="132"/>
      <c r="T507" s="132"/>
      <c r="U507" s="132"/>
    </row>
    <row r="508" ht="12.75" customHeight="1">
      <c r="A508" s="132"/>
      <c r="B508" s="132"/>
      <c r="C508" s="132"/>
      <c r="D508" s="132"/>
      <c r="E508" s="133"/>
      <c r="F508" s="132"/>
      <c r="G508" s="132"/>
      <c r="H508" s="132"/>
      <c r="I508" s="132"/>
      <c r="J508" s="132"/>
      <c r="K508" s="132"/>
      <c r="L508" s="132"/>
      <c r="M508" s="135"/>
      <c r="N508" s="135"/>
      <c r="O508" s="132"/>
      <c r="P508" s="139"/>
      <c r="Q508" s="132"/>
      <c r="R508" s="135"/>
      <c r="S508" s="132"/>
      <c r="T508" s="132"/>
      <c r="U508" s="132"/>
    </row>
    <row r="509" ht="12.75" customHeight="1">
      <c r="A509" s="132"/>
      <c r="B509" s="132"/>
      <c r="C509" s="132"/>
      <c r="D509" s="132"/>
      <c r="E509" s="133"/>
      <c r="F509" s="132"/>
      <c r="G509" s="132"/>
      <c r="H509" s="132"/>
      <c r="I509" s="132"/>
      <c r="J509" s="132"/>
      <c r="K509" s="132"/>
      <c r="L509" s="132"/>
      <c r="M509" s="135"/>
      <c r="N509" s="135"/>
      <c r="O509" s="132"/>
      <c r="P509" s="139"/>
      <c r="Q509" s="132"/>
      <c r="R509" s="135"/>
      <c r="S509" s="132"/>
      <c r="T509" s="132"/>
      <c r="U509" s="132"/>
    </row>
    <row r="510" ht="12.75" customHeight="1">
      <c r="A510" s="132"/>
      <c r="B510" s="132"/>
      <c r="C510" s="132"/>
      <c r="D510" s="132"/>
      <c r="E510" s="133"/>
      <c r="F510" s="132"/>
      <c r="G510" s="132"/>
      <c r="H510" s="132"/>
      <c r="I510" s="132"/>
      <c r="J510" s="132"/>
      <c r="K510" s="132"/>
      <c r="L510" s="132"/>
      <c r="M510" s="135"/>
      <c r="N510" s="135"/>
      <c r="O510" s="132"/>
      <c r="P510" s="139"/>
      <c r="Q510" s="132"/>
      <c r="R510" s="135"/>
      <c r="S510" s="132"/>
      <c r="T510" s="132"/>
      <c r="U510" s="132"/>
    </row>
    <row r="511" ht="12.75" customHeight="1">
      <c r="A511" s="132"/>
      <c r="B511" s="132"/>
      <c r="C511" s="132"/>
      <c r="D511" s="132"/>
      <c r="E511" s="133"/>
      <c r="F511" s="132"/>
      <c r="G511" s="132"/>
      <c r="H511" s="132"/>
      <c r="I511" s="132"/>
      <c r="J511" s="132"/>
      <c r="K511" s="132"/>
      <c r="L511" s="132"/>
      <c r="M511" s="135"/>
      <c r="N511" s="135"/>
      <c r="O511" s="132"/>
      <c r="P511" s="139"/>
      <c r="Q511" s="132"/>
      <c r="R511" s="135"/>
      <c r="S511" s="132"/>
      <c r="T511" s="132"/>
      <c r="U511" s="132"/>
    </row>
    <row r="512" ht="12.75" customHeight="1">
      <c r="A512" s="132"/>
      <c r="B512" s="132"/>
      <c r="C512" s="132"/>
      <c r="D512" s="132"/>
      <c r="E512" s="133"/>
      <c r="F512" s="132"/>
      <c r="G512" s="132"/>
      <c r="H512" s="132"/>
      <c r="I512" s="132"/>
      <c r="J512" s="132"/>
      <c r="K512" s="132"/>
      <c r="L512" s="132"/>
      <c r="M512" s="135"/>
      <c r="N512" s="135"/>
      <c r="O512" s="132"/>
      <c r="P512" s="139"/>
      <c r="Q512" s="132"/>
      <c r="R512" s="135"/>
      <c r="S512" s="132"/>
      <c r="T512" s="132"/>
      <c r="U512" s="132"/>
    </row>
    <row r="513" ht="12.75" customHeight="1">
      <c r="A513" s="132"/>
      <c r="B513" s="132"/>
      <c r="C513" s="132"/>
      <c r="D513" s="132"/>
      <c r="E513" s="133"/>
      <c r="F513" s="132"/>
      <c r="G513" s="132"/>
      <c r="H513" s="132"/>
      <c r="I513" s="132"/>
      <c r="J513" s="132"/>
      <c r="K513" s="132"/>
      <c r="L513" s="132"/>
      <c r="M513" s="135"/>
      <c r="N513" s="135"/>
      <c r="O513" s="132"/>
      <c r="P513" s="139"/>
      <c r="Q513" s="132"/>
      <c r="R513" s="135"/>
      <c r="S513" s="132"/>
      <c r="T513" s="132"/>
      <c r="U513" s="132"/>
    </row>
    <row r="514" ht="12.75" customHeight="1">
      <c r="A514" s="132"/>
      <c r="B514" s="132"/>
      <c r="C514" s="132"/>
      <c r="D514" s="132"/>
      <c r="E514" s="133"/>
      <c r="F514" s="132"/>
      <c r="G514" s="132"/>
      <c r="H514" s="132"/>
      <c r="I514" s="132"/>
      <c r="J514" s="132"/>
      <c r="K514" s="132"/>
      <c r="L514" s="132"/>
      <c r="M514" s="135"/>
      <c r="N514" s="135"/>
      <c r="O514" s="132"/>
      <c r="P514" s="139"/>
      <c r="Q514" s="132"/>
      <c r="R514" s="135"/>
      <c r="S514" s="132"/>
      <c r="T514" s="132"/>
      <c r="U514" s="132"/>
    </row>
    <row r="515" ht="12.75" customHeight="1">
      <c r="A515" s="132"/>
      <c r="B515" s="132"/>
      <c r="C515" s="132"/>
      <c r="D515" s="132"/>
      <c r="E515" s="133"/>
      <c r="F515" s="132"/>
      <c r="G515" s="132"/>
      <c r="H515" s="132"/>
      <c r="I515" s="132"/>
      <c r="J515" s="132"/>
      <c r="K515" s="132"/>
      <c r="L515" s="132"/>
      <c r="M515" s="135"/>
      <c r="N515" s="135"/>
      <c r="O515" s="132"/>
      <c r="P515" s="139"/>
      <c r="Q515" s="132"/>
      <c r="R515" s="135"/>
      <c r="S515" s="132"/>
      <c r="T515" s="132"/>
      <c r="U515" s="132"/>
    </row>
    <row r="516" ht="12.75" customHeight="1">
      <c r="A516" s="132"/>
      <c r="B516" s="132"/>
      <c r="C516" s="132"/>
      <c r="D516" s="132"/>
      <c r="E516" s="133"/>
      <c r="F516" s="132"/>
      <c r="G516" s="132"/>
      <c r="H516" s="132"/>
      <c r="I516" s="132"/>
      <c r="J516" s="132"/>
      <c r="K516" s="132"/>
      <c r="L516" s="132"/>
      <c r="M516" s="135"/>
      <c r="N516" s="135"/>
      <c r="O516" s="132"/>
      <c r="P516" s="139"/>
      <c r="Q516" s="132"/>
      <c r="R516" s="135"/>
      <c r="S516" s="132"/>
      <c r="T516" s="132"/>
      <c r="U516" s="132"/>
    </row>
    <row r="517" ht="12.75" customHeight="1">
      <c r="A517" s="132"/>
      <c r="B517" s="132"/>
      <c r="C517" s="132"/>
      <c r="D517" s="132"/>
      <c r="E517" s="133"/>
      <c r="F517" s="132"/>
      <c r="G517" s="132"/>
      <c r="H517" s="132"/>
      <c r="I517" s="132"/>
      <c r="J517" s="132"/>
      <c r="K517" s="132"/>
      <c r="L517" s="132"/>
      <c r="M517" s="135"/>
      <c r="N517" s="135"/>
      <c r="O517" s="132"/>
      <c r="P517" s="139"/>
      <c r="Q517" s="132"/>
      <c r="R517" s="135"/>
      <c r="S517" s="132"/>
      <c r="T517" s="132"/>
      <c r="U517" s="132"/>
    </row>
    <row r="518" ht="12.75" customHeight="1">
      <c r="A518" s="132"/>
      <c r="B518" s="132"/>
      <c r="C518" s="132"/>
      <c r="D518" s="132"/>
      <c r="E518" s="133"/>
      <c r="F518" s="132"/>
      <c r="G518" s="132"/>
      <c r="H518" s="132"/>
      <c r="I518" s="132"/>
      <c r="J518" s="132"/>
      <c r="K518" s="132"/>
      <c r="L518" s="132"/>
      <c r="M518" s="135"/>
      <c r="N518" s="135"/>
      <c r="O518" s="132"/>
      <c r="P518" s="139"/>
      <c r="Q518" s="132"/>
      <c r="R518" s="135"/>
      <c r="S518" s="132"/>
      <c r="T518" s="132"/>
      <c r="U518" s="132"/>
    </row>
    <row r="519" ht="12.75" customHeight="1">
      <c r="A519" s="132"/>
      <c r="B519" s="132"/>
      <c r="C519" s="132"/>
      <c r="D519" s="132"/>
      <c r="E519" s="133"/>
      <c r="F519" s="132"/>
      <c r="G519" s="132"/>
      <c r="H519" s="132"/>
      <c r="I519" s="132"/>
      <c r="J519" s="132"/>
      <c r="K519" s="132"/>
      <c r="L519" s="132"/>
      <c r="M519" s="135"/>
      <c r="N519" s="135"/>
      <c r="O519" s="132"/>
      <c r="P519" s="139"/>
      <c r="Q519" s="132"/>
      <c r="R519" s="135"/>
      <c r="S519" s="132"/>
      <c r="T519" s="132"/>
      <c r="U519" s="132"/>
    </row>
    <row r="520" ht="12.75" customHeight="1">
      <c r="A520" s="132"/>
      <c r="B520" s="132"/>
      <c r="C520" s="132"/>
      <c r="D520" s="132"/>
      <c r="E520" s="133"/>
      <c r="F520" s="132"/>
      <c r="G520" s="132"/>
      <c r="H520" s="132"/>
      <c r="I520" s="132"/>
      <c r="J520" s="132"/>
      <c r="K520" s="132"/>
      <c r="L520" s="132"/>
      <c r="M520" s="135"/>
      <c r="N520" s="135"/>
      <c r="O520" s="132"/>
      <c r="P520" s="139"/>
      <c r="Q520" s="132"/>
      <c r="R520" s="135"/>
      <c r="S520" s="132"/>
      <c r="T520" s="132"/>
      <c r="U520" s="132"/>
    </row>
    <row r="521" ht="12.75" customHeight="1">
      <c r="A521" s="132"/>
      <c r="B521" s="132"/>
      <c r="C521" s="132"/>
      <c r="D521" s="132"/>
      <c r="E521" s="133"/>
      <c r="F521" s="132"/>
      <c r="G521" s="132"/>
      <c r="H521" s="132"/>
      <c r="I521" s="132"/>
      <c r="J521" s="132"/>
      <c r="K521" s="132"/>
      <c r="L521" s="132"/>
      <c r="M521" s="135"/>
      <c r="N521" s="135"/>
      <c r="O521" s="132"/>
      <c r="P521" s="139"/>
      <c r="Q521" s="132"/>
      <c r="R521" s="135"/>
      <c r="S521" s="132"/>
      <c r="T521" s="132"/>
      <c r="U521" s="132"/>
    </row>
    <row r="522" ht="12.75" customHeight="1">
      <c r="A522" s="132"/>
      <c r="B522" s="132"/>
      <c r="C522" s="132"/>
      <c r="D522" s="132"/>
      <c r="E522" s="133"/>
      <c r="F522" s="132"/>
      <c r="G522" s="132"/>
      <c r="H522" s="132"/>
      <c r="I522" s="132"/>
      <c r="J522" s="132"/>
      <c r="K522" s="132"/>
      <c r="L522" s="132"/>
      <c r="M522" s="135"/>
      <c r="N522" s="135"/>
      <c r="O522" s="132"/>
      <c r="P522" s="139"/>
      <c r="Q522" s="132"/>
      <c r="R522" s="135"/>
      <c r="S522" s="132"/>
      <c r="T522" s="132"/>
      <c r="U522" s="132"/>
    </row>
    <row r="523" ht="12.75" customHeight="1">
      <c r="A523" s="132"/>
      <c r="B523" s="132"/>
      <c r="C523" s="132"/>
      <c r="D523" s="132"/>
      <c r="E523" s="133"/>
      <c r="F523" s="132"/>
      <c r="G523" s="132"/>
      <c r="H523" s="132"/>
      <c r="I523" s="132"/>
      <c r="J523" s="132"/>
      <c r="K523" s="132"/>
      <c r="L523" s="132"/>
      <c r="M523" s="135"/>
      <c r="N523" s="135"/>
      <c r="O523" s="132"/>
      <c r="P523" s="139"/>
      <c r="Q523" s="132"/>
      <c r="R523" s="135"/>
      <c r="S523" s="132"/>
      <c r="T523" s="132"/>
      <c r="U523" s="132"/>
    </row>
    <row r="524" ht="12.75" customHeight="1">
      <c r="A524" s="132"/>
      <c r="B524" s="132"/>
      <c r="C524" s="132"/>
      <c r="D524" s="132"/>
      <c r="E524" s="133"/>
      <c r="F524" s="132"/>
      <c r="G524" s="132"/>
      <c r="H524" s="132"/>
      <c r="I524" s="132"/>
      <c r="J524" s="132"/>
      <c r="K524" s="132"/>
      <c r="L524" s="132"/>
      <c r="M524" s="135"/>
      <c r="N524" s="135"/>
      <c r="O524" s="132"/>
      <c r="P524" s="139"/>
      <c r="Q524" s="132"/>
      <c r="R524" s="135"/>
      <c r="S524" s="132"/>
      <c r="T524" s="132"/>
      <c r="U524" s="132"/>
    </row>
    <row r="525" ht="12.75" customHeight="1">
      <c r="A525" s="132"/>
      <c r="B525" s="132"/>
      <c r="C525" s="132"/>
      <c r="D525" s="132"/>
      <c r="E525" s="133"/>
      <c r="F525" s="132"/>
      <c r="G525" s="132"/>
      <c r="H525" s="132"/>
      <c r="I525" s="132"/>
      <c r="J525" s="132"/>
      <c r="K525" s="132"/>
      <c r="L525" s="132"/>
      <c r="M525" s="135"/>
      <c r="N525" s="135"/>
      <c r="O525" s="132"/>
      <c r="P525" s="139"/>
      <c r="Q525" s="132"/>
      <c r="R525" s="135"/>
      <c r="S525" s="132"/>
      <c r="T525" s="132"/>
      <c r="U525" s="132"/>
    </row>
    <row r="526" ht="12.75" customHeight="1">
      <c r="A526" s="132"/>
      <c r="B526" s="132"/>
      <c r="C526" s="132"/>
      <c r="D526" s="132"/>
      <c r="E526" s="133"/>
      <c r="F526" s="132"/>
      <c r="G526" s="132"/>
      <c r="H526" s="132"/>
      <c r="I526" s="132"/>
      <c r="J526" s="132"/>
      <c r="K526" s="132"/>
      <c r="L526" s="132"/>
      <c r="M526" s="135"/>
      <c r="N526" s="135"/>
      <c r="O526" s="132"/>
      <c r="P526" s="139"/>
      <c r="Q526" s="132"/>
      <c r="R526" s="135"/>
      <c r="S526" s="132"/>
      <c r="T526" s="132"/>
      <c r="U526" s="132"/>
    </row>
    <row r="527" ht="12.75" customHeight="1">
      <c r="A527" s="132"/>
      <c r="B527" s="132"/>
      <c r="C527" s="132"/>
      <c r="D527" s="132"/>
      <c r="E527" s="133"/>
      <c r="F527" s="132"/>
      <c r="G527" s="132"/>
      <c r="H527" s="132"/>
      <c r="I527" s="132"/>
      <c r="J527" s="132"/>
      <c r="K527" s="132"/>
      <c r="L527" s="132"/>
      <c r="M527" s="135"/>
      <c r="N527" s="135"/>
      <c r="O527" s="132"/>
      <c r="P527" s="139"/>
      <c r="Q527" s="132"/>
      <c r="R527" s="135"/>
      <c r="S527" s="132"/>
      <c r="T527" s="132"/>
      <c r="U527" s="132"/>
    </row>
    <row r="528" ht="12.75" customHeight="1">
      <c r="A528" s="132"/>
      <c r="B528" s="132"/>
      <c r="C528" s="132"/>
      <c r="D528" s="132"/>
      <c r="E528" s="133"/>
      <c r="F528" s="132"/>
      <c r="G528" s="132"/>
      <c r="H528" s="132"/>
      <c r="I528" s="132"/>
      <c r="J528" s="132"/>
      <c r="K528" s="132"/>
      <c r="L528" s="132"/>
      <c r="M528" s="135"/>
      <c r="N528" s="135"/>
      <c r="O528" s="132"/>
      <c r="P528" s="139"/>
      <c r="Q528" s="132"/>
      <c r="R528" s="135"/>
      <c r="S528" s="132"/>
      <c r="T528" s="132"/>
      <c r="U528" s="132"/>
    </row>
    <row r="529" ht="12.75" customHeight="1">
      <c r="A529" s="132"/>
      <c r="B529" s="132"/>
      <c r="C529" s="132"/>
      <c r="D529" s="132"/>
      <c r="E529" s="133"/>
      <c r="F529" s="132"/>
      <c r="G529" s="132"/>
      <c r="H529" s="132"/>
      <c r="I529" s="132"/>
      <c r="J529" s="132"/>
      <c r="K529" s="132"/>
      <c r="L529" s="132"/>
      <c r="M529" s="135"/>
      <c r="N529" s="135"/>
      <c r="O529" s="132"/>
      <c r="P529" s="139"/>
      <c r="Q529" s="132"/>
      <c r="R529" s="135"/>
      <c r="S529" s="132"/>
      <c r="T529" s="132"/>
      <c r="U529" s="132"/>
    </row>
    <row r="530" ht="12.75" customHeight="1">
      <c r="A530" s="132"/>
      <c r="B530" s="132"/>
      <c r="C530" s="132"/>
      <c r="D530" s="132"/>
      <c r="E530" s="133"/>
      <c r="F530" s="132"/>
      <c r="G530" s="132"/>
      <c r="H530" s="132"/>
      <c r="I530" s="132"/>
      <c r="J530" s="132"/>
      <c r="K530" s="132"/>
      <c r="L530" s="132"/>
      <c r="M530" s="135"/>
      <c r="N530" s="135"/>
      <c r="O530" s="132"/>
      <c r="P530" s="139"/>
      <c r="Q530" s="132"/>
      <c r="R530" s="135"/>
      <c r="S530" s="132"/>
      <c r="T530" s="132"/>
      <c r="U530" s="132"/>
    </row>
    <row r="531" ht="12.75" customHeight="1">
      <c r="A531" s="132"/>
      <c r="B531" s="132"/>
      <c r="C531" s="132"/>
      <c r="D531" s="132"/>
      <c r="E531" s="133"/>
      <c r="F531" s="132"/>
      <c r="G531" s="132"/>
      <c r="H531" s="132"/>
      <c r="I531" s="132"/>
      <c r="J531" s="132"/>
      <c r="K531" s="132"/>
      <c r="L531" s="132"/>
      <c r="M531" s="135"/>
      <c r="N531" s="135"/>
      <c r="O531" s="132"/>
      <c r="P531" s="139"/>
      <c r="Q531" s="132"/>
      <c r="R531" s="135"/>
      <c r="S531" s="132"/>
      <c r="T531" s="132"/>
      <c r="U531" s="132"/>
    </row>
    <row r="532" ht="12.75" customHeight="1">
      <c r="A532" s="132"/>
      <c r="B532" s="132"/>
      <c r="C532" s="132"/>
      <c r="D532" s="132"/>
      <c r="E532" s="133"/>
      <c r="F532" s="132"/>
      <c r="G532" s="132"/>
      <c r="H532" s="132"/>
      <c r="I532" s="132"/>
      <c r="J532" s="132"/>
      <c r="K532" s="132"/>
      <c r="L532" s="132"/>
      <c r="M532" s="135"/>
      <c r="N532" s="135"/>
      <c r="O532" s="132"/>
      <c r="P532" s="139"/>
      <c r="Q532" s="132"/>
      <c r="R532" s="135"/>
      <c r="S532" s="132"/>
      <c r="T532" s="132"/>
      <c r="U532" s="132"/>
    </row>
    <row r="533" ht="12.75" customHeight="1">
      <c r="A533" s="132"/>
      <c r="B533" s="132"/>
      <c r="C533" s="132"/>
      <c r="D533" s="132"/>
      <c r="E533" s="133"/>
      <c r="F533" s="132"/>
      <c r="G533" s="132"/>
      <c r="H533" s="132"/>
      <c r="I533" s="132"/>
      <c r="J533" s="132"/>
      <c r="K533" s="132"/>
      <c r="L533" s="132"/>
      <c r="M533" s="135"/>
      <c r="N533" s="135"/>
      <c r="O533" s="132"/>
      <c r="P533" s="139"/>
      <c r="Q533" s="132"/>
      <c r="R533" s="135"/>
      <c r="S533" s="132"/>
      <c r="T533" s="132"/>
      <c r="U533" s="132"/>
    </row>
    <row r="534" ht="12.75" customHeight="1">
      <c r="A534" s="132"/>
      <c r="B534" s="132"/>
      <c r="C534" s="132"/>
      <c r="D534" s="132"/>
      <c r="E534" s="133"/>
      <c r="F534" s="132"/>
      <c r="G534" s="132"/>
      <c r="H534" s="132"/>
      <c r="I534" s="132"/>
      <c r="J534" s="132"/>
      <c r="K534" s="132"/>
      <c r="L534" s="132"/>
      <c r="M534" s="135"/>
      <c r="N534" s="135"/>
      <c r="O534" s="132"/>
      <c r="P534" s="139"/>
      <c r="Q534" s="132"/>
      <c r="R534" s="135"/>
      <c r="S534" s="132"/>
      <c r="T534" s="132"/>
      <c r="U534" s="132"/>
    </row>
    <row r="535" ht="12.75" customHeight="1">
      <c r="A535" s="132"/>
      <c r="B535" s="132"/>
      <c r="C535" s="132"/>
      <c r="D535" s="132"/>
      <c r="E535" s="133"/>
      <c r="F535" s="132"/>
      <c r="G535" s="132"/>
      <c r="H535" s="132"/>
      <c r="I535" s="132"/>
      <c r="J535" s="132"/>
      <c r="K535" s="132"/>
      <c r="L535" s="132"/>
      <c r="M535" s="135"/>
      <c r="N535" s="135"/>
      <c r="O535" s="132"/>
      <c r="P535" s="139"/>
      <c r="Q535" s="132"/>
      <c r="R535" s="135"/>
      <c r="S535" s="132"/>
      <c r="T535" s="132"/>
      <c r="U535" s="132"/>
    </row>
    <row r="536" ht="12.75" customHeight="1">
      <c r="A536" s="132"/>
      <c r="B536" s="132"/>
      <c r="C536" s="132"/>
      <c r="D536" s="132"/>
      <c r="E536" s="133"/>
      <c r="F536" s="132"/>
      <c r="G536" s="132"/>
      <c r="H536" s="132"/>
      <c r="I536" s="132"/>
      <c r="J536" s="132"/>
      <c r="K536" s="132"/>
      <c r="L536" s="132"/>
      <c r="M536" s="135"/>
      <c r="N536" s="135"/>
      <c r="O536" s="132"/>
      <c r="P536" s="139"/>
      <c r="Q536" s="132"/>
      <c r="R536" s="135"/>
      <c r="S536" s="132"/>
      <c r="T536" s="132"/>
      <c r="U536" s="132"/>
    </row>
    <row r="537" ht="12.75" customHeight="1">
      <c r="A537" s="132"/>
      <c r="B537" s="132"/>
      <c r="C537" s="132"/>
      <c r="D537" s="132"/>
      <c r="E537" s="133"/>
      <c r="F537" s="132"/>
      <c r="G537" s="132"/>
      <c r="H537" s="132"/>
      <c r="I537" s="132"/>
      <c r="J537" s="132"/>
      <c r="K537" s="132"/>
      <c r="L537" s="132"/>
      <c r="M537" s="135"/>
      <c r="N537" s="135"/>
      <c r="O537" s="132"/>
      <c r="P537" s="139"/>
      <c r="Q537" s="132"/>
      <c r="R537" s="135"/>
      <c r="S537" s="132"/>
      <c r="T537" s="132"/>
      <c r="U537" s="132"/>
    </row>
    <row r="538" ht="12.75" customHeight="1">
      <c r="A538" s="132"/>
      <c r="B538" s="132"/>
      <c r="C538" s="132"/>
      <c r="D538" s="132"/>
      <c r="E538" s="133"/>
      <c r="F538" s="132"/>
      <c r="G538" s="132"/>
      <c r="H538" s="132"/>
      <c r="I538" s="132"/>
      <c r="J538" s="132"/>
      <c r="K538" s="132"/>
      <c r="L538" s="132"/>
      <c r="M538" s="135"/>
      <c r="N538" s="135"/>
      <c r="O538" s="132"/>
      <c r="P538" s="139"/>
      <c r="Q538" s="132"/>
      <c r="R538" s="135"/>
      <c r="S538" s="132"/>
      <c r="T538" s="132"/>
      <c r="U538" s="132"/>
    </row>
    <row r="539" ht="12.75" customHeight="1">
      <c r="A539" s="132"/>
      <c r="B539" s="132"/>
      <c r="C539" s="132"/>
      <c r="D539" s="132"/>
      <c r="E539" s="133"/>
      <c r="F539" s="132"/>
      <c r="G539" s="132"/>
      <c r="H539" s="132"/>
      <c r="I539" s="132"/>
      <c r="J539" s="132"/>
      <c r="K539" s="132"/>
      <c r="L539" s="132"/>
      <c r="M539" s="135"/>
      <c r="N539" s="135"/>
      <c r="O539" s="132"/>
      <c r="P539" s="139"/>
      <c r="Q539" s="132"/>
      <c r="R539" s="135"/>
      <c r="S539" s="132"/>
      <c r="T539" s="132"/>
      <c r="U539" s="132"/>
    </row>
    <row r="540" ht="12.75" customHeight="1">
      <c r="A540" s="132"/>
      <c r="B540" s="132"/>
      <c r="C540" s="132"/>
      <c r="D540" s="132"/>
      <c r="E540" s="133"/>
      <c r="F540" s="132"/>
      <c r="G540" s="132"/>
      <c r="H540" s="132"/>
      <c r="I540" s="132"/>
      <c r="J540" s="132"/>
      <c r="K540" s="132"/>
      <c r="L540" s="132"/>
      <c r="M540" s="135"/>
      <c r="N540" s="135"/>
      <c r="O540" s="132"/>
      <c r="P540" s="139"/>
      <c r="Q540" s="132"/>
      <c r="R540" s="135"/>
      <c r="S540" s="132"/>
      <c r="T540" s="132"/>
      <c r="U540" s="132"/>
    </row>
    <row r="541" ht="12.75" customHeight="1">
      <c r="A541" s="132"/>
      <c r="B541" s="132"/>
      <c r="C541" s="132"/>
      <c r="D541" s="132"/>
      <c r="E541" s="133"/>
      <c r="F541" s="132"/>
      <c r="G541" s="132"/>
      <c r="H541" s="132"/>
      <c r="I541" s="132"/>
      <c r="J541" s="132"/>
      <c r="K541" s="132"/>
      <c r="L541" s="132"/>
      <c r="M541" s="135"/>
      <c r="N541" s="135"/>
      <c r="O541" s="132"/>
      <c r="P541" s="139"/>
      <c r="Q541" s="132"/>
      <c r="R541" s="135"/>
      <c r="S541" s="132"/>
      <c r="T541" s="132"/>
      <c r="U541" s="132"/>
    </row>
    <row r="542" ht="12.75" customHeight="1">
      <c r="A542" s="132"/>
      <c r="B542" s="132"/>
      <c r="C542" s="132"/>
      <c r="D542" s="132"/>
      <c r="E542" s="133"/>
      <c r="F542" s="132"/>
      <c r="G542" s="132"/>
      <c r="H542" s="132"/>
      <c r="I542" s="132"/>
      <c r="J542" s="132"/>
      <c r="K542" s="132"/>
      <c r="L542" s="132"/>
      <c r="M542" s="135"/>
      <c r="N542" s="135"/>
      <c r="O542" s="132"/>
      <c r="P542" s="139"/>
      <c r="Q542" s="132"/>
      <c r="R542" s="135"/>
      <c r="S542" s="132"/>
      <c r="T542" s="132"/>
      <c r="U542" s="132"/>
    </row>
    <row r="543" ht="12.75" customHeight="1">
      <c r="A543" s="132"/>
      <c r="B543" s="132"/>
      <c r="C543" s="132"/>
      <c r="D543" s="132"/>
      <c r="E543" s="133"/>
      <c r="F543" s="132"/>
      <c r="G543" s="132"/>
      <c r="H543" s="132"/>
      <c r="I543" s="132"/>
      <c r="J543" s="132"/>
      <c r="K543" s="132"/>
      <c r="L543" s="132"/>
      <c r="M543" s="135"/>
      <c r="N543" s="135"/>
      <c r="O543" s="132"/>
      <c r="P543" s="139"/>
      <c r="Q543" s="132"/>
      <c r="R543" s="135"/>
      <c r="S543" s="132"/>
      <c r="T543" s="132"/>
      <c r="U543" s="132"/>
    </row>
    <row r="544" ht="12.75" customHeight="1">
      <c r="A544" s="132"/>
      <c r="B544" s="132"/>
      <c r="C544" s="132"/>
      <c r="D544" s="132"/>
      <c r="E544" s="133"/>
      <c r="F544" s="132"/>
      <c r="G544" s="132"/>
      <c r="H544" s="132"/>
      <c r="I544" s="132"/>
      <c r="J544" s="132"/>
      <c r="K544" s="132"/>
      <c r="L544" s="132"/>
      <c r="M544" s="135"/>
      <c r="N544" s="135"/>
      <c r="O544" s="132"/>
      <c r="P544" s="139"/>
      <c r="Q544" s="132"/>
      <c r="R544" s="135"/>
      <c r="S544" s="132"/>
      <c r="T544" s="132"/>
      <c r="U544" s="132"/>
    </row>
    <row r="545" ht="12.75" customHeight="1">
      <c r="A545" s="132"/>
      <c r="B545" s="132"/>
      <c r="C545" s="132"/>
      <c r="D545" s="132"/>
      <c r="E545" s="133"/>
      <c r="F545" s="132"/>
      <c r="G545" s="132"/>
      <c r="H545" s="132"/>
      <c r="I545" s="132"/>
      <c r="J545" s="132"/>
      <c r="K545" s="132"/>
      <c r="L545" s="132"/>
      <c r="M545" s="135"/>
      <c r="N545" s="135"/>
      <c r="O545" s="132"/>
      <c r="P545" s="139"/>
      <c r="Q545" s="132"/>
      <c r="R545" s="135"/>
      <c r="S545" s="132"/>
      <c r="T545" s="132"/>
      <c r="U545" s="132"/>
    </row>
    <row r="546" ht="12.75" customHeight="1">
      <c r="A546" s="132"/>
      <c r="B546" s="132"/>
      <c r="C546" s="132"/>
      <c r="D546" s="132"/>
      <c r="E546" s="133"/>
      <c r="F546" s="132"/>
      <c r="G546" s="132"/>
      <c r="H546" s="132"/>
      <c r="I546" s="132"/>
      <c r="J546" s="132"/>
      <c r="K546" s="132"/>
      <c r="L546" s="132"/>
      <c r="M546" s="135"/>
      <c r="N546" s="135"/>
      <c r="O546" s="132"/>
      <c r="P546" s="139"/>
      <c r="Q546" s="132"/>
      <c r="R546" s="135"/>
      <c r="S546" s="132"/>
      <c r="T546" s="132"/>
      <c r="U546" s="132"/>
    </row>
    <row r="547" ht="12.75" customHeight="1">
      <c r="A547" s="132"/>
      <c r="B547" s="132"/>
      <c r="C547" s="132"/>
      <c r="D547" s="132"/>
      <c r="E547" s="133"/>
      <c r="F547" s="132"/>
      <c r="G547" s="132"/>
      <c r="H547" s="132"/>
      <c r="I547" s="132"/>
      <c r="J547" s="132"/>
      <c r="K547" s="132"/>
      <c r="L547" s="132"/>
      <c r="M547" s="135"/>
      <c r="N547" s="135"/>
      <c r="O547" s="132"/>
      <c r="P547" s="139"/>
      <c r="Q547" s="132"/>
      <c r="R547" s="135"/>
      <c r="S547" s="132"/>
      <c r="T547" s="132"/>
      <c r="U547" s="132"/>
    </row>
    <row r="548" ht="12.75" customHeight="1">
      <c r="A548" s="132"/>
      <c r="B548" s="132"/>
      <c r="C548" s="132"/>
      <c r="D548" s="132"/>
      <c r="E548" s="133"/>
      <c r="F548" s="132"/>
      <c r="G548" s="132"/>
      <c r="H548" s="132"/>
      <c r="I548" s="132"/>
      <c r="J548" s="132"/>
      <c r="K548" s="132"/>
      <c r="L548" s="132"/>
      <c r="M548" s="135"/>
      <c r="N548" s="135"/>
      <c r="O548" s="132"/>
      <c r="P548" s="139"/>
      <c r="Q548" s="132"/>
      <c r="R548" s="135"/>
      <c r="S548" s="132"/>
      <c r="T548" s="132"/>
      <c r="U548" s="132"/>
    </row>
    <row r="549" ht="12.75" customHeight="1">
      <c r="A549" s="132"/>
      <c r="B549" s="132"/>
      <c r="C549" s="132"/>
      <c r="D549" s="132"/>
      <c r="E549" s="133"/>
      <c r="F549" s="132"/>
      <c r="G549" s="132"/>
      <c r="H549" s="132"/>
      <c r="I549" s="132"/>
      <c r="J549" s="132"/>
      <c r="K549" s="132"/>
      <c r="L549" s="132"/>
      <c r="M549" s="135"/>
      <c r="N549" s="135"/>
      <c r="O549" s="132"/>
      <c r="P549" s="139"/>
      <c r="Q549" s="132"/>
      <c r="R549" s="135"/>
      <c r="S549" s="132"/>
      <c r="T549" s="132"/>
      <c r="U549" s="132"/>
    </row>
    <row r="550" ht="12.75" customHeight="1">
      <c r="A550" s="132"/>
      <c r="B550" s="132"/>
      <c r="C550" s="132"/>
      <c r="D550" s="132"/>
      <c r="E550" s="133"/>
      <c r="F550" s="132"/>
      <c r="G550" s="132"/>
      <c r="H550" s="132"/>
      <c r="I550" s="132"/>
      <c r="J550" s="132"/>
      <c r="K550" s="132"/>
      <c r="L550" s="132"/>
      <c r="M550" s="135"/>
      <c r="N550" s="135"/>
      <c r="O550" s="132"/>
      <c r="P550" s="139"/>
      <c r="Q550" s="132"/>
      <c r="R550" s="135"/>
      <c r="S550" s="132"/>
      <c r="T550" s="132"/>
      <c r="U550" s="132"/>
    </row>
    <row r="551" ht="12.75" customHeight="1">
      <c r="A551" s="132"/>
      <c r="B551" s="132"/>
      <c r="C551" s="132"/>
      <c r="D551" s="132"/>
      <c r="E551" s="133"/>
      <c r="F551" s="132"/>
      <c r="G551" s="132"/>
      <c r="H551" s="132"/>
      <c r="I551" s="132"/>
      <c r="J551" s="132"/>
      <c r="K551" s="132"/>
      <c r="L551" s="132"/>
      <c r="M551" s="135"/>
      <c r="N551" s="135"/>
      <c r="O551" s="132"/>
      <c r="P551" s="139"/>
      <c r="Q551" s="132"/>
      <c r="R551" s="135"/>
      <c r="S551" s="132"/>
      <c r="T551" s="132"/>
      <c r="U551" s="132"/>
    </row>
    <row r="552" ht="12.75" customHeight="1">
      <c r="A552" s="132"/>
      <c r="B552" s="132"/>
      <c r="C552" s="132"/>
      <c r="D552" s="132"/>
      <c r="E552" s="133"/>
      <c r="F552" s="132"/>
      <c r="G552" s="132"/>
      <c r="H552" s="132"/>
      <c r="I552" s="132"/>
      <c r="J552" s="132"/>
      <c r="K552" s="132"/>
      <c r="L552" s="132"/>
      <c r="M552" s="135"/>
      <c r="N552" s="135"/>
      <c r="O552" s="132"/>
      <c r="P552" s="139"/>
      <c r="Q552" s="132"/>
      <c r="R552" s="135"/>
      <c r="S552" s="132"/>
      <c r="T552" s="132"/>
      <c r="U552" s="132"/>
    </row>
    <row r="553" ht="12.75" customHeight="1">
      <c r="A553" s="132"/>
      <c r="B553" s="132"/>
      <c r="C553" s="132"/>
      <c r="D553" s="132"/>
      <c r="E553" s="133"/>
      <c r="F553" s="132"/>
      <c r="G553" s="132"/>
      <c r="H553" s="132"/>
      <c r="I553" s="132"/>
      <c r="J553" s="132"/>
      <c r="K553" s="132"/>
      <c r="L553" s="132"/>
      <c r="M553" s="135"/>
      <c r="N553" s="135"/>
      <c r="O553" s="132"/>
      <c r="P553" s="139"/>
      <c r="Q553" s="132"/>
      <c r="R553" s="135"/>
      <c r="S553" s="132"/>
      <c r="T553" s="132"/>
      <c r="U553" s="132"/>
    </row>
    <row r="554" ht="12.75" customHeight="1">
      <c r="A554" s="132"/>
      <c r="B554" s="132"/>
      <c r="C554" s="132"/>
      <c r="D554" s="132"/>
      <c r="E554" s="133"/>
      <c r="F554" s="132"/>
      <c r="G554" s="132"/>
      <c r="H554" s="132"/>
      <c r="I554" s="132"/>
      <c r="J554" s="132"/>
      <c r="K554" s="132"/>
      <c r="L554" s="132"/>
      <c r="M554" s="135"/>
      <c r="N554" s="135"/>
      <c r="O554" s="132"/>
      <c r="P554" s="139"/>
      <c r="Q554" s="132"/>
      <c r="R554" s="135"/>
      <c r="S554" s="132"/>
      <c r="T554" s="132"/>
      <c r="U554" s="132"/>
    </row>
    <row r="555" ht="12.75" customHeight="1">
      <c r="A555" s="132"/>
      <c r="B555" s="132"/>
      <c r="C555" s="132"/>
      <c r="D555" s="132"/>
      <c r="E555" s="133"/>
      <c r="F555" s="132"/>
      <c r="G555" s="132"/>
      <c r="H555" s="132"/>
      <c r="I555" s="132"/>
      <c r="J555" s="132"/>
      <c r="K555" s="132"/>
      <c r="L555" s="132"/>
      <c r="M555" s="135"/>
      <c r="N555" s="135"/>
      <c r="O555" s="132"/>
      <c r="P555" s="139"/>
      <c r="Q555" s="132"/>
      <c r="R555" s="135"/>
      <c r="S555" s="132"/>
      <c r="T555" s="132"/>
      <c r="U555" s="132"/>
    </row>
    <row r="556" ht="12.75" customHeight="1">
      <c r="A556" s="132"/>
      <c r="B556" s="132"/>
      <c r="C556" s="132"/>
      <c r="D556" s="132"/>
      <c r="E556" s="133"/>
      <c r="F556" s="132"/>
      <c r="G556" s="132"/>
      <c r="H556" s="132"/>
      <c r="I556" s="132"/>
      <c r="J556" s="132"/>
      <c r="K556" s="132"/>
      <c r="L556" s="132"/>
      <c r="M556" s="135"/>
      <c r="N556" s="135"/>
      <c r="O556" s="132"/>
      <c r="P556" s="139"/>
      <c r="Q556" s="132"/>
      <c r="R556" s="135"/>
      <c r="S556" s="132"/>
      <c r="T556" s="132"/>
      <c r="U556" s="132"/>
    </row>
    <row r="557" ht="12.75" customHeight="1">
      <c r="A557" s="132"/>
      <c r="B557" s="132"/>
      <c r="C557" s="132"/>
      <c r="D557" s="132"/>
      <c r="E557" s="133"/>
      <c r="F557" s="132"/>
      <c r="G557" s="132"/>
      <c r="H557" s="132"/>
      <c r="I557" s="132"/>
      <c r="J557" s="132"/>
      <c r="K557" s="132"/>
      <c r="L557" s="132"/>
      <c r="M557" s="135"/>
      <c r="N557" s="135"/>
      <c r="O557" s="132"/>
      <c r="P557" s="139"/>
      <c r="Q557" s="132"/>
      <c r="R557" s="135"/>
      <c r="S557" s="132"/>
      <c r="T557" s="132"/>
      <c r="U557" s="132"/>
    </row>
    <row r="558" ht="12.75" customHeight="1">
      <c r="A558" s="132"/>
      <c r="B558" s="132"/>
      <c r="C558" s="132"/>
      <c r="D558" s="132"/>
      <c r="E558" s="133"/>
      <c r="F558" s="132"/>
      <c r="G558" s="132"/>
      <c r="H558" s="132"/>
      <c r="I558" s="132"/>
      <c r="J558" s="132"/>
      <c r="K558" s="132"/>
      <c r="L558" s="132"/>
      <c r="M558" s="135"/>
      <c r="N558" s="135"/>
      <c r="O558" s="132"/>
      <c r="P558" s="139"/>
      <c r="Q558" s="132"/>
      <c r="R558" s="135"/>
      <c r="S558" s="132"/>
      <c r="T558" s="132"/>
      <c r="U558" s="132"/>
    </row>
    <row r="559" ht="12.75" customHeight="1">
      <c r="A559" s="132"/>
      <c r="B559" s="132"/>
      <c r="C559" s="132"/>
      <c r="D559" s="132"/>
      <c r="E559" s="133"/>
      <c r="F559" s="132"/>
      <c r="G559" s="132"/>
      <c r="H559" s="132"/>
      <c r="I559" s="132"/>
      <c r="J559" s="132"/>
      <c r="K559" s="132"/>
      <c r="L559" s="132"/>
      <c r="M559" s="135"/>
      <c r="N559" s="135"/>
      <c r="O559" s="132"/>
      <c r="P559" s="139"/>
      <c r="Q559" s="132"/>
      <c r="R559" s="135"/>
      <c r="S559" s="132"/>
      <c r="T559" s="132"/>
      <c r="U559" s="132"/>
    </row>
    <row r="560" ht="12.75" customHeight="1">
      <c r="A560" s="132"/>
      <c r="B560" s="132"/>
      <c r="C560" s="132"/>
      <c r="D560" s="132"/>
      <c r="E560" s="133"/>
      <c r="F560" s="132"/>
      <c r="G560" s="132"/>
      <c r="H560" s="132"/>
      <c r="I560" s="132"/>
      <c r="J560" s="132"/>
      <c r="K560" s="132"/>
      <c r="L560" s="132"/>
      <c r="M560" s="135"/>
      <c r="N560" s="135"/>
      <c r="O560" s="132"/>
      <c r="P560" s="139"/>
      <c r="Q560" s="132"/>
      <c r="R560" s="135"/>
      <c r="S560" s="132"/>
      <c r="T560" s="132"/>
      <c r="U560" s="132"/>
    </row>
    <row r="561" ht="12.75" customHeight="1">
      <c r="A561" s="132"/>
      <c r="B561" s="132"/>
      <c r="C561" s="132"/>
      <c r="D561" s="132"/>
      <c r="E561" s="133"/>
      <c r="F561" s="132"/>
      <c r="G561" s="132"/>
      <c r="H561" s="132"/>
      <c r="I561" s="132"/>
      <c r="J561" s="132"/>
      <c r="K561" s="132"/>
      <c r="L561" s="132"/>
      <c r="M561" s="135"/>
      <c r="N561" s="135"/>
      <c r="O561" s="132"/>
      <c r="P561" s="139"/>
      <c r="Q561" s="132"/>
      <c r="R561" s="135"/>
      <c r="S561" s="132"/>
      <c r="T561" s="132"/>
      <c r="U561" s="132"/>
    </row>
    <row r="562" ht="12.75" customHeight="1">
      <c r="A562" s="132"/>
      <c r="B562" s="132"/>
      <c r="C562" s="132"/>
      <c r="D562" s="132"/>
      <c r="E562" s="133"/>
      <c r="F562" s="132"/>
      <c r="G562" s="132"/>
      <c r="H562" s="132"/>
      <c r="I562" s="132"/>
      <c r="J562" s="132"/>
      <c r="K562" s="132"/>
      <c r="L562" s="132"/>
      <c r="M562" s="135"/>
      <c r="N562" s="135"/>
      <c r="O562" s="132"/>
      <c r="P562" s="139"/>
      <c r="Q562" s="132"/>
      <c r="R562" s="135"/>
      <c r="S562" s="132"/>
      <c r="T562" s="132"/>
      <c r="U562" s="132"/>
    </row>
    <row r="563" ht="12.75" customHeight="1">
      <c r="A563" s="132"/>
      <c r="B563" s="132"/>
      <c r="C563" s="132"/>
      <c r="D563" s="132"/>
      <c r="E563" s="133"/>
      <c r="F563" s="132"/>
      <c r="G563" s="132"/>
      <c r="H563" s="132"/>
      <c r="I563" s="132"/>
      <c r="J563" s="132"/>
      <c r="K563" s="132"/>
      <c r="L563" s="132"/>
      <c r="M563" s="135"/>
      <c r="N563" s="135"/>
      <c r="O563" s="132"/>
      <c r="P563" s="139"/>
      <c r="Q563" s="132"/>
      <c r="R563" s="135"/>
      <c r="S563" s="132"/>
      <c r="T563" s="132"/>
      <c r="U563" s="132"/>
    </row>
    <row r="564" ht="12.75" customHeight="1">
      <c r="A564" s="132"/>
      <c r="B564" s="132"/>
      <c r="C564" s="132"/>
      <c r="D564" s="132"/>
      <c r="E564" s="133"/>
      <c r="F564" s="132"/>
      <c r="G564" s="132"/>
      <c r="H564" s="132"/>
      <c r="I564" s="132"/>
      <c r="J564" s="132"/>
      <c r="K564" s="132"/>
      <c r="L564" s="132"/>
      <c r="M564" s="135"/>
      <c r="N564" s="135"/>
      <c r="O564" s="132"/>
      <c r="P564" s="139"/>
      <c r="Q564" s="132"/>
      <c r="R564" s="135"/>
      <c r="S564" s="132"/>
      <c r="T564" s="132"/>
      <c r="U564" s="132"/>
    </row>
    <row r="565" ht="12.75" customHeight="1">
      <c r="A565" s="132"/>
      <c r="B565" s="132"/>
      <c r="C565" s="132"/>
      <c r="D565" s="132"/>
      <c r="E565" s="133"/>
      <c r="F565" s="132"/>
      <c r="G565" s="132"/>
      <c r="H565" s="132"/>
      <c r="I565" s="132"/>
      <c r="J565" s="132"/>
      <c r="K565" s="132"/>
      <c r="L565" s="132"/>
      <c r="M565" s="135"/>
      <c r="N565" s="135"/>
      <c r="O565" s="132"/>
      <c r="P565" s="139"/>
      <c r="Q565" s="132"/>
      <c r="R565" s="135"/>
      <c r="S565" s="132"/>
      <c r="T565" s="132"/>
      <c r="U565" s="132"/>
    </row>
    <row r="566" ht="12.75" customHeight="1">
      <c r="A566" s="132"/>
      <c r="B566" s="132"/>
      <c r="C566" s="132"/>
      <c r="D566" s="132"/>
      <c r="E566" s="133"/>
      <c r="F566" s="132"/>
      <c r="G566" s="132"/>
      <c r="H566" s="132"/>
      <c r="I566" s="132"/>
      <c r="J566" s="132"/>
      <c r="K566" s="132"/>
      <c r="L566" s="132"/>
      <c r="M566" s="135"/>
      <c r="N566" s="135"/>
      <c r="O566" s="132"/>
      <c r="P566" s="139"/>
      <c r="Q566" s="132"/>
      <c r="R566" s="135"/>
      <c r="S566" s="132"/>
      <c r="T566" s="132"/>
      <c r="U566" s="132"/>
    </row>
    <row r="567" ht="12.75" customHeight="1">
      <c r="A567" s="132"/>
      <c r="B567" s="132"/>
      <c r="C567" s="132"/>
      <c r="D567" s="132"/>
      <c r="E567" s="133"/>
      <c r="F567" s="132"/>
      <c r="G567" s="132"/>
      <c r="H567" s="132"/>
      <c r="I567" s="132"/>
      <c r="J567" s="132"/>
      <c r="K567" s="132"/>
      <c r="L567" s="132"/>
      <c r="M567" s="135"/>
      <c r="N567" s="135"/>
      <c r="O567" s="132"/>
      <c r="P567" s="139"/>
      <c r="Q567" s="132"/>
      <c r="R567" s="135"/>
      <c r="S567" s="132"/>
      <c r="T567" s="132"/>
      <c r="U567" s="132"/>
    </row>
    <row r="568" ht="12.75" customHeight="1">
      <c r="A568" s="132"/>
      <c r="B568" s="132"/>
      <c r="C568" s="132"/>
      <c r="D568" s="132"/>
      <c r="E568" s="133"/>
      <c r="F568" s="132"/>
      <c r="G568" s="132"/>
      <c r="H568" s="132"/>
      <c r="I568" s="132"/>
      <c r="J568" s="132"/>
      <c r="K568" s="132"/>
      <c r="L568" s="132"/>
      <c r="M568" s="135"/>
      <c r="N568" s="135"/>
      <c r="O568" s="132"/>
      <c r="P568" s="139"/>
      <c r="Q568" s="132"/>
      <c r="R568" s="135"/>
      <c r="S568" s="132"/>
      <c r="T568" s="132"/>
      <c r="U568" s="132"/>
    </row>
    <row r="569" ht="12.75" customHeight="1">
      <c r="A569" s="132"/>
      <c r="B569" s="132"/>
      <c r="C569" s="132"/>
      <c r="D569" s="132"/>
      <c r="E569" s="133"/>
      <c r="F569" s="132"/>
      <c r="G569" s="132"/>
      <c r="H569" s="132"/>
      <c r="I569" s="132"/>
      <c r="J569" s="132"/>
      <c r="K569" s="132"/>
      <c r="L569" s="132"/>
      <c r="M569" s="135"/>
      <c r="N569" s="135"/>
      <c r="O569" s="132"/>
      <c r="P569" s="139"/>
      <c r="Q569" s="132"/>
      <c r="R569" s="135"/>
      <c r="S569" s="132"/>
      <c r="T569" s="132"/>
      <c r="U569" s="132"/>
    </row>
    <row r="570" ht="12.75" customHeight="1">
      <c r="A570" s="132"/>
      <c r="B570" s="132"/>
      <c r="C570" s="132"/>
      <c r="D570" s="132"/>
      <c r="E570" s="133"/>
      <c r="F570" s="132"/>
      <c r="G570" s="132"/>
      <c r="H570" s="132"/>
      <c r="I570" s="132"/>
      <c r="J570" s="132"/>
      <c r="K570" s="132"/>
      <c r="L570" s="132"/>
      <c r="M570" s="135"/>
      <c r="N570" s="135"/>
      <c r="O570" s="132"/>
      <c r="P570" s="139"/>
      <c r="Q570" s="132"/>
      <c r="R570" s="135"/>
      <c r="S570" s="132"/>
      <c r="T570" s="132"/>
      <c r="U570" s="132"/>
    </row>
    <row r="571" ht="12.75" customHeight="1">
      <c r="A571" s="132"/>
      <c r="B571" s="132"/>
      <c r="C571" s="132"/>
      <c r="D571" s="132"/>
      <c r="E571" s="133"/>
      <c r="F571" s="132"/>
      <c r="G571" s="132"/>
      <c r="H571" s="132"/>
      <c r="I571" s="132"/>
      <c r="J571" s="132"/>
      <c r="K571" s="132"/>
      <c r="L571" s="132"/>
      <c r="M571" s="135"/>
      <c r="N571" s="135"/>
      <c r="O571" s="132"/>
      <c r="P571" s="139"/>
      <c r="Q571" s="132"/>
      <c r="R571" s="135"/>
      <c r="S571" s="132"/>
      <c r="T571" s="132"/>
      <c r="U571" s="132"/>
    </row>
    <row r="572" ht="12.75" customHeight="1">
      <c r="A572" s="132"/>
      <c r="B572" s="132"/>
      <c r="C572" s="132"/>
      <c r="D572" s="132"/>
      <c r="E572" s="133"/>
      <c r="F572" s="132"/>
      <c r="G572" s="132"/>
      <c r="H572" s="132"/>
      <c r="I572" s="132"/>
      <c r="J572" s="132"/>
      <c r="K572" s="132"/>
      <c r="L572" s="132"/>
      <c r="M572" s="135"/>
      <c r="N572" s="135"/>
      <c r="O572" s="132"/>
      <c r="P572" s="139"/>
      <c r="Q572" s="132"/>
      <c r="R572" s="135"/>
      <c r="S572" s="132"/>
      <c r="T572" s="132"/>
      <c r="U572" s="132"/>
    </row>
    <row r="573" ht="12.75" customHeight="1">
      <c r="A573" s="132"/>
      <c r="B573" s="132"/>
      <c r="C573" s="132"/>
      <c r="D573" s="132"/>
      <c r="E573" s="133"/>
      <c r="F573" s="132"/>
      <c r="G573" s="132"/>
      <c r="H573" s="132"/>
      <c r="I573" s="132"/>
      <c r="J573" s="132"/>
      <c r="K573" s="132"/>
      <c r="L573" s="132"/>
      <c r="M573" s="135"/>
      <c r="N573" s="135"/>
      <c r="O573" s="132"/>
      <c r="P573" s="139"/>
      <c r="Q573" s="132"/>
      <c r="R573" s="135"/>
      <c r="S573" s="132"/>
      <c r="T573" s="132"/>
      <c r="U573" s="132"/>
    </row>
    <row r="574" ht="12.75" customHeight="1">
      <c r="A574" s="132"/>
      <c r="B574" s="132"/>
      <c r="C574" s="132"/>
      <c r="D574" s="132"/>
      <c r="E574" s="133"/>
      <c r="F574" s="132"/>
      <c r="G574" s="132"/>
      <c r="H574" s="132"/>
      <c r="I574" s="132"/>
      <c r="J574" s="132"/>
      <c r="K574" s="132"/>
      <c r="L574" s="132"/>
      <c r="M574" s="135"/>
      <c r="N574" s="135"/>
      <c r="O574" s="132"/>
      <c r="P574" s="139"/>
      <c r="Q574" s="132"/>
      <c r="R574" s="135"/>
      <c r="S574" s="132"/>
      <c r="T574" s="132"/>
      <c r="U574" s="132"/>
    </row>
    <row r="575" ht="12.75" customHeight="1">
      <c r="A575" s="132"/>
      <c r="B575" s="132"/>
      <c r="C575" s="132"/>
      <c r="D575" s="132"/>
      <c r="E575" s="133"/>
      <c r="F575" s="132"/>
      <c r="G575" s="132"/>
      <c r="H575" s="132"/>
      <c r="I575" s="132"/>
      <c r="J575" s="132"/>
      <c r="K575" s="132"/>
      <c r="L575" s="132"/>
      <c r="M575" s="135"/>
      <c r="N575" s="135"/>
      <c r="O575" s="132"/>
      <c r="P575" s="139"/>
      <c r="Q575" s="132"/>
      <c r="R575" s="135"/>
      <c r="S575" s="132"/>
      <c r="T575" s="132"/>
      <c r="U575" s="132"/>
    </row>
    <row r="576" ht="12.75" customHeight="1">
      <c r="A576" s="132"/>
      <c r="B576" s="132"/>
      <c r="C576" s="132"/>
      <c r="D576" s="132"/>
      <c r="E576" s="133"/>
      <c r="F576" s="132"/>
      <c r="G576" s="132"/>
      <c r="H576" s="132"/>
      <c r="I576" s="132"/>
      <c r="J576" s="132"/>
      <c r="K576" s="132"/>
      <c r="L576" s="132"/>
      <c r="M576" s="135"/>
      <c r="N576" s="135"/>
      <c r="O576" s="132"/>
      <c r="P576" s="139"/>
      <c r="Q576" s="132"/>
      <c r="R576" s="135"/>
      <c r="S576" s="132"/>
      <c r="T576" s="132"/>
      <c r="U576" s="132"/>
    </row>
    <row r="577" ht="12.75" customHeight="1">
      <c r="A577" s="132"/>
      <c r="B577" s="132"/>
      <c r="C577" s="132"/>
      <c r="D577" s="132"/>
      <c r="E577" s="133"/>
      <c r="F577" s="132"/>
      <c r="G577" s="132"/>
      <c r="H577" s="132"/>
      <c r="I577" s="132"/>
      <c r="J577" s="132"/>
      <c r="K577" s="132"/>
      <c r="L577" s="132"/>
      <c r="M577" s="135"/>
      <c r="N577" s="135"/>
      <c r="O577" s="132"/>
      <c r="P577" s="139"/>
      <c r="Q577" s="132"/>
      <c r="R577" s="135"/>
      <c r="S577" s="132"/>
      <c r="T577" s="132"/>
      <c r="U577" s="132"/>
    </row>
    <row r="578" ht="12.75" customHeight="1">
      <c r="A578" s="132"/>
      <c r="B578" s="132"/>
      <c r="C578" s="132"/>
      <c r="D578" s="132"/>
      <c r="E578" s="133"/>
      <c r="F578" s="132"/>
      <c r="G578" s="132"/>
      <c r="H578" s="132"/>
      <c r="I578" s="132"/>
      <c r="J578" s="132"/>
      <c r="K578" s="132"/>
      <c r="L578" s="132"/>
      <c r="M578" s="135"/>
      <c r="N578" s="135"/>
      <c r="O578" s="132"/>
      <c r="P578" s="139"/>
      <c r="Q578" s="132"/>
      <c r="R578" s="135"/>
      <c r="S578" s="132"/>
      <c r="T578" s="132"/>
      <c r="U578" s="132"/>
    </row>
    <row r="579" ht="12.75" customHeight="1">
      <c r="A579" s="132"/>
      <c r="B579" s="132"/>
      <c r="C579" s="132"/>
      <c r="D579" s="132"/>
      <c r="E579" s="133"/>
      <c r="F579" s="132"/>
      <c r="G579" s="132"/>
      <c r="H579" s="132"/>
      <c r="I579" s="132"/>
      <c r="J579" s="132"/>
      <c r="K579" s="132"/>
      <c r="L579" s="132"/>
      <c r="M579" s="135"/>
      <c r="N579" s="135"/>
      <c r="O579" s="132"/>
      <c r="P579" s="139"/>
      <c r="Q579" s="132"/>
      <c r="R579" s="135"/>
      <c r="S579" s="132"/>
      <c r="T579" s="132"/>
      <c r="U579" s="132"/>
    </row>
    <row r="580" ht="12.75" customHeight="1">
      <c r="A580" s="132"/>
      <c r="B580" s="132"/>
      <c r="C580" s="132"/>
      <c r="D580" s="132"/>
      <c r="E580" s="133"/>
      <c r="F580" s="132"/>
      <c r="G580" s="132"/>
      <c r="H580" s="132"/>
      <c r="I580" s="132"/>
      <c r="J580" s="132"/>
      <c r="K580" s="132"/>
      <c r="L580" s="132"/>
      <c r="M580" s="135"/>
      <c r="N580" s="135"/>
      <c r="O580" s="132"/>
      <c r="P580" s="139"/>
      <c r="Q580" s="132"/>
      <c r="R580" s="135"/>
      <c r="S580" s="132"/>
      <c r="T580" s="132"/>
      <c r="U580" s="132"/>
    </row>
    <row r="581" ht="12.75" customHeight="1">
      <c r="A581" s="132"/>
      <c r="B581" s="132"/>
      <c r="C581" s="132"/>
      <c r="D581" s="132"/>
      <c r="E581" s="133"/>
      <c r="F581" s="132"/>
      <c r="G581" s="132"/>
      <c r="H581" s="132"/>
      <c r="I581" s="132"/>
      <c r="J581" s="132"/>
      <c r="K581" s="132"/>
      <c r="L581" s="132"/>
      <c r="M581" s="135"/>
      <c r="N581" s="135"/>
      <c r="O581" s="132"/>
      <c r="P581" s="139"/>
      <c r="Q581" s="132"/>
      <c r="R581" s="135"/>
      <c r="S581" s="132"/>
      <c r="T581" s="132"/>
      <c r="U581" s="132"/>
    </row>
    <row r="582" ht="12.75" customHeight="1">
      <c r="A582" s="132"/>
      <c r="B582" s="132"/>
      <c r="C582" s="132"/>
      <c r="D582" s="132"/>
      <c r="E582" s="133"/>
      <c r="F582" s="132"/>
      <c r="G582" s="132"/>
      <c r="H582" s="132"/>
      <c r="I582" s="132"/>
      <c r="J582" s="132"/>
      <c r="K582" s="132"/>
      <c r="L582" s="132"/>
      <c r="M582" s="135"/>
      <c r="N582" s="135"/>
      <c r="O582" s="132"/>
      <c r="P582" s="139"/>
      <c r="Q582" s="132"/>
      <c r="R582" s="135"/>
      <c r="S582" s="132"/>
      <c r="T582" s="132"/>
      <c r="U582" s="132"/>
    </row>
    <row r="583" ht="12.75" customHeight="1">
      <c r="A583" s="132"/>
      <c r="B583" s="132"/>
      <c r="C583" s="132"/>
      <c r="D583" s="132"/>
      <c r="E583" s="133"/>
      <c r="F583" s="132"/>
      <c r="G583" s="132"/>
      <c r="H583" s="132"/>
      <c r="I583" s="132"/>
      <c r="J583" s="132"/>
      <c r="K583" s="132"/>
      <c r="L583" s="132"/>
      <c r="M583" s="135"/>
      <c r="N583" s="135"/>
      <c r="O583" s="132"/>
      <c r="P583" s="139"/>
      <c r="Q583" s="132"/>
      <c r="R583" s="135"/>
      <c r="S583" s="132"/>
      <c r="T583" s="132"/>
      <c r="U583" s="132"/>
    </row>
    <row r="584" ht="12.75" customHeight="1">
      <c r="A584" s="132"/>
      <c r="B584" s="132"/>
      <c r="C584" s="132"/>
      <c r="D584" s="132"/>
      <c r="E584" s="133"/>
      <c r="F584" s="132"/>
      <c r="G584" s="132"/>
      <c r="H584" s="132"/>
      <c r="I584" s="132"/>
      <c r="J584" s="132"/>
      <c r="K584" s="132"/>
      <c r="L584" s="132"/>
      <c r="M584" s="135"/>
      <c r="N584" s="135"/>
      <c r="O584" s="132"/>
      <c r="P584" s="139"/>
      <c r="Q584" s="132"/>
      <c r="R584" s="135"/>
      <c r="S584" s="132"/>
      <c r="T584" s="132"/>
      <c r="U584" s="132"/>
    </row>
    <row r="585" ht="12.75" customHeight="1">
      <c r="A585" s="132"/>
      <c r="B585" s="132"/>
      <c r="C585" s="132"/>
      <c r="D585" s="132"/>
      <c r="E585" s="133"/>
      <c r="F585" s="132"/>
      <c r="G585" s="132"/>
      <c r="H585" s="132"/>
      <c r="I585" s="132"/>
      <c r="J585" s="132"/>
      <c r="K585" s="132"/>
      <c r="L585" s="132"/>
      <c r="M585" s="135"/>
      <c r="N585" s="135"/>
      <c r="O585" s="132"/>
      <c r="P585" s="139"/>
      <c r="Q585" s="132"/>
      <c r="R585" s="135"/>
      <c r="S585" s="132"/>
      <c r="T585" s="132"/>
      <c r="U585" s="132"/>
    </row>
    <row r="586" ht="12.75" customHeight="1">
      <c r="A586" s="132"/>
      <c r="B586" s="132"/>
      <c r="C586" s="132"/>
      <c r="D586" s="132"/>
      <c r="E586" s="133"/>
      <c r="F586" s="132"/>
      <c r="G586" s="132"/>
      <c r="H586" s="132"/>
      <c r="I586" s="132"/>
      <c r="J586" s="132"/>
      <c r="K586" s="132"/>
      <c r="L586" s="132"/>
      <c r="M586" s="135"/>
      <c r="N586" s="135"/>
      <c r="O586" s="132"/>
      <c r="P586" s="139"/>
      <c r="Q586" s="132"/>
      <c r="R586" s="135"/>
      <c r="S586" s="132"/>
      <c r="T586" s="132"/>
      <c r="U586" s="132"/>
    </row>
    <row r="587" ht="12.75" customHeight="1">
      <c r="A587" s="132"/>
      <c r="B587" s="132"/>
      <c r="C587" s="132"/>
      <c r="D587" s="132"/>
      <c r="E587" s="133"/>
      <c r="F587" s="132"/>
      <c r="G587" s="132"/>
      <c r="H587" s="132"/>
      <c r="I587" s="132"/>
      <c r="J587" s="132"/>
      <c r="K587" s="132"/>
      <c r="L587" s="132"/>
      <c r="M587" s="135"/>
      <c r="N587" s="135"/>
      <c r="O587" s="132"/>
      <c r="P587" s="139"/>
      <c r="Q587" s="132"/>
      <c r="R587" s="135"/>
      <c r="S587" s="132"/>
      <c r="T587" s="132"/>
      <c r="U587" s="132"/>
    </row>
    <row r="588" ht="12.75" customHeight="1">
      <c r="A588" s="132"/>
      <c r="B588" s="132"/>
      <c r="C588" s="132"/>
      <c r="D588" s="132"/>
      <c r="E588" s="133"/>
      <c r="F588" s="132"/>
      <c r="G588" s="132"/>
      <c r="H588" s="132"/>
      <c r="I588" s="132"/>
      <c r="J588" s="132"/>
      <c r="K588" s="132"/>
      <c r="L588" s="132"/>
      <c r="M588" s="135"/>
      <c r="N588" s="135"/>
      <c r="O588" s="132"/>
      <c r="P588" s="139"/>
      <c r="Q588" s="132"/>
      <c r="R588" s="135"/>
      <c r="S588" s="132"/>
      <c r="T588" s="132"/>
      <c r="U588" s="132"/>
    </row>
    <row r="589" ht="12.75" customHeight="1">
      <c r="A589" s="132"/>
      <c r="B589" s="132"/>
      <c r="C589" s="132"/>
      <c r="D589" s="132"/>
      <c r="E589" s="133"/>
      <c r="F589" s="132"/>
      <c r="G589" s="132"/>
      <c r="H589" s="132"/>
      <c r="I589" s="132"/>
      <c r="J589" s="132"/>
      <c r="K589" s="132"/>
      <c r="L589" s="132"/>
      <c r="M589" s="135"/>
      <c r="N589" s="135"/>
      <c r="O589" s="132"/>
      <c r="P589" s="139"/>
      <c r="Q589" s="132"/>
      <c r="R589" s="135"/>
      <c r="S589" s="132"/>
      <c r="T589" s="132"/>
      <c r="U589" s="132"/>
    </row>
    <row r="590" ht="12.75" customHeight="1">
      <c r="A590" s="132"/>
      <c r="B590" s="132"/>
      <c r="C590" s="132"/>
      <c r="D590" s="132"/>
      <c r="E590" s="133"/>
      <c r="F590" s="132"/>
      <c r="G590" s="132"/>
      <c r="H590" s="132"/>
      <c r="I590" s="132"/>
      <c r="J590" s="132"/>
      <c r="K590" s="132"/>
      <c r="L590" s="132"/>
      <c r="M590" s="135"/>
      <c r="N590" s="135"/>
      <c r="O590" s="132"/>
      <c r="P590" s="139"/>
      <c r="Q590" s="132"/>
      <c r="R590" s="135"/>
      <c r="S590" s="132"/>
      <c r="T590" s="132"/>
      <c r="U590" s="132"/>
    </row>
    <row r="591" ht="12.75" customHeight="1">
      <c r="A591" s="132"/>
      <c r="B591" s="132"/>
      <c r="C591" s="132"/>
      <c r="D591" s="132"/>
      <c r="E591" s="133"/>
      <c r="F591" s="132"/>
      <c r="G591" s="132"/>
      <c r="H591" s="132"/>
      <c r="I591" s="132"/>
      <c r="J591" s="132"/>
      <c r="K591" s="132"/>
      <c r="L591" s="132"/>
      <c r="M591" s="135"/>
      <c r="N591" s="135"/>
      <c r="O591" s="132"/>
      <c r="P591" s="139"/>
      <c r="Q591" s="132"/>
      <c r="R591" s="135"/>
      <c r="S591" s="132"/>
      <c r="T591" s="132"/>
      <c r="U591" s="132"/>
    </row>
    <row r="592" ht="12.75" customHeight="1">
      <c r="A592" s="132"/>
      <c r="B592" s="132"/>
      <c r="C592" s="132"/>
      <c r="D592" s="132"/>
      <c r="E592" s="133"/>
      <c r="F592" s="132"/>
      <c r="G592" s="132"/>
      <c r="H592" s="132"/>
      <c r="I592" s="132"/>
      <c r="J592" s="132"/>
      <c r="K592" s="132"/>
      <c r="L592" s="132"/>
      <c r="M592" s="135"/>
      <c r="N592" s="135"/>
      <c r="O592" s="132"/>
      <c r="P592" s="139"/>
      <c r="Q592" s="132"/>
      <c r="R592" s="135"/>
      <c r="S592" s="132"/>
      <c r="T592" s="132"/>
      <c r="U592" s="132"/>
    </row>
    <row r="593" ht="12.75" customHeight="1">
      <c r="A593" s="132"/>
      <c r="B593" s="132"/>
      <c r="C593" s="132"/>
      <c r="D593" s="132"/>
      <c r="E593" s="133"/>
      <c r="F593" s="132"/>
      <c r="G593" s="132"/>
      <c r="H593" s="132"/>
      <c r="I593" s="132"/>
      <c r="J593" s="132"/>
      <c r="K593" s="132"/>
      <c r="L593" s="132"/>
      <c r="M593" s="135"/>
      <c r="N593" s="135"/>
      <c r="O593" s="132"/>
      <c r="P593" s="139"/>
      <c r="Q593" s="132"/>
      <c r="R593" s="135"/>
      <c r="S593" s="132"/>
      <c r="T593" s="132"/>
      <c r="U593" s="132"/>
    </row>
    <row r="594" ht="12.75" customHeight="1">
      <c r="A594" s="132"/>
      <c r="B594" s="132"/>
      <c r="C594" s="132"/>
      <c r="D594" s="132"/>
      <c r="E594" s="133"/>
      <c r="F594" s="132"/>
      <c r="G594" s="132"/>
      <c r="H594" s="132"/>
      <c r="I594" s="132"/>
      <c r="J594" s="132"/>
      <c r="K594" s="132"/>
      <c r="L594" s="132"/>
      <c r="M594" s="135"/>
      <c r="N594" s="135"/>
      <c r="O594" s="132"/>
      <c r="P594" s="139"/>
      <c r="Q594" s="132"/>
      <c r="R594" s="135"/>
      <c r="S594" s="132"/>
      <c r="T594" s="132"/>
      <c r="U594" s="132"/>
    </row>
    <row r="595" ht="12.75" customHeight="1">
      <c r="A595" s="132"/>
      <c r="B595" s="132"/>
      <c r="C595" s="132"/>
      <c r="D595" s="132"/>
      <c r="E595" s="133"/>
      <c r="F595" s="132"/>
      <c r="G595" s="132"/>
      <c r="H595" s="132"/>
      <c r="I595" s="132"/>
      <c r="J595" s="132"/>
      <c r="K595" s="132"/>
      <c r="L595" s="132"/>
      <c r="M595" s="135"/>
      <c r="N595" s="135"/>
      <c r="O595" s="132"/>
      <c r="P595" s="139"/>
      <c r="Q595" s="132"/>
      <c r="R595" s="135"/>
      <c r="S595" s="132"/>
      <c r="T595" s="132"/>
      <c r="U595" s="132"/>
    </row>
    <row r="596" ht="12.75" customHeight="1">
      <c r="A596" s="132"/>
      <c r="B596" s="132"/>
      <c r="C596" s="132"/>
      <c r="D596" s="132"/>
      <c r="E596" s="133"/>
      <c r="F596" s="132"/>
      <c r="G596" s="132"/>
      <c r="H596" s="132"/>
      <c r="I596" s="132"/>
      <c r="J596" s="132"/>
      <c r="K596" s="132"/>
      <c r="L596" s="132"/>
      <c r="M596" s="135"/>
      <c r="N596" s="135"/>
      <c r="O596" s="132"/>
      <c r="P596" s="139"/>
      <c r="Q596" s="132"/>
      <c r="R596" s="135"/>
      <c r="S596" s="132"/>
      <c r="T596" s="132"/>
      <c r="U596" s="132"/>
    </row>
    <row r="597" ht="12.75" customHeight="1">
      <c r="A597" s="132"/>
      <c r="B597" s="132"/>
      <c r="C597" s="132"/>
      <c r="D597" s="132"/>
      <c r="E597" s="133"/>
      <c r="F597" s="132"/>
      <c r="G597" s="132"/>
      <c r="H597" s="132"/>
      <c r="I597" s="132"/>
      <c r="J597" s="132"/>
      <c r="K597" s="132"/>
      <c r="L597" s="132"/>
      <c r="M597" s="135"/>
      <c r="N597" s="135"/>
      <c r="O597" s="132"/>
      <c r="P597" s="139"/>
      <c r="Q597" s="132"/>
      <c r="R597" s="135"/>
      <c r="S597" s="132"/>
      <c r="T597" s="132"/>
      <c r="U597" s="132"/>
    </row>
    <row r="598" ht="12.75" customHeight="1">
      <c r="A598" s="132"/>
      <c r="B598" s="132"/>
      <c r="C598" s="132"/>
      <c r="D598" s="132"/>
      <c r="E598" s="133"/>
      <c r="F598" s="132"/>
      <c r="G598" s="132"/>
      <c r="H598" s="132"/>
      <c r="I598" s="132"/>
      <c r="J598" s="132"/>
      <c r="K598" s="132"/>
      <c r="L598" s="132"/>
      <c r="M598" s="135"/>
      <c r="N598" s="135"/>
      <c r="O598" s="132"/>
      <c r="P598" s="139"/>
      <c r="Q598" s="132"/>
      <c r="R598" s="135"/>
      <c r="S598" s="132"/>
      <c r="T598" s="132"/>
      <c r="U598" s="132"/>
    </row>
    <row r="599" ht="12.75" customHeight="1">
      <c r="A599" s="132"/>
      <c r="B599" s="132"/>
      <c r="C599" s="132"/>
      <c r="D599" s="132"/>
      <c r="E599" s="133"/>
      <c r="F599" s="132"/>
      <c r="G599" s="132"/>
      <c r="H599" s="132"/>
      <c r="I599" s="132"/>
      <c r="J599" s="132"/>
      <c r="K599" s="132"/>
      <c r="L599" s="132"/>
      <c r="M599" s="135"/>
      <c r="N599" s="135"/>
      <c r="O599" s="132"/>
      <c r="P599" s="139"/>
      <c r="Q599" s="132"/>
      <c r="R599" s="135"/>
      <c r="S599" s="132"/>
      <c r="T599" s="132"/>
      <c r="U599" s="132"/>
    </row>
    <row r="600" ht="12.75" customHeight="1">
      <c r="A600" s="132"/>
      <c r="B600" s="132"/>
      <c r="C600" s="132"/>
      <c r="D600" s="132"/>
      <c r="E600" s="133"/>
      <c r="F600" s="132"/>
      <c r="G600" s="132"/>
      <c r="H600" s="132"/>
      <c r="I600" s="132"/>
      <c r="J600" s="132"/>
      <c r="K600" s="132"/>
      <c r="L600" s="132"/>
      <c r="M600" s="135"/>
      <c r="N600" s="135"/>
      <c r="O600" s="132"/>
      <c r="P600" s="139"/>
      <c r="Q600" s="132"/>
      <c r="R600" s="135"/>
      <c r="S600" s="132"/>
      <c r="T600" s="132"/>
      <c r="U600" s="132"/>
    </row>
    <row r="601" ht="12.75" customHeight="1">
      <c r="A601" s="132"/>
      <c r="B601" s="132"/>
      <c r="C601" s="132"/>
      <c r="D601" s="132"/>
      <c r="E601" s="133"/>
      <c r="F601" s="132"/>
      <c r="G601" s="132"/>
      <c r="H601" s="132"/>
      <c r="I601" s="132"/>
      <c r="J601" s="132"/>
      <c r="K601" s="132"/>
      <c r="L601" s="132"/>
      <c r="M601" s="135"/>
      <c r="N601" s="135"/>
      <c r="O601" s="132"/>
      <c r="P601" s="139"/>
      <c r="Q601" s="132"/>
      <c r="R601" s="135"/>
      <c r="S601" s="132"/>
      <c r="T601" s="132"/>
      <c r="U601" s="132"/>
    </row>
    <row r="602" ht="12.75" customHeight="1">
      <c r="A602" s="132"/>
      <c r="B602" s="132"/>
      <c r="C602" s="132"/>
      <c r="D602" s="132"/>
      <c r="E602" s="133"/>
      <c r="F602" s="132"/>
      <c r="G602" s="132"/>
      <c r="H602" s="132"/>
      <c r="I602" s="132"/>
      <c r="J602" s="132"/>
      <c r="K602" s="132"/>
      <c r="L602" s="132"/>
      <c r="M602" s="135"/>
      <c r="N602" s="135"/>
      <c r="O602" s="132"/>
      <c r="P602" s="139"/>
      <c r="Q602" s="132"/>
      <c r="R602" s="135"/>
      <c r="S602" s="132"/>
      <c r="T602" s="132"/>
      <c r="U602" s="132"/>
    </row>
    <row r="603" ht="12.75" customHeight="1">
      <c r="A603" s="132"/>
      <c r="B603" s="132"/>
      <c r="C603" s="132"/>
      <c r="D603" s="132"/>
      <c r="E603" s="133"/>
      <c r="F603" s="132"/>
      <c r="G603" s="132"/>
      <c r="H603" s="132"/>
      <c r="I603" s="132"/>
      <c r="J603" s="132"/>
      <c r="K603" s="132"/>
      <c r="L603" s="132"/>
      <c r="M603" s="135"/>
      <c r="N603" s="135"/>
      <c r="O603" s="132"/>
      <c r="P603" s="139"/>
      <c r="Q603" s="132"/>
      <c r="R603" s="135"/>
      <c r="S603" s="132"/>
      <c r="T603" s="132"/>
      <c r="U603" s="132"/>
    </row>
    <row r="604" ht="12.75" customHeight="1">
      <c r="A604" s="132"/>
      <c r="B604" s="132"/>
      <c r="C604" s="132"/>
      <c r="D604" s="132"/>
      <c r="E604" s="133"/>
      <c r="F604" s="132"/>
      <c r="G604" s="132"/>
      <c r="H604" s="132"/>
      <c r="I604" s="132"/>
      <c r="J604" s="132"/>
      <c r="K604" s="132"/>
      <c r="L604" s="132"/>
      <c r="M604" s="135"/>
      <c r="N604" s="135"/>
      <c r="O604" s="132"/>
      <c r="P604" s="139"/>
      <c r="Q604" s="132"/>
      <c r="R604" s="135"/>
      <c r="S604" s="132"/>
      <c r="T604" s="132"/>
      <c r="U604" s="132"/>
    </row>
    <row r="605" ht="12.75" customHeight="1">
      <c r="A605" s="132"/>
      <c r="B605" s="132"/>
      <c r="C605" s="132"/>
      <c r="D605" s="132"/>
      <c r="E605" s="133"/>
      <c r="F605" s="132"/>
      <c r="G605" s="132"/>
      <c r="H605" s="132"/>
      <c r="I605" s="132"/>
      <c r="J605" s="132"/>
      <c r="K605" s="132"/>
      <c r="L605" s="132"/>
      <c r="M605" s="135"/>
      <c r="N605" s="135"/>
      <c r="O605" s="132"/>
      <c r="P605" s="139"/>
      <c r="Q605" s="132"/>
      <c r="R605" s="135"/>
      <c r="S605" s="132"/>
      <c r="T605" s="132"/>
      <c r="U605" s="132"/>
    </row>
    <row r="606" ht="12.75" customHeight="1">
      <c r="A606" s="132"/>
      <c r="B606" s="132"/>
      <c r="C606" s="132"/>
      <c r="D606" s="132"/>
      <c r="E606" s="133"/>
      <c r="F606" s="132"/>
      <c r="G606" s="132"/>
      <c r="H606" s="132"/>
      <c r="I606" s="132"/>
      <c r="J606" s="132"/>
      <c r="K606" s="132"/>
      <c r="L606" s="132"/>
      <c r="M606" s="135"/>
      <c r="N606" s="135"/>
      <c r="O606" s="132"/>
      <c r="P606" s="139"/>
      <c r="Q606" s="132"/>
      <c r="R606" s="135"/>
      <c r="S606" s="132"/>
      <c r="T606" s="132"/>
      <c r="U606" s="132"/>
    </row>
    <row r="607" ht="12.75" customHeight="1">
      <c r="A607" s="132"/>
      <c r="B607" s="132"/>
      <c r="C607" s="132"/>
      <c r="D607" s="132"/>
      <c r="E607" s="133"/>
      <c r="F607" s="132"/>
      <c r="G607" s="132"/>
      <c r="H607" s="132"/>
      <c r="I607" s="132"/>
      <c r="J607" s="132"/>
      <c r="K607" s="132"/>
      <c r="L607" s="132"/>
      <c r="M607" s="135"/>
      <c r="N607" s="135"/>
      <c r="O607" s="132"/>
      <c r="P607" s="139"/>
      <c r="Q607" s="132"/>
      <c r="R607" s="135"/>
      <c r="S607" s="132"/>
      <c r="T607" s="132"/>
      <c r="U607" s="132"/>
    </row>
    <row r="608" ht="12.75" customHeight="1">
      <c r="A608" s="132"/>
      <c r="B608" s="132"/>
      <c r="C608" s="132"/>
      <c r="D608" s="132"/>
      <c r="E608" s="133"/>
      <c r="F608" s="132"/>
      <c r="G608" s="132"/>
      <c r="H608" s="132"/>
      <c r="I608" s="132"/>
      <c r="J608" s="132"/>
      <c r="K608" s="132"/>
      <c r="L608" s="132"/>
      <c r="M608" s="135"/>
      <c r="N608" s="135"/>
      <c r="O608" s="132"/>
      <c r="P608" s="139"/>
      <c r="Q608" s="132"/>
      <c r="R608" s="135"/>
      <c r="S608" s="132"/>
      <c r="T608" s="132"/>
      <c r="U608" s="132"/>
    </row>
    <row r="609" ht="12.75" customHeight="1">
      <c r="A609" s="132"/>
      <c r="B609" s="132"/>
      <c r="C609" s="132"/>
      <c r="D609" s="132"/>
      <c r="E609" s="133"/>
      <c r="F609" s="132"/>
      <c r="G609" s="132"/>
      <c r="H609" s="132"/>
      <c r="I609" s="132"/>
      <c r="J609" s="132"/>
      <c r="K609" s="132"/>
      <c r="L609" s="132"/>
      <c r="M609" s="135"/>
      <c r="N609" s="135"/>
      <c r="O609" s="132"/>
      <c r="P609" s="139"/>
      <c r="Q609" s="132"/>
      <c r="R609" s="135"/>
      <c r="S609" s="132"/>
      <c r="T609" s="132"/>
      <c r="U609" s="132"/>
    </row>
    <row r="610" ht="12.75" customHeight="1">
      <c r="A610" s="132"/>
      <c r="B610" s="132"/>
      <c r="C610" s="132"/>
      <c r="D610" s="132"/>
      <c r="E610" s="133"/>
      <c r="F610" s="132"/>
      <c r="G610" s="132"/>
      <c r="H610" s="132"/>
      <c r="I610" s="132"/>
      <c r="J610" s="132"/>
      <c r="K610" s="132"/>
      <c r="L610" s="132"/>
      <c r="M610" s="135"/>
      <c r="N610" s="135"/>
      <c r="O610" s="132"/>
      <c r="P610" s="139"/>
      <c r="Q610" s="132"/>
      <c r="R610" s="135"/>
      <c r="S610" s="132"/>
      <c r="T610" s="132"/>
      <c r="U610" s="132"/>
    </row>
    <row r="611" ht="12.75" customHeight="1">
      <c r="A611" s="132"/>
      <c r="B611" s="132"/>
      <c r="C611" s="132"/>
      <c r="D611" s="132"/>
      <c r="E611" s="133"/>
      <c r="F611" s="132"/>
      <c r="G611" s="132"/>
      <c r="H611" s="132"/>
      <c r="I611" s="132"/>
      <c r="J611" s="132"/>
      <c r="K611" s="132"/>
      <c r="L611" s="132"/>
      <c r="M611" s="135"/>
      <c r="N611" s="135"/>
      <c r="O611" s="132"/>
      <c r="P611" s="139"/>
      <c r="Q611" s="132"/>
      <c r="R611" s="135"/>
      <c r="S611" s="132"/>
      <c r="T611" s="132"/>
      <c r="U611" s="132"/>
    </row>
    <row r="612" ht="12.75" customHeight="1">
      <c r="A612" s="132"/>
      <c r="B612" s="132"/>
      <c r="C612" s="132"/>
      <c r="D612" s="132"/>
      <c r="E612" s="133"/>
      <c r="F612" s="132"/>
      <c r="G612" s="132"/>
      <c r="H612" s="132"/>
      <c r="I612" s="132"/>
      <c r="J612" s="132"/>
      <c r="K612" s="132"/>
      <c r="L612" s="132"/>
      <c r="M612" s="135"/>
      <c r="N612" s="135"/>
      <c r="O612" s="132"/>
      <c r="P612" s="139"/>
      <c r="Q612" s="132"/>
      <c r="R612" s="135"/>
      <c r="S612" s="132"/>
      <c r="T612" s="132"/>
      <c r="U612" s="132"/>
    </row>
    <row r="613" ht="12.75" customHeight="1">
      <c r="A613" s="132"/>
      <c r="B613" s="132"/>
      <c r="C613" s="132"/>
      <c r="D613" s="132"/>
      <c r="E613" s="133"/>
      <c r="F613" s="132"/>
      <c r="G613" s="132"/>
      <c r="H613" s="132"/>
      <c r="I613" s="132"/>
      <c r="J613" s="132"/>
      <c r="K613" s="132"/>
      <c r="L613" s="132"/>
      <c r="M613" s="135"/>
      <c r="N613" s="135"/>
      <c r="O613" s="132"/>
      <c r="P613" s="139"/>
      <c r="Q613" s="132"/>
      <c r="R613" s="135"/>
      <c r="S613" s="132"/>
      <c r="T613" s="132"/>
      <c r="U613" s="132"/>
    </row>
    <row r="614" ht="12.75" customHeight="1">
      <c r="A614" s="132"/>
      <c r="B614" s="132"/>
      <c r="C614" s="132"/>
      <c r="D614" s="132"/>
      <c r="E614" s="133"/>
      <c r="F614" s="132"/>
      <c r="G614" s="132"/>
      <c r="H614" s="132"/>
      <c r="I614" s="132"/>
      <c r="J614" s="132"/>
      <c r="K614" s="132"/>
      <c r="L614" s="132"/>
      <c r="M614" s="135"/>
      <c r="N614" s="135"/>
      <c r="O614" s="132"/>
      <c r="P614" s="139"/>
      <c r="Q614" s="132"/>
      <c r="R614" s="135"/>
      <c r="S614" s="132"/>
      <c r="T614" s="132"/>
      <c r="U614" s="132"/>
    </row>
    <row r="615" ht="12.75" customHeight="1">
      <c r="A615" s="132"/>
      <c r="B615" s="132"/>
      <c r="C615" s="132"/>
      <c r="D615" s="132"/>
      <c r="E615" s="133"/>
      <c r="F615" s="132"/>
      <c r="G615" s="132"/>
      <c r="H615" s="132"/>
      <c r="I615" s="132"/>
      <c r="J615" s="132"/>
      <c r="K615" s="132"/>
      <c r="L615" s="132"/>
      <c r="M615" s="135"/>
      <c r="N615" s="135"/>
      <c r="O615" s="132"/>
      <c r="P615" s="139"/>
      <c r="Q615" s="132"/>
      <c r="R615" s="135"/>
      <c r="S615" s="132"/>
      <c r="T615" s="132"/>
      <c r="U615" s="132"/>
    </row>
    <row r="616" ht="12.75" customHeight="1">
      <c r="A616" s="132"/>
      <c r="B616" s="132"/>
      <c r="C616" s="132"/>
      <c r="D616" s="132"/>
      <c r="E616" s="133"/>
      <c r="F616" s="132"/>
      <c r="G616" s="132"/>
      <c r="H616" s="132"/>
      <c r="I616" s="132"/>
      <c r="J616" s="132"/>
      <c r="K616" s="132"/>
      <c r="L616" s="132"/>
      <c r="M616" s="135"/>
      <c r="N616" s="135"/>
      <c r="O616" s="132"/>
      <c r="P616" s="139"/>
      <c r="Q616" s="132"/>
      <c r="R616" s="135"/>
      <c r="S616" s="132"/>
      <c r="T616" s="132"/>
      <c r="U616" s="132"/>
    </row>
    <row r="617" ht="12.75" customHeight="1">
      <c r="A617" s="132"/>
      <c r="B617" s="132"/>
      <c r="C617" s="132"/>
      <c r="D617" s="132"/>
      <c r="E617" s="133"/>
      <c r="F617" s="132"/>
      <c r="G617" s="132"/>
      <c r="H617" s="132"/>
      <c r="I617" s="132"/>
      <c r="J617" s="132"/>
      <c r="K617" s="132"/>
      <c r="L617" s="132"/>
      <c r="M617" s="135"/>
      <c r="N617" s="135"/>
      <c r="O617" s="132"/>
      <c r="P617" s="139"/>
      <c r="Q617" s="132"/>
      <c r="R617" s="135"/>
      <c r="S617" s="132"/>
      <c r="T617" s="132"/>
      <c r="U617" s="132"/>
    </row>
    <row r="618" ht="12.75" customHeight="1">
      <c r="A618" s="132"/>
      <c r="B618" s="132"/>
      <c r="C618" s="132"/>
      <c r="D618" s="132"/>
      <c r="E618" s="133"/>
      <c r="F618" s="132"/>
      <c r="G618" s="132"/>
      <c r="H618" s="132"/>
      <c r="I618" s="132"/>
      <c r="J618" s="132"/>
      <c r="K618" s="132"/>
      <c r="L618" s="132"/>
      <c r="M618" s="135"/>
      <c r="N618" s="135"/>
      <c r="O618" s="132"/>
      <c r="P618" s="139"/>
      <c r="Q618" s="132"/>
      <c r="R618" s="135"/>
      <c r="S618" s="132"/>
      <c r="T618" s="132"/>
      <c r="U618" s="132"/>
    </row>
    <row r="619" ht="12.75" customHeight="1">
      <c r="A619" s="132"/>
      <c r="B619" s="132"/>
      <c r="C619" s="132"/>
      <c r="D619" s="132"/>
      <c r="E619" s="133"/>
      <c r="F619" s="132"/>
      <c r="G619" s="132"/>
      <c r="H619" s="132"/>
      <c r="I619" s="132"/>
      <c r="J619" s="132"/>
      <c r="K619" s="132"/>
      <c r="L619" s="132"/>
      <c r="M619" s="135"/>
      <c r="N619" s="135"/>
      <c r="O619" s="132"/>
      <c r="P619" s="139"/>
      <c r="Q619" s="132"/>
      <c r="R619" s="135"/>
      <c r="S619" s="132"/>
      <c r="T619" s="132"/>
      <c r="U619" s="132"/>
    </row>
    <row r="620" ht="12.75" customHeight="1">
      <c r="A620" s="132"/>
      <c r="B620" s="132"/>
      <c r="C620" s="132"/>
      <c r="D620" s="132"/>
      <c r="E620" s="133"/>
      <c r="F620" s="132"/>
      <c r="G620" s="132"/>
      <c r="H620" s="132"/>
      <c r="I620" s="132"/>
      <c r="J620" s="132"/>
      <c r="K620" s="132"/>
      <c r="L620" s="132"/>
      <c r="M620" s="135"/>
      <c r="N620" s="135"/>
      <c r="O620" s="132"/>
      <c r="P620" s="139"/>
      <c r="Q620" s="132"/>
      <c r="R620" s="135"/>
      <c r="S620" s="132"/>
      <c r="T620" s="132"/>
      <c r="U620" s="132"/>
    </row>
    <row r="621" ht="12.75" customHeight="1">
      <c r="A621" s="132"/>
      <c r="B621" s="132"/>
      <c r="C621" s="132"/>
      <c r="D621" s="132"/>
      <c r="E621" s="133"/>
      <c r="F621" s="132"/>
      <c r="G621" s="132"/>
      <c r="H621" s="132"/>
      <c r="I621" s="132"/>
      <c r="J621" s="132"/>
      <c r="K621" s="132"/>
      <c r="L621" s="132"/>
      <c r="M621" s="135"/>
      <c r="N621" s="135"/>
      <c r="O621" s="132"/>
      <c r="P621" s="139"/>
      <c r="Q621" s="132"/>
      <c r="R621" s="135"/>
      <c r="S621" s="132"/>
      <c r="T621" s="132"/>
      <c r="U621" s="132"/>
    </row>
    <row r="622" ht="12.75" customHeight="1">
      <c r="A622" s="132"/>
      <c r="B622" s="132"/>
      <c r="C622" s="132"/>
      <c r="D622" s="132"/>
      <c r="E622" s="133"/>
      <c r="F622" s="132"/>
      <c r="G622" s="132"/>
      <c r="H622" s="132"/>
      <c r="I622" s="132"/>
      <c r="J622" s="132"/>
      <c r="K622" s="132"/>
      <c r="L622" s="132"/>
      <c r="M622" s="135"/>
      <c r="N622" s="135"/>
      <c r="O622" s="132"/>
      <c r="P622" s="139"/>
      <c r="Q622" s="132"/>
      <c r="R622" s="135"/>
      <c r="S622" s="132"/>
      <c r="T622" s="132"/>
      <c r="U622" s="132"/>
    </row>
    <row r="623" ht="12.75" customHeight="1">
      <c r="A623" s="132"/>
      <c r="B623" s="132"/>
      <c r="C623" s="132"/>
      <c r="D623" s="132"/>
      <c r="E623" s="133"/>
      <c r="F623" s="132"/>
      <c r="G623" s="132"/>
      <c r="H623" s="132"/>
      <c r="I623" s="132"/>
      <c r="J623" s="132"/>
      <c r="K623" s="132"/>
      <c r="L623" s="132"/>
      <c r="M623" s="135"/>
      <c r="N623" s="135"/>
      <c r="O623" s="132"/>
      <c r="P623" s="139"/>
      <c r="Q623" s="132"/>
      <c r="R623" s="135"/>
      <c r="S623" s="132"/>
      <c r="T623" s="132"/>
      <c r="U623" s="132"/>
    </row>
    <row r="624" ht="12.75" customHeight="1">
      <c r="A624" s="132"/>
      <c r="B624" s="132"/>
      <c r="C624" s="132"/>
      <c r="D624" s="132"/>
      <c r="E624" s="133"/>
      <c r="F624" s="132"/>
      <c r="G624" s="132"/>
      <c r="H624" s="132"/>
      <c r="I624" s="132"/>
      <c r="J624" s="132"/>
      <c r="K624" s="132"/>
      <c r="L624" s="132"/>
      <c r="M624" s="135"/>
      <c r="N624" s="135"/>
      <c r="O624" s="132"/>
      <c r="P624" s="139"/>
      <c r="Q624" s="132"/>
      <c r="R624" s="135"/>
      <c r="S624" s="132"/>
      <c r="T624" s="132"/>
      <c r="U624" s="132"/>
    </row>
    <row r="625" ht="12.75" customHeight="1">
      <c r="A625" s="132"/>
      <c r="B625" s="132"/>
      <c r="C625" s="132"/>
      <c r="D625" s="132"/>
      <c r="E625" s="133"/>
      <c r="F625" s="132"/>
      <c r="G625" s="132"/>
      <c r="H625" s="132"/>
      <c r="I625" s="132"/>
      <c r="J625" s="132"/>
      <c r="K625" s="132"/>
      <c r="L625" s="132"/>
      <c r="M625" s="135"/>
      <c r="N625" s="135"/>
      <c r="O625" s="132"/>
      <c r="P625" s="139"/>
      <c r="Q625" s="132"/>
      <c r="R625" s="135"/>
      <c r="S625" s="132"/>
      <c r="T625" s="132"/>
      <c r="U625" s="132"/>
    </row>
    <row r="626" ht="12.75" customHeight="1">
      <c r="A626" s="132"/>
      <c r="B626" s="132"/>
      <c r="C626" s="132"/>
      <c r="D626" s="132"/>
      <c r="E626" s="133"/>
      <c r="F626" s="132"/>
      <c r="G626" s="132"/>
      <c r="H626" s="132"/>
      <c r="I626" s="132"/>
      <c r="J626" s="132"/>
      <c r="K626" s="132"/>
      <c r="L626" s="132"/>
      <c r="M626" s="135"/>
      <c r="N626" s="135"/>
      <c r="O626" s="132"/>
      <c r="P626" s="139"/>
      <c r="Q626" s="132"/>
      <c r="R626" s="135"/>
      <c r="S626" s="132"/>
      <c r="T626" s="132"/>
      <c r="U626" s="132"/>
    </row>
    <row r="627" ht="12.75" customHeight="1">
      <c r="A627" s="132"/>
      <c r="B627" s="132"/>
      <c r="C627" s="132"/>
      <c r="D627" s="132"/>
      <c r="E627" s="133"/>
      <c r="F627" s="132"/>
      <c r="G627" s="132"/>
      <c r="H627" s="132"/>
      <c r="I627" s="132"/>
      <c r="J627" s="132"/>
      <c r="K627" s="132"/>
      <c r="L627" s="132"/>
      <c r="M627" s="135"/>
      <c r="N627" s="135"/>
      <c r="O627" s="132"/>
      <c r="P627" s="139"/>
      <c r="Q627" s="132"/>
      <c r="R627" s="135"/>
      <c r="S627" s="132"/>
      <c r="T627" s="132"/>
      <c r="U627" s="132"/>
    </row>
    <row r="628" ht="12.75" customHeight="1">
      <c r="A628" s="132"/>
      <c r="B628" s="132"/>
      <c r="C628" s="132"/>
      <c r="D628" s="132"/>
      <c r="E628" s="133"/>
      <c r="F628" s="132"/>
      <c r="G628" s="132"/>
      <c r="H628" s="132"/>
      <c r="I628" s="132"/>
      <c r="J628" s="132"/>
      <c r="K628" s="132"/>
      <c r="L628" s="132"/>
      <c r="M628" s="135"/>
      <c r="N628" s="135"/>
      <c r="O628" s="132"/>
      <c r="P628" s="139"/>
      <c r="Q628" s="132"/>
      <c r="R628" s="135"/>
      <c r="S628" s="132"/>
      <c r="T628" s="132"/>
      <c r="U628" s="132"/>
    </row>
    <row r="629" ht="12.75" customHeight="1">
      <c r="A629" s="132"/>
      <c r="B629" s="132"/>
      <c r="C629" s="132"/>
      <c r="D629" s="132"/>
      <c r="E629" s="133"/>
      <c r="F629" s="132"/>
      <c r="G629" s="132"/>
      <c r="H629" s="132"/>
      <c r="I629" s="132"/>
      <c r="J629" s="132"/>
      <c r="K629" s="132"/>
      <c r="L629" s="132"/>
      <c r="M629" s="135"/>
      <c r="N629" s="135"/>
      <c r="O629" s="132"/>
      <c r="P629" s="139"/>
      <c r="Q629" s="132"/>
      <c r="R629" s="135"/>
      <c r="S629" s="132"/>
      <c r="T629" s="132"/>
      <c r="U629" s="132"/>
    </row>
    <row r="630" ht="12.75" customHeight="1">
      <c r="A630" s="132"/>
      <c r="B630" s="132"/>
      <c r="C630" s="132"/>
      <c r="D630" s="132"/>
      <c r="E630" s="133"/>
      <c r="F630" s="132"/>
      <c r="G630" s="132"/>
      <c r="H630" s="132"/>
      <c r="I630" s="132"/>
      <c r="J630" s="132"/>
      <c r="K630" s="132"/>
      <c r="L630" s="132"/>
      <c r="M630" s="135"/>
      <c r="N630" s="135"/>
      <c r="O630" s="132"/>
      <c r="P630" s="139"/>
      <c r="Q630" s="132"/>
      <c r="R630" s="135"/>
      <c r="S630" s="132"/>
      <c r="T630" s="132"/>
      <c r="U630" s="132"/>
    </row>
    <row r="631" ht="12.75" customHeight="1">
      <c r="A631" s="132"/>
      <c r="B631" s="132"/>
      <c r="C631" s="132"/>
      <c r="D631" s="132"/>
      <c r="E631" s="133"/>
      <c r="F631" s="132"/>
      <c r="G631" s="132"/>
      <c r="H631" s="132"/>
      <c r="I631" s="132"/>
      <c r="J631" s="132"/>
      <c r="K631" s="132"/>
      <c r="L631" s="132"/>
      <c r="M631" s="135"/>
      <c r="N631" s="135"/>
      <c r="O631" s="132"/>
      <c r="P631" s="139"/>
      <c r="Q631" s="132"/>
      <c r="R631" s="135"/>
      <c r="S631" s="132"/>
      <c r="T631" s="132"/>
      <c r="U631" s="132"/>
    </row>
    <row r="632" ht="12.75" customHeight="1">
      <c r="A632" s="132"/>
      <c r="B632" s="132"/>
      <c r="C632" s="132"/>
      <c r="D632" s="132"/>
      <c r="E632" s="133"/>
      <c r="F632" s="132"/>
      <c r="G632" s="132"/>
      <c r="H632" s="132"/>
      <c r="I632" s="132"/>
      <c r="J632" s="132"/>
      <c r="K632" s="132"/>
      <c r="L632" s="132"/>
      <c r="M632" s="135"/>
      <c r="N632" s="135"/>
      <c r="O632" s="132"/>
      <c r="P632" s="139"/>
      <c r="Q632" s="132"/>
      <c r="R632" s="135"/>
      <c r="S632" s="132"/>
      <c r="T632" s="132"/>
      <c r="U632" s="132"/>
    </row>
    <row r="633" ht="12.75" customHeight="1">
      <c r="A633" s="132"/>
      <c r="B633" s="132"/>
      <c r="C633" s="132"/>
      <c r="D633" s="132"/>
      <c r="E633" s="133"/>
      <c r="F633" s="132"/>
      <c r="G633" s="132"/>
      <c r="H633" s="132"/>
      <c r="I633" s="132"/>
      <c r="J633" s="132"/>
      <c r="K633" s="132"/>
      <c r="L633" s="132"/>
      <c r="M633" s="135"/>
      <c r="N633" s="135"/>
      <c r="O633" s="132"/>
      <c r="P633" s="139"/>
      <c r="Q633" s="132"/>
      <c r="R633" s="135"/>
      <c r="S633" s="132"/>
      <c r="T633" s="132"/>
      <c r="U633" s="132"/>
    </row>
    <row r="634" ht="12.75" customHeight="1">
      <c r="A634" s="132"/>
      <c r="B634" s="132"/>
      <c r="C634" s="132"/>
      <c r="D634" s="132"/>
      <c r="E634" s="133"/>
      <c r="F634" s="132"/>
      <c r="G634" s="132"/>
      <c r="H634" s="132"/>
      <c r="I634" s="132"/>
      <c r="J634" s="132"/>
      <c r="K634" s="132"/>
      <c r="L634" s="132"/>
      <c r="M634" s="135"/>
      <c r="N634" s="135"/>
      <c r="O634" s="132"/>
      <c r="P634" s="139"/>
      <c r="Q634" s="132"/>
      <c r="R634" s="135"/>
      <c r="S634" s="132"/>
      <c r="T634" s="132"/>
      <c r="U634" s="132"/>
    </row>
    <row r="635" ht="12.75" customHeight="1">
      <c r="A635" s="132"/>
      <c r="B635" s="132"/>
      <c r="C635" s="132"/>
      <c r="D635" s="132"/>
      <c r="E635" s="133"/>
      <c r="F635" s="132"/>
      <c r="G635" s="132"/>
      <c r="H635" s="132"/>
      <c r="I635" s="132"/>
      <c r="J635" s="132"/>
      <c r="K635" s="132"/>
      <c r="L635" s="132"/>
      <c r="M635" s="135"/>
      <c r="N635" s="135"/>
      <c r="O635" s="132"/>
      <c r="P635" s="139"/>
      <c r="Q635" s="132"/>
      <c r="R635" s="135"/>
      <c r="S635" s="132"/>
      <c r="T635" s="132"/>
      <c r="U635" s="132"/>
    </row>
    <row r="636" ht="12.75" customHeight="1">
      <c r="A636" s="132"/>
      <c r="B636" s="132"/>
      <c r="C636" s="132"/>
      <c r="D636" s="132"/>
      <c r="E636" s="133"/>
      <c r="F636" s="132"/>
      <c r="G636" s="132"/>
      <c r="H636" s="132"/>
      <c r="I636" s="132"/>
      <c r="J636" s="132"/>
      <c r="K636" s="132"/>
      <c r="L636" s="132"/>
      <c r="M636" s="135"/>
      <c r="N636" s="135"/>
      <c r="O636" s="132"/>
      <c r="P636" s="139"/>
      <c r="Q636" s="132"/>
      <c r="R636" s="135"/>
      <c r="S636" s="132"/>
      <c r="T636" s="132"/>
      <c r="U636" s="132"/>
    </row>
    <row r="637" ht="12.75" customHeight="1">
      <c r="A637" s="132"/>
      <c r="B637" s="132"/>
      <c r="C637" s="132"/>
      <c r="D637" s="132"/>
      <c r="E637" s="133"/>
      <c r="F637" s="132"/>
      <c r="G637" s="132"/>
      <c r="H637" s="132"/>
      <c r="I637" s="132"/>
      <c r="J637" s="132"/>
      <c r="K637" s="132"/>
      <c r="L637" s="132"/>
      <c r="M637" s="135"/>
      <c r="N637" s="135"/>
      <c r="O637" s="132"/>
      <c r="P637" s="139"/>
      <c r="Q637" s="132"/>
      <c r="R637" s="135"/>
      <c r="S637" s="132"/>
      <c r="T637" s="132"/>
      <c r="U637" s="132"/>
    </row>
    <row r="638" ht="12.75" customHeight="1">
      <c r="A638" s="132"/>
      <c r="B638" s="132"/>
      <c r="C638" s="132"/>
      <c r="D638" s="132"/>
      <c r="E638" s="133"/>
      <c r="F638" s="132"/>
      <c r="G638" s="132"/>
      <c r="H638" s="132"/>
      <c r="I638" s="132"/>
      <c r="J638" s="132"/>
      <c r="K638" s="132"/>
      <c r="L638" s="132"/>
      <c r="M638" s="135"/>
      <c r="N638" s="135"/>
      <c r="O638" s="132"/>
      <c r="P638" s="139"/>
      <c r="Q638" s="132"/>
      <c r="R638" s="135"/>
      <c r="S638" s="132"/>
      <c r="T638" s="132"/>
      <c r="U638" s="132"/>
    </row>
    <row r="639" ht="12.75" customHeight="1">
      <c r="A639" s="132"/>
      <c r="B639" s="132"/>
      <c r="C639" s="132"/>
      <c r="D639" s="132"/>
      <c r="E639" s="133"/>
      <c r="F639" s="132"/>
      <c r="G639" s="132"/>
      <c r="H639" s="132"/>
      <c r="I639" s="132"/>
      <c r="J639" s="132"/>
      <c r="K639" s="132"/>
      <c r="L639" s="132"/>
      <c r="M639" s="135"/>
      <c r="N639" s="135"/>
      <c r="O639" s="132"/>
      <c r="P639" s="139"/>
      <c r="Q639" s="132"/>
      <c r="R639" s="135"/>
      <c r="S639" s="132"/>
      <c r="T639" s="132"/>
      <c r="U639" s="132"/>
    </row>
    <row r="640" ht="12.75" customHeight="1">
      <c r="A640" s="132"/>
      <c r="B640" s="132"/>
      <c r="C640" s="132"/>
      <c r="D640" s="132"/>
      <c r="E640" s="133"/>
      <c r="F640" s="132"/>
      <c r="G640" s="132"/>
      <c r="H640" s="132"/>
      <c r="I640" s="132"/>
      <c r="J640" s="132"/>
      <c r="K640" s="132"/>
      <c r="L640" s="132"/>
      <c r="M640" s="135"/>
      <c r="N640" s="135"/>
      <c r="O640" s="132"/>
      <c r="P640" s="139"/>
      <c r="Q640" s="132"/>
      <c r="R640" s="135"/>
      <c r="S640" s="132"/>
      <c r="T640" s="132"/>
      <c r="U640" s="132"/>
    </row>
    <row r="641" ht="12.75" customHeight="1">
      <c r="A641" s="132"/>
      <c r="B641" s="132"/>
      <c r="C641" s="132"/>
      <c r="D641" s="132"/>
      <c r="E641" s="133"/>
      <c r="F641" s="132"/>
      <c r="G641" s="132"/>
      <c r="H641" s="132"/>
      <c r="I641" s="132"/>
      <c r="J641" s="132"/>
      <c r="K641" s="132"/>
      <c r="L641" s="132"/>
      <c r="M641" s="135"/>
      <c r="N641" s="135"/>
      <c r="O641" s="132"/>
      <c r="P641" s="139"/>
      <c r="Q641" s="132"/>
      <c r="R641" s="135"/>
      <c r="S641" s="132"/>
      <c r="T641" s="132"/>
      <c r="U641" s="132"/>
    </row>
    <row r="642" ht="12.75" customHeight="1">
      <c r="A642" s="132"/>
      <c r="B642" s="132"/>
      <c r="C642" s="132"/>
      <c r="D642" s="132"/>
      <c r="E642" s="133"/>
      <c r="F642" s="132"/>
      <c r="G642" s="132"/>
      <c r="H642" s="132"/>
      <c r="I642" s="132"/>
      <c r="J642" s="132"/>
      <c r="K642" s="132"/>
      <c r="L642" s="132"/>
      <c r="M642" s="135"/>
      <c r="N642" s="135"/>
      <c r="O642" s="132"/>
      <c r="P642" s="139"/>
      <c r="Q642" s="132"/>
      <c r="R642" s="135"/>
      <c r="S642" s="132"/>
      <c r="T642" s="132"/>
      <c r="U642" s="132"/>
    </row>
    <row r="643" ht="12.75" customHeight="1">
      <c r="A643" s="132"/>
      <c r="B643" s="132"/>
      <c r="C643" s="132"/>
      <c r="D643" s="132"/>
      <c r="E643" s="133"/>
      <c r="F643" s="132"/>
      <c r="G643" s="132"/>
      <c r="H643" s="132"/>
      <c r="I643" s="132"/>
      <c r="J643" s="132"/>
      <c r="K643" s="132"/>
      <c r="L643" s="132"/>
      <c r="M643" s="135"/>
      <c r="N643" s="135"/>
      <c r="O643" s="132"/>
      <c r="P643" s="139"/>
      <c r="Q643" s="132"/>
      <c r="R643" s="135"/>
      <c r="S643" s="132"/>
      <c r="T643" s="132"/>
      <c r="U643" s="132"/>
    </row>
    <row r="644" ht="12.75" customHeight="1">
      <c r="A644" s="132"/>
      <c r="B644" s="132"/>
      <c r="C644" s="132"/>
      <c r="D644" s="132"/>
      <c r="E644" s="133"/>
      <c r="F644" s="132"/>
      <c r="G644" s="132"/>
      <c r="H644" s="132"/>
      <c r="I644" s="132"/>
      <c r="J644" s="132"/>
      <c r="K644" s="132"/>
      <c r="L644" s="132"/>
      <c r="M644" s="135"/>
      <c r="N644" s="135"/>
      <c r="O644" s="132"/>
      <c r="P644" s="139"/>
      <c r="Q644" s="132"/>
      <c r="R644" s="135"/>
      <c r="S644" s="132"/>
      <c r="T644" s="132"/>
      <c r="U644" s="132"/>
    </row>
    <row r="645" ht="12.75" customHeight="1">
      <c r="A645" s="132"/>
      <c r="B645" s="132"/>
      <c r="C645" s="132"/>
      <c r="D645" s="132"/>
      <c r="E645" s="133"/>
      <c r="F645" s="132"/>
      <c r="G645" s="132"/>
      <c r="H645" s="132"/>
      <c r="I645" s="132"/>
      <c r="J645" s="132"/>
      <c r="K645" s="132"/>
      <c r="L645" s="132"/>
      <c r="M645" s="135"/>
      <c r="N645" s="135"/>
      <c r="O645" s="132"/>
      <c r="P645" s="139"/>
      <c r="Q645" s="132"/>
      <c r="R645" s="135"/>
      <c r="S645" s="132"/>
      <c r="T645" s="132"/>
      <c r="U645" s="132"/>
    </row>
    <row r="646" ht="12.75" customHeight="1">
      <c r="A646" s="132"/>
      <c r="B646" s="132"/>
      <c r="C646" s="132"/>
      <c r="D646" s="132"/>
      <c r="E646" s="133"/>
      <c r="F646" s="132"/>
      <c r="G646" s="132"/>
      <c r="H646" s="132"/>
      <c r="I646" s="132"/>
      <c r="J646" s="132"/>
      <c r="K646" s="132"/>
      <c r="L646" s="132"/>
      <c r="M646" s="135"/>
      <c r="N646" s="135"/>
      <c r="O646" s="132"/>
      <c r="P646" s="139"/>
      <c r="Q646" s="132"/>
      <c r="R646" s="135"/>
      <c r="S646" s="132"/>
      <c r="T646" s="132"/>
      <c r="U646" s="132"/>
    </row>
    <row r="647" ht="12.75" customHeight="1">
      <c r="A647" s="132"/>
      <c r="B647" s="132"/>
      <c r="C647" s="132"/>
      <c r="D647" s="132"/>
      <c r="E647" s="133"/>
      <c r="F647" s="132"/>
      <c r="G647" s="132"/>
      <c r="H647" s="132"/>
      <c r="I647" s="132"/>
      <c r="J647" s="132"/>
      <c r="K647" s="132"/>
      <c r="L647" s="132"/>
      <c r="M647" s="135"/>
      <c r="N647" s="135"/>
      <c r="O647" s="132"/>
      <c r="P647" s="139"/>
      <c r="Q647" s="132"/>
      <c r="R647" s="135"/>
      <c r="S647" s="132"/>
      <c r="T647" s="132"/>
      <c r="U647" s="132"/>
    </row>
    <row r="648" ht="12.75" customHeight="1">
      <c r="A648" s="132"/>
      <c r="B648" s="132"/>
      <c r="C648" s="132"/>
      <c r="D648" s="132"/>
      <c r="E648" s="133"/>
      <c r="F648" s="132"/>
      <c r="G648" s="132"/>
      <c r="H648" s="132"/>
      <c r="I648" s="132"/>
      <c r="J648" s="132"/>
      <c r="K648" s="132"/>
      <c r="L648" s="132"/>
      <c r="M648" s="135"/>
      <c r="N648" s="135"/>
      <c r="O648" s="132"/>
      <c r="P648" s="139"/>
      <c r="Q648" s="132"/>
      <c r="R648" s="135"/>
      <c r="S648" s="132"/>
      <c r="T648" s="132"/>
      <c r="U648" s="132"/>
    </row>
    <row r="649" ht="12.75" customHeight="1">
      <c r="A649" s="132"/>
      <c r="B649" s="132"/>
      <c r="C649" s="132"/>
      <c r="D649" s="132"/>
      <c r="E649" s="133"/>
      <c r="F649" s="132"/>
      <c r="G649" s="132"/>
      <c r="H649" s="132"/>
      <c r="I649" s="132"/>
      <c r="J649" s="132"/>
      <c r="K649" s="132"/>
      <c r="L649" s="132"/>
      <c r="M649" s="135"/>
      <c r="N649" s="135"/>
      <c r="O649" s="132"/>
      <c r="P649" s="139"/>
      <c r="Q649" s="132"/>
      <c r="R649" s="135"/>
      <c r="S649" s="132"/>
      <c r="T649" s="132"/>
      <c r="U649" s="132"/>
    </row>
    <row r="650" ht="12.75" customHeight="1">
      <c r="A650" s="132"/>
      <c r="B650" s="132"/>
      <c r="C650" s="132"/>
      <c r="D650" s="132"/>
      <c r="E650" s="133"/>
      <c r="F650" s="132"/>
      <c r="G650" s="132"/>
      <c r="H650" s="132"/>
      <c r="I650" s="132"/>
      <c r="J650" s="132"/>
      <c r="K650" s="132"/>
      <c r="L650" s="132"/>
      <c r="M650" s="135"/>
      <c r="N650" s="135"/>
      <c r="O650" s="132"/>
      <c r="P650" s="139"/>
      <c r="Q650" s="132"/>
      <c r="R650" s="135"/>
      <c r="S650" s="132"/>
      <c r="T650" s="132"/>
      <c r="U650" s="132"/>
    </row>
    <row r="651" ht="12.75" customHeight="1">
      <c r="A651" s="132"/>
      <c r="B651" s="132"/>
      <c r="C651" s="132"/>
      <c r="D651" s="132"/>
      <c r="E651" s="133"/>
      <c r="F651" s="132"/>
      <c r="G651" s="132"/>
      <c r="H651" s="132"/>
      <c r="I651" s="132"/>
      <c r="J651" s="132"/>
      <c r="K651" s="132"/>
      <c r="L651" s="132"/>
      <c r="M651" s="135"/>
      <c r="N651" s="135"/>
      <c r="O651" s="132"/>
      <c r="P651" s="139"/>
      <c r="Q651" s="132"/>
      <c r="R651" s="135"/>
      <c r="S651" s="132"/>
      <c r="T651" s="132"/>
      <c r="U651" s="132"/>
    </row>
    <row r="652" ht="12.75" customHeight="1">
      <c r="A652" s="132"/>
      <c r="B652" s="132"/>
      <c r="C652" s="132"/>
      <c r="D652" s="132"/>
      <c r="E652" s="133"/>
      <c r="F652" s="132"/>
      <c r="G652" s="132"/>
      <c r="H652" s="132"/>
      <c r="I652" s="132"/>
      <c r="J652" s="132"/>
      <c r="K652" s="132"/>
      <c r="L652" s="132"/>
      <c r="M652" s="135"/>
      <c r="N652" s="135"/>
      <c r="O652" s="132"/>
      <c r="P652" s="139"/>
      <c r="Q652" s="132"/>
      <c r="R652" s="135"/>
      <c r="S652" s="132"/>
      <c r="T652" s="132"/>
      <c r="U652" s="132"/>
    </row>
    <row r="653" ht="12.75" customHeight="1">
      <c r="A653" s="132"/>
      <c r="B653" s="132"/>
      <c r="C653" s="132"/>
      <c r="D653" s="132"/>
      <c r="E653" s="133"/>
      <c r="F653" s="132"/>
      <c r="G653" s="132"/>
      <c r="H653" s="132"/>
      <c r="I653" s="132"/>
      <c r="J653" s="132"/>
      <c r="K653" s="132"/>
      <c r="L653" s="132"/>
      <c r="M653" s="135"/>
      <c r="N653" s="135"/>
      <c r="O653" s="132"/>
      <c r="P653" s="139"/>
      <c r="Q653" s="132"/>
      <c r="R653" s="135"/>
      <c r="S653" s="132"/>
      <c r="T653" s="132"/>
      <c r="U653" s="132"/>
    </row>
    <row r="654" ht="12.75" customHeight="1">
      <c r="A654" s="132"/>
      <c r="B654" s="132"/>
      <c r="C654" s="132"/>
      <c r="D654" s="132"/>
      <c r="E654" s="133"/>
      <c r="F654" s="132"/>
      <c r="G654" s="132"/>
      <c r="H654" s="132"/>
      <c r="I654" s="132"/>
      <c r="J654" s="132"/>
      <c r="K654" s="132"/>
      <c r="L654" s="132"/>
      <c r="M654" s="135"/>
      <c r="N654" s="135"/>
      <c r="O654" s="132"/>
      <c r="P654" s="139"/>
      <c r="Q654" s="132"/>
      <c r="R654" s="135"/>
      <c r="S654" s="132"/>
      <c r="T654" s="132"/>
      <c r="U654" s="132"/>
    </row>
    <row r="655" ht="12.75" customHeight="1">
      <c r="A655" s="132"/>
      <c r="B655" s="132"/>
      <c r="C655" s="132"/>
      <c r="D655" s="132"/>
      <c r="E655" s="133"/>
      <c r="F655" s="132"/>
      <c r="G655" s="132"/>
      <c r="H655" s="132"/>
      <c r="I655" s="132"/>
      <c r="J655" s="132"/>
      <c r="K655" s="132"/>
      <c r="L655" s="132"/>
      <c r="M655" s="135"/>
      <c r="N655" s="135"/>
      <c r="O655" s="132"/>
      <c r="P655" s="139"/>
      <c r="Q655" s="132"/>
      <c r="R655" s="135"/>
      <c r="S655" s="132"/>
      <c r="T655" s="132"/>
      <c r="U655" s="132"/>
    </row>
    <row r="656" ht="12.75" customHeight="1">
      <c r="A656" s="132"/>
      <c r="B656" s="132"/>
      <c r="C656" s="132"/>
      <c r="D656" s="132"/>
      <c r="E656" s="133"/>
      <c r="F656" s="132"/>
      <c r="G656" s="132"/>
      <c r="H656" s="132"/>
      <c r="I656" s="132"/>
      <c r="J656" s="132"/>
      <c r="K656" s="132"/>
      <c r="L656" s="132"/>
      <c r="M656" s="135"/>
      <c r="N656" s="135"/>
      <c r="O656" s="132"/>
      <c r="P656" s="139"/>
      <c r="Q656" s="132"/>
      <c r="R656" s="135"/>
      <c r="S656" s="132"/>
      <c r="T656" s="132"/>
      <c r="U656" s="132"/>
    </row>
    <row r="657" ht="12.75" customHeight="1">
      <c r="A657" s="132"/>
      <c r="B657" s="132"/>
      <c r="C657" s="132"/>
      <c r="D657" s="132"/>
      <c r="E657" s="133"/>
      <c r="F657" s="132"/>
      <c r="G657" s="132"/>
      <c r="H657" s="132"/>
      <c r="I657" s="132"/>
      <c r="J657" s="132"/>
      <c r="K657" s="132"/>
      <c r="L657" s="132"/>
      <c r="M657" s="135"/>
      <c r="N657" s="135"/>
      <c r="O657" s="132"/>
      <c r="P657" s="139"/>
      <c r="Q657" s="132"/>
      <c r="R657" s="135"/>
      <c r="S657" s="132"/>
      <c r="T657" s="132"/>
      <c r="U657" s="132"/>
    </row>
    <row r="658" ht="12.75" customHeight="1">
      <c r="A658" s="132"/>
      <c r="B658" s="132"/>
      <c r="C658" s="132"/>
      <c r="D658" s="132"/>
      <c r="E658" s="133"/>
      <c r="F658" s="132"/>
      <c r="G658" s="132"/>
      <c r="H658" s="132"/>
      <c r="I658" s="132"/>
      <c r="J658" s="132"/>
      <c r="K658" s="132"/>
      <c r="L658" s="132"/>
      <c r="M658" s="135"/>
      <c r="N658" s="135"/>
      <c r="O658" s="132"/>
      <c r="P658" s="139"/>
      <c r="Q658" s="132"/>
      <c r="R658" s="135"/>
      <c r="S658" s="132"/>
      <c r="T658" s="132"/>
      <c r="U658" s="132"/>
    </row>
    <row r="659" ht="12.75" customHeight="1">
      <c r="A659" s="132"/>
      <c r="B659" s="132"/>
      <c r="C659" s="132"/>
      <c r="D659" s="132"/>
      <c r="E659" s="133"/>
      <c r="F659" s="132"/>
      <c r="G659" s="132"/>
      <c r="H659" s="132"/>
      <c r="I659" s="132"/>
      <c r="J659" s="132"/>
      <c r="K659" s="132"/>
      <c r="L659" s="132"/>
      <c r="M659" s="135"/>
      <c r="N659" s="135"/>
      <c r="O659" s="132"/>
      <c r="P659" s="139"/>
      <c r="Q659" s="132"/>
      <c r="R659" s="135"/>
      <c r="S659" s="132"/>
      <c r="T659" s="132"/>
      <c r="U659" s="132"/>
    </row>
    <row r="660" ht="12.75" customHeight="1">
      <c r="A660" s="132"/>
      <c r="B660" s="132"/>
      <c r="C660" s="132"/>
      <c r="D660" s="132"/>
      <c r="E660" s="133"/>
      <c r="F660" s="132"/>
      <c r="G660" s="132"/>
      <c r="H660" s="132"/>
      <c r="I660" s="132"/>
      <c r="J660" s="132"/>
      <c r="K660" s="132"/>
      <c r="L660" s="132"/>
      <c r="M660" s="135"/>
      <c r="N660" s="135"/>
      <c r="O660" s="132"/>
      <c r="P660" s="139"/>
      <c r="Q660" s="132"/>
      <c r="R660" s="135"/>
      <c r="S660" s="132"/>
      <c r="T660" s="132"/>
      <c r="U660" s="132"/>
    </row>
    <row r="661" ht="12.75" customHeight="1">
      <c r="A661" s="132"/>
      <c r="B661" s="132"/>
      <c r="C661" s="132"/>
      <c r="D661" s="132"/>
      <c r="E661" s="133"/>
      <c r="F661" s="132"/>
      <c r="G661" s="132"/>
      <c r="H661" s="132"/>
      <c r="I661" s="132"/>
      <c r="J661" s="132"/>
      <c r="K661" s="132"/>
      <c r="L661" s="132"/>
      <c r="M661" s="135"/>
      <c r="N661" s="135"/>
      <c r="O661" s="132"/>
      <c r="P661" s="139"/>
      <c r="Q661" s="132"/>
      <c r="R661" s="135"/>
      <c r="S661" s="132"/>
      <c r="T661" s="132"/>
      <c r="U661" s="132"/>
    </row>
    <row r="662" ht="12.75" customHeight="1">
      <c r="A662" s="132"/>
      <c r="B662" s="132"/>
      <c r="C662" s="132"/>
      <c r="D662" s="132"/>
      <c r="E662" s="133"/>
      <c r="F662" s="132"/>
      <c r="G662" s="132"/>
      <c r="H662" s="132"/>
      <c r="I662" s="132"/>
      <c r="J662" s="132"/>
      <c r="K662" s="132"/>
      <c r="L662" s="132"/>
      <c r="M662" s="135"/>
      <c r="N662" s="135"/>
      <c r="O662" s="132"/>
      <c r="P662" s="139"/>
      <c r="Q662" s="132"/>
      <c r="R662" s="135"/>
      <c r="S662" s="132"/>
      <c r="T662" s="132"/>
      <c r="U662" s="132"/>
    </row>
    <row r="663" ht="12.75" customHeight="1">
      <c r="A663" s="132"/>
      <c r="B663" s="132"/>
      <c r="C663" s="132"/>
      <c r="D663" s="132"/>
      <c r="E663" s="133"/>
      <c r="F663" s="132"/>
      <c r="G663" s="132"/>
      <c r="H663" s="132"/>
      <c r="I663" s="132"/>
      <c r="J663" s="132"/>
      <c r="K663" s="132"/>
      <c r="L663" s="132"/>
      <c r="M663" s="135"/>
      <c r="N663" s="135"/>
      <c r="O663" s="132"/>
      <c r="P663" s="139"/>
      <c r="Q663" s="132"/>
      <c r="R663" s="135"/>
      <c r="S663" s="132"/>
      <c r="T663" s="132"/>
      <c r="U663" s="132"/>
    </row>
    <row r="664" ht="12.75" customHeight="1">
      <c r="A664" s="132"/>
      <c r="B664" s="132"/>
      <c r="C664" s="132"/>
      <c r="D664" s="132"/>
      <c r="E664" s="133"/>
      <c r="F664" s="132"/>
      <c r="G664" s="132"/>
      <c r="H664" s="132"/>
      <c r="I664" s="132"/>
      <c r="J664" s="132"/>
      <c r="K664" s="132"/>
      <c r="L664" s="132"/>
      <c r="M664" s="135"/>
      <c r="N664" s="135"/>
      <c r="O664" s="132"/>
      <c r="P664" s="139"/>
      <c r="Q664" s="132"/>
      <c r="R664" s="135"/>
      <c r="S664" s="132"/>
      <c r="T664" s="132"/>
      <c r="U664" s="132"/>
    </row>
    <row r="665" ht="12.75" customHeight="1">
      <c r="A665" s="132"/>
      <c r="B665" s="132"/>
      <c r="C665" s="132"/>
      <c r="D665" s="132"/>
      <c r="E665" s="133"/>
      <c r="F665" s="132"/>
      <c r="G665" s="132"/>
      <c r="H665" s="132"/>
      <c r="I665" s="132"/>
      <c r="J665" s="132"/>
      <c r="K665" s="132"/>
      <c r="L665" s="132"/>
      <c r="M665" s="135"/>
      <c r="N665" s="135"/>
      <c r="O665" s="132"/>
      <c r="P665" s="139"/>
      <c r="Q665" s="132"/>
      <c r="R665" s="135"/>
      <c r="S665" s="132"/>
      <c r="T665" s="132"/>
      <c r="U665" s="132"/>
    </row>
    <row r="666" ht="12.75" customHeight="1">
      <c r="A666" s="132"/>
      <c r="B666" s="132"/>
      <c r="C666" s="132"/>
      <c r="D666" s="132"/>
      <c r="E666" s="133"/>
      <c r="F666" s="132"/>
      <c r="G666" s="132"/>
      <c r="H666" s="132"/>
      <c r="I666" s="132"/>
      <c r="J666" s="132"/>
      <c r="K666" s="132"/>
      <c r="L666" s="132"/>
      <c r="M666" s="135"/>
      <c r="N666" s="135"/>
      <c r="O666" s="132"/>
      <c r="P666" s="139"/>
      <c r="Q666" s="132"/>
      <c r="R666" s="135"/>
      <c r="S666" s="132"/>
      <c r="T666" s="132"/>
      <c r="U666" s="132"/>
    </row>
    <row r="667" ht="12.75" customHeight="1">
      <c r="A667" s="132"/>
      <c r="B667" s="132"/>
      <c r="C667" s="132"/>
      <c r="D667" s="132"/>
      <c r="E667" s="133"/>
      <c r="F667" s="132"/>
      <c r="G667" s="132"/>
      <c r="H667" s="132"/>
      <c r="I667" s="132"/>
      <c r="J667" s="132"/>
      <c r="K667" s="132"/>
      <c r="L667" s="132"/>
      <c r="M667" s="135"/>
      <c r="N667" s="135"/>
      <c r="O667" s="132"/>
      <c r="P667" s="139"/>
      <c r="Q667" s="132"/>
      <c r="R667" s="135"/>
      <c r="S667" s="132"/>
      <c r="T667" s="132"/>
      <c r="U667" s="132"/>
    </row>
    <row r="668" ht="12.75" customHeight="1">
      <c r="A668" s="132"/>
      <c r="B668" s="132"/>
      <c r="C668" s="132"/>
      <c r="D668" s="132"/>
      <c r="E668" s="133"/>
      <c r="F668" s="132"/>
      <c r="G668" s="132"/>
      <c r="H668" s="132"/>
      <c r="I668" s="132"/>
      <c r="J668" s="132"/>
      <c r="K668" s="132"/>
      <c r="L668" s="132"/>
      <c r="M668" s="135"/>
      <c r="N668" s="135"/>
      <c r="O668" s="132"/>
      <c r="P668" s="139"/>
      <c r="Q668" s="132"/>
      <c r="R668" s="135"/>
      <c r="S668" s="132"/>
      <c r="T668" s="132"/>
      <c r="U668" s="132"/>
    </row>
    <row r="669" ht="12.75" customHeight="1">
      <c r="A669" s="132"/>
      <c r="B669" s="132"/>
      <c r="C669" s="132"/>
      <c r="D669" s="132"/>
      <c r="E669" s="133"/>
      <c r="F669" s="132"/>
      <c r="G669" s="132"/>
      <c r="H669" s="132"/>
      <c r="I669" s="132"/>
      <c r="J669" s="132"/>
      <c r="K669" s="132"/>
      <c r="L669" s="132"/>
      <c r="M669" s="135"/>
      <c r="N669" s="135"/>
      <c r="O669" s="132"/>
      <c r="P669" s="139"/>
      <c r="Q669" s="132"/>
      <c r="R669" s="135"/>
      <c r="S669" s="132"/>
      <c r="T669" s="132"/>
      <c r="U669" s="132"/>
    </row>
    <row r="670" ht="12.75" customHeight="1">
      <c r="A670" s="132"/>
      <c r="B670" s="132"/>
      <c r="C670" s="132"/>
      <c r="D670" s="132"/>
      <c r="E670" s="133"/>
      <c r="F670" s="132"/>
      <c r="G670" s="132"/>
      <c r="H670" s="132"/>
      <c r="I670" s="132"/>
      <c r="J670" s="132"/>
      <c r="K670" s="132"/>
      <c r="L670" s="132"/>
      <c r="M670" s="135"/>
      <c r="N670" s="135"/>
      <c r="O670" s="132"/>
      <c r="P670" s="139"/>
      <c r="Q670" s="132"/>
      <c r="R670" s="135"/>
      <c r="S670" s="132"/>
      <c r="T670" s="132"/>
      <c r="U670" s="132"/>
    </row>
    <row r="671" ht="12.75" customHeight="1">
      <c r="A671" s="132"/>
      <c r="B671" s="132"/>
      <c r="C671" s="132"/>
      <c r="D671" s="132"/>
      <c r="E671" s="133"/>
      <c r="F671" s="132"/>
      <c r="G671" s="132"/>
      <c r="H671" s="132"/>
      <c r="I671" s="132"/>
      <c r="J671" s="132"/>
      <c r="K671" s="132"/>
      <c r="L671" s="132"/>
      <c r="M671" s="135"/>
      <c r="N671" s="135"/>
      <c r="O671" s="132"/>
      <c r="P671" s="139"/>
      <c r="Q671" s="132"/>
      <c r="R671" s="135"/>
      <c r="S671" s="132"/>
      <c r="T671" s="132"/>
      <c r="U671" s="132"/>
    </row>
    <row r="672" ht="12.75" customHeight="1">
      <c r="A672" s="132"/>
      <c r="B672" s="132"/>
      <c r="C672" s="132"/>
      <c r="D672" s="132"/>
      <c r="E672" s="133"/>
      <c r="F672" s="132"/>
      <c r="G672" s="132"/>
      <c r="H672" s="132"/>
      <c r="I672" s="132"/>
      <c r="J672" s="132"/>
      <c r="K672" s="132"/>
      <c r="L672" s="132"/>
      <c r="M672" s="135"/>
      <c r="N672" s="135"/>
      <c r="O672" s="132"/>
      <c r="P672" s="139"/>
      <c r="Q672" s="132"/>
      <c r="R672" s="135"/>
      <c r="S672" s="132"/>
      <c r="T672" s="132"/>
      <c r="U672" s="132"/>
    </row>
    <row r="673" ht="12.75" customHeight="1">
      <c r="A673" s="132"/>
      <c r="B673" s="132"/>
      <c r="C673" s="132"/>
      <c r="D673" s="132"/>
      <c r="E673" s="133"/>
      <c r="F673" s="132"/>
      <c r="G673" s="132"/>
      <c r="H673" s="132"/>
      <c r="I673" s="132"/>
      <c r="J673" s="132"/>
      <c r="K673" s="132"/>
      <c r="L673" s="132"/>
      <c r="M673" s="135"/>
      <c r="N673" s="135"/>
      <c r="O673" s="132"/>
      <c r="P673" s="139"/>
      <c r="Q673" s="132"/>
      <c r="R673" s="135"/>
      <c r="S673" s="132"/>
      <c r="T673" s="132"/>
      <c r="U673" s="132"/>
    </row>
    <row r="674" ht="12.75" customHeight="1">
      <c r="A674" s="132"/>
      <c r="B674" s="132"/>
      <c r="C674" s="132"/>
      <c r="D674" s="132"/>
      <c r="E674" s="133"/>
      <c r="F674" s="132"/>
      <c r="G674" s="132"/>
      <c r="H674" s="132"/>
      <c r="I674" s="132"/>
      <c r="J674" s="132"/>
      <c r="K674" s="132"/>
      <c r="L674" s="132"/>
      <c r="M674" s="135"/>
      <c r="N674" s="135"/>
      <c r="O674" s="132"/>
      <c r="P674" s="139"/>
      <c r="Q674" s="132"/>
      <c r="R674" s="135"/>
      <c r="S674" s="132"/>
      <c r="T674" s="132"/>
      <c r="U674" s="132"/>
    </row>
    <row r="675" ht="12.75" customHeight="1">
      <c r="A675" s="132"/>
      <c r="B675" s="132"/>
      <c r="C675" s="132"/>
      <c r="D675" s="132"/>
      <c r="E675" s="133"/>
      <c r="F675" s="132"/>
      <c r="G675" s="132"/>
      <c r="H675" s="132"/>
      <c r="I675" s="132"/>
      <c r="J675" s="132"/>
      <c r="K675" s="132"/>
      <c r="L675" s="132"/>
      <c r="M675" s="135"/>
      <c r="N675" s="135"/>
      <c r="O675" s="132"/>
      <c r="P675" s="139"/>
      <c r="Q675" s="132"/>
      <c r="R675" s="135"/>
      <c r="S675" s="132"/>
      <c r="T675" s="132"/>
      <c r="U675" s="132"/>
    </row>
    <row r="676" ht="12.75" customHeight="1">
      <c r="A676" s="132"/>
      <c r="B676" s="132"/>
      <c r="C676" s="132"/>
      <c r="D676" s="132"/>
      <c r="E676" s="133"/>
      <c r="F676" s="132"/>
      <c r="G676" s="132"/>
      <c r="H676" s="132"/>
      <c r="I676" s="132"/>
      <c r="J676" s="132"/>
      <c r="K676" s="132"/>
      <c r="L676" s="132"/>
      <c r="M676" s="135"/>
      <c r="N676" s="135"/>
      <c r="O676" s="132"/>
      <c r="P676" s="139"/>
      <c r="Q676" s="132"/>
      <c r="R676" s="135"/>
      <c r="S676" s="132"/>
      <c r="T676" s="132"/>
      <c r="U676" s="132"/>
    </row>
    <row r="677" ht="12.75" customHeight="1">
      <c r="A677" s="132"/>
      <c r="B677" s="132"/>
      <c r="C677" s="132"/>
      <c r="D677" s="132"/>
      <c r="E677" s="133"/>
      <c r="F677" s="132"/>
      <c r="G677" s="132"/>
      <c r="H677" s="132"/>
      <c r="I677" s="132"/>
      <c r="J677" s="132"/>
      <c r="K677" s="132"/>
      <c r="L677" s="132"/>
      <c r="M677" s="135"/>
      <c r="N677" s="135"/>
      <c r="O677" s="132"/>
      <c r="P677" s="139"/>
      <c r="Q677" s="132"/>
      <c r="R677" s="135"/>
      <c r="S677" s="132"/>
      <c r="T677" s="132"/>
      <c r="U677" s="132"/>
    </row>
    <row r="678" ht="12.75" customHeight="1">
      <c r="A678" s="132"/>
      <c r="B678" s="132"/>
      <c r="C678" s="132"/>
      <c r="D678" s="132"/>
      <c r="E678" s="133"/>
      <c r="F678" s="132"/>
      <c r="G678" s="132"/>
      <c r="H678" s="132"/>
      <c r="I678" s="132"/>
      <c r="J678" s="132"/>
      <c r="K678" s="132"/>
      <c r="L678" s="132"/>
      <c r="M678" s="135"/>
      <c r="N678" s="135"/>
      <c r="O678" s="132"/>
      <c r="P678" s="139"/>
      <c r="Q678" s="132"/>
      <c r="R678" s="135"/>
      <c r="S678" s="132"/>
      <c r="T678" s="132"/>
      <c r="U678" s="132"/>
    </row>
    <row r="679" ht="12.75" customHeight="1">
      <c r="A679" s="132"/>
      <c r="B679" s="132"/>
      <c r="C679" s="132"/>
      <c r="D679" s="132"/>
      <c r="E679" s="133"/>
      <c r="F679" s="132"/>
      <c r="G679" s="132"/>
      <c r="H679" s="132"/>
      <c r="I679" s="132"/>
      <c r="J679" s="132"/>
      <c r="K679" s="132"/>
      <c r="L679" s="132"/>
      <c r="M679" s="135"/>
      <c r="N679" s="135"/>
      <c r="O679" s="132"/>
      <c r="P679" s="139"/>
      <c r="Q679" s="132"/>
      <c r="R679" s="135"/>
      <c r="S679" s="132"/>
      <c r="T679" s="132"/>
      <c r="U679" s="132"/>
    </row>
    <row r="680" ht="12.75" customHeight="1">
      <c r="A680" s="132"/>
      <c r="B680" s="132"/>
      <c r="C680" s="132"/>
      <c r="D680" s="132"/>
      <c r="E680" s="133"/>
      <c r="F680" s="132"/>
      <c r="G680" s="132"/>
      <c r="H680" s="132"/>
      <c r="I680" s="132"/>
      <c r="J680" s="132"/>
      <c r="K680" s="132"/>
      <c r="L680" s="132"/>
      <c r="M680" s="135"/>
      <c r="N680" s="135"/>
      <c r="O680" s="132"/>
      <c r="P680" s="139"/>
      <c r="Q680" s="132"/>
      <c r="R680" s="135"/>
      <c r="S680" s="132"/>
      <c r="T680" s="132"/>
      <c r="U680" s="132"/>
    </row>
    <row r="681" ht="12.75" customHeight="1">
      <c r="A681" s="132"/>
      <c r="B681" s="132"/>
      <c r="C681" s="132"/>
      <c r="D681" s="132"/>
      <c r="E681" s="133"/>
      <c r="F681" s="132"/>
      <c r="G681" s="132"/>
      <c r="H681" s="132"/>
      <c r="I681" s="132"/>
      <c r="J681" s="132"/>
      <c r="K681" s="132"/>
      <c r="L681" s="132"/>
      <c r="M681" s="135"/>
      <c r="N681" s="135"/>
      <c r="O681" s="132"/>
      <c r="P681" s="139"/>
      <c r="Q681" s="132"/>
      <c r="R681" s="135"/>
      <c r="S681" s="132"/>
      <c r="T681" s="132"/>
      <c r="U681" s="132"/>
    </row>
    <row r="682" ht="12.75" customHeight="1">
      <c r="A682" s="132"/>
      <c r="B682" s="132"/>
      <c r="C682" s="132"/>
      <c r="D682" s="132"/>
      <c r="E682" s="133"/>
      <c r="F682" s="132"/>
      <c r="G682" s="132"/>
      <c r="H682" s="132"/>
      <c r="I682" s="132"/>
      <c r="J682" s="132"/>
      <c r="K682" s="132"/>
      <c r="L682" s="132"/>
      <c r="M682" s="135"/>
      <c r="N682" s="135"/>
      <c r="O682" s="132"/>
      <c r="P682" s="139"/>
      <c r="Q682" s="132"/>
      <c r="R682" s="135"/>
      <c r="S682" s="132"/>
      <c r="T682" s="132"/>
      <c r="U682" s="132"/>
    </row>
    <row r="683" ht="12.75" customHeight="1">
      <c r="A683" s="132"/>
      <c r="B683" s="132"/>
      <c r="C683" s="132"/>
      <c r="D683" s="132"/>
      <c r="E683" s="133"/>
      <c r="F683" s="132"/>
      <c r="G683" s="132"/>
      <c r="H683" s="132"/>
      <c r="I683" s="132"/>
      <c r="J683" s="132"/>
      <c r="K683" s="132"/>
      <c r="L683" s="132"/>
      <c r="M683" s="135"/>
      <c r="N683" s="135"/>
      <c r="O683" s="132"/>
      <c r="P683" s="139"/>
      <c r="Q683" s="132"/>
      <c r="R683" s="135"/>
      <c r="S683" s="132"/>
      <c r="T683" s="132"/>
      <c r="U683" s="132"/>
    </row>
    <row r="684" ht="12.75" customHeight="1">
      <c r="A684" s="132"/>
      <c r="B684" s="132"/>
      <c r="C684" s="132"/>
      <c r="D684" s="132"/>
      <c r="E684" s="133"/>
      <c r="F684" s="132"/>
      <c r="G684" s="132"/>
      <c r="H684" s="132"/>
      <c r="I684" s="132"/>
      <c r="J684" s="132"/>
      <c r="K684" s="132"/>
      <c r="L684" s="132"/>
      <c r="M684" s="135"/>
      <c r="N684" s="135"/>
      <c r="O684" s="132"/>
      <c r="P684" s="139"/>
      <c r="Q684" s="132"/>
      <c r="R684" s="135"/>
      <c r="S684" s="132"/>
      <c r="T684" s="132"/>
      <c r="U684" s="132"/>
    </row>
    <row r="685" ht="12.75" customHeight="1">
      <c r="A685" s="132"/>
      <c r="B685" s="132"/>
      <c r="C685" s="132"/>
      <c r="D685" s="132"/>
      <c r="E685" s="133"/>
      <c r="F685" s="132"/>
      <c r="G685" s="132"/>
      <c r="H685" s="132"/>
      <c r="I685" s="132"/>
      <c r="J685" s="132"/>
      <c r="K685" s="132"/>
      <c r="L685" s="132"/>
      <c r="M685" s="135"/>
      <c r="N685" s="135"/>
      <c r="O685" s="132"/>
      <c r="P685" s="139"/>
      <c r="Q685" s="132"/>
      <c r="R685" s="135"/>
      <c r="S685" s="132"/>
      <c r="T685" s="132"/>
      <c r="U685" s="132"/>
    </row>
    <row r="686" ht="12.75" customHeight="1">
      <c r="A686" s="132"/>
      <c r="B686" s="132"/>
      <c r="C686" s="132"/>
      <c r="D686" s="132"/>
      <c r="E686" s="133"/>
      <c r="F686" s="132"/>
      <c r="G686" s="132"/>
      <c r="H686" s="132"/>
      <c r="I686" s="132"/>
      <c r="J686" s="132"/>
      <c r="K686" s="132"/>
      <c r="L686" s="132"/>
      <c r="M686" s="135"/>
      <c r="N686" s="135"/>
      <c r="O686" s="132"/>
      <c r="P686" s="139"/>
      <c r="Q686" s="132"/>
      <c r="R686" s="135"/>
      <c r="S686" s="132"/>
      <c r="T686" s="132"/>
      <c r="U686" s="132"/>
    </row>
    <row r="687" ht="12.75" customHeight="1">
      <c r="A687" s="132"/>
      <c r="B687" s="132"/>
      <c r="C687" s="132"/>
      <c r="D687" s="132"/>
      <c r="E687" s="133"/>
      <c r="F687" s="132"/>
      <c r="G687" s="132"/>
      <c r="H687" s="132"/>
      <c r="I687" s="132"/>
      <c r="J687" s="132"/>
      <c r="K687" s="132"/>
      <c r="L687" s="132"/>
      <c r="M687" s="135"/>
      <c r="N687" s="135"/>
      <c r="O687" s="132"/>
      <c r="P687" s="139"/>
      <c r="Q687" s="132"/>
      <c r="R687" s="135"/>
      <c r="S687" s="132"/>
      <c r="T687" s="132"/>
      <c r="U687" s="132"/>
    </row>
    <row r="688" ht="12.75" customHeight="1">
      <c r="A688" s="132"/>
      <c r="B688" s="132"/>
      <c r="C688" s="132"/>
      <c r="D688" s="132"/>
      <c r="E688" s="133"/>
      <c r="F688" s="132"/>
      <c r="G688" s="132"/>
      <c r="H688" s="132"/>
      <c r="I688" s="132"/>
      <c r="J688" s="132"/>
      <c r="K688" s="132"/>
      <c r="L688" s="132"/>
      <c r="M688" s="135"/>
      <c r="N688" s="135"/>
      <c r="O688" s="132"/>
      <c r="P688" s="139"/>
      <c r="Q688" s="132"/>
      <c r="R688" s="135"/>
      <c r="S688" s="132"/>
      <c r="T688" s="132"/>
      <c r="U688" s="132"/>
    </row>
    <row r="689" ht="12.75" customHeight="1">
      <c r="A689" s="132"/>
      <c r="B689" s="132"/>
      <c r="C689" s="132"/>
      <c r="D689" s="132"/>
      <c r="E689" s="133"/>
      <c r="F689" s="132"/>
      <c r="G689" s="132"/>
      <c r="H689" s="132"/>
      <c r="I689" s="132"/>
      <c r="J689" s="132"/>
      <c r="K689" s="132"/>
      <c r="L689" s="132"/>
      <c r="M689" s="135"/>
      <c r="N689" s="135"/>
      <c r="O689" s="132"/>
      <c r="P689" s="139"/>
      <c r="Q689" s="132"/>
      <c r="R689" s="135"/>
      <c r="S689" s="132"/>
      <c r="T689" s="132"/>
      <c r="U689" s="132"/>
    </row>
    <row r="690" ht="12.75" customHeight="1">
      <c r="A690" s="132"/>
      <c r="B690" s="132"/>
      <c r="C690" s="132"/>
      <c r="D690" s="132"/>
      <c r="E690" s="133"/>
      <c r="F690" s="132"/>
      <c r="G690" s="132"/>
      <c r="H690" s="132"/>
      <c r="I690" s="132"/>
      <c r="J690" s="132"/>
      <c r="K690" s="132"/>
      <c r="L690" s="132"/>
      <c r="M690" s="135"/>
      <c r="N690" s="135"/>
      <c r="O690" s="132"/>
      <c r="P690" s="139"/>
      <c r="Q690" s="132"/>
      <c r="R690" s="135"/>
      <c r="S690" s="132"/>
      <c r="T690" s="132"/>
      <c r="U690" s="132"/>
    </row>
    <row r="691" ht="12.75" customHeight="1">
      <c r="A691" s="132"/>
      <c r="B691" s="132"/>
      <c r="C691" s="132"/>
      <c r="D691" s="132"/>
      <c r="E691" s="133"/>
      <c r="F691" s="132"/>
      <c r="G691" s="132"/>
      <c r="H691" s="132"/>
      <c r="I691" s="132"/>
      <c r="J691" s="132"/>
      <c r="K691" s="132"/>
      <c r="L691" s="132"/>
      <c r="M691" s="135"/>
      <c r="N691" s="135"/>
      <c r="O691" s="132"/>
      <c r="P691" s="139"/>
      <c r="Q691" s="132"/>
      <c r="R691" s="135"/>
      <c r="S691" s="132"/>
      <c r="T691" s="132"/>
      <c r="U691" s="132"/>
    </row>
    <row r="692" ht="12.75" customHeight="1">
      <c r="A692" s="132"/>
      <c r="B692" s="132"/>
      <c r="C692" s="132"/>
      <c r="D692" s="132"/>
      <c r="E692" s="133"/>
      <c r="F692" s="132"/>
      <c r="G692" s="132"/>
      <c r="H692" s="132"/>
      <c r="I692" s="132"/>
      <c r="J692" s="132"/>
      <c r="K692" s="132"/>
      <c r="L692" s="132"/>
      <c r="M692" s="135"/>
      <c r="N692" s="135"/>
      <c r="O692" s="132"/>
      <c r="P692" s="139"/>
      <c r="Q692" s="132"/>
      <c r="R692" s="135"/>
      <c r="S692" s="132"/>
      <c r="T692" s="132"/>
      <c r="U692" s="132"/>
    </row>
    <row r="693" ht="12.75" customHeight="1">
      <c r="A693" s="132"/>
      <c r="B693" s="132"/>
      <c r="C693" s="132"/>
      <c r="D693" s="132"/>
      <c r="E693" s="133"/>
      <c r="F693" s="132"/>
      <c r="G693" s="132"/>
      <c r="H693" s="132"/>
      <c r="I693" s="132"/>
      <c r="J693" s="132"/>
      <c r="K693" s="132"/>
      <c r="L693" s="132"/>
      <c r="M693" s="135"/>
      <c r="N693" s="135"/>
      <c r="O693" s="132"/>
      <c r="P693" s="139"/>
      <c r="Q693" s="132"/>
      <c r="R693" s="135"/>
      <c r="S693" s="132"/>
      <c r="T693" s="132"/>
      <c r="U693" s="132"/>
    </row>
    <row r="694" ht="12.75" customHeight="1">
      <c r="A694" s="132"/>
      <c r="B694" s="132"/>
      <c r="C694" s="132"/>
      <c r="D694" s="132"/>
      <c r="E694" s="133"/>
      <c r="F694" s="132"/>
      <c r="G694" s="132"/>
      <c r="H694" s="132"/>
      <c r="I694" s="132"/>
      <c r="J694" s="132"/>
      <c r="K694" s="132"/>
      <c r="L694" s="132"/>
      <c r="M694" s="135"/>
      <c r="N694" s="135"/>
      <c r="O694" s="132"/>
      <c r="P694" s="139"/>
      <c r="Q694" s="132"/>
      <c r="R694" s="135"/>
      <c r="S694" s="132"/>
      <c r="T694" s="132"/>
      <c r="U694" s="132"/>
    </row>
    <row r="695" ht="12.75" customHeight="1">
      <c r="A695" s="132"/>
      <c r="B695" s="132"/>
      <c r="C695" s="132"/>
      <c r="D695" s="132"/>
      <c r="E695" s="133"/>
      <c r="F695" s="132"/>
      <c r="G695" s="132"/>
      <c r="H695" s="132"/>
      <c r="I695" s="132"/>
      <c r="J695" s="132"/>
      <c r="K695" s="132"/>
      <c r="L695" s="132"/>
      <c r="M695" s="135"/>
      <c r="N695" s="135"/>
      <c r="O695" s="132"/>
      <c r="P695" s="139"/>
      <c r="Q695" s="132"/>
      <c r="R695" s="135"/>
      <c r="S695" s="132"/>
      <c r="T695" s="132"/>
      <c r="U695" s="132"/>
    </row>
    <row r="696" ht="12.75" customHeight="1">
      <c r="A696" s="132"/>
      <c r="B696" s="132"/>
      <c r="C696" s="132"/>
      <c r="D696" s="132"/>
      <c r="E696" s="133"/>
      <c r="F696" s="132"/>
      <c r="G696" s="132"/>
      <c r="H696" s="132"/>
      <c r="I696" s="132"/>
      <c r="J696" s="132"/>
      <c r="K696" s="132"/>
      <c r="L696" s="132"/>
      <c r="M696" s="135"/>
      <c r="N696" s="135"/>
      <c r="O696" s="132"/>
      <c r="P696" s="139"/>
      <c r="Q696" s="132"/>
      <c r="R696" s="135"/>
      <c r="S696" s="132"/>
      <c r="T696" s="132"/>
      <c r="U696" s="132"/>
    </row>
    <row r="697" ht="12.75" customHeight="1">
      <c r="A697" s="132"/>
      <c r="B697" s="132"/>
      <c r="C697" s="132"/>
      <c r="D697" s="132"/>
      <c r="E697" s="133"/>
      <c r="F697" s="132"/>
      <c r="G697" s="132"/>
      <c r="H697" s="132"/>
      <c r="I697" s="132"/>
      <c r="J697" s="132"/>
      <c r="K697" s="132"/>
      <c r="L697" s="132"/>
      <c r="M697" s="135"/>
      <c r="N697" s="135"/>
      <c r="O697" s="132"/>
      <c r="P697" s="139"/>
      <c r="Q697" s="132"/>
      <c r="R697" s="135"/>
      <c r="S697" s="132"/>
      <c r="T697" s="132"/>
      <c r="U697" s="132"/>
    </row>
    <row r="698" ht="12.75" customHeight="1">
      <c r="A698" s="132"/>
      <c r="B698" s="132"/>
      <c r="C698" s="132"/>
      <c r="D698" s="132"/>
      <c r="E698" s="133"/>
      <c r="F698" s="132"/>
      <c r="G698" s="132"/>
      <c r="H698" s="132"/>
      <c r="I698" s="132"/>
      <c r="J698" s="132"/>
      <c r="K698" s="132"/>
      <c r="L698" s="132"/>
      <c r="M698" s="135"/>
      <c r="N698" s="135"/>
      <c r="O698" s="132"/>
      <c r="P698" s="139"/>
      <c r="Q698" s="132"/>
      <c r="R698" s="135"/>
      <c r="S698" s="132"/>
      <c r="T698" s="132"/>
      <c r="U698" s="132"/>
    </row>
    <row r="699" ht="12.75" customHeight="1">
      <c r="A699" s="132"/>
      <c r="B699" s="132"/>
      <c r="C699" s="132"/>
      <c r="D699" s="132"/>
      <c r="E699" s="133"/>
      <c r="F699" s="132"/>
      <c r="G699" s="132"/>
      <c r="H699" s="132"/>
      <c r="I699" s="132"/>
      <c r="J699" s="132"/>
      <c r="K699" s="132"/>
      <c r="L699" s="132"/>
      <c r="M699" s="135"/>
      <c r="N699" s="135"/>
      <c r="O699" s="132"/>
      <c r="P699" s="139"/>
      <c r="Q699" s="132"/>
      <c r="R699" s="135"/>
      <c r="S699" s="132"/>
      <c r="T699" s="132"/>
      <c r="U699" s="132"/>
    </row>
    <row r="700" ht="12.75" customHeight="1">
      <c r="A700" s="132"/>
      <c r="B700" s="132"/>
      <c r="C700" s="132"/>
      <c r="D700" s="132"/>
      <c r="E700" s="133"/>
      <c r="F700" s="132"/>
      <c r="G700" s="132"/>
      <c r="H700" s="132"/>
      <c r="I700" s="132"/>
      <c r="J700" s="132"/>
      <c r="K700" s="132"/>
      <c r="L700" s="132"/>
      <c r="M700" s="135"/>
      <c r="N700" s="135"/>
      <c r="O700" s="132"/>
      <c r="P700" s="139"/>
      <c r="Q700" s="132"/>
      <c r="R700" s="135"/>
      <c r="S700" s="132"/>
      <c r="T700" s="132"/>
      <c r="U700" s="132"/>
    </row>
    <row r="701" ht="12.75" customHeight="1">
      <c r="A701" s="132"/>
      <c r="B701" s="132"/>
      <c r="C701" s="132"/>
      <c r="D701" s="132"/>
      <c r="E701" s="133"/>
      <c r="F701" s="132"/>
      <c r="G701" s="132"/>
      <c r="H701" s="132"/>
      <c r="I701" s="132"/>
      <c r="J701" s="132"/>
      <c r="K701" s="132"/>
      <c r="L701" s="132"/>
      <c r="M701" s="135"/>
      <c r="N701" s="135"/>
      <c r="O701" s="132"/>
      <c r="P701" s="139"/>
      <c r="Q701" s="132"/>
      <c r="R701" s="135"/>
      <c r="S701" s="132"/>
      <c r="T701" s="132"/>
      <c r="U701" s="132"/>
    </row>
    <row r="702" ht="12.75" customHeight="1">
      <c r="A702" s="132"/>
      <c r="B702" s="132"/>
      <c r="C702" s="132"/>
      <c r="D702" s="132"/>
      <c r="E702" s="133"/>
      <c r="F702" s="132"/>
      <c r="G702" s="132"/>
      <c r="H702" s="132"/>
      <c r="I702" s="132"/>
      <c r="J702" s="132"/>
      <c r="K702" s="132"/>
      <c r="L702" s="132"/>
      <c r="M702" s="135"/>
      <c r="N702" s="135"/>
      <c r="O702" s="132"/>
      <c r="P702" s="139"/>
      <c r="Q702" s="132"/>
      <c r="R702" s="135"/>
      <c r="S702" s="132"/>
      <c r="T702" s="132"/>
      <c r="U702" s="132"/>
    </row>
    <row r="703" ht="12.75" customHeight="1">
      <c r="A703" s="132"/>
      <c r="B703" s="132"/>
      <c r="C703" s="132"/>
      <c r="D703" s="132"/>
      <c r="E703" s="133"/>
      <c r="F703" s="132"/>
      <c r="G703" s="132"/>
      <c r="H703" s="132"/>
      <c r="I703" s="132"/>
      <c r="J703" s="132"/>
      <c r="K703" s="132"/>
      <c r="L703" s="132"/>
      <c r="M703" s="135"/>
      <c r="N703" s="135"/>
      <c r="O703" s="132"/>
      <c r="P703" s="139"/>
      <c r="Q703" s="132"/>
      <c r="R703" s="135"/>
      <c r="S703" s="132"/>
      <c r="T703" s="132"/>
      <c r="U703" s="132"/>
    </row>
    <row r="704" ht="12.75" customHeight="1">
      <c r="A704" s="132"/>
      <c r="B704" s="132"/>
      <c r="C704" s="132"/>
      <c r="D704" s="132"/>
      <c r="E704" s="133"/>
      <c r="F704" s="132"/>
      <c r="G704" s="132"/>
      <c r="H704" s="132"/>
      <c r="I704" s="132"/>
      <c r="J704" s="132"/>
      <c r="K704" s="132"/>
      <c r="L704" s="132"/>
      <c r="M704" s="135"/>
      <c r="N704" s="135"/>
      <c r="O704" s="132"/>
      <c r="P704" s="139"/>
      <c r="Q704" s="132"/>
      <c r="R704" s="135"/>
      <c r="S704" s="132"/>
      <c r="T704" s="132"/>
      <c r="U704" s="132"/>
    </row>
    <row r="705" ht="12.75" customHeight="1">
      <c r="A705" s="132"/>
      <c r="B705" s="132"/>
      <c r="C705" s="132"/>
      <c r="D705" s="132"/>
      <c r="E705" s="133"/>
      <c r="F705" s="132"/>
      <c r="G705" s="132"/>
      <c r="H705" s="132"/>
      <c r="I705" s="132"/>
      <c r="J705" s="132"/>
      <c r="K705" s="132"/>
      <c r="L705" s="132"/>
      <c r="M705" s="135"/>
      <c r="N705" s="135"/>
      <c r="O705" s="132"/>
      <c r="P705" s="139"/>
      <c r="Q705" s="132"/>
      <c r="R705" s="135"/>
      <c r="S705" s="132"/>
      <c r="T705" s="132"/>
      <c r="U705" s="132"/>
    </row>
    <row r="706" ht="12.75" customHeight="1">
      <c r="A706" s="132"/>
      <c r="B706" s="132"/>
      <c r="C706" s="132"/>
      <c r="D706" s="132"/>
      <c r="E706" s="133"/>
      <c r="F706" s="132"/>
      <c r="G706" s="132"/>
      <c r="H706" s="132"/>
      <c r="I706" s="132"/>
      <c r="J706" s="132"/>
      <c r="K706" s="132"/>
      <c r="L706" s="132"/>
      <c r="M706" s="135"/>
      <c r="N706" s="135"/>
      <c r="O706" s="132"/>
      <c r="P706" s="139"/>
      <c r="Q706" s="132"/>
      <c r="R706" s="135"/>
      <c r="S706" s="132"/>
      <c r="T706" s="132"/>
      <c r="U706" s="132"/>
    </row>
    <row r="707" ht="12.75" customHeight="1">
      <c r="A707" s="132"/>
      <c r="B707" s="132"/>
      <c r="C707" s="132"/>
      <c r="D707" s="132"/>
      <c r="E707" s="133"/>
      <c r="F707" s="132"/>
      <c r="G707" s="132"/>
      <c r="H707" s="132"/>
      <c r="I707" s="132"/>
      <c r="J707" s="132"/>
      <c r="K707" s="132"/>
      <c r="L707" s="132"/>
      <c r="M707" s="135"/>
      <c r="N707" s="135"/>
      <c r="O707" s="132"/>
      <c r="P707" s="139"/>
      <c r="Q707" s="132"/>
      <c r="R707" s="135"/>
      <c r="S707" s="132"/>
      <c r="T707" s="132"/>
      <c r="U707" s="132"/>
    </row>
    <row r="708" ht="12.75" customHeight="1">
      <c r="A708" s="132"/>
      <c r="B708" s="132"/>
      <c r="C708" s="132"/>
      <c r="D708" s="132"/>
      <c r="E708" s="133"/>
      <c r="F708" s="132"/>
      <c r="G708" s="132"/>
      <c r="H708" s="132"/>
      <c r="I708" s="132"/>
      <c r="J708" s="132"/>
      <c r="K708" s="132"/>
      <c r="L708" s="132"/>
      <c r="M708" s="135"/>
      <c r="N708" s="135"/>
      <c r="O708" s="132"/>
      <c r="P708" s="139"/>
      <c r="Q708" s="132"/>
      <c r="R708" s="135"/>
      <c r="S708" s="132"/>
      <c r="T708" s="132"/>
      <c r="U708" s="132"/>
    </row>
    <row r="709" ht="12.75" customHeight="1">
      <c r="A709" s="132"/>
      <c r="B709" s="132"/>
      <c r="C709" s="132"/>
      <c r="D709" s="132"/>
      <c r="E709" s="133"/>
      <c r="F709" s="132"/>
      <c r="G709" s="132"/>
      <c r="H709" s="132"/>
      <c r="I709" s="132"/>
      <c r="J709" s="132"/>
      <c r="K709" s="132"/>
      <c r="L709" s="132"/>
      <c r="M709" s="135"/>
      <c r="N709" s="135"/>
      <c r="O709" s="132"/>
      <c r="P709" s="139"/>
      <c r="Q709" s="132"/>
      <c r="R709" s="135"/>
      <c r="S709" s="132"/>
      <c r="T709" s="132"/>
      <c r="U709" s="132"/>
    </row>
    <row r="710" ht="12.75" customHeight="1">
      <c r="A710" s="132"/>
      <c r="B710" s="132"/>
      <c r="C710" s="132"/>
      <c r="D710" s="132"/>
      <c r="E710" s="133"/>
      <c r="F710" s="132"/>
      <c r="G710" s="132"/>
      <c r="H710" s="132"/>
      <c r="I710" s="132"/>
      <c r="J710" s="132"/>
      <c r="K710" s="132"/>
      <c r="L710" s="132"/>
      <c r="M710" s="135"/>
      <c r="N710" s="135"/>
      <c r="O710" s="132"/>
      <c r="P710" s="139"/>
      <c r="Q710" s="132"/>
      <c r="R710" s="135"/>
      <c r="S710" s="132"/>
      <c r="T710" s="132"/>
      <c r="U710" s="132"/>
    </row>
    <row r="711" ht="12.75" customHeight="1">
      <c r="A711" s="132"/>
      <c r="B711" s="132"/>
      <c r="C711" s="132"/>
      <c r="D711" s="132"/>
      <c r="E711" s="133"/>
      <c r="F711" s="132"/>
      <c r="G711" s="132"/>
      <c r="H711" s="132"/>
      <c r="I711" s="132"/>
      <c r="J711" s="132"/>
      <c r="K711" s="132"/>
      <c r="L711" s="132"/>
      <c r="M711" s="135"/>
      <c r="N711" s="135"/>
      <c r="O711" s="132"/>
      <c r="P711" s="139"/>
      <c r="Q711" s="132"/>
      <c r="R711" s="135"/>
      <c r="S711" s="132"/>
      <c r="T711" s="132"/>
      <c r="U711" s="132"/>
    </row>
    <row r="712" ht="12.75" customHeight="1">
      <c r="A712" s="132"/>
      <c r="B712" s="132"/>
      <c r="C712" s="132"/>
      <c r="D712" s="132"/>
      <c r="E712" s="133"/>
      <c r="F712" s="132"/>
      <c r="G712" s="132"/>
      <c r="H712" s="132"/>
      <c r="I712" s="132"/>
      <c r="J712" s="132"/>
      <c r="K712" s="132"/>
      <c r="L712" s="132"/>
      <c r="M712" s="135"/>
      <c r="N712" s="135"/>
      <c r="O712" s="132"/>
      <c r="P712" s="139"/>
      <c r="Q712" s="132"/>
      <c r="R712" s="135"/>
      <c r="S712" s="132"/>
      <c r="T712" s="132"/>
      <c r="U712" s="132"/>
    </row>
    <row r="713" ht="12.75" customHeight="1">
      <c r="A713" s="132"/>
      <c r="B713" s="132"/>
      <c r="C713" s="132"/>
      <c r="D713" s="132"/>
      <c r="E713" s="133"/>
      <c r="F713" s="132"/>
      <c r="G713" s="132"/>
      <c r="H713" s="132"/>
      <c r="I713" s="132"/>
      <c r="J713" s="132"/>
      <c r="K713" s="132"/>
      <c r="L713" s="132"/>
      <c r="M713" s="135"/>
      <c r="N713" s="135"/>
      <c r="O713" s="132"/>
      <c r="P713" s="139"/>
      <c r="Q713" s="132"/>
      <c r="R713" s="135"/>
      <c r="S713" s="132"/>
      <c r="T713" s="132"/>
      <c r="U713" s="132"/>
    </row>
    <row r="714" ht="12.75" customHeight="1">
      <c r="A714" s="132"/>
      <c r="B714" s="132"/>
      <c r="C714" s="132"/>
      <c r="D714" s="132"/>
      <c r="E714" s="133"/>
      <c r="F714" s="132"/>
      <c r="G714" s="132"/>
      <c r="H714" s="132"/>
      <c r="I714" s="132"/>
      <c r="J714" s="132"/>
      <c r="K714" s="132"/>
      <c r="L714" s="132"/>
      <c r="M714" s="135"/>
      <c r="N714" s="135"/>
      <c r="O714" s="132"/>
      <c r="P714" s="139"/>
      <c r="Q714" s="132"/>
      <c r="R714" s="135"/>
      <c r="S714" s="132"/>
      <c r="T714" s="132"/>
      <c r="U714" s="132"/>
    </row>
    <row r="715" ht="12.75" customHeight="1">
      <c r="A715" s="132"/>
      <c r="B715" s="132"/>
      <c r="C715" s="132"/>
      <c r="D715" s="132"/>
      <c r="E715" s="133"/>
      <c r="F715" s="132"/>
      <c r="G715" s="132"/>
      <c r="H715" s="132"/>
      <c r="I715" s="132"/>
      <c r="J715" s="132"/>
      <c r="K715" s="132"/>
      <c r="L715" s="132"/>
      <c r="M715" s="135"/>
      <c r="N715" s="135"/>
      <c r="O715" s="132"/>
      <c r="P715" s="139"/>
      <c r="Q715" s="132"/>
      <c r="R715" s="135"/>
      <c r="S715" s="132"/>
      <c r="T715" s="132"/>
      <c r="U715" s="132"/>
    </row>
    <row r="716" ht="12.75" customHeight="1">
      <c r="A716" s="132"/>
      <c r="B716" s="132"/>
      <c r="C716" s="132"/>
      <c r="D716" s="132"/>
      <c r="E716" s="133"/>
      <c r="F716" s="132"/>
      <c r="G716" s="132"/>
      <c r="H716" s="132"/>
      <c r="I716" s="132"/>
      <c r="J716" s="132"/>
      <c r="K716" s="132"/>
      <c r="L716" s="132"/>
      <c r="M716" s="135"/>
      <c r="N716" s="135"/>
      <c r="O716" s="132"/>
      <c r="P716" s="139"/>
      <c r="Q716" s="132"/>
      <c r="R716" s="135"/>
      <c r="S716" s="132"/>
      <c r="T716" s="132"/>
      <c r="U716" s="132"/>
    </row>
    <row r="717" ht="12.75" customHeight="1">
      <c r="A717" s="132"/>
      <c r="B717" s="132"/>
      <c r="C717" s="132"/>
      <c r="D717" s="132"/>
      <c r="E717" s="133"/>
      <c r="F717" s="132"/>
      <c r="G717" s="132"/>
      <c r="H717" s="132"/>
      <c r="I717" s="132"/>
      <c r="J717" s="132"/>
      <c r="K717" s="132"/>
      <c r="L717" s="132"/>
      <c r="M717" s="135"/>
      <c r="N717" s="135"/>
      <c r="O717" s="132"/>
      <c r="P717" s="139"/>
      <c r="Q717" s="132"/>
      <c r="R717" s="135"/>
      <c r="S717" s="132"/>
      <c r="T717" s="132"/>
      <c r="U717" s="132"/>
    </row>
    <row r="718" ht="12.75" customHeight="1">
      <c r="A718" s="132"/>
      <c r="B718" s="132"/>
      <c r="C718" s="132"/>
      <c r="D718" s="132"/>
      <c r="E718" s="133"/>
      <c r="F718" s="132"/>
      <c r="G718" s="132"/>
      <c r="H718" s="132"/>
      <c r="I718" s="132"/>
      <c r="J718" s="132"/>
      <c r="K718" s="132"/>
      <c r="L718" s="132"/>
      <c r="M718" s="135"/>
      <c r="N718" s="135"/>
      <c r="O718" s="132"/>
      <c r="P718" s="139"/>
      <c r="Q718" s="132"/>
      <c r="R718" s="135"/>
      <c r="S718" s="132"/>
      <c r="T718" s="132"/>
      <c r="U718" s="132"/>
    </row>
    <row r="719" ht="12.75" customHeight="1">
      <c r="A719" s="132"/>
      <c r="B719" s="132"/>
      <c r="C719" s="132"/>
      <c r="D719" s="132"/>
      <c r="E719" s="133"/>
      <c r="F719" s="132"/>
      <c r="G719" s="132"/>
      <c r="H719" s="132"/>
      <c r="I719" s="132"/>
      <c r="J719" s="132"/>
      <c r="K719" s="132"/>
      <c r="L719" s="132"/>
      <c r="M719" s="135"/>
      <c r="N719" s="135"/>
      <c r="O719" s="132"/>
      <c r="P719" s="139"/>
      <c r="Q719" s="132"/>
      <c r="R719" s="135"/>
      <c r="S719" s="132"/>
      <c r="T719" s="132"/>
      <c r="U719" s="132"/>
    </row>
    <row r="720" ht="12.75" customHeight="1">
      <c r="A720" s="132"/>
      <c r="B720" s="132"/>
      <c r="C720" s="132"/>
      <c r="D720" s="132"/>
      <c r="E720" s="133"/>
      <c r="F720" s="132"/>
      <c r="G720" s="132"/>
      <c r="H720" s="132"/>
      <c r="I720" s="132"/>
      <c r="J720" s="132"/>
      <c r="K720" s="132"/>
      <c r="L720" s="132"/>
      <c r="M720" s="135"/>
      <c r="N720" s="135"/>
      <c r="O720" s="132"/>
      <c r="P720" s="139"/>
      <c r="Q720" s="132"/>
      <c r="R720" s="135"/>
      <c r="S720" s="132"/>
      <c r="T720" s="132"/>
      <c r="U720" s="132"/>
    </row>
    <row r="721" ht="12.75" customHeight="1">
      <c r="A721" s="132"/>
      <c r="B721" s="132"/>
      <c r="C721" s="132"/>
      <c r="D721" s="132"/>
      <c r="E721" s="133"/>
      <c r="F721" s="132"/>
      <c r="G721" s="132"/>
      <c r="H721" s="132"/>
      <c r="I721" s="132"/>
      <c r="J721" s="132"/>
      <c r="K721" s="132"/>
      <c r="L721" s="132"/>
      <c r="M721" s="135"/>
      <c r="N721" s="135"/>
      <c r="O721" s="132"/>
      <c r="P721" s="139"/>
      <c r="Q721" s="132"/>
      <c r="R721" s="135"/>
      <c r="S721" s="132"/>
      <c r="T721" s="132"/>
      <c r="U721" s="132"/>
    </row>
    <row r="722" ht="12.75" customHeight="1">
      <c r="A722" s="132"/>
      <c r="B722" s="132"/>
      <c r="C722" s="132"/>
      <c r="D722" s="132"/>
      <c r="E722" s="133"/>
      <c r="F722" s="132"/>
      <c r="G722" s="132"/>
      <c r="H722" s="132"/>
      <c r="I722" s="132"/>
      <c r="J722" s="132"/>
      <c r="K722" s="132"/>
      <c r="L722" s="132"/>
      <c r="M722" s="135"/>
      <c r="N722" s="135"/>
      <c r="O722" s="132"/>
      <c r="P722" s="139"/>
      <c r="Q722" s="132"/>
      <c r="R722" s="135"/>
      <c r="S722" s="132"/>
      <c r="T722" s="132"/>
      <c r="U722" s="132"/>
    </row>
    <row r="723" ht="12.75" customHeight="1">
      <c r="A723" s="132"/>
      <c r="B723" s="132"/>
      <c r="C723" s="132"/>
      <c r="D723" s="132"/>
      <c r="E723" s="133"/>
      <c r="F723" s="132"/>
      <c r="G723" s="132"/>
      <c r="H723" s="132"/>
      <c r="I723" s="132"/>
      <c r="J723" s="132"/>
      <c r="K723" s="132"/>
      <c r="L723" s="132"/>
      <c r="M723" s="135"/>
      <c r="N723" s="135"/>
      <c r="O723" s="132"/>
      <c r="P723" s="139"/>
      <c r="Q723" s="132"/>
      <c r="R723" s="135"/>
      <c r="S723" s="132"/>
      <c r="T723" s="132"/>
      <c r="U723" s="132"/>
    </row>
    <row r="724" ht="12.75" customHeight="1">
      <c r="A724" s="132"/>
      <c r="B724" s="132"/>
      <c r="C724" s="132"/>
      <c r="D724" s="132"/>
      <c r="E724" s="133"/>
      <c r="F724" s="132"/>
      <c r="G724" s="132"/>
      <c r="H724" s="132"/>
      <c r="I724" s="132"/>
      <c r="J724" s="132"/>
      <c r="K724" s="132"/>
      <c r="L724" s="132"/>
      <c r="M724" s="135"/>
      <c r="N724" s="135"/>
      <c r="O724" s="132"/>
      <c r="P724" s="139"/>
      <c r="Q724" s="132"/>
      <c r="R724" s="135"/>
      <c r="S724" s="132"/>
      <c r="T724" s="132"/>
      <c r="U724" s="132"/>
    </row>
    <row r="725" ht="12.75" customHeight="1">
      <c r="A725" s="132"/>
      <c r="B725" s="132"/>
      <c r="C725" s="132"/>
      <c r="D725" s="132"/>
      <c r="E725" s="133"/>
      <c r="F725" s="132"/>
      <c r="G725" s="132"/>
      <c r="H725" s="132"/>
      <c r="I725" s="132"/>
      <c r="J725" s="132"/>
      <c r="K725" s="132"/>
      <c r="L725" s="132"/>
      <c r="M725" s="135"/>
      <c r="N725" s="135"/>
      <c r="O725" s="132"/>
      <c r="P725" s="139"/>
      <c r="Q725" s="132"/>
      <c r="R725" s="135"/>
      <c r="S725" s="132"/>
      <c r="T725" s="132"/>
      <c r="U725" s="132"/>
    </row>
    <row r="726" ht="12.75" customHeight="1">
      <c r="A726" s="132"/>
      <c r="B726" s="132"/>
      <c r="C726" s="132"/>
      <c r="D726" s="132"/>
      <c r="E726" s="133"/>
      <c r="F726" s="132"/>
      <c r="G726" s="132"/>
      <c r="H726" s="132"/>
      <c r="I726" s="132"/>
      <c r="J726" s="132"/>
      <c r="K726" s="132"/>
      <c r="L726" s="132"/>
      <c r="M726" s="135"/>
      <c r="N726" s="135"/>
      <c r="O726" s="132"/>
      <c r="P726" s="139"/>
      <c r="Q726" s="132"/>
      <c r="R726" s="135"/>
      <c r="S726" s="132"/>
      <c r="T726" s="132"/>
      <c r="U726" s="132"/>
    </row>
    <row r="727" ht="12.75" customHeight="1">
      <c r="A727" s="132"/>
      <c r="B727" s="132"/>
      <c r="C727" s="132"/>
      <c r="D727" s="132"/>
      <c r="E727" s="133"/>
      <c r="F727" s="132"/>
      <c r="G727" s="132"/>
      <c r="H727" s="132"/>
      <c r="I727" s="132"/>
      <c r="J727" s="132"/>
      <c r="K727" s="132"/>
      <c r="L727" s="132"/>
      <c r="M727" s="135"/>
      <c r="N727" s="135"/>
      <c r="O727" s="132"/>
      <c r="P727" s="139"/>
      <c r="Q727" s="132"/>
      <c r="R727" s="135"/>
      <c r="S727" s="132"/>
      <c r="T727" s="132"/>
      <c r="U727" s="132"/>
    </row>
    <row r="728" ht="12.75" customHeight="1">
      <c r="A728" s="132"/>
      <c r="B728" s="132"/>
      <c r="C728" s="132"/>
      <c r="D728" s="132"/>
      <c r="E728" s="133"/>
      <c r="F728" s="132"/>
      <c r="G728" s="132"/>
      <c r="H728" s="132"/>
      <c r="I728" s="132"/>
      <c r="J728" s="132"/>
      <c r="K728" s="132"/>
      <c r="L728" s="132"/>
      <c r="M728" s="135"/>
      <c r="N728" s="135"/>
      <c r="O728" s="132"/>
      <c r="P728" s="139"/>
      <c r="Q728" s="132"/>
      <c r="R728" s="135"/>
      <c r="S728" s="132"/>
      <c r="T728" s="132"/>
      <c r="U728" s="132"/>
    </row>
    <row r="729" ht="12.75" customHeight="1">
      <c r="A729" s="132"/>
      <c r="B729" s="132"/>
      <c r="C729" s="132"/>
      <c r="D729" s="132"/>
      <c r="E729" s="133"/>
      <c r="F729" s="132"/>
      <c r="G729" s="132"/>
      <c r="H729" s="132"/>
      <c r="I729" s="132"/>
      <c r="J729" s="132"/>
      <c r="K729" s="132"/>
      <c r="L729" s="132"/>
      <c r="M729" s="135"/>
      <c r="N729" s="135"/>
      <c r="O729" s="132"/>
      <c r="P729" s="139"/>
      <c r="Q729" s="132"/>
      <c r="R729" s="135"/>
      <c r="S729" s="132"/>
      <c r="T729" s="132"/>
      <c r="U729" s="132"/>
    </row>
    <row r="730" ht="12.75" customHeight="1">
      <c r="A730" s="132"/>
      <c r="B730" s="132"/>
      <c r="C730" s="132"/>
      <c r="D730" s="132"/>
      <c r="E730" s="133"/>
      <c r="F730" s="132"/>
      <c r="G730" s="132"/>
      <c r="H730" s="132"/>
      <c r="I730" s="132"/>
      <c r="J730" s="132"/>
      <c r="K730" s="132"/>
      <c r="L730" s="132"/>
      <c r="M730" s="135"/>
      <c r="N730" s="135"/>
      <c r="O730" s="132"/>
      <c r="P730" s="139"/>
      <c r="Q730" s="132"/>
      <c r="R730" s="135"/>
      <c r="S730" s="132"/>
      <c r="T730" s="132"/>
      <c r="U730" s="132"/>
    </row>
    <row r="731" ht="12.75" customHeight="1">
      <c r="A731" s="132"/>
      <c r="B731" s="132"/>
      <c r="C731" s="132"/>
      <c r="D731" s="132"/>
      <c r="E731" s="133"/>
      <c r="F731" s="132"/>
      <c r="G731" s="132"/>
      <c r="H731" s="132"/>
      <c r="I731" s="132"/>
      <c r="J731" s="132"/>
      <c r="K731" s="132"/>
      <c r="L731" s="132"/>
      <c r="M731" s="135"/>
      <c r="N731" s="135"/>
      <c r="O731" s="132"/>
      <c r="P731" s="139"/>
      <c r="Q731" s="132"/>
      <c r="R731" s="135"/>
      <c r="S731" s="132"/>
      <c r="T731" s="132"/>
      <c r="U731" s="132"/>
    </row>
    <row r="732" ht="12.75" customHeight="1">
      <c r="A732" s="132"/>
      <c r="B732" s="132"/>
      <c r="C732" s="132"/>
      <c r="D732" s="132"/>
      <c r="E732" s="133"/>
      <c r="F732" s="132"/>
      <c r="G732" s="132"/>
      <c r="H732" s="132"/>
      <c r="I732" s="132"/>
      <c r="J732" s="132"/>
      <c r="K732" s="132"/>
      <c r="L732" s="132"/>
      <c r="M732" s="135"/>
      <c r="N732" s="135"/>
      <c r="O732" s="132"/>
      <c r="P732" s="139"/>
      <c r="Q732" s="132"/>
      <c r="R732" s="135"/>
      <c r="S732" s="132"/>
      <c r="T732" s="132"/>
      <c r="U732" s="132"/>
    </row>
    <row r="733" ht="12.75" customHeight="1">
      <c r="A733" s="132"/>
      <c r="B733" s="132"/>
      <c r="C733" s="132"/>
      <c r="D733" s="132"/>
      <c r="E733" s="133"/>
      <c r="F733" s="132"/>
      <c r="G733" s="132"/>
      <c r="H733" s="132"/>
      <c r="I733" s="132"/>
      <c r="J733" s="132"/>
      <c r="K733" s="132"/>
      <c r="L733" s="132"/>
      <c r="M733" s="135"/>
      <c r="N733" s="135"/>
      <c r="O733" s="132"/>
      <c r="P733" s="139"/>
      <c r="Q733" s="132"/>
      <c r="R733" s="135"/>
      <c r="S733" s="132"/>
      <c r="T733" s="132"/>
      <c r="U733" s="132"/>
    </row>
    <row r="734" ht="12.75" customHeight="1">
      <c r="A734" s="132"/>
      <c r="B734" s="132"/>
      <c r="C734" s="132"/>
      <c r="D734" s="132"/>
      <c r="E734" s="133"/>
      <c r="F734" s="132"/>
      <c r="G734" s="132"/>
      <c r="H734" s="132"/>
      <c r="I734" s="132"/>
      <c r="J734" s="132"/>
      <c r="K734" s="132"/>
      <c r="L734" s="132"/>
      <c r="M734" s="135"/>
      <c r="N734" s="135"/>
      <c r="O734" s="132"/>
      <c r="P734" s="139"/>
      <c r="Q734" s="132"/>
      <c r="R734" s="135"/>
      <c r="S734" s="132"/>
      <c r="T734" s="132"/>
      <c r="U734" s="132"/>
    </row>
    <row r="735" ht="12.75" customHeight="1">
      <c r="A735" s="132"/>
      <c r="B735" s="132"/>
      <c r="C735" s="132"/>
      <c r="D735" s="132"/>
      <c r="E735" s="133"/>
      <c r="F735" s="132"/>
      <c r="G735" s="132"/>
      <c r="H735" s="132"/>
      <c r="I735" s="132"/>
      <c r="J735" s="132"/>
      <c r="K735" s="132"/>
      <c r="L735" s="132"/>
      <c r="M735" s="135"/>
      <c r="N735" s="135"/>
      <c r="O735" s="132"/>
      <c r="P735" s="139"/>
      <c r="Q735" s="132"/>
      <c r="R735" s="135"/>
      <c r="S735" s="132"/>
      <c r="T735" s="132"/>
      <c r="U735" s="132"/>
    </row>
    <row r="736" ht="12.75" customHeight="1">
      <c r="A736" s="132"/>
      <c r="B736" s="132"/>
      <c r="C736" s="132"/>
      <c r="D736" s="132"/>
      <c r="E736" s="133"/>
      <c r="F736" s="132"/>
      <c r="G736" s="132"/>
      <c r="H736" s="132"/>
      <c r="I736" s="132"/>
      <c r="J736" s="132"/>
      <c r="K736" s="132"/>
      <c r="L736" s="132"/>
      <c r="M736" s="135"/>
      <c r="N736" s="135"/>
      <c r="O736" s="132"/>
      <c r="P736" s="139"/>
      <c r="Q736" s="132"/>
      <c r="R736" s="135"/>
      <c r="S736" s="132"/>
      <c r="T736" s="132"/>
      <c r="U736" s="132"/>
    </row>
    <row r="737" ht="12.75" customHeight="1">
      <c r="A737" s="132"/>
      <c r="B737" s="132"/>
      <c r="C737" s="132"/>
      <c r="D737" s="132"/>
      <c r="E737" s="133"/>
      <c r="F737" s="132"/>
      <c r="G737" s="132"/>
      <c r="H737" s="132"/>
      <c r="I737" s="132"/>
      <c r="J737" s="132"/>
      <c r="K737" s="132"/>
      <c r="L737" s="132"/>
      <c r="M737" s="135"/>
      <c r="N737" s="135"/>
      <c r="O737" s="132"/>
      <c r="P737" s="139"/>
      <c r="Q737" s="132"/>
      <c r="R737" s="135"/>
      <c r="S737" s="132"/>
      <c r="T737" s="132"/>
      <c r="U737" s="132"/>
    </row>
    <row r="738" ht="12.75" customHeight="1">
      <c r="A738" s="132"/>
      <c r="B738" s="132"/>
      <c r="C738" s="132"/>
      <c r="D738" s="132"/>
      <c r="E738" s="133"/>
      <c r="F738" s="132"/>
      <c r="G738" s="132"/>
      <c r="H738" s="132"/>
      <c r="I738" s="132"/>
      <c r="J738" s="132"/>
      <c r="K738" s="132"/>
      <c r="L738" s="132"/>
      <c r="M738" s="135"/>
      <c r="N738" s="135"/>
      <c r="O738" s="132"/>
      <c r="P738" s="139"/>
      <c r="Q738" s="132"/>
      <c r="R738" s="135"/>
      <c r="S738" s="132"/>
      <c r="T738" s="132"/>
      <c r="U738" s="132"/>
    </row>
    <row r="739" ht="12.75" customHeight="1">
      <c r="A739" s="132"/>
      <c r="B739" s="132"/>
      <c r="C739" s="132"/>
      <c r="D739" s="132"/>
      <c r="E739" s="133"/>
      <c r="F739" s="132"/>
      <c r="G739" s="132"/>
      <c r="H739" s="132"/>
      <c r="I739" s="132"/>
      <c r="J739" s="132"/>
      <c r="K739" s="132"/>
      <c r="L739" s="132"/>
      <c r="M739" s="135"/>
      <c r="N739" s="135"/>
      <c r="O739" s="132"/>
      <c r="P739" s="139"/>
      <c r="Q739" s="132"/>
      <c r="R739" s="135"/>
      <c r="S739" s="132"/>
      <c r="T739" s="132"/>
      <c r="U739" s="132"/>
    </row>
    <row r="740" ht="12.75" customHeight="1">
      <c r="A740" s="132"/>
      <c r="B740" s="132"/>
      <c r="C740" s="132"/>
      <c r="D740" s="132"/>
      <c r="E740" s="133"/>
      <c r="F740" s="132"/>
      <c r="G740" s="132"/>
      <c r="H740" s="132"/>
      <c r="I740" s="132"/>
      <c r="J740" s="132"/>
      <c r="K740" s="132"/>
      <c r="L740" s="132"/>
      <c r="M740" s="135"/>
      <c r="N740" s="135"/>
      <c r="O740" s="132"/>
      <c r="P740" s="139"/>
      <c r="Q740" s="132"/>
      <c r="R740" s="135"/>
      <c r="S740" s="132"/>
      <c r="T740" s="132"/>
      <c r="U740" s="132"/>
    </row>
    <row r="741" ht="12.75" customHeight="1">
      <c r="A741" s="132"/>
      <c r="B741" s="132"/>
      <c r="C741" s="132"/>
      <c r="D741" s="132"/>
      <c r="E741" s="133"/>
      <c r="F741" s="132"/>
      <c r="G741" s="132"/>
      <c r="H741" s="132"/>
      <c r="I741" s="132"/>
      <c r="J741" s="132"/>
      <c r="K741" s="132"/>
      <c r="L741" s="132"/>
      <c r="M741" s="135"/>
      <c r="N741" s="135"/>
      <c r="O741" s="132"/>
      <c r="P741" s="139"/>
      <c r="Q741" s="132"/>
      <c r="R741" s="135"/>
      <c r="S741" s="132"/>
      <c r="T741" s="132"/>
      <c r="U741" s="132"/>
    </row>
    <row r="742" ht="12.75" customHeight="1">
      <c r="A742" s="132"/>
      <c r="B742" s="132"/>
      <c r="C742" s="132"/>
      <c r="D742" s="132"/>
      <c r="E742" s="133"/>
      <c r="F742" s="132"/>
      <c r="G742" s="132"/>
      <c r="H742" s="132"/>
      <c r="I742" s="132"/>
      <c r="J742" s="132"/>
      <c r="K742" s="132"/>
      <c r="L742" s="132"/>
      <c r="M742" s="135"/>
      <c r="N742" s="135"/>
      <c r="O742" s="132"/>
      <c r="P742" s="139"/>
      <c r="Q742" s="132"/>
      <c r="R742" s="135"/>
      <c r="S742" s="132"/>
      <c r="T742" s="132"/>
      <c r="U742" s="132"/>
    </row>
    <row r="743" ht="12.75" customHeight="1">
      <c r="A743" s="132"/>
      <c r="B743" s="132"/>
      <c r="C743" s="132"/>
      <c r="D743" s="132"/>
      <c r="E743" s="133"/>
      <c r="F743" s="132"/>
      <c r="G743" s="132"/>
      <c r="H743" s="132"/>
      <c r="I743" s="132"/>
      <c r="J743" s="132"/>
      <c r="K743" s="132"/>
      <c r="L743" s="132"/>
      <c r="M743" s="135"/>
      <c r="N743" s="135"/>
      <c r="O743" s="132"/>
      <c r="P743" s="139"/>
      <c r="Q743" s="132"/>
      <c r="R743" s="135"/>
      <c r="S743" s="132"/>
      <c r="T743" s="132"/>
      <c r="U743" s="132"/>
    </row>
    <row r="744" ht="12.75" customHeight="1">
      <c r="A744" s="132"/>
      <c r="B744" s="132"/>
      <c r="C744" s="132"/>
      <c r="D744" s="132"/>
      <c r="E744" s="133"/>
      <c r="F744" s="132"/>
      <c r="G744" s="132"/>
      <c r="H744" s="132"/>
      <c r="I744" s="132"/>
      <c r="J744" s="132"/>
      <c r="K744" s="132"/>
      <c r="L744" s="132"/>
      <c r="M744" s="135"/>
      <c r="N744" s="135"/>
      <c r="O744" s="132"/>
      <c r="P744" s="139"/>
      <c r="Q744" s="132"/>
      <c r="R744" s="135"/>
      <c r="S744" s="132"/>
      <c r="T744" s="132"/>
      <c r="U744" s="132"/>
    </row>
    <row r="745" ht="12.75" customHeight="1">
      <c r="A745" s="132"/>
      <c r="B745" s="132"/>
      <c r="C745" s="132"/>
      <c r="D745" s="132"/>
      <c r="E745" s="133"/>
      <c r="F745" s="132"/>
      <c r="G745" s="132"/>
      <c r="H745" s="132"/>
      <c r="I745" s="132"/>
      <c r="J745" s="132"/>
      <c r="K745" s="132"/>
      <c r="L745" s="132"/>
      <c r="M745" s="135"/>
      <c r="N745" s="135"/>
      <c r="O745" s="132"/>
      <c r="P745" s="139"/>
      <c r="Q745" s="132"/>
      <c r="R745" s="135"/>
      <c r="S745" s="132"/>
      <c r="T745" s="132"/>
      <c r="U745" s="132"/>
    </row>
    <row r="746" ht="12.75" customHeight="1">
      <c r="A746" s="132"/>
      <c r="B746" s="132"/>
      <c r="C746" s="132"/>
      <c r="D746" s="132"/>
      <c r="E746" s="133"/>
      <c r="F746" s="132"/>
      <c r="G746" s="132"/>
      <c r="H746" s="132"/>
      <c r="I746" s="132"/>
      <c r="J746" s="132"/>
      <c r="K746" s="132"/>
      <c r="L746" s="132"/>
      <c r="M746" s="135"/>
      <c r="N746" s="135"/>
      <c r="O746" s="132"/>
      <c r="P746" s="139"/>
      <c r="Q746" s="132"/>
      <c r="R746" s="135"/>
      <c r="S746" s="132"/>
      <c r="T746" s="132"/>
      <c r="U746" s="132"/>
    </row>
    <row r="747" ht="12.75" customHeight="1">
      <c r="A747" s="132"/>
      <c r="B747" s="132"/>
      <c r="C747" s="132"/>
      <c r="D747" s="132"/>
      <c r="E747" s="133"/>
      <c r="F747" s="132"/>
      <c r="G747" s="132"/>
      <c r="H747" s="132"/>
      <c r="I747" s="132"/>
      <c r="J747" s="132"/>
      <c r="K747" s="132"/>
      <c r="L747" s="132"/>
      <c r="M747" s="135"/>
      <c r="N747" s="135"/>
      <c r="O747" s="132"/>
      <c r="P747" s="139"/>
      <c r="Q747" s="132"/>
      <c r="R747" s="135"/>
      <c r="S747" s="132"/>
      <c r="T747" s="132"/>
      <c r="U747" s="132"/>
    </row>
    <row r="748" ht="12.75" customHeight="1">
      <c r="A748" s="132"/>
      <c r="B748" s="132"/>
      <c r="C748" s="132"/>
      <c r="D748" s="132"/>
      <c r="E748" s="133"/>
      <c r="F748" s="132"/>
      <c r="G748" s="132"/>
      <c r="H748" s="132"/>
      <c r="I748" s="132"/>
      <c r="J748" s="132"/>
      <c r="K748" s="132"/>
      <c r="L748" s="132"/>
      <c r="M748" s="135"/>
      <c r="N748" s="135"/>
      <c r="O748" s="132"/>
      <c r="P748" s="139"/>
      <c r="Q748" s="132"/>
      <c r="R748" s="135"/>
      <c r="S748" s="132"/>
      <c r="T748" s="132"/>
      <c r="U748" s="132"/>
    </row>
    <row r="749" ht="12.75" customHeight="1">
      <c r="A749" s="132"/>
      <c r="B749" s="132"/>
      <c r="C749" s="132"/>
      <c r="D749" s="132"/>
      <c r="E749" s="133"/>
      <c r="F749" s="132"/>
      <c r="G749" s="132"/>
      <c r="H749" s="132"/>
      <c r="I749" s="132"/>
      <c r="J749" s="132"/>
      <c r="K749" s="132"/>
      <c r="L749" s="132"/>
      <c r="M749" s="135"/>
      <c r="N749" s="135"/>
      <c r="O749" s="132"/>
      <c r="P749" s="139"/>
      <c r="Q749" s="132"/>
      <c r="R749" s="135"/>
      <c r="S749" s="132"/>
      <c r="T749" s="132"/>
      <c r="U749" s="132"/>
    </row>
    <row r="750" ht="12.75" customHeight="1">
      <c r="A750" s="132"/>
      <c r="B750" s="132"/>
      <c r="C750" s="132"/>
      <c r="D750" s="132"/>
      <c r="E750" s="133"/>
      <c r="F750" s="132"/>
      <c r="G750" s="132"/>
      <c r="H750" s="132"/>
      <c r="I750" s="132"/>
      <c r="J750" s="132"/>
      <c r="K750" s="132"/>
      <c r="L750" s="132"/>
      <c r="M750" s="135"/>
      <c r="N750" s="135"/>
      <c r="O750" s="132"/>
      <c r="P750" s="139"/>
      <c r="Q750" s="132"/>
      <c r="R750" s="135"/>
      <c r="S750" s="132"/>
      <c r="T750" s="132"/>
      <c r="U750" s="132"/>
    </row>
    <row r="751" ht="12.75" customHeight="1">
      <c r="A751" s="132"/>
      <c r="B751" s="132"/>
      <c r="C751" s="132"/>
      <c r="D751" s="132"/>
      <c r="E751" s="133"/>
      <c r="F751" s="132"/>
      <c r="G751" s="132"/>
      <c r="H751" s="132"/>
      <c r="I751" s="132"/>
      <c r="J751" s="132"/>
      <c r="K751" s="132"/>
      <c r="L751" s="132"/>
      <c r="M751" s="135"/>
      <c r="N751" s="135"/>
      <c r="O751" s="132"/>
      <c r="P751" s="139"/>
      <c r="Q751" s="132"/>
      <c r="R751" s="135"/>
      <c r="S751" s="132"/>
      <c r="T751" s="132"/>
      <c r="U751" s="132"/>
    </row>
    <row r="752" ht="12.75" customHeight="1">
      <c r="A752" s="132"/>
      <c r="B752" s="132"/>
      <c r="C752" s="132"/>
      <c r="D752" s="132"/>
      <c r="E752" s="133"/>
      <c r="F752" s="132"/>
      <c r="G752" s="132"/>
      <c r="H752" s="132"/>
      <c r="I752" s="132"/>
      <c r="J752" s="132"/>
      <c r="K752" s="132"/>
      <c r="L752" s="132"/>
      <c r="M752" s="135"/>
      <c r="N752" s="135"/>
      <c r="O752" s="132"/>
      <c r="P752" s="139"/>
      <c r="Q752" s="132"/>
      <c r="R752" s="135"/>
      <c r="S752" s="132"/>
      <c r="T752" s="132"/>
      <c r="U752" s="132"/>
    </row>
    <row r="753" ht="12.75" customHeight="1">
      <c r="A753" s="132"/>
      <c r="B753" s="132"/>
      <c r="C753" s="132"/>
      <c r="D753" s="132"/>
      <c r="E753" s="133"/>
      <c r="F753" s="132"/>
      <c r="G753" s="132"/>
      <c r="H753" s="132"/>
      <c r="I753" s="132"/>
      <c r="J753" s="132"/>
      <c r="K753" s="132"/>
      <c r="L753" s="132"/>
      <c r="M753" s="135"/>
      <c r="N753" s="135"/>
      <c r="O753" s="132"/>
      <c r="P753" s="139"/>
      <c r="Q753" s="132"/>
      <c r="R753" s="135"/>
      <c r="S753" s="132"/>
      <c r="T753" s="132"/>
      <c r="U753" s="132"/>
    </row>
    <row r="754" ht="12.75" customHeight="1">
      <c r="A754" s="132"/>
      <c r="B754" s="132"/>
      <c r="C754" s="132"/>
      <c r="D754" s="132"/>
      <c r="E754" s="133"/>
      <c r="F754" s="132"/>
      <c r="G754" s="132"/>
      <c r="H754" s="132"/>
      <c r="I754" s="132"/>
      <c r="J754" s="132"/>
      <c r="K754" s="132"/>
      <c r="L754" s="132"/>
      <c r="M754" s="135"/>
      <c r="N754" s="135"/>
      <c r="O754" s="132"/>
      <c r="P754" s="139"/>
      <c r="Q754" s="132"/>
      <c r="R754" s="135"/>
      <c r="S754" s="132"/>
      <c r="T754" s="132"/>
      <c r="U754" s="132"/>
    </row>
    <row r="755" ht="12.75" customHeight="1">
      <c r="A755" s="132"/>
      <c r="B755" s="132"/>
      <c r="C755" s="132"/>
      <c r="D755" s="132"/>
      <c r="E755" s="133"/>
      <c r="F755" s="132"/>
      <c r="G755" s="132"/>
      <c r="H755" s="132"/>
      <c r="I755" s="132"/>
      <c r="J755" s="132"/>
      <c r="K755" s="132"/>
      <c r="L755" s="132"/>
      <c r="M755" s="135"/>
      <c r="N755" s="135"/>
      <c r="O755" s="132"/>
      <c r="P755" s="139"/>
      <c r="Q755" s="132"/>
      <c r="R755" s="135"/>
      <c r="S755" s="132"/>
      <c r="T755" s="132"/>
      <c r="U755" s="132"/>
    </row>
    <row r="756" ht="12.75" customHeight="1">
      <c r="A756" s="132"/>
      <c r="B756" s="132"/>
      <c r="C756" s="132"/>
      <c r="D756" s="132"/>
      <c r="E756" s="133"/>
      <c r="F756" s="132"/>
      <c r="G756" s="132"/>
      <c r="H756" s="132"/>
      <c r="I756" s="132"/>
      <c r="J756" s="132"/>
      <c r="K756" s="132"/>
      <c r="L756" s="132"/>
      <c r="M756" s="135"/>
      <c r="N756" s="135"/>
      <c r="O756" s="132"/>
      <c r="P756" s="139"/>
      <c r="Q756" s="132"/>
      <c r="R756" s="135"/>
      <c r="S756" s="132"/>
      <c r="T756" s="132"/>
      <c r="U756" s="132"/>
    </row>
    <row r="757" ht="12.75" customHeight="1">
      <c r="A757" s="132"/>
      <c r="B757" s="132"/>
      <c r="C757" s="132"/>
      <c r="D757" s="132"/>
      <c r="E757" s="133"/>
      <c r="F757" s="132"/>
      <c r="G757" s="132"/>
      <c r="H757" s="132"/>
      <c r="I757" s="132"/>
      <c r="J757" s="132"/>
      <c r="K757" s="132"/>
      <c r="L757" s="132"/>
      <c r="M757" s="135"/>
      <c r="N757" s="135"/>
      <c r="O757" s="132"/>
      <c r="P757" s="139"/>
      <c r="Q757" s="132"/>
      <c r="R757" s="135"/>
      <c r="S757" s="132"/>
      <c r="T757" s="132"/>
      <c r="U757" s="132"/>
    </row>
    <row r="758" ht="12.75" customHeight="1">
      <c r="A758" s="132"/>
      <c r="B758" s="132"/>
      <c r="C758" s="132"/>
      <c r="D758" s="132"/>
      <c r="E758" s="133"/>
      <c r="F758" s="132"/>
      <c r="G758" s="132"/>
      <c r="H758" s="132"/>
      <c r="I758" s="132"/>
      <c r="J758" s="132"/>
      <c r="K758" s="132"/>
      <c r="L758" s="132"/>
      <c r="M758" s="135"/>
      <c r="N758" s="135"/>
      <c r="O758" s="132"/>
      <c r="P758" s="139"/>
      <c r="Q758" s="132"/>
      <c r="R758" s="135"/>
      <c r="S758" s="132"/>
      <c r="T758" s="132"/>
      <c r="U758" s="132"/>
    </row>
    <row r="759" ht="12.75" customHeight="1">
      <c r="A759" s="132"/>
      <c r="B759" s="132"/>
      <c r="C759" s="132"/>
      <c r="D759" s="132"/>
      <c r="E759" s="133"/>
      <c r="F759" s="132"/>
      <c r="G759" s="132"/>
      <c r="H759" s="132"/>
      <c r="I759" s="132"/>
      <c r="J759" s="132"/>
      <c r="K759" s="132"/>
      <c r="L759" s="132"/>
      <c r="M759" s="135"/>
      <c r="N759" s="135"/>
      <c r="O759" s="132"/>
      <c r="P759" s="139"/>
      <c r="Q759" s="132"/>
      <c r="R759" s="135"/>
      <c r="S759" s="132"/>
      <c r="T759" s="132"/>
      <c r="U759" s="132"/>
    </row>
    <row r="760" ht="12.75" customHeight="1">
      <c r="A760" s="132"/>
      <c r="B760" s="132"/>
      <c r="C760" s="132"/>
      <c r="D760" s="132"/>
      <c r="E760" s="133"/>
      <c r="F760" s="132"/>
      <c r="G760" s="132"/>
      <c r="H760" s="132"/>
      <c r="I760" s="132"/>
      <c r="J760" s="132"/>
      <c r="K760" s="132"/>
      <c r="L760" s="132"/>
      <c r="M760" s="135"/>
      <c r="N760" s="135"/>
      <c r="O760" s="132"/>
      <c r="P760" s="139"/>
      <c r="Q760" s="132"/>
      <c r="R760" s="135"/>
      <c r="S760" s="132"/>
      <c r="T760" s="132"/>
      <c r="U760" s="132"/>
    </row>
    <row r="761" ht="12.75" customHeight="1">
      <c r="A761" s="132"/>
      <c r="B761" s="132"/>
      <c r="C761" s="132"/>
      <c r="D761" s="132"/>
      <c r="E761" s="133"/>
      <c r="F761" s="132"/>
      <c r="G761" s="132"/>
      <c r="H761" s="132"/>
      <c r="I761" s="132"/>
      <c r="J761" s="132"/>
      <c r="K761" s="132"/>
      <c r="L761" s="132"/>
      <c r="M761" s="135"/>
      <c r="N761" s="135"/>
      <c r="O761" s="132"/>
      <c r="P761" s="139"/>
      <c r="Q761" s="132"/>
      <c r="R761" s="135"/>
      <c r="S761" s="132"/>
      <c r="T761" s="132"/>
      <c r="U761" s="132"/>
    </row>
    <row r="762" ht="12.75" customHeight="1">
      <c r="A762" s="132"/>
      <c r="B762" s="132"/>
      <c r="C762" s="132"/>
      <c r="D762" s="132"/>
      <c r="E762" s="133"/>
      <c r="F762" s="132"/>
      <c r="G762" s="132"/>
      <c r="H762" s="132"/>
      <c r="I762" s="132"/>
      <c r="J762" s="132"/>
      <c r="K762" s="132"/>
      <c r="L762" s="132"/>
      <c r="M762" s="135"/>
      <c r="N762" s="135"/>
      <c r="O762" s="132"/>
      <c r="P762" s="139"/>
      <c r="Q762" s="132"/>
      <c r="R762" s="135"/>
      <c r="S762" s="132"/>
      <c r="T762" s="132"/>
      <c r="U762" s="132"/>
    </row>
    <row r="763" ht="12.75" customHeight="1">
      <c r="A763" s="132"/>
      <c r="B763" s="132"/>
      <c r="C763" s="132"/>
      <c r="D763" s="132"/>
      <c r="E763" s="133"/>
      <c r="F763" s="132"/>
      <c r="G763" s="132"/>
      <c r="H763" s="132"/>
      <c r="I763" s="132"/>
      <c r="J763" s="132"/>
      <c r="K763" s="132"/>
      <c r="L763" s="132"/>
      <c r="M763" s="135"/>
      <c r="N763" s="135"/>
      <c r="O763" s="132"/>
      <c r="P763" s="139"/>
      <c r="Q763" s="132"/>
      <c r="R763" s="135"/>
      <c r="S763" s="132"/>
      <c r="T763" s="132"/>
      <c r="U763" s="132"/>
    </row>
    <row r="764" ht="12.75" customHeight="1">
      <c r="A764" s="132"/>
      <c r="B764" s="132"/>
      <c r="C764" s="132"/>
      <c r="D764" s="132"/>
      <c r="E764" s="133"/>
      <c r="F764" s="132"/>
      <c r="G764" s="132"/>
      <c r="H764" s="132"/>
      <c r="I764" s="132"/>
      <c r="J764" s="132"/>
      <c r="K764" s="132"/>
      <c r="L764" s="132"/>
      <c r="M764" s="135"/>
      <c r="N764" s="135"/>
      <c r="O764" s="132"/>
      <c r="P764" s="139"/>
      <c r="Q764" s="132"/>
      <c r="R764" s="135"/>
      <c r="S764" s="132"/>
      <c r="T764" s="132"/>
      <c r="U764" s="132"/>
    </row>
    <row r="765" ht="12.75" customHeight="1">
      <c r="A765" s="132"/>
      <c r="B765" s="132"/>
      <c r="C765" s="132"/>
      <c r="D765" s="132"/>
      <c r="E765" s="133"/>
      <c r="F765" s="132"/>
      <c r="G765" s="132"/>
      <c r="H765" s="132"/>
      <c r="I765" s="132"/>
      <c r="J765" s="132"/>
      <c r="K765" s="132"/>
      <c r="L765" s="132"/>
      <c r="M765" s="135"/>
      <c r="N765" s="135"/>
      <c r="O765" s="132"/>
      <c r="P765" s="139"/>
      <c r="Q765" s="132"/>
      <c r="R765" s="135"/>
      <c r="S765" s="132"/>
      <c r="T765" s="132"/>
      <c r="U765" s="132"/>
    </row>
    <row r="766" ht="12.75" customHeight="1">
      <c r="A766" s="132"/>
      <c r="B766" s="132"/>
      <c r="C766" s="132"/>
      <c r="D766" s="132"/>
      <c r="E766" s="133"/>
      <c r="F766" s="132"/>
      <c r="G766" s="132"/>
      <c r="H766" s="132"/>
      <c r="I766" s="132"/>
      <c r="J766" s="132"/>
      <c r="K766" s="132"/>
      <c r="L766" s="132"/>
      <c r="M766" s="135"/>
      <c r="N766" s="135"/>
      <c r="O766" s="132"/>
      <c r="P766" s="139"/>
      <c r="Q766" s="132"/>
      <c r="R766" s="135"/>
      <c r="S766" s="132"/>
      <c r="T766" s="132"/>
      <c r="U766" s="132"/>
    </row>
    <row r="767" ht="12.75" customHeight="1">
      <c r="A767" s="132"/>
      <c r="B767" s="132"/>
      <c r="C767" s="132"/>
      <c r="D767" s="132"/>
      <c r="E767" s="133"/>
      <c r="F767" s="132"/>
      <c r="G767" s="132"/>
      <c r="H767" s="132"/>
      <c r="I767" s="132"/>
      <c r="J767" s="132"/>
      <c r="K767" s="132"/>
      <c r="L767" s="132"/>
      <c r="M767" s="135"/>
      <c r="N767" s="135"/>
      <c r="O767" s="132"/>
      <c r="P767" s="139"/>
      <c r="Q767" s="132"/>
      <c r="R767" s="135"/>
      <c r="S767" s="132"/>
      <c r="T767" s="132"/>
      <c r="U767" s="132"/>
    </row>
    <row r="768" ht="12.75" customHeight="1">
      <c r="A768" s="132"/>
      <c r="B768" s="132"/>
      <c r="C768" s="132"/>
      <c r="D768" s="132"/>
      <c r="E768" s="133"/>
      <c r="F768" s="132"/>
      <c r="G768" s="132"/>
      <c r="H768" s="132"/>
      <c r="I768" s="132"/>
      <c r="J768" s="132"/>
      <c r="K768" s="132"/>
      <c r="L768" s="132"/>
      <c r="M768" s="135"/>
      <c r="N768" s="135"/>
      <c r="O768" s="132"/>
      <c r="P768" s="139"/>
      <c r="Q768" s="132"/>
      <c r="R768" s="135"/>
      <c r="S768" s="132"/>
      <c r="T768" s="132"/>
      <c r="U768" s="132"/>
    </row>
    <row r="769" ht="12.75" customHeight="1">
      <c r="A769" s="132"/>
      <c r="B769" s="132"/>
      <c r="C769" s="132"/>
      <c r="D769" s="132"/>
      <c r="E769" s="133"/>
      <c r="F769" s="132"/>
      <c r="G769" s="132"/>
      <c r="H769" s="132"/>
      <c r="I769" s="132"/>
      <c r="J769" s="132"/>
      <c r="K769" s="132"/>
      <c r="L769" s="132"/>
      <c r="M769" s="135"/>
      <c r="N769" s="135"/>
      <c r="O769" s="132"/>
      <c r="P769" s="139"/>
      <c r="Q769" s="132"/>
      <c r="R769" s="135"/>
      <c r="S769" s="132"/>
      <c r="T769" s="132"/>
      <c r="U769" s="132"/>
    </row>
    <row r="770" ht="12.75" customHeight="1">
      <c r="A770" s="132"/>
      <c r="B770" s="132"/>
      <c r="C770" s="132"/>
      <c r="D770" s="132"/>
      <c r="E770" s="133"/>
      <c r="F770" s="132"/>
      <c r="G770" s="132"/>
      <c r="H770" s="132"/>
      <c r="I770" s="132"/>
      <c r="J770" s="132"/>
      <c r="K770" s="132"/>
      <c r="L770" s="132"/>
      <c r="M770" s="135"/>
      <c r="N770" s="135"/>
      <c r="O770" s="132"/>
      <c r="P770" s="139"/>
      <c r="Q770" s="132"/>
      <c r="R770" s="135"/>
      <c r="S770" s="132"/>
      <c r="T770" s="132"/>
      <c r="U770" s="132"/>
    </row>
    <row r="771" ht="12.75" customHeight="1">
      <c r="A771" s="132"/>
      <c r="B771" s="132"/>
      <c r="C771" s="132"/>
      <c r="D771" s="132"/>
      <c r="E771" s="133"/>
      <c r="F771" s="132"/>
      <c r="G771" s="132"/>
      <c r="H771" s="132"/>
      <c r="I771" s="132"/>
      <c r="J771" s="132"/>
      <c r="K771" s="132"/>
      <c r="L771" s="132"/>
      <c r="M771" s="135"/>
      <c r="N771" s="135"/>
      <c r="O771" s="132"/>
      <c r="P771" s="139"/>
      <c r="Q771" s="132"/>
      <c r="R771" s="135"/>
      <c r="S771" s="132"/>
      <c r="T771" s="132"/>
      <c r="U771" s="132"/>
    </row>
    <row r="772" ht="12.75" customHeight="1">
      <c r="A772" s="132"/>
      <c r="B772" s="132"/>
      <c r="C772" s="132"/>
      <c r="D772" s="132"/>
      <c r="E772" s="133"/>
      <c r="F772" s="132"/>
      <c r="G772" s="132"/>
      <c r="H772" s="132"/>
      <c r="I772" s="132"/>
      <c r="J772" s="132"/>
      <c r="K772" s="132"/>
      <c r="L772" s="132"/>
      <c r="M772" s="135"/>
      <c r="N772" s="135"/>
      <c r="O772" s="132"/>
      <c r="P772" s="139"/>
      <c r="Q772" s="132"/>
      <c r="R772" s="135"/>
      <c r="S772" s="132"/>
      <c r="T772" s="132"/>
      <c r="U772" s="132"/>
    </row>
    <row r="773" ht="12.75" customHeight="1">
      <c r="A773" s="132"/>
      <c r="B773" s="132"/>
      <c r="C773" s="132"/>
      <c r="D773" s="132"/>
      <c r="E773" s="133"/>
      <c r="F773" s="132"/>
      <c r="G773" s="132"/>
      <c r="H773" s="132"/>
      <c r="I773" s="132"/>
      <c r="J773" s="132"/>
      <c r="K773" s="132"/>
      <c r="L773" s="132"/>
      <c r="M773" s="135"/>
      <c r="N773" s="135"/>
      <c r="O773" s="132"/>
      <c r="P773" s="139"/>
      <c r="Q773" s="132"/>
      <c r="R773" s="135"/>
      <c r="S773" s="132"/>
      <c r="T773" s="132"/>
      <c r="U773" s="132"/>
    </row>
    <row r="774" ht="12.75" customHeight="1">
      <c r="A774" s="132"/>
      <c r="B774" s="132"/>
      <c r="C774" s="132"/>
      <c r="D774" s="132"/>
      <c r="E774" s="133"/>
      <c r="F774" s="132"/>
      <c r="G774" s="132"/>
      <c r="H774" s="132"/>
      <c r="I774" s="132"/>
      <c r="J774" s="132"/>
      <c r="K774" s="132"/>
      <c r="L774" s="132"/>
      <c r="M774" s="135"/>
      <c r="N774" s="135"/>
      <c r="O774" s="132"/>
      <c r="P774" s="139"/>
      <c r="Q774" s="132"/>
      <c r="R774" s="135"/>
      <c r="S774" s="132"/>
      <c r="T774" s="132"/>
      <c r="U774" s="132"/>
    </row>
    <row r="775" ht="12.75" customHeight="1">
      <c r="A775" s="132"/>
      <c r="B775" s="132"/>
      <c r="C775" s="132"/>
      <c r="D775" s="132"/>
      <c r="E775" s="133"/>
      <c r="F775" s="132"/>
      <c r="G775" s="132"/>
      <c r="H775" s="132"/>
      <c r="I775" s="132"/>
      <c r="J775" s="132"/>
      <c r="K775" s="132"/>
      <c r="L775" s="132"/>
      <c r="M775" s="135"/>
      <c r="N775" s="135"/>
      <c r="O775" s="132"/>
      <c r="P775" s="139"/>
      <c r="Q775" s="132"/>
      <c r="R775" s="135"/>
      <c r="S775" s="132"/>
      <c r="T775" s="132"/>
      <c r="U775" s="132"/>
    </row>
    <row r="776" ht="12.75" customHeight="1">
      <c r="A776" s="132"/>
      <c r="B776" s="132"/>
      <c r="C776" s="132"/>
      <c r="D776" s="132"/>
      <c r="E776" s="133"/>
      <c r="F776" s="132"/>
      <c r="G776" s="132"/>
      <c r="H776" s="132"/>
      <c r="I776" s="132"/>
      <c r="J776" s="132"/>
      <c r="K776" s="132"/>
      <c r="L776" s="132"/>
      <c r="M776" s="135"/>
      <c r="N776" s="135"/>
      <c r="O776" s="132"/>
      <c r="P776" s="139"/>
      <c r="Q776" s="132"/>
      <c r="R776" s="135"/>
      <c r="S776" s="132"/>
      <c r="T776" s="132"/>
      <c r="U776" s="132"/>
    </row>
    <row r="777" ht="12.75" customHeight="1">
      <c r="A777" s="132"/>
      <c r="B777" s="132"/>
      <c r="C777" s="132"/>
      <c r="D777" s="132"/>
      <c r="E777" s="133"/>
      <c r="F777" s="132"/>
      <c r="G777" s="132"/>
      <c r="H777" s="132"/>
      <c r="I777" s="132"/>
      <c r="J777" s="132"/>
      <c r="K777" s="132"/>
      <c r="L777" s="132"/>
      <c r="M777" s="135"/>
      <c r="N777" s="135"/>
      <c r="O777" s="132"/>
      <c r="P777" s="139"/>
      <c r="Q777" s="132"/>
      <c r="R777" s="135"/>
      <c r="S777" s="132"/>
      <c r="T777" s="132"/>
      <c r="U777" s="132"/>
    </row>
    <row r="778" ht="12.75" customHeight="1">
      <c r="A778" s="132"/>
      <c r="B778" s="132"/>
      <c r="C778" s="132"/>
      <c r="D778" s="132"/>
      <c r="E778" s="133"/>
      <c r="F778" s="132"/>
      <c r="G778" s="132"/>
      <c r="H778" s="132"/>
      <c r="I778" s="132"/>
      <c r="J778" s="132"/>
      <c r="K778" s="132"/>
      <c r="L778" s="132"/>
      <c r="M778" s="135"/>
      <c r="N778" s="135"/>
      <c r="O778" s="132"/>
      <c r="P778" s="139"/>
      <c r="Q778" s="132"/>
      <c r="R778" s="135"/>
      <c r="S778" s="132"/>
      <c r="T778" s="132"/>
      <c r="U778" s="132"/>
    </row>
    <row r="779" ht="12.75" customHeight="1">
      <c r="A779" s="132"/>
      <c r="B779" s="132"/>
      <c r="C779" s="132"/>
      <c r="D779" s="132"/>
      <c r="E779" s="133"/>
      <c r="F779" s="132"/>
      <c r="G779" s="132"/>
      <c r="H779" s="132"/>
      <c r="I779" s="132"/>
      <c r="J779" s="132"/>
      <c r="K779" s="132"/>
      <c r="L779" s="132"/>
      <c r="M779" s="135"/>
      <c r="N779" s="135"/>
      <c r="O779" s="132"/>
      <c r="P779" s="139"/>
      <c r="Q779" s="132"/>
      <c r="R779" s="135"/>
      <c r="S779" s="132"/>
      <c r="T779" s="132"/>
      <c r="U779" s="132"/>
    </row>
    <row r="780" ht="12.75" customHeight="1">
      <c r="A780" s="132"/>
      <c r="B780" s="132"/>
      <c r="C780" s="132"/>
      <c r="D780" s="132"/>
      <c r="E780" s="133"/>
      <c r="F780" s="132"/>
      <c r="G780" s="132"/>
      <c r="H780" s="132"/>
      <c r="I780" s="132"/>
      <c r="J780" s="132"/>
      <c r="K780" s="132"/>
      <c r="L780" s="132"/>
      <c r="M780" s="135"/>
      <c r="N780" s="135"/>
      <c r="O780" s="132"/>
      <c r="P780" s="139"/>
      <c r="Q780" s="132"/>
      <c r="R780" s="135"/>
      <c r="S780" s="132"/>
      <c r="T780" s="132"/>
      <c r="U780" s="132"/>
    </row>
    <row r="781" ht="12.75" customHeight="1">
      <c r="A781" s="132"/>
      <c r="B781" s="132"/>
      <c r="C781" s="132"/>
      <c r="D781" s="132"/>
      <c r="E781" s="133"/>
      <c r="F781" s="132"/>
      <c r="G781" s="132"/>
      <c r="H781" s="132"/>
      <c r="I781" s="132"/>
      <c r="J781" s="132"/>
      <c r="K781" s="132"/>
      <c r="L781" s="132"/>
      <c r="M781" s="135"/>
      <c r="N781" s="135"/>
      <c r="O781" s="132"/>
      <c r="P781" s="139"/>
      <c r="Q781" s="132"/>
      <c r="R781" s="135"/>
      <c r="S781" s="132"/>
      <c r="T781" s="132"/>
      <c r="U781" s="132"/>
    </row>
    <row r="782" ht="12.75" customHeight="1">
      <c r="A782" s="132"/>
      <c r="B782" s="132"/>
      <c r="C782" s="132"/>
      <c r="D782" s="132"/>
      <c r="E782" s="133"/>
      <c r="F782" s="132"/>
      <c r="G782" s="132"/>
      <c r="H782" s="132"/>
      <c r="I782" s="132"/>
      <c r="J782" s="132"/>
      <c r="K782" s="132"/>
      <c r="L782" s="132"/>
      <c r="M782" s="135"/>
      <c r="N782" s="135"/>
      <c r="O782" s="132"/>
      <c r="P782" s="139"/>
      <c r="Q782" s="132"/>
      <c r="R782" s="135"/>
      <c r="S782" s="132"/>
      <c r="T782" s="132"/>
      <c r="U782" s="132"/>
    </row>
    <row r="783" ht="12.75" customHeight="1">
      <c r="A783" s="132"/>
      <c r="B783" s="132"/>
      <c r="C783" s="132"/>
      <c r="D783" s="132"/>
      <c r="E783" s="133"/>
      <c r="F783" s="132"/>
      <c r="G783" s="132"/>
      <c r="H783" s="132"/>
      <c r="I783" s="132"/>
      <c r="J783" s="132"/>
      <c r="K783" s="132"/>
      <c r="L783" s="132"/>
      <c r="M783" s="135"/>
      <c r="N783" s="135"/>
      <c r="O783" s="132"/>
      <c r="P783" s="139"/>
      <c r="Q783" s="132"/>
      <c r="R783" s="135"/>
      <c r="S783" s="132"/>
      <c r="T783" s="132"/>
      <c r="U783" s="132"/>
    </row>
    <row r="784" ht="12.75" customHeight="1">
      <c r="A784" s="132"/>
      <c r="B784" s="132"/>
      <c r="C784" s="132"/>
      <c r="D784" s="132"/>
      <c r="E784" s="133"/>
      <c r="F784" s="132"/>
      <c r="G784" s="132"/>
      <c r="H784" s="132"/>
      <c r="I784" s="132"/>
      <c r="J784" s="132"/>
      <c r="K784" s="132"/>
      <c r="L784" s="132"/>
      <c r="M784" s="135"/>
      <c r="N784" s="135"/>
      <c r="O784" s="132"/>
      <c r="P784" s="139"/>
      <c r="Q784" s="132"/>
      <c r="R784" s="135"/>
      <c r="S784" s="132"/>
      <c r="T784" s="132"/>
      <c r="U784" s="132"/>
    </row>
    <row r="785" ht="12.75" customHeight="1">
      <c r="A785" s="132"/>
      <c r="B785" s="132"/>
      <c r="C785" s="132"/>
      <c r="D785" s="132"/>
      <c r="E785" s="133"/>
      <c r="F785" s="132"/>
      <c r="G785" s="132"/>
      <c r="H785" s="132"/>
      <c r="I785" s="132"/>
      <c r="J785" s="132"/>
      <c r="K785" s="132"/>
      <c r="L785" s="132"/>
      <c r="M785" s="135"/>
      <c r="N785" s="135"/>
      <c r="O785" s="132"/>
      <c r="P785" s="139"/>
      <c r="Q785" s="132"/>
      <c r="R785" s="135"/>
      <c r="S785" s="132"/>
      <c r="T785" s="132"/>
      <c r="U785" s="132"/>
    </row>
    <row r="786" ht="12.75" customHeight="1">
      <c r="A786" s="132"/>
      <c r="B786" s="132"/>
      <c r="C786" s="132"/>
      <c r="D786" s="132"/>
      <c r="E786" s="133"/>
      <c r="F786" s="132"/>
      <c r="G786" s="132"/>
      <c r="H786" s="132"/>
      <c r="I786" s="132"/>
      <c r="J786" s="132"/>
      <c r="K786" s="132"/>
      <c r="L786" s="132"/>
      <c r="M786" s="135"/>
      <c r="N786" s="135"/>
      <c r="O786" s="132"/>
      <c r="P786" s="139"/>
      <c r="Q786" s="132"/>
      <c r="R786" s="135"/>
      <c r="S786" s="132"/>
      <c r="T786" s="132"/>
      <c r="U786" s="132"/>
    </row>
    <row r="787" ht="12.75" customHeight="1">
      <c r="A787" s="132"/>
      <c r="B787" s="132"/>
      <c r="C787" s="132"/>
      <c r="D787" s="132"/>
      <c r="E787" s="133"/>
      <c r="F787" s="132"/>
      <c r="G787" s="132"/>
      <c r="H787" s="132"/>
      <c r="I787" s="132"/>
      <c r="J787" s="132"/>
      <c r="K787" s="132"/>
      <c r="L787" s="132"/>
      <c r="M787" s="135"/>
      <c r="N787" s="135"/>
      <c r="O787" s="132"/>
      <c r="P787" s="139"/>
      <c r="Q787" s="132"/>
      <c r="R787" s="135"/>
      <c r="S787" s="132"/>
      <c r="T787" s="132"/>
      <c r="U787" s="132"/>
    </row>
    <row r="788" ht="12.75" customHeight="1">
      <c r="A788" s="132"/>
      <c r="B788" s="132"/>
      <c r="C788" s="132"/>
      <c r="D788" s="132"/>
      <c r="E788" s="133"/>
      <c r="F788" s="132"/>
      <c r="G788" s="132"/>
      <c r="H788" s="132"/>
      <c r="I788" s="132"/>
      <c r="J788" s="132"/>
      <c r="K788" s="132"/>
      <c r="L788" s="132"/>
      <c r="M788" s="135"/>
      <c r="N788" s="135"/>
      <c r="O788" s="132"/>
      <c r="P788" s="139"/>
      <c r="Q788" s="132"/>
      <c r="R788" s="135"/>
      <c r="S788" s="132"/>
      <c r="T788" s="132"/>
      <c r="U788" s="132"/>
    </row>
    <row r="789" ht="12.75" customHeight="1">
      <c r="A789" s="132"/>
      <c r="B789" s="132"/>
      <c r="C789" s="132"/>
      <c r="D789" s="132"/>
      <c r="E789" s="133"/>
      <c r="F789" s="132"/>
      <c r="G789" s="132"/>
      <c r="H789" s="132"/>
      <c r="I789" s="132"/>
      <c r="J789" s="132"/>
      <c r="K789" s="132"/>
      <c r="L789" s="132"/>
      <c r="M789" s="135"/>
      <c r="N789" s="135"/>
      <c r="O789" s="132"/>
      <c r="P789" s="139"/>
      <c r="Q789" s="132"/>
      <c r="R789" s="135"/>
      <c r="S789" s="132"/>
      <c r="T789" s="132"/>
      <c r="U789" s="132"/>
    </row>
    <row r="790" ht="12.75" customHeight="1">
      <c r="A790" s="132"/>
      <c r="B790" s="132"/>
      <c r="C790" s="132"/>
      <c r="D790" s="132"/>
      <c r="E790" s="133"/>
      <c r="F790" s="132"/>
      <c r="G790" s="132"/>
      <c r="H790" s="132"/>
      <c r="I790" s="132"/>
      <c r="J790" s="132"/>
      <c r="K790" s="132"/>
      <c r="L790" s="132"/>
      <c r="M790" s="135"/>
      <c r="N790" s="135"/>
      <c r="O790" s="132"/>
      <c r="P790" s="139"/>
      <c r="Q790" s="132"/>
      <c r="R790" s="135"/>
      <c r="S790" s="132"/>
      <c r="T790" s="132"/>
      <c r="U790" s="132"/>
    </row>
    <row r="791" ht="12.75" customHeight="1">
      <c r="A791" s="132"/>
      <c r="B791" s="132"/>
      <c r="C791" s="132"/>
      <c r="D791" s="132"/>
      <c r="E791" s="133"/>
      <c r="F791" s="132"/>
      <c r="G791" s="132"/>
      <c r="H791" s="132"/>
      <c r="I791" s="132"/>
      <c r="J791" s="132"/>
      <c r="K791" s="132"/>
      <c r="L791" s="132"/>
      <c r="M791" s="135"/>
      <c r="N791" s="135"/>
      <c r="O791" s="132"/>
      <c r="P791" s="139"/>
      <c r="Q791" s="132"/>
      <c r="R791" s="135"/>
      <c r="S791" s="132"/>
      <c r="T791" s="132"/>
      <c r="U791" s="132"/>
    </row>
    <row r="792" ht="12.75" customHeight="1">
      <c r="A792" s="132"/>
      <c r="B792" s="132"/>
      <c r="C792" s="132"/>
      <c r="D792" s="132"/>
      <c r="E792" s="133"/>
      <c r="F792" s="132"/>
      <c r="G792" s="132"/>
      <c r="H792" s="132"/>
      <c r="I792" s="132"/>
      <c r="J792" s="132"/>
      <c r="K792" s="132"/>
      <c r="L792" s="132"/>
      <c r="M792" s="135"/>
      <c r="N792" s="135"/>
      <c r="O792" s="132"/>
      <c r="P792" s="139"/>
      <c r="Q792" s="132"/>
      <c r="R792" s="135"/>
      <c r="S792" s="132"/>
      <c r="T792" s="132"/>
      <c r="U792" s="132"/>
    </row>
    <row r="793" ht="12.75" customHeight="1">
      <c r="A793" s="132"/>
      <c r="B793" s="132"/>
      <c r="C793" s="132"/>
      <c r="D793" s="132"/>
      <c r="E793" s="133"/>
      <c r="F793" s="132"/>
      <c r="G793" s="132"/>
      <c r="H793" s="132"/>
      <c r="I793" s="132"/>
      <c r="J793" s="132"/>
      <c r="K793" s="132"/>
      <c r="L793" s="132"/>
      <c r="M793" s="135"/>
      <c r="N793" s="135"/>
      <c r="O793" s="132"/>
      <c r="P793" s="139"/>
      <c r="Q793" s="132"/>
      <c r="R793" s="135"/>
      <c r="S793" s="132"/>
      <c r="T793" s="132"/>
      <c r="U793" s="132"/>
    </row>
    <row r="794" ht="12.75" customHeight="1">
      <c r="A794" s="132"/>
      <c r="B794" s="132"/>
      <c r="C794" s="132"/>
      <c r="D794" s="132"/>
      <c r="E794" s="133"/>
      <c r="F794" s="132"/>
      <c r="G794" s="132"/>
      <c r="H794" s="132"/>
      <c r="I794" s="132"/>
      <c r="J794" s="132"/>
      <c r="K794" s="132"/>
      <c r="L794" s="132"/>
      <c r="M794" s="135"/>
      <c r="N794" s="135"/>
      <c r="O794" s="132"/>
      <c r="P794" s="139"/>
      <c r="Q794" s="132"/>
      <c r="R794" s="135"/>
      <c r="S794" s="132"/>
      <c r="T794" s="132"/>
      <c r="U794" s="132"/>
    </row>
    <row r="795" ht="12.75" customHeight="1">
      <c r="A795" s="132"/>
      <c r="B795" s="132"/>
      <c r="C795" s="132"/>
      <c r="D795" s="132"/>
      <c r="E795" s="133"/>
      <c r="F795" s="132"/>
      <c r="G795" s="132"/>
      <c r="H795" s="132"/>
      <c r="I795" s="132"/>
      <c r="J795" s="132"/>
      <c r="K795" s="132"/>
      <c r="L795" s="132"/>
      <c r="M795" s="135"/>
      <c r="N795" s="135"/>
      <c r="O795" s="132"/>
      <c r="P795" s="139"/>
      <c r="Q795" s="132"/>
      <c r="R795" s="135"/>
      <c r="S795" s="132"/>
      <c r="T795" s="132"/>
      <c r="U795" s="132"/>
    </row>
    <row r="796" ht="12.75" customHeight="1">
      <c r="A796" s="132"/>
      <c r="B796" s="132"/>
      <c r="C796" s="132"/>
      <c r="D796" s="132"/>
      <c r="E796" s="133"/>
      <c r="F796" s="132"/>
      <c r="G796" s="132"/>
      <c r="H796" s="132"/>
      <c r="I796" s="132"/>
      <c r="J796" s="132"/>
      <c r="K796" s="132"/>
      <c r="L796" s="132"/>
      <c r="M796" s="135"/>
      <c r="N796" s="135"/>
      <c r="O796" s="132"/>
      <c r="P796" s="139"/>
      <c r="Q796" s="132"/>
      <c r="R796" s="135"/>
      <c r="S796" s="132"/>
      <c r="T796" s="132"/>
      <c r="U796" s="132"/>
    </row>
    <row r="797" ht="12.75" customHeight="1">
      <c r="A797" s="132"/>
      <c r="B797" s="132"/>
      <c r="C797" s="132"/>
      <c r="D797" s="132"/>
      <c r="E797" s="133"/>
      <c r="F797" s="132"/>
      <c r="G797" s="132"/>
      <c r="H797" s="132"/>
      <c r="I797" s="132"/>
      <c r="J797" s="132"/>
      <c r="K797" s="132"/>
      <c r="L797" s="132"/>
      <c r="M797" s="135"/>
      <c r="N797" s="135"/>
      <c r="O797" s="132"/>
      <c r="P797" s="139"/>
      <c r="Q797" s="132"/>
      <c r="R797" s="135"/>
      <c r="S797" s="132"/>
      <c r="T797" s="132"/>
      <c r="U797" s="132"/>
    </row>
    <row r="798" ht="12.75" customHeight="1">
      <c r="A798" s="132"/>
      <c r="B798" s="132"/>
      <c r="C798" s="132"/>
      <c r="D798" s="132"/>
      <c r="E798" s="133"/>
      <c r="F798" s="132"/>
      <c r="G798" s="132"/>
      <c r="H798" s="132"/>
      <c r="I798" s="132"/>
      <c r="J798" s="132"/>
      <c r="K798" s="132"/>
      <c r="L798" s="132"/>
      <c r="M798" s="135"/>
      <c r="N798" s="135"/>
      <c r="O798" s="132"/>
      <c r="P798" s="139"/>
      <c r="Q798" s="132"/>
      <c r="R798" s="135"/>
      <c r="S798" s="132"/>
      <c r="T798" s="132"/>
      <c r="U798" s="132"/>
    </row>
    <row r="799" ht="12.75" customHeight="1">
      <c r="A799" s="132"/>
      <c r="B799" s="132"/>
      <c r="C799" s="132"/>
      <c r="D799" s="132"/>
      <c r="E799" s="133"/>
      <c r="F799" s="132"/>
      <c r="G799" s="132"/>
      <c r="H799" s="132"/>
      <c r="I799" s="132"/>
      <c r="J799" s="132"/>
      <c r="K799" s="132"/>
      <c r="L799" s="132"/>
      <c r="M799" s="135"/>
      <c r="N799" s="135"/>
      <c r="O799" s="132"/>
      <c r="P799" s="139"/>
      <c r="Q799" s="132"/>
      <c r="R799" s="135"/>
      <c r="S799" s="132"/>
      <c r="T799" s="132"/>
      <c r="U799" s="132"/>
    </row>
    <row r="800" ht="12.75" customHeight="1">
      <c r="A800" s="132"/>
      <c r="B800" s="132"/>
      <c r="C800" s="132"/>
      <c r="D800" s="132"/>
      <c r="E800" s="133"/>
      <c r="F800" s="132"/>
      <c r="G800" s="132"/>
      <c r="H800" s="132"/>
      <c r="I800" s="132"/>
      <c r="J800" s="132"/>
      <c r="K800" s="132"/>
      <c r="L800" s="132"/>
      <c r="M800" s="135"/>
      <c r="N800" s="135"/>
      <c r="O800" s="132"/>
      <c r="P800" s="139"/>
      <c r="Q800" s="132"/>
      <c r="R800" s="135"/>
      <c r="S800" s="132"/>
      <c r="T800" s="132"/>
      <c r="U800" s="132"/>
    </row>
    <row r="801" ht="12.75" customHeight="1">
      <c r="A801" s="132"/>
      <c r="B801" s="132"/>
      <c r="C801" s="132"/>
      <c r="D801" s="132"/>
      <c r="E801" s="133"/>
      <c r="F801" s="132"/>
      <c r="G801" s="132"/>
      <c r="H801" s="132"/>
      <c r="I801" s="132"/>
      <c r="J801" s="132"/>
      <c r="K801" s="132"/>
      <c r="L801" s="132"/>
      <c r="M801" s="135"/>
      <c r="N801" s="135"/>
      <c r="O801" s="132"/>
      <c r="P801" s="139"/>
      <c r="Q801" s="132"/>
      <c r="R801" s="135"/>
      <c r="S801" s="132"/>
      <c r="T801" s="132"/>
      <c r="U801" s="132"/>
    </row>
    <row r="802" ht="12.75" customHeight="1">
      <c r="A802" s="132"/>
      <c r="B802" s="132"/>
      <c r="C802" s="132"/>
      <c r="D802" s="132"/>
      <c r="E802" s="133"/>
      <c r="F802" s="132"/>
      <c r="G802" s="132"/>
      <c r="H802" s="132"/>
      <c r="I802" s="132"/>
      <c r="J802" s="132"/>
      <c r="K802" s="132"/>
      <c r="L802" s="132"/>
      <c r="M802" s="135"/>
      <c r="N802" s="135"/>
      <c r="O802" s="132"/>
      <c r="P802" s="139"/>
      <c r="Q802" s="132"/>
      <c r="R802" s="135"/>
      <c r="S802" s="132"/>
      <c r="T802" s="132"/>
      <c r="U802" s="132"/>
    </row>
    <row r="803" ht="12.75" customHeight="1">
      <c r="A803" s="132"/>
      <c r="B803" s="132"/>
      <c r="C803" s="132"/>
      <c r="D803" s="132"/>
      <c r="E803" s="133"/>
      <c r="F803" s="132"/>
      <c r="G803" s="132"/>
      <c r="H803" s="132"/>
      <c r="I803" s="132"/>
      <c r="J803" s="132"/>
      <c r="K803" s="132"/>
      <c r="L803" s="132"/>
      <c r="M803" s="135"/>
      <c r="N803" s="135"/>
      <c r="O803" s="132"/>
      <c r="P803" s="139"/>
      <c r="Q803" s="132"/>
      <c r="R803" s="135"/>
      <c r="S803" s="132"/>
      <c r="T803" s="132"/>
      <c r="U803" s="132"/>
    </row>
    <row r="804" ht="12.75" customHeight="1">
      <c r="A804" s="132"/>
      <c r="B804" s="132"/>
      <c r="C804" s="132"/>
      <c r="D804" s="132"/>
      <c r="E804" s="133"/>
      <c r="F804" s="132"/>
      <c r="G804" s="132"/>
      <c r="H804" s="132"/>
      <c r="I804" s="132"/>
      <c r="J804" s="132"/>
      <c r="K804" s="132"/>
      <c r="L804" s="132"/>
      <c r="M804" s="135"/>
      <c r="N804" s="135"/>
      <c r="O804" s="132"/>
      <c r="P804" s="139"/>
      <c r="Q804" s="132"/>
      <c r="R804" s="135"/>
      <c r="S804" s="132"/>
      <c r="T804" s="132"/>
      <c r="U804" s="132"/>
    </row>
    <row r="805" ht="12.75" customHeight="1">
      <c r="A805" s="132"/>
      <c r="B805" s="132"/>
      <c r="C805" s="132"/>
      <c r="D805" s="132"/>
      <c r="E805" s="133"/>
      <c r="F805" s="132"/>
      <c r="G805" s="132"/>
      <c r="H805" s="132"/>
      <c r="I805" s="132"/>
      <c r="J805" s="132"/>
      <c r="K805" s="132"/>
      <c r="L805" s="132"/>
      <c r="M805" s="135"/>
      <c r="N805" s="135"/>
      <c r="O805" s="132"/>
      <c r="P805" s="139"/>
      <c r="Q805" s="132"/>
      <c r="R805" s="135"/>
      <c r="S805" s="132"/>
      <c r="T805" s="132"/>
      <c r="U805" s="132"/>
    </row>
    <row r="806" ht="12.75" customHeight="1">
      <c r="A806" s="132"/>
      <c r="B806" s="132"/>
      <c r="C806" s="132"/>
      <c r="D806" s="132"/>
      <c r="E806" s="133"/>
      <c r="F806" s="132"/>
      <c r="G806" s="132"/>
      <c r="H806" s="132"/>
      <c r="I806" s="132"/>
      <c r="J806" s="132"/>
      <c r="K806" s="132"/>
      <c r="L806" s="132"/>
      <c r="M806" s="135"/>
      <c r="N806" s="135"/>
      <c r="O806" s="132"/>
      <c r="P806" s="139"/>
      <c r="Q806" s="132"/>
      <c r="R806" s="135"/>
      <c r="S806" s="132"/>
      <c r="T806" s="132"/>
      <c r="U806" s="132"/>
    </row>
    <row r="807" ht="12.75" customHeight="1">
      <c r="A807" s="132"/>
      <c r="B807" s="132"/>
      <c r="C807" s="132"/>
      <c r="D807" s="132"/>
      <c r="E807" s="133"/>
      <c r="F807" s="132"/>
      <c r="G807" s="132"/>
      <c r="H807" s="132"/>
      <c r="I807" s="132"/>
      <c r="J807" s="132"/>
      <c r="K807" s="132"/>
      <c r="L807" s="132"/>
      <c r="M807" s="135"/>
      <c r="N807" s="135"/>
      <c r="O807" s="132"/>
      <c r="P807" s="139"/>
      <c r="Q807" s="132"/>
      <c r="R807" s="135"/>
      <c r="S807" s="132"/>
      <c r="T807" s="132"/>
      <c r="U807" s="132"/>
    </row>
    <row r="808" ht="12.75" customHeight="1">
      <c r="A808" s="132"/>
      <c r="B808" s="132"/>
      <c r="C808" s="132"/>
      <c r="D808" s="132"/>
      <c r="E808" s="133"/>
      <c r="F808" s="132"/>
      <c r="G808" s="132"/>
      <c r="H808" s="132"/>
      <c r="I808" s="132"/>
      <c r="J808" s="132"/>
      <c r="K808" s="132"/>
      <c r="L808" s="132"/>
      <c r="M808" s="135"/>
      <c r="N808" s="135"/>
      <c r="O808" s="132"/>
      <c r="P808" s="139"/>
      <c r="Q808" s="132"/>
      <c r="R808" s="135"/>
      <c r="S808" s="132"/>
      <c r="T808" s="132"/>
      <c r="U808" s="132"/>
    </row>
    <row r="809" ht="12.75" customHeight="1">
      <c r="A809" s="132"/>
      <c r="B809" s="132"/>
      <c r="C809" s="132"/>
      <c r="D809" s="132"/>
      <c r="E809" s="133"/>
      <c r="F809" s="132"/>
      <c r="G809" s="132"/>
      <c r="H809" s="132"/>
      <c r="I809" s="132"/>
      <c r="J809" s="132"/>
      <c r="K809" s="132"/>
      <c r="L809" s="132"/>
      <c r="M809" s="135"/>
      <c r="N809" s="135"/>
      <c r="O809" s="132"/>
      <c r="P809" s="139"/>
      <c r="Q809" s="132"/>
      <c r="R809" s="135"/>
      <c r="S809" s="132"/>
      <c r="T809" s="132"/>
      <c r="U809" s="132"/>
    </row>
    <row r="810" ht="12.75" customHeight="1">
      <c r="A810" s="132"/>
      <c r="B810" s="132"/>
      <c r="C810" s="132"/>
      <c r="D810" s="132"/>
      <c r="E810" s="133"/>
      <c r="F810" s="132"/>
      <c r="G810" s="132"/>
      <c r="H810" s="132"/>
      <c r="I810" s="132"/>
      <c r="J810" s="132"/>
      <c r="K810" s="132"/>
      <c r="L810" s="132"/>
      <c r="M810" s="135"/>
      <c r="N810" s="135"/>
      <c r="O810" s="132"/>
      <c r="P810" s="139"/>
      <c r="Q810" s="132"/>
      <c r="R810" s="135"/>
      <c r="S810" s="132"/>
      <c r="T810" s="132"/>
      <c r="U810" s="132"/>
    </row>
    <row r="811" ht="12.75" customHeight="1">
      <c r="A811" s="132"/>
      <c r="B811" s="132"/>
      <c r="C811" s="132"/>
      <c r="D811" s="132"/>
      <c r="E811" s="133"/>
      <c r="F811" s="132"/>
      <c r="G811" s="132"/>
      <c r="H811" s="132"/>
      <c r="I811" s="132"/>
      <c r="J811" s="132"/>
      <c r="K811" s="132"/>
      <c r="L811" s="132"/>
      <c r="M811" s="135"/>
      <c r="N811" s="135"/>
      <c r="O811" s="132"/>
      <c r="P811" s="139"/>
      <c r="Q811" s="132"/>
      <c r="R811" s="135"/>
      <c r="S811" s="132"/>
      <c r="T811" s="132"/>
      <c r="U811" s="132"/>
    </row>
    <row r="812" ht="12.75" customHeight="1">
      <c r="A812" s="132"/>
      <c r="B812" s="132"/>
      <c r="C812" s="132"/>
      <c r="D812" s="132"/>
      <c r="E812" s="133"/>
      <c r="F812" s="132"/>
      <c r="G812" s="132"/>
      <c r="H812" s="132"/>
      <c r="I812" s="132"/>
      <c r="J812" s="132"/>
      <c r="K812" s="132"/>
      <c r="L812" s="132"/>
      <c r="M812" s="135"/>
      <c r="N812" s="135"/>
      <c r="O812" s="132"/>
      <c r="P812" s="139"/>
      <c r="Q812" s="132"/>
      <c r="R812" s="135"/>
      <c r="S812" s="132"/>
      <c r="T812" s="132"/>
      <c r="U812" s="132"/>
    </row>
    <row r="813" ht="12.75" customHeight="1">
      <c r="A813" s="132"/>
      <c r="B813" s="132"/>
      <c r="C813" s="132"/>
      <c r="D813" s="132"/>
      <c r="E813" s="133"/>
      <c r="F813" s="132"/>
      <c r="G813" s="132"/>
      <c r="H813" s="132"/>
      <c r="I813" s="132"/>
      <c r="J813" s="132"/>
      <c r="K813" s="132"/>
      <c r="L813" s="132"/>
      <c r="M813" s="135"/>
      <c r="N813" s="135"/>
      <c r="O813" s="132"/>
      <c r="P813" s="139"/>
      <c r="Q813" s="132"/>
      <c r="R813" s="135"/>
      <c r="S813" s="132"/>
      <c r="T813" s="132"/>
      <c r="U813" s="132"/>
    </row>
    <row r="814" ht="12.75" customHeight="1">
      <c r="A814" s="132"/>
      <c r="B814" s="132"/>
      <c r="C814" s="132"/>
      <c r="D814" s="132"/>
      <c r="E814" s="133"/>
      <c r="F814" s="132"/>
      <c r="G814" s="132"/>
      <c r="H814" s="132"/>
      <c r="I814" s="132"/>
      <c r="J814" s="132"/>
      <c r="K814" s="132"/>
      <c r="L814" s="132"/>
      <c r="M814" s="135"/>
      <c r="N814" s="135"/>
      <c r="O814" s="132"/>
      <c r="P814" s="139"/>
      <c r="Q814" s="132"/>
      <c r="R814" s="135"/>
      <c r="S814" s="132"/>
      <c r="T814" s="132"/>
      <c r="U814" s="132"/>
    </row>
    <row r="815" ht="12.75" customHeight="1">
      <c r="A815" s="132"/>
      <c r="B815" s="132"/>
      <c r="C815" s="132"/>
      <c r="D815" s="132"/>
      <c r="E815" s="133"/>
      <c r="F815" s="132"/>
      <c r="G815" s="132"/>
      <c r="H815" s="132"/>
      <c r="I815" s="132"/>
      <c r="J815" s="132"/>
      <c r="K815" s="132"/>
      <c r="L815" s="132"/>
      <c r="M815" s="135"/>
      <c r="N815" s="135"/>
      <c r="O815" s="132"/>
      <c r="P815" s="139"/>
      <c r="Q815" s="132"/>
      <c r="R815" s="135"/>
      <c r="S815" s="132"/>
      <c r="T815" s="132"/>
      <c r="U815" s="132"/>
    </row>
    <row r="816" ht="12.75" customHeight="1">
      <c r="A816" s="132"/>
      <c r="B816" s="132"/>
      <c r="C816" s="132"/>
      <c r="D816" s="132"/>
      <c r="E816" s="133"/>
      <c r="F816" s="132"/>
      <c r="G816" s="132"/>
      <c r="H816" s="132"/>
      <c r="I816" s="132"/>
      <c r="J816" s="132"/>
      <c r="K816" s="132"/>
      <c r="L816" s="132"/>
      <c r="M816" s="135"/>
      <c r="N816" s="135"/>
      <c r="O816" s="132"/>
      <c r="P816" s="139"/>
      <c r="Q816" s="132"/>
      <c r="R816" s="135"/>
      <c r="S816" s="132"/>
      <c r="T816" s="132"/>
      <c r="U816" s="132"/>
    </row>
    <row r="817" ht="12.75" customHeight="1">
      <c r="A817" s="132"/>
      <c r="B817" s="132"/>
      <c r="C817" s="132"/>
      <c r="D817" s="132"/>
      <c r="E817" s="133"/>
      <c r="F817" s="132"/>
      <c r="G817" s="132"/>
      <c r="H817" s="132"/>
      <c r="I817" s="132"/>
      <c r="J817" s="132"/>
      <c r="K817" s="132"/>
      <c r="L817" s="132"/>
      <c r="M817" s="135"/>
      <c r="N817" s="135"/>
      <c r="O817" s="132"/>
      <c r="P817" s="139"/>
      <c r="Q817" s="132"/>
      <c r="R817" s="135"/>
      <c r="S817" s="132"/>
      <c r="T817" s="132"/>
      <c r="U817" s="132"/>
    </row>
    <row r="818" ht="12.75" customHeight="1">
      <c r="A818" s="132"/>
      <c r="B818" s="132"/>
      <c r="C818" s="132"/>
      <c r="D818" s="132"/>
      <c r="E818" s="133"/>
      <c r="F818" s="132"/>
      <c r="G818" s="132"/>
      <c r="H818" s="132"/>
      <c r="I818" s="132"/>
      <c r="J818" s="132"/>
      <c r="K818" s="132"/>
      <c r="L818" s="132"/>
      <c r="M818" s="135"/>
      <c r="N818" s="135"/>
      <c r="O818" s="132"/>
      <c r="P818" s="139"/>
      <c r="Q818" s="132"/>
      <c r="R818" s="135"/>
      <c r="S818" s="132"/>
      <c r="T818" s="132"/>
      <c r="U818" s="132"/>
    </row>
    <row r="819" ht="12.75" customHeight="1">
      <c r="A819" s="132"/>
      <c r="B819" s="132"/>
      <c r="C819" s="132"/>
      <c r="D819" s="132"/>
      <c r="E819" s="133"/>
      <c r="F819" s="132"/>
      <c r="G819" s="132"/>
      <c r="H819" s="132"/>
      <c r="I819" s="132"/>
      <c r="J819" s="132"/>
      <c r="K819" s="132"/>
      <c r="L819" s="132"/>
      <c r="M819" s="135"/>
      <c r="N819" s="135"/>
      <c r="O819" s="132"/>
      <c r="P819" s="139"/>
      <c r="Q819" s="132"/>
      <c r="R819" s="135"/>
      <c r="S819" s="132"/>
      <c r="T819" s="132"/>
      <c r="U819" s="132"/>
    </row>
    <row r="820" ht="12.75" customHeight="1">
      <c r="A820" s="132"/>
      <c r="B820" s="132"/>
      <c r="C820" s="132"/>
      <c r="D820" s="132"/>
      <c r="E820" s="133"/>
      <c r="F820" s="132"/>
      <c r="G820" s="132"/>
      <c r="H820" s="132"/>
      <c r="I820" s="132"/>
      <c r="J820" s="132"/>
      <c r="K820" s="132"/>
      <c r="L820" s="132"/>
      <c r="M820" s="135"/>
      <c r="N820" s="135"/>
      <c r="O820" s="132"/>
      <c r="P820" s="139"/>
      <c r="Q820" s="132"/>
      <c r="R820" s="135"/>
      <c r="S820" s="132"/>
      <c r="T820" s="132"/>
      <c r="U820" s="132"/>
    </row>
    <row r="821" ht="12.75" customHeight="1">
      <c r="A821" s="132"/>
      <c r="B821" s="132"/>
      <c r="C821" s="132"/>
      <c r="D821" s="132"/>
      <c r="E821" s="133"/>
      <c r="F821" s="132"/>
      <c r="G821" s="132"/>
      <c r="H821" s="132"/>
      <c r="I821" s="132"/>
      <c r="J821" s="132"/>
      <c r="K821" s="132"/>
      <c r="L821" s="132"/>
      <c r="M821" s="135"/>
      <c r="N821" s="135"/>
      <c r="O821" s="132"/>
      <c r="P821" s="139"/>
      <c r="Q821" s="132"/>
      <c r="R821" s="135"/>
      <c r="S821" s="132"/>
      <c r="T821" s="132"/>
      <c r="U821" s="132"/>
    </row>
    <row r="822" ht="12.75" customHeight="1">
      <c r="A822" s="132"/>
      <c r="B822" s="132"/>
      <c r="C822" s="132"/>
      <c r="D822" s="132"/>
      <c r="E822" s="133"/>
      <c r="F822" s="132"/>
      <c r="G822" s="132"/>
      <c r="H822" s="132"/>
      <c r="I822" s="132"/>
      <c r="J822" s="132"/>
      <c r="K822" s="132"/>
      <c r="L822" s="132"/>
      <c r="M822" s="135"/>
      <c r="N822" s="135"/>
      <c r="O822" s="132"/>
      <c r="P822" s="139"/>
      <c r="Q822" s="132"/>
      <c r="R822" s="135"/>
      <c r="S822" s="132"/>
      <c r="T822" s="132"/>
      <c r="U822" s="132"/>
    </row>
    <row r="823" ht="12.75" customHeight="1">
      <c r="A823" s="132"/>
      <c r="B823" s="132"/>
      <c r="C823" s="132"/>
      <c r="D823" s="132"/>
      <c r="E823" s="133"/>
      <c r="F823" s="132"/>
      <c r="G823" s="132"/>
      <c r="H823" s="132"/>
      <c r="I823" s="132"/>
      <c r="J823" s="132"/>
      <c r="K823" s="132"/>
      <c r="L823" s="132"/>
      <c r="M823" s="135"/>
      <c r="N823" s="135"/>
      <c r="O823" s="132"/>
      <c r="P823" s="139"/>
      <c r="Q823" s="132"/>
      <c r="R823" s="135"/>
      <c r="S823" s="132"/>
      <c r="T823" s="132"/>
      <c r="U823" s="132"/>
    </row>
    <row r="824" ht="12.75" customHeight="1">
      <c r="A824" s="132"/>
      <c r="B824" s="132"/>
      <c r="C824" s="132"/>
      <c r="D824" s="132"/>
      <c r="E824" s="133"/>
      <c r="F824" s="132"/>
      <c r="G824" s="132"/>
      <c r="H824" s="132"/>
      <c r="I824" s="132"/>
      <c r="J824" s="132"/>
      <c r="K824" s="132"/>
      <c r="L824" s="132"/>
      <c r="M824" s="135"/>
      <c r="N824" s="135"/>
      <c r="O824" s="132"/>
      <c r="P824" s="139"/>
      <c r="Q824" s="132"/>
      <c r="R824" s="135"/>
      <c r="S824" s="132"/>
      <c r="T824" s="132"/>
      <c r="U824" s="132"/>
    </row>
    <row r="825" ht="12.75" customHeight="1">
      <c r="A825" s="132"/>
      <c r="B825" s="132"/>
      <c r="C825" s="132"/>
      <c r="D825" s="132"/>
      <c r="E825" s="133"/>
      <c r="F825" s="132"/>
      <c r="G825" s="132"/>
      <c r="H825" s="132"/>
      <c r="I825" s="132"/>
      <c r="J825" s="132"/>
      <c r="K825" s="132"/>
      <c r="L825" s="132"/>
      <c r="M825" s="135"/>
      <c r="N825" s="135"/>
      <c r="O825" s="132"/>
      <c r="P825" s="139"/>
      <c r="Q825" s="132"/>
      <c r="R825" s="135"/>
      <c r="S825" s="132"/>
      <c r="T825" s="132"/>
      <c r="U825" s="132"/>
    </row>
    <row r="826" ht="12.75" customHeight="1">
      <c r="A826" s="132"/>
      <c r="B826" s="132"/>
      <c r="C826" s="132"/>
      <c r="D826" s="132"/>
      <c r="E826" s="133"/>
      <c r="F826" s="132"/>
      <c r="G826" s="132"/>
      <c r="H826" s="132"/>
      <c r="I826" s="132"/>
      <c r="J826" s="132"/>
      <c r="K826" s="132"/>
      <c r="L826" s="132"/>
      <c r="M826" s="135"/>
      <c r="N826" s="135"/>
      <c r="O826" s="132"/>
      <c r="P826" s="139"/>
      <c r="Q826" s="132"/>
      <c r="R826" s="135"/>
      <c r="S826" s="132"/>
      <c r="T826" s="132"/>
      <c r="U826" s="132"/>
    </row>
    <row r="827" ht="12.75" customHeight="1">
      <c r="A827" s="132"/>
      <c r="B827" s="132"/>
      <c r="C827" s="132"/>
      <c r="D827" s="132"/>
      <c r="E827" s="133"/>
      <c r="F827" s="132"/>
      <c r="G827" s="132"/>
      <c r="H827" s="132"/>
      <c r="I827" s="132"/>
      <c r="J827" s="132"/>
      <c r="K827" s="132"/>
      <c r="L827" s="132"/>
      <c r="M827" s="135"/>
      <c r="N827" s="135"/>
      <c r="O827" s="132"/>
      <c r="P827" s="139"/>
      <c r="Q827" s="132"/>
      <c r="R827" s="135"/>
      <c r="S827" s="132"/>
      <c r="T827" s="132"/>
      <c r="U827" s="132"/>
    </row>
    <row r="828" ht="12.75" customHeight="1">
      <c r="A828" s="132"/>
      <c r="B828" s="132"/>
      <c r="C828" s="132"/>
      <c r="D828" s="132"/>
      <c r="E828" s="133"/>
      <c r="F828" s="132"/>
      <c r="G828" s="132"/>
      <c r="H828" s="132"/>
      <c r="I828" s="132"/>
      <c r="J828" s="132"/>
      <c r="K828" s="132"/>
      <c r="L828" s="132"/>
      <c r="M828" s="135"/>
      <c r="N828" s="135"/>
      <c r="O828" s="132"/>
      <c r="P828" s="139"/>
      <c r="Q828" s="132"/>
      <c r="R828" s="135"/>
      <c r="S828" s="132"/>
      <c r="T828" s="132"/>
      <c r="U828" s="132"/>
    </row>
    <row r="829" ht="12.75" customHeight="1">
      <c r="A829" s="132"/>
      <c r="B829" s="132"/>
      <c r="C829" s="132"/>
      <c r="D829" s="132"/>
      <c r="E829" s="133"/>
      <c r="F829" s="132"/>
      <c r="G829" s="132"/>
      <c r="H829" s="132"/>
      <c r="I829" s="132"/>
      <c r="J829" s="132"/>
      <c r="K829" s="132"/>
      <c r="L829" s="132"/>
      <c r="M829" s="135"/>
      <c r="N829" s="135"/>
      <c r="O829" s="132"/>
      <c r="P829" s="139"/>
      <c r="Q829" s="132"/>
      <c r="R829" s="135"/>
      <c r="S829" s="132"/>
      <c r="T829" s="132"/>
      <c r="U829" s="132"/>
    </row>
    <row r="830" ht="12.75" customHeight="1">
      <c r="A830" s="132"/>
      <c r="B830" s="132"/>
      <c r="C830" s="132"/>
      <c r="D830" s="132"/>
      <c r="E830" s="133"/>
      <c r="F830" s="132"/>
      <c r="G830" s="132"/>
      <c r="H830" s="132"/>
      <c r="I830" s="132"/>
      <c r="J830" s="132"/>
      <c r="K830" s="132"/>
      <c r="L830" s="132"/>
      <c r="M830" s="135"/>
      <c r="N830" s="135"/>
      <c r="O830" s="132"/>
      <c r="P830" s="139"/>
      <c r="Q830" s="132"/>
      <c r="R830" s="135"/>
      <c r="S830" s="132"/>
      <c r="T830" s="132"/>
      <c r="U830" s="132"/>
    </row>
    <row r="831" ht="12.75" customHeight="1">
      <c r="A831" s="132"/>
      <c r="B831" s="132"/>
      <c r="C831" s="132"/>
      <c r="D831" s="132"/>
      <c r="E831" s="133"/>
      <c r="F831" s="132"/>
      <c r="G831" s="132"/>
      <c r="H831" s="132"/>
      <c r="I831" s="132"/>
      <c r="J831" s="132"/>
      <c r="K831" s="132"/>
      <c r="L831" s="132"/>
      <c r="M831" s="135"/>
      <c r="N831" s="135"/>
      <c r="O831" s="132"/>
      <c r="P831" s="139"/>
      <c r="Q831" s="132"/>
      <c r="R831" s="135"/>
      <c r="S831" s="132"/>
      <c r="T831" s="132"/>
      <c r="U831" s="132"/>
    </row>
    <row r="832" ht="12.75" customHeight="1">
      <c r="A832" s="132"/>
      <c r="B832" s="132"/>
      <c r="C832" s="132"/>
      <c r="D832" s="132"/>
      <c r="E832" s="133"/>
      <c r="F832" s="132"/>
      <c r="G832" s="132"/>
      <c r="H832" s="132"/>
      <c r="I832" s="132"/>
      <c r="J832" s="132"/>
      <c r="K832" s="132"/>
      <c r="L832" s="132"/>
      <c r="M832" s="135"/>
      <c r="N832" s="135"/>
      <c r="O832" s="132"/>
      <c r="P832" s="139"/>
      <c r="Q832" s="132"/>
      <c r="R832" s="135"/>
      <c r="S832" s="132"/>
      <c r="T832" s="132"/>
      <c r="U832" s="132"/>
    </row>
    <row r="833" ht="12.75" customHeight="1">
      <c r="A833" s="132"/>
      <c r="B833" s="132"/>
      <c r="C833" s="132"/>
      <c r="D833" s="132"/>
      <c r="E833" s="133"/>
      <c r="F833" s="132"/>
      <c r="G833" s="132"/>
      <c r="H833" s="132"/>
      <c r="I833" s="132"/>
      <c r="J833" s="132"/>
      <c r="K833" s="132"/>
      <c r="L833" s="132"/>
      <c r="M833" s="135"/>
      <c r="N833" s="135"/>
      <c r="O833" s="132"/>
      <c r="P833" s="139"/>
      <c r="Q833" s="132"/>
      <c r="R833" s="135"/>
      <c r="S833" s="132"/>
      <c r="T833" s="132"/>
      <c r="U833" s="132"/>
    </row>
    <row r="834" ht="12.75" customHeight="1">
      <c r="A834" s="132"/>
      <c r="B834" s="132"/>
      <c r="C834" s="132"/>
      <c r="D834" s="132"/>
      <c r="E834" s="133"/>
      <c r="F834" s="132"/>
      <c r="G834" s="132"/>
      <c r="H834" s="132"/>
      <c r="I834" s="132"/>
      <c r="J834" s="132"/>
      <c r="K834" s="132"/>
      <c r="L834" s="132"/>
      <c r="M834" s="135"/>
      <c r="N834" s="135"/>
      <c r="O834" s="132"/>
      <c r="P834" s="139"/>
      <c r="Q834" s="132"/>
      <c r="R834" s="135"/>
      <c r="S834" s="132"/>
      <c r="T834" s="132"/>
      <c r="U834" s="132"/>
    </row>
    <row r="835" ht="12.75" customHeight="1">
      <c r="A835" s="132"/>
      <c r="B835" s="132"/>
      <c r="C835" s="132"/>
      <c r="D835" s="132"/>
      <c r="E835" s="133"/>
      <c r="F835" s="132"/>
      <c r="G835" s="132"/>
      <c r="H835" s="132"/>
      <c r="I835" s="132"/>
      <c r="J835" s="132"/>
      <c r="K835" s="132"/>
      <c r="L835" s="132"/>
      <c r="M835" s="135"/>
      <c r="N835" s="135"/>
      <c r="O835" s="132"/>
      <c r="P835" s="139"/>
      <c r="Q835" s="132"/>
      <c r="R835" s="135"/>
      <c r="S835" s="132"/>
      <c r="T835" s="132"/>
      <c r="U835" s="132"/>
    </row>
    <row r="836" ht="12.75" customHeight="1">
      <c r="A836" s="132"/>
      <c r="B836" s="132"/>
      <c r="C836" s="132"/>
      <c r="D836" s="132"/>
      <c r="E836" s="133"/>
      <c r="F836" s="132"/>
      <c r="G836" s="132"/>
      <c r="H836" s="132"/>
      <c r="I836" s="132"/>
      <c r="J836" s="132"/>
      <c r="K836" s="132"/>
      <c r="L836" s="132"/>
      <c r="M836" s="135"/>
      <c r="N836" s="135"/>
      <c r="O836" s="132"/>
      <c r="P836" s="139"/>
      <c r="Q836" s="132"/>
      <c r="R836" s="135"/>
      <c r="S836" s="132"/>
      <c r="T836" s="132"/>
      <c r="U836" s="132"/>
    </row>
    <row r="837" ht="12.75" customHeight="1">
      <c r="A837" s="132"/>
      <c r="B837" s="132"/>
      <c r="C837" s="132"/>
      <c r="D837" s="132"/>
      <c r="E837" s="133"/>
      <c r="F837" s="132"/>
      <c r="G837" s="132"/>
      <c r="H837" s="132"/>
      <c r="I837" s="132"/>
      <c r="J837" s="132"/>
      <c r="K837" s="132"/>
      <c r="L837" s="132"/>
      <c r="M837" s="135"/>
      <c r="N837" s="135"/>
      <c r="O837" s="132"/>
      <c r="P837" s="139"/>
      <c r="Q837" s="132"/>
      <c r="R837" s="135"/>
      <c r="S837" s="132"/>
      <c r="T837" s="132"/>
      <c r="U837" s="132"/>
    </row>
    <row r="838" ht="12.75" customHeight="1">
      <c r="A838" s="132"/>
      <c r="B838" s="132"/>
      <c r="C838" s="132"/>
      <c r="D838" s="132"/>
      <c r="E838" s="133"/>
      <c r="F838" s="132"/>
      <c r="G838" s="132"/>
      <c r="H838" s="132"/>
      <c r="I838" s="132"/>
      <c r="J838" s="132"/>
      <c r="K838" s="132"/>
      <c r="L838" s="132"/>
      <c r="M838" s="135"/>
      <c r="N838" s="135"/>
      <c r="O838" s="132"/>
      <c r="P838" s="139"/>
      <c r="Q838" s="132"/>
      <c r="R838" s="135"/>
      <c r="S838" s="132"/>
      <c r="T838" s="132"/>
      <c r="U838" s="132"/>
    </row>
    <row r="839" ht="12.75" customHeight="1">
      <c r="A839" s="132"/>
      <c r="B839" s="132"/>
      <c r="C839" s="132"/>
      <c r="D839" s="132"/>
      <c r="E839" s="133"/>
      <c r="F839" s="132"/>
      <c r="G839" s="132"/>
      <c r="H839" s="132"/>
      <c r="I839" s="132"/>
      <c r="J839" s="132"/>
      <c r="K839" s="132"/>
      <c r="L839" s="132"/>
      <c r="M839" s="135"/>
      <c r="N839" s="135"/>
      <c r="O839" s="132"/>
      <c r="P839" s="139"/>
      <c r="Q839" s="132"/>
      <c r="R839" s="135"/>
      <c r="S839" s="132"/>
      <c r="T839" s="132"/>
      <c r="U839" s="132"/>
    </row>
    <row r="840" ht="12.75" customHeight="1">
      <c r="A840" s="132"/>
      <c r="B840" s="132"/>
      <c r="C840" s="132"/>
      <c r="D840" s="132"/>
      <c r="E840" s="133"/>
      <c r="F840" s="132"/>
      <c r="G840" s="132"/>
      <c r="H840" s="132"/>
      <c r="I840" s="132"/>
      <c r="J840" s="132"/>
      <c r="K840" s="132"/>
      <c r="L840" s="132"/>
      <c r="M840" s="135"/>
      <c r="N840" s="135"/>
      <c r="O840" s="132"/>
      <c r="P840" s="139"/>
      <c r="Q840" s="132"/>
      <c r="R840" s="135"/>
      <c r="S840" s="132"/>
      <c r="T840" s="132"/>
      <c r="U840" s="132"/>
    </row>
    <row r="841" ht="12.75" customHeight="1">
      <c r="A841" s="132"/>
      <c r="B841" s="132"/>
      <c r="C841" s="132"/>
      <c r="D841" s="132"/>
      <c r="E841" s="133"/>
      <c r="F841" s="132"/>
      <c r="G841" s="132"/>
      <c r="H841" s="132"/>
      <c r="I841" s="132"/>
      <c r="J841" s="132"/>
      <c r="K841" s="132"/>
      <c r="L841" s="132"/>
      <c r="M841" s="135"/>
      <c r="N841" s="135"/>
      <c r="O841" s="132"/>
      <c r="P841" s="139"/>
      <c r="Q841" s="132"/>
      <c r="R841" s="135"/>
      <c r="S841" s="132"/>
      <c r="T841" s="132"/>
      <c r="U841" s="132"/>
    </row>
    <row r="842" ht="12.75" customHeight="1">
      <c r="A842" s="132"/>
      <c r="B842" s="132"/>
      <c r="C842" s="132"/>
      <c r="D842" s="132"/>
      <c r="E842" s="133"/>
      <c r="F842" s="132"/>
      <c r="G842" s="132"/>
      <c r="H842" s="132"/>
      <c r="I842" s="132"/>
      <c r="J842" s="132"/>
      <c r="K842" s="132"/>
      <c r="L842" s="132"/>
      <c r="M842" s="135"/>
      <c r="N842" s="135"/>
      <c r="O842" s="132"/>
      <c r="P842" s="139"/>
      <c r="Q842" s="132"/>
      <c r="R842" s="135"/>
      <c r="S842" s="132"/>
      <c r="T842" s="132"/>
      <c r="U842" s="132"/>
    </row>
    <row r="843" ht="12.75" customHeight="1">
      <c r="A843" s="132"/>
      <c r="B843" s="132"/>
      <c r="C843" s="132"/>
      <c r="D843" s="132"/>
      <c r="E843" s="133"/>
      <c r="F843" s="132"/>
      <c r="G843" s="132"/>
      <c r="H843" s="132"/>
      <c r="I843" s="132"/>
      <c r="J843" s="132"/>
      <c r="K843" s="132"/>
      <c r="L843" s="132"/>
      <c r="M843" s="135"/>
      <c r="N843" s="135"/>
      <c r="O843" s="132"/>
      <c r="P843" s="139"/>
      <c r="Q843" s="132"/>
      <c r="R843" s="135"/>
      <c r="S843" s="132"/>
      <c r="T843" s="132"/>
      <c r="U843" s="132"/>
    </row>
    <row r="844" ht="12.75" customHeight="1">
      <c r="A844" s="132"/>
      <c r="B844" s="132"/>
      <c r="C844" s="132"/>
      <c r="D844" s="132"/>
      <c r="E844" s="133"/>
      <c r="F844" s="132"/>
      <c r="G844" s="132"/>
      <c r="H844" s="132"/>
      <c r="I844" s="132"/>
      <c r="J844" s="132"/>
      <c r="K844" s="132"/>
      <c r="L844" s="132"/>
      <c r="M844" s="135"/>
      <c r="N844" s="135"/>
      <c r="O844" s="132"/>
      <c r="P844" s="139"/>
      <c r="Q844" s="132"/>
      <c r="R844" s="135"/>
      <c r="S844" s="132"/>
      <c r="T844" s="132"/>
      <c r="U844" s="132"/>
    </row>
    <row r="845" ht="12.75" customHeight="1">
      <c r="A845" s="132"/>
      <c r="B845" s="132"/>
      <c r="C845" s="132"/>
      <c r="D845" s="132"/>
      <c r="E845" s="133"/>
      <c r="F845" s="132"/>
      <c r="G845" s="132"/>
      <c r="H845" s="132"/>
      <c r="I845" s="132"/>
      <c r="J845" s="132"/>
      <c r="K845" s="132"/>
      <c r="L845" s="132"/>
      <c r="M845" s="135"/>
      <c r="N845" s="135"/>
      <c r="O845" s="132"/>
      <c r="P845" s="139"/>
      <c r="Q845" s="132"/>
      <c r="R845" s="135"/>
      <c r="S845" s="132"/>
      <c r="T845" s="132"/>
      <c r="U845" s="132"/>
    </row>
    <row r="846" ht="12.75" customHeight="1">
      <c r="A846" s="132"/>
      <c r="B846" s="132"/>
      <c r="C846" s="132"/>
      <c r="D846" s="132"/>
      <c r="E846" s="133"/>
      <c r="F846" s="132"/>
      <c r="G846" s="132"/>
      <c r="H846" s="132"/>
      <c r="I846" s="132"/>
      <c r="J846" s="132"/>
      <c r="K846" s="132"/>
      <c r="L846" s="132"/>
      <c r="M846" s="135"/>
      <c r="N846" s="135"/>
      <c r="O846" s="132"/>
      <c r="P846" s="139"/>
      <c r="Q846" s="132"/>
      <c r="R846" s="135"/>
      <c r="S846" s="132"/>
      <c r="T846" s="132"/>
      <c r="U846" s="132"/>
    </row>
    <row r="847" ht="12.75" customHeight="1">
      <c r="A847" s="132"/>
      <c r="B847" s="132"/>
      <c r="C847" s="132"/>
      <c r="D847" s="132"/>
      <c r="E847" s="133"/>
      <c r="F847" s="132"/>
      <c r="G847" s="132"/>
      <c r="H847" s="132"/>
      <c r="I847" s="132"/>
      <c r="J847" s="132"/>
      <c r="K847" s="132"/>
      <c r="L847" s="132"/>
      <c r="M847" s="135"/>
      <c r="N847" s="135"/>
      <c r="O847" s="132"/>
      <c r="P847" s="139"/>
      <c r="Q847" s="132"/>
      <c r="R847" s="135"/>
      <c r="S847" s="132"/>
      <c r="T847" s="132"/>
      <c r="U847" s="132"/>
    </row>
    <row r="848" ht="12.75" customHeight="1">
      <c r="A848" s="132"/>
      <c r="B848" s="132"/>
      <c r="C848" s="132"/>
      <c r="D848" s="132"/>
      <c r="E848" s="133"/>
      <c r="F848" s="132"/>
      <c r="G848" s="132"/>
      <c r="H848" s="132"/>
      <c r="I848" s="132"/>
      <c r="J848" s="132"/>
      <c r="K848" s="132"/>
      <c r="L848" s="132"/>
      <c r="M848" s="135"/>
      <c r="N848" s="135"/>
      <c r="O848" s="132"/>
      <c r="P848" s="139"/>
      <c r="Q848" s="132"/>
      <c r="R848" s="135"/>
      <c r="S848" s="132"/>
      <c r="T848" s="132"/>
      <c r="U848" s="132"/>
    </row>
    <row r="849" ht="12.75" customHeight="1">
      <c r="A849" s="132"/>
      <c r="B849" s="132"/>
      <c r="C849" s="132"/>
      <c r="D849" s="132"/>
      <c r="E849" s="133"/>
      <c r="F849" s="132"/>
      <c r="G849" s="132"/>
      <c r="H849" s="132"/>
      <c r="I849" s="132"/>
      <c r="J849" s="132"/>
      <c r="K849" s="132"/>
      <c r="L849" s="132"/>
      <c r="M849" s="135"/>
      <c r="N849" s="135"/>
      <c r="O849" s="132"/>
      <c r="P849" s="139"/>
      <c r="Q849" s="132"/>
      <c r="R849" s="135"/>
      <c r="S849" s="132"/>
      <c r="T849" s="132"/>
      <c r="U849" s="132"/>
    </row>
    <row r="850" ht="12.75" customHeight="1">
      <c r="A850" s="132"/>
      <c r="B850" s="132"/>
      <c r="C850" s="132"/>
      <c r="D850" s="132"/>
      <c r="E850" s="133"/>
      <c r="F850" s="132"/>
      <c r="G850" s="132"/>
      <c r="H850" s="132"/>
      <c r="I850" s="132"/>
      <c r="J850" s="132"/>
      <c r="K850" s="132"/>
      <c r="L850" s="132"/>
      <c r="M850" s="135"/>
      <c r="N850" s="135"/>
      <c r="O850" s="132"/>
      <c r="P850" s="139"/>
      <c r="Q850" s="132"/>
      <c r="R850" s="135"/>
      <c r="S850" s="132"/>
      <c r="T850" s="132"/>
      <c r="U850" s="132"/>
    </row>
    <row r="851" ht="12.75" customHeight="1">
      <c r="A851" s="132"/>
      <c r="B851" s="132"/>
      <c r="C851" s="132"/>
      <c r="D851" s="132"/>
      <c r="E851" s="133"/>
      <c r="F851" s="132"/>
      <c r="G851" s="132"/>
      <c r="H851" s="132"/>
      <c r="I851" s="132"/>
      <c r="J851" s="132"/>
      <c r="K851" s="132"/>
      <c r="L851" s="132"/>
      <c r="M851" s="135"/>
      <c r="N851" s="135"/>
      <c r="O851" s="132"/>
      <c r="P851" s="139"/>
      <c r="Q851" s="132"/>
      <c r="R851" s="135"/>
      <c r="S851" s="132"/>
      <c r="T851" s="132"/>
      <c r="U851" s="132"/>
    </row>
    <row r="852" ht="12.75" customHeight="1">
      <c r="A852" s="132"/>
      <c r="B852" s="132"/>
      <c r="C852" s="132"/>
      <c r="D852" s="132"/>
      <c r="E852" s="133"/>
      <c r="F852" s="132"/>
      <c r="G852" s="132"/>
      <c r="H852" s="132"/>
      <c r="I852" s="132"/>
      <c r="J852" s="132"/>
      <c r="K852" s="132"/>
      <c r="L852" s="132"/>
      <c r="M852" s="135"/>
      <c r="N852" s="135"/>
      <c r="O852" s="132"/>
      <c r="P852" s="139"/>
      <c r="Q852" s="132"/>
      <c r="R852" s="135"/>
      <c r="S852" s="132"/>
      <c r="T852" s="132"/>
      <c r="U852" s="132"/>
    </row>
    <row r="853" ht="12.75" customHeight="1">
      <c r="A853" s="132"/>
      <c r="B853" s="132"/>
      <c r="C853" s="132"/>
      <c r="D853" s="132"/>
      <c r="E853" s="133"/>
      <c r="F853" s="132"/>
      <c r="G853" s="132"/>
      <c r="H853" s="132"/>
      <c r="I853" s="132"/>
      <c r="J853" s="132"/>
      <c r="K853" s="132"/>
      <c r="L853" s="132"/>
      <c r="M853" s="135"/>
      <c r="N853" s="135"/>
      <c r="O853" s="132"/>
      <c r="P853" s="139"/>
      <c r="Q853" s="132"/>
      <c r="R853" s="135"/>
      <c r="S853" s="132"/>
      <c r="T853" s="132"/>
      <c r="U853" s="132"/>
    </row>
    <row r="854" ht="12.75" customHeight="1">
      <c r="A854" s="132"/>
      <c r="B854" s="132"/>
      <c r="C854" s="132"/>
      <c r="D854" s="132"/>
      <c r="E854" s="133"/>
      <c r="F854" s="132"/>
      <c r="G854" s="132"/>
      <c r="H854" s="132"/>
      <c r="I854" s="132"/>
      <c r="J854" s="132"/>
      <c r="K854" s="132"/>
      <c r="L854" s="132"/>
      <c r="M854" s="135"/>
      <c r="N854" s="135"/>
      <c r="O854" s="132"/>
      <c r="P854" s="139"/>
      <c r="Q854" s="132"/>
      <c r="R854" s="135"/>
      <c r="S854" s="132"/>
      <c r="T854" s="132"/>
      <c r="U854" s="132"/>
    </row>
    <row r="855" ht="12.75" customHeight="1">
      <c r="A855" s="132"/>
      <c r="B855" s="132"/>
      <c r="C855" s="132"/>
      <c r="D855" s="132"/>
      <c r="E855" s="133"/>
      <c r="F855" s="132"/>
      <c r="G855" s="132"/>
      <c r="H855" s="132"/>
      <c r="I855" s="132"/>
      <c r="J855" s="132"/>
      <c r="K855" s="132"/>
      <c r="L855" s="132"/>
      <c r="M855" s="135"/>
      <c r="N855" s="135"/>
      <c r="O855" s="132"/>
      <c r="P855" s="139"/>
      <c r="Q855" s="132"/>
      <c r="R855" s="135"/>
      <c r="S855" s="132"/>
      <c r="T855" s="132"/>
      <c r="U855" s="132"/>
    </row>
    <row r="856" ht="12.75" customHeight="1">
      <c r="A856" s="132"/>
      <c r="B856" s="132"/>
      <c r="C856" s="132"/>
      <c r="D856" s="132"/>
      <c r="E856" s="133"/>
      <c r="F856" s="132"/>
      <c r="G856" s="132"/>
      <c r="H856" s="132"/>
      <c r="I856" s="132"/>
      <c r="J856" s="132"/>
      <c r="K856" s="132"/>
      <c r="L856" s="132"/>
      <c r="M856" s="135"/>
      <c r="N856" s="135"/>
      <c r="O856" s="132"/>
      <c r="P856" s="139"/>
      <c r="Q856" s="132"/>
      <c r="R856" s="135"/>
      <c r="S856" s="132"/>
      <c r="T856" s="132"/>
      <c r="U856" s="132"/>
    </row>
    <row r="857" ht="12.75" customHeight="1">
      <c r="A857" s="132"/>
      <c r="B857" s="132"/>
      <c r="C857" s="132"/>
      <c r="D857" s="132"/>
      <c r="E857" s="133"/>
      <c r="F857" s="132"/>
      <c r="G857" s="132"/>
      <c r="H857" s="132"/>
      <c r="I857" s="132"/>
      <c r="J857" s="132"/>
      <c r="K857" s="132"/>
      <c r="L857" s="132"/>
      <c r="M857" s="135"/>
      <c r="N857" s="135"/>
      <c r="O857" s="132"/>
      <c r="P857" s="139"/>
      <c r="Q857" s="132"/>
      <c r="R857" s="135"/>
      <c r="S857" s="132"/>
      <c r="T857" s="132"/>
      <c r="U857" s="132"/>
    </row>
    <row r="858" ht="12.75" customHeight="1">
      <c r="A858" s="132"/>
      <c r="B858" s="132"/>
      <c r="C858" s="132"/>
      <c r="D858" s="132"/>
      <c r="E858" s="133"/>
      <c r="F858" s="132"/>
      <c r="G858" s="132"/>
      <c r="H858" s="132"/>
      <c r="I858" s="132"/>
      <c r="J858" s="132"/>
      <c r="K858" s="132"/>
      <c r="L858" s="132"/>
      <c r="M858" s="135"/>
      <c r="N858" s="135"/>
      <c r="O858" s="132"/>
      <c r="P858" s="139"/>
      <c r="Q858" s="132"/>
      <c r="R858" s="135"/>
      <c r="S858" s="132"/>
      <c r="T858" s="132"/>
      <c r="U858" s="132"/>
    </row>
    <row r="859" ht="12.75" customHeight="1">
      <c r="A859" s="132"/>
      <c r="B859" s="132"/>
      <c r="C859" s="132"/>
      <c r="D859" s="132"/>
      <c r="E859" s="133"/>
      <c r="F859" s="132"/>
      <c r="G859" s="132"/>
      <c r="H859" s="132"/>
      <c r="I859" s="132"/>
      <c r="J859" s="132"/>
      <c r="K859" s="132"/>
      <c r="L859" s="132"/>
      <c r="M859" s="135"/>
      <c r="N859" s="135"/>
      <c r="O859" s="132"/>
      <c r="P859" s="139"/>
      <c r="Q859" s="132"/>
      <c r="R859" s="135"/>
      <c r="S859" s="132"/>
      <c r="T859" s="132"/>
      <c r="U859" s="132"/>
    </row>
    <row r="860" ht="12.75" customHeight="1">
      <c r="A860" s="132"/>
      <c r="B860" s="132"/>
      <c r="C860" s="132"/>
      <c r="D860" s="132"/>
      <c r="E860" s="133"/>
      <c r="F860" s="132"/>
      <c r="G860" s="132"/>
      <c r="H860" s="132"/>
      <c r="I860" s="132"/>
      <c r="J860" s="132"/>
      <c r="K860" s="132"/>
      <c r="L860" s="132"/>
      <c r="M860" s="135"/>
      <c r="N860" s="135"/>
      <c r="O860" s="132"/>
      <c r="P860" s="139"/>
      <c r="Q860" s="132"/>
      <c r="R860" s="135"/>
      <c r="S860" s="132"/>
      <c r="T860" s="132"/>
      <c r="U860" s="132"/>
    </row>
    <row r="861" ht="12.75" customHeight="1">
      <c r="A861" s="132"/>
      <c r="B861" s="132"/>
      <c r="C861" s="132"/>
      <c r="D861" s="132"/>
      <c r="E861" s="133"/>
      <c r="F861" s="132"/>
      <c r="G861" s="132"/>
      <c r="H861" s="132"/>
      <c r="I861" s="132"/>
      <c r="J861" s="132"/>
      <c r="K861" s="132"/>
      <c r="L861" s="132"/>
      <c r="M861" s="135"/>
      <c r="N861" s="135"/>
      <c r="O861" s="132"/>
      <c r="P861" s="139"/>
      <c r="Q861" s="132"/>
      <c r="R861" s="135"/>
      <c r="S861" s="132"/>
      <c r="T861" s="132"/>
      <c r="U861" s="132"/>
    </row>
    <row r="862" ht="12.75" customHeight="1">
      <c r="A862" s="132"/>
      <c r="B862" s="132"/>
      <c r="C862" s="132"/>
      <c r="D862" s="132"/>
      <c r="E862" s="133"/>
      <c r="F862" s="132"/>
      <c r="G862" s="132"/>
      <c r="H862" s="132"/>
      <c r="I862" s="132"/>
      <c r="J862" s="132"/>
      <c r="K862" s="132"/>
      <c r="L862" s="132"/>
      <c r="M862" s="135"/>
      <c r="N862" s="135"/>
      <c r="O862" s="132"/>
      <c r="P862" s="139"/>
      <c r="Q862" s="132"/>
      <c r="R862" s="135"/>
      <c r="S862" s="132"/>
      <c r="T862" s="132"/>
      <c r="U862" s="132"/>
    </row>
    <row r="863" ht="12.75" customHeight="1">
      <c r="A863" s="132"/>
      <c r="B863" s="132"/>
      <c r="C863" s="132"/>
      <c r="D863" s="132"/>
      <c r="E863" s="133"/>
      <c r="F863" s="132"/>
      <c r="G863" s="132"/>
      <c r="H863" s="132"/>
      <c r="I863" s="132"/>
      <c r="J863" s="132"/>
      <c r="K863" s="132"/>
      <c r="L863" s="132"/>
      <c r="M863" s="135"/>
      <c r="N863" s="135"/>
      <c r="O863" s="132"/>
      <c r="P863" s="139"/>
      <c r="Q863" s="132"/>
      <c r="R863" s="135"/>
      <c r="S863" s="132"/>
      <c r="T863" s="132"/>
      <c r="U863" s="132"/>
    </row>
    <row r="864" ht="12.75" customHeight="1">
      <c r="A864" s="132"/>
      <c r="B864" s="132"/>
      <c r="C864" s="132"/>
      <c r="D864" s="132"/>
      <c r="E864" s="133"/>
      <c r="F864" s="132"/>
      <c r="G864" s="132"/>
      <c r="H864" s="132"/>
      <c r="I864" s="132"/>
      <c r="J864" s="132"/>
      <c r="K864" s="132"/>
      <c r="L864" s="132"/>
      <c r="M864" s="135"/>
      <c r="N864" s="135"/>
      <c r="O864" s="132"/>
      <c r="P864" s="139"/>
      <c r="Q864" s="132"/>
      <c r="R864" s="135"/>
      <c r="S864" s="132"/>
      <c r="T864" s="132"/>
      <c r="U864" s="132"/>
    </row>
    <row r="865" ht="12.75" customHeight="1">
      <c r="A865" s="132"/>
      <c r="B865" s="132"/>
      <c r="C865" s="132"/>
      <c r="D865" s="132"/>
      <c r="E865" s="133"/>
      <c r="F865" s="132"/>
      <c r="G865" s="132"/>
      <c r="H865" s="132"/>
      <c r="I865" s="132"/>
      <c r="J865" s="132"/>
      <c r="K865" s="132"/>
      <c r="L865" s="132"/>
      <c r="M865" s="135"/>
      <c r="N865" s="135"/>
      <c r="O865" s="132"/>
      <c r="P865" s="139"/>
      <c r="Q865" s="132"/>
      <c r="R865" s="135"/>
      <c r="S865" s="132"/>
      <c r="T865" s="132"/>
      <c r="U865" s="132"/>
    </row>
    <row r="866" ht="12.75" customHeight="1">
      <c r="A866" s="132"/>
      <c r="B866" s="132"/>
      <c r="C866" s="132"/>
      <c r="D866" s="132"/>
      <c r="E866" s="133"/>
      <c r="F866" s="132"/>
      <c r="G866" s="132"/>
      <c r="H866" s="132"/>
      <c r="I866" s="132"/>
      <c r="J866" s="132"/>
      <c r="K866" s="132"/>
      <c r="L866" s="132"/>
      <c r="M866" s="135"/>
      <c r="N866" s="135"/>
      <c r="O866" s="132"/>
      <c r="P866" s="139"/>
      <c r="Q866" s="132"/>
      <c r="R866" s="135"/>
      <c r="S866" s="132"/>
      <c r="T866" s="132"/>
      <c r="U866" s="132"/>
    </row>
    <row r="867" ht="12.75" customHeight="1">
      <c r="A867" s="132"/>
      <c r="B867" s="132"/>
      <c r="C867" s="132"/>
      <c r="D867" s="132"/>
      <c r="E867" s="133"/>
      <c r="F867" s="132"/>
      <c r="G867" s="132"/>
      <c r="H867" s="132"/>
      <c r="I867" s="132"/>
      <c r="J867" s="132"/>
      <c r="K867" s="132"/>
      <c r="L867" s="132"/>
      <c r="M867" s="135"/>
      <c r="N867" s="135"/>
      <c r="O867" s="132"/>
      <c r="P867" s="139"/>
      <c r="Q867" s="132"/>
      <c r="R867" s="135"/>
      <c r="S867" s="132"/>
      <c r="T867" s="132"/>
      <c r="U867" s="132"/>
    </row>
    <row r="868" ht="12.75" customHeight="1">
      <c r="A868" s="132"/>
      <c r="B868" s="132"/>
      <c r="C868" s="132"/>
      <c r="D868" s="132"/>
      <c r="E868" s="133"/>
      <c r="F868" s="132"/>
      <c r="G868" s="132"/>
      <c r="H868" s="132"/>
      <c r="I868" s="132"/>
      <c r="J868" s="132"/>
      <c r="K868" s="132"/>
      <c r="L868" s="132"/>
      <c r="M868" s="135"/>
      <c r="N868" s="135"/>
      <c r="O868" s="132"/>
      <c r="P868" s="139"/>
      <c r="Q868" s="132"/>
      <c r="R868" s="135"/>
      <c r="S868" s="132"/>
      <c r="T868" s="132"/>
      <c r="U868" s="132"/>
    </row>
    <row r="869" ht="12.75" customHeight="1">
      <c r="A869" s="132"/>
      <c r="B869" s="132"/>
      <c r="C869" s="132"/>
      <c r="D869" s="132"/>
      <c r="E869" s="133"/>
      <c r="F869" s="132"/>
      <c r="G869" s="132"/>
      <c r="H869" s="132"/>
      <c r="I869" s="132"/>
      <c r="J869" s="132"/>
      <c r="K869" s="132"/>
      <c r="L869" s="132"/>
      <c r="M869" s="135"/>
      <c r="N869" s="135"/>
      <c r="O869" s="132"/>
      <c r="P869" s="139"/>
      <c r="Q869" s="132"/>
      <c r="R869" s="135"/>
      <c r="S869" s="132"/>
      <c r="T869" s="132"/>
      <c r="U869" s="132"/>
    </row>
    <row r="870" ht="12.75" customHeight="1">
      <c r="A870" s="132"/>
      <c r="B870" s="132"/>
      <c r="C870" s="132"/>
      <c r="D870" s="132"/>
      <c r="E870" s="133"/>
      <c r="F870" s="132"/>
      <c r="G870" s="132"/>
      <c r="H870" s="132"/>
      <c r="I870" s="132"/>
      <c r="J870" s="132"/>
      <c r="K870" s="132"/>
      <c r="L870" s="132"/>
      <c r="M870" s="135"/>
      <c r="N870" s="135"/>
      <c r="O870" s="132"/>
      <c r="P870" s="139"/>
      <c r="Q870" s="132"/>
      <c r="R870" s="135"/>
      <c r="S870" s="132"/>
      <c r="T870" s="132"/>
      <c r="U870" s="132"/>
    </row>
    <row r="871" ht="12.75" customHeight="1">
      <c r="A871" s="132"/>
      <c r="B871" s="132"/>
      <c r="C871" s="132"/>
      <c r="D871" s="132"/>
      <c r="E871" s="133"/>
      <c r="F871" s="132"/>
      <c r="G871" s="132"/>
      <c r="H871" s="132"/>
      <c r="I871" s="132"/>
      <c r="J871" s="132"/>
      <c r="K871" s="132"/>
      <c r="L871" s="132"/>
      <c r="M871" s="135"/>
      <c r="N871" s="135"/>
      <c r="O871" s="132"/>
      <c r="P871" s="139"/>
      <c r="Q871" s="132"/>
      <c r="R871" s="135"/>
      <c r="S871" s="132"/>
      <c r="T871" s="132"/>
      <c r="U871" s="132"/>
    </row>
    <row r="872" ht="12.75" customHeight="1">
      <c r="A872" s="132"/>
      <c r="B872" s="132"/>
      <c r="C872" s="132"/>
      <c r="D872" s="132"/>
      <c r="E872" s="133"/>
      <c r="F872" s="132"/>
      <c r="G872" s="132"/>
      <c r="H872" s="132"/>
      <c r="I872" s="132"/>
      <c r="J872" s="132"/>
      <c r="K872" s="132"/>
      <c r="L872" s="132"/>
      <c r="M872" s="135"/>
      <c r="N872" s="135"/>
      <c r="O872" s="132"/>
      <c r="P872" s="139"/>
      <c r="Q872" s="132"/>
      <c r="R872" s="135"/>
      <c r="S872" s="132"/>
      <c r="T872" s="132"/>
      <c r="U872" s="132"/>
    </row>
    <row r="873" ht="12.75" customHeight="1">
      <c r="A873" s="132"/>
      <c r="B873" s="132"/>
      <c r="C873" s="132"/>
      <c r="D873" s="132"/>
      <c r="E873" s="133"/>
      <c r="F873" s="132"/>
      <c r="G873" s="132"/>
      <c r="H873" s="132"/>
      <c r="I873" s="132"/>
      <c r="J873" s="132"/>
      <c r="K873" s="132"/>
      <c r="L873" s="132"/>
      <c r="M873" s="135"/>
      <c r="N873" s="135"/>
      <c r="O873" s="132"/>
      <c r="P873" s="139"/>
      <c r="Q873" s="132"/>
      <c r="R873" s="135"/>
      <c r="S873" s="132"/>
      <c r="T873" s="132"/>
      <c r="U873" s="132"/>
    </row>
    <row r="874" ht="12.75" customHeight="1">
      <c r="A874" s="132"/>
      <c r="B874" s="132"/>
      <c r="C874" s="132"/>
      <c r="D874" s="132"/>
      <c r="E874" s="133"/>
      <c r="F874" s="132"/>
      <c r="G874" s="132"/>
      <c r="H874" s="132"/>
      <c r="I874" s="132"/>
      <c r="J874" s="132"/>
      <c r="K874" s="132"/>
      <c r="L874" s="132"/>
      <c r="M874" s="135"/>
      <c r="N874" s="135"/>
      <c r="O874" s="132"/>
      <c r="P874" s="139"/>
      <c r="Q874" s="132"/>
      <c r="R874" s="135"/>
      <c r="S874" s="132"/>
      <c r="T874" s="132"/>
      <c r="U874" s="132"/>
    </row>
    <row r="875" ht="12.75" customHeight="1">
      <c r="A875" s="132"/>
      <c r="B875" s="132"/>
      <c r="C875" s="132"/>
      <c r="D875" s="132"/>
      <c r="E875" s="133"/>
      <c r="F875" s="132"/>
      <c r="G875" s="132"/>
      <c r="H875" s="132"/>
      <c r="I875" s="132"/>
      <c r="J875" s="132"/>
      <c r="K875" s="132"/>
      <c r="L875" s="132"/>
      <c r="M875" s="135"/>
      <c r="N875" s="135"/>
      <c r="O875" s="132"/>
      <c r="P875" s="139"/>
      <c r="Q875" s="132"/>
      <c r="R875" s="135"/>
      <c r="S875" s="132"/>
      <c r="T875" s="132"/>
      <c r="U875" s="132"/>
    </row>
    <row r="876" ht="12.75" customHeight="1">
      <c r="A876" s="132"/>
      <c r="B876" s="132"/>
      <c r="C876" s="132"/>
      <c r="D876" s="132"/>
      <c r="E876" s="133"/>
      <c r="F876" s="132"/>
      <c r="G876" s="132"/>
      <c r="H876" s="132"/>
      <c r="I876" s="132"/>
      <c r="J876" s="132"/>
      <c r="K876" s="132"/>
      <c r="L876" s="132"/>
      <c r="M876" s="135"/>
      <c r="N876" s="135"/>
      <c r="O876" s="132"/>
      <c r="P876" s="139"/>
      <c r="Q876" s="132"/>
      <c r="R876" s="135"/>
      <c r="S876" s="132"/>
      <c r="T876" s="132"/>
      <c r="U876" s="132"/>
    </row>
    <row r="877" ht="12.75" customHeight="1">
      <c r="A877" s="132"/>
      <c r="B877" s="132"/>
      <c r="C877" s="132"/>
      <c r="D877" s="132"/>
      <c r="E877" s="133"/>
      <c r="F877" s="132"/>
      <c r="G877" s="132"/>
      <c r="H877" s="132"/>
      <c r="I877" s="132"/>
      <c r="J877" s="132"/>
      <c r="K877" s="132"/>
      <c r="L877" s="132"/>
      <c r="M877" s="135"/>
      <c r="N877" s="135"/>
      <c r="O877" s="132"/>
      <c r="P877" s="139"/>
      <c r="Q877" s="132"/>
      <c r="R877" s="135"/>
      <c r="S877" s="132"/>
      <c r="T877" s="132"/>
      <c r="U877" s="132"/>
    </row>
    <row r="878" ht="12.75" customHeight="1">
      <c r="A878" s="132"/>
      <c r="B878" s="132"/>
      <c r="C878" s="132"/>
      <c r="D878" s="132"/>
      <c r="E878" s="133"/>
      <c r="F878" s="132"/>
      <c r="G878" s="132"/>
      <c r="H878" s="132"/>
      <c r="I878" s="132"/>
      <c r="J878" s="132"/>
      <c r="K878" s="132"/>
      <c r="L878" s="132"/>
      <c r="M878" s="135"/>
      <c r="N878" s="135"/>
      <c r="O878" s="132"/>
      <c r="P878" s="139"/>
      <c r="Q878" s="132"/>
      <c r="R878" s="135"/>
      <c r="S878" s="132"/>
      <c r="T878" s="132"/>
      <c r="U878" s="132"/>
    </row>
    <row r="879" ht="12.75" customHeight="1">
      <c r="A879" s="132"/>
      <c r="B879" s="132"/>
      <c r="C879" s="132"/>
      <c r="D879" s="132"/>
      <c r="E879" s="133"/>
      <c r="F879" s="132"/>
      <c r="G879" s="132"/>
      <c r="H879" s="132"/>
      <c r="I879" s="132"/>
      <c r="J879" s="132"/>
      <c r="K879" s="132"/>
      <c r="L879" s="132"/>
      <c r="M879" s="135"/>
      <c r="N879" s="135"/>
      <c r="O879" s="132"/>
      <c r="P879" s="139"/>
      <c r="Q879" s="132"/>
      <c r="R879" s="135"/>
      <c r="S879" s="132"/>
      <c r="T879" s="132"/>
      <c r="U879" s="132"/>
    </row>
    <row r="880" ht="12.75" customHeight="1">
      <c r="A880" s="132"/>
      <c r="B880" s="132"/>
      <c r="C880" s="132"/>
      <c r="D880" s="132"/>
      <c r="E880" s="133"/>
      <c r="F880" s="132"/>
      <c r="G880" s="132"/>
      <c r="H880" s="132"/>
      <c r="I880" s="132"/>
      <c r="J880" s="132"/>
      <c r="K880" s="132"/>
      <c r="L880" s="132"/>
      <c r="M880" s="135"/>
      <c r="N880" s="135"/>
      <c r="O880" s="132"/>
      <c r="P880" s="139"/>
      <c r="Q880" s="132"/>
      <c r="R880" s="135"/>
      <c r="S880" s="132"/>
      <c r="T880" s="132"/>
      <c r="U880" s="132"/>
    </row>
    <row r="881" ht="12.75" customHeight="1">
      <c r="A881" s="132"/>
      <c r="B881" s="132"/>
      <c r="C881" s="132"/>
      <c r="D881" s="132"/>
      <c r="E881" s="133"/>
      <c r="F881" s="132"/>
      <c r="G881" s="132"/>
      <c r="H881" s="132"/>
      <c r="I881" s="132"/>
      <c r="J881" s="132"/>
      <c r="K881" s="132"/>
      <c r="L881" s="132"/>
      <c r="M881" s="135"/>
      <c r="N881" s="135"/>
      <c r="O881" s="132"/>
      <c r="P881" s="139"/>
      <c r="Q881" s="132"/>
      <c r="R881" s="135"/>
      <c r="S881" s="132"/>
      <c r="T881" s="132"/>
      <c r="U881" s="132"/>
    </row>
    <row r="882" ht="12.75" customHeight="1">
      <c r="A882" s="132"/>
      <c r="B882" s="132"/>
      <c r="C882" s="132"/>
      <c r="D882" s="132"/>
      <c r="E882" s="133"/>
      <c r="F882" s="132"/>
      <c r="G882" s="132"/>
      <c r="H882" s="132"/>
      <c r="I882" s="132"/>
      <c r="J882" s="132"/>
      <c r="K882" s="132"/>
      <c r="L882" s="132"/>
      <c r="M882" s="135"/>
      <c r="N882" s="135"/>
      <c r="O882" s="132"/>
      <c r="P882" s="139"/>
      <c r="Q882" s="132"/>
      <c r="R882" s="135"/>
      <c r="S882" s="132"/>
      <c r="T882" s="132"/>
      <c r="U882" s="132"/>
    </row>
    <row r="883" ht="12.75" customHeight="1">
      <c r="A883" s="132"/>
      <c r="B883" s="132"/>
      <c r="C883" s="132"/>
      <c r="D883" s="132"/>
      <c r="E883" s="133"/>
      <c r="F883" s="132"/>
      <c r="G883" s="132"/>
      <c r="H883" s="132"/>
      <c r="I883" s="132"/>
      <c r="J883" s="132"/>
      <c r="K883" s="132"/>
      <c r="L883" s="132"/>
      <c r="M883" s="135"/>
      <c r="N883" s="135"/>
      <c r="O883" s="132"/>
      <c r="P883" s="139"/>
      <c r="Q883" s="132"/>
      <c r="R883" s="135"/>
      <c r="S883" s="132"/>
      <c r="T883" s="132"/>
      <c r="U883" s="132"/>
    </row>
    <row r="884" ht="12.75" customHeight="1">
      <c r="A884" s="132"/>
      <c r="B884" s="132"/>
      <c r="C884" s="132"/>
      <c r="D884" s="132"/>
      <c r="E884" s="133"/>
      <c r="F884" s="132"/>
      <c r="G884" s="132"/>
      <c r="H884" s="132"/>
      <c r="I884" s="132"/>
      <c r="J884" s="132"/>
      <c r="K884" s="132"/>
      <c r="L884" s="132"/>
      <c r="M884" s="135"/>
      <c r="N884" s="135"/>
      <c r="O884" s="132"/>
      <c r="P884" s="139"/>
      <c r="Q884" s="132"/>
      <c r="R884" s="135"/>
      <c r="S884" s="132"/>
      <c r="T884" s="132"/>
      <c r="U884" s="132"/>
    </row>
    <row r="885" ht="12.75" customHeight="1">
      <c r="A885" s="132"/>
      <c r="B885" s="132"/>
      <c r="C885" s="132"/>
      <c r="D885" s="132"/>
      <c r="E885" s="133"/>
      <c r="F885" s="132"/>
      <c r="G885" s="132"/>
      <c r="H885" s="132"/>
      <c r="I885" s="132"/>
      <c r="J885" s="132"/>
      <c r="K885" s="132"/>
      <c r="L885" s="132"/>
      <c r="M885" s="135"/>
      <c r="N885" s="135"/>
      <c r="O885" s="132"/>
      <c r="P885" s="139"/>
      <c r="Q885" s="132"/>
      <c r="R885" s="135"/>
      <c r="S885" s="132"/>
      <c r="T885" s="132"/>
      <c r="U885" s="132"/>
    </row>
    <row r="886" ht="12.75" customHeight="1">
      <c r="A886" s="132"/>
      <c r="B886" s="132"/>
      <c r="C886" s="132"/>
      <c r="D886" s="132"/>
      <c r="E886" s="133"/>
      <c r="F886" s="132"/>
      <c r="G886" s="132"/>
      <c r="H886" s="132"/>
      <c r="I886" s="132"/>
      <c r="J886" s="132"/>
      <c r="K886" s="132"/>
      <c r="L886" s="132"/>
      <c r="M886" s="135"/>
      <c r="N886" s="135"/>
      <c r="O886" s="132"/>
      <c r="P886" s="139"/>
      <c r="Q886" s="132"/>
      <c r="R886" s="135"/>
      <c r="S886" s="132"/>
      <c r="T886" s="132"/>
      <c r="U886" s="132"/>
    </row>
    <row r="887" ht="12.75" customHeight="1">
      <c r="A887" s="132"/>
      <c r="B887" s="132"/>
      <c r="C887" s="132"/>
      <c r="D887" s="132"/>
      <c r="E887" s="133"/>
      <c r="F887" s="132"/>
      <c r="G887" s="132"/>
      <c r="H887" s="132"/>
      <c r="I887" s="132"/>
      <c r="J887" s="132"/>
      <c r="K887" s="132"/>
      <c r="L887" s="132"/>
      <c r="M887" s="135"/>
      <c r="N887" s="135"/>
      <c r="O887" s="132"/>
      <c r="P887" s="139"/>
      <c r="Q887" s="132"/>
      <c r="R887" s="135"/>
      <c r="S887" s="132"/>
      <c r="T887" s="132"/>
      <c r="U887" s="132"/>
    </row>
    <row r="888" ht="12.75" customHeight="1">
      <c r="A888" s="132"/>
      <c r="B888" s="132"/>
      <c r="C888" s="132"/>
      <c r="D888" s="132"/>
      <c r="E888" s="133"/>
      <c r="F888" s="132"/>
      <c r="G888" s="132"/>
      <c r="H888" s="132"/>
      <c r="I888" s="132"/>
      <c r="J888" s="132"/>
      <c r="K888" s="132"/>
      <c r="L888" s="132"/>
      <c r="M888" s="135"/>
      <c r="N888" s="135"/>
      <c r="O888" s="132"/>
      <c r="P888" s="139"/>
      <c r="Q888" s="132"/>
      <c r="R888" s="135"/>
      <c r="S888" s="132"/>
      <c r="T888" s="132"/>
      <c r="U888" s="132"/>
    </row>
    <row r="889" ht="12.75" customHeight="1">
      <c r="A889" s="132"/>
      <c r="B889" s="132"/>
      <c r="C889" s="132"/>
      <c r="D889" s="132"/>
      <c r="E889" s="133"/>
      <c r="F889" s="132"/>
      <c r="G889" s="132"/>
      <c r="H889" s="132"/>
      <c r="I889" s="132"/>
      <c r="J889" s="132"/>
      <c r="K889" s="132"/>
      <c r="L889" s="132"/>
      <c r="M889" s="135"/>
      <c r="N889" s="135"/>
      <c r="O889" s="132"/>
      <c r="P889" s="139"/>
      <c r="Q889" s="132"/>
      <c r="R889" s="135"/>
      <c r="S889" s="132"/>
      <c r="T889" s="132"/>
      <c r="U889" s="132"/>
    </row>
    <row r="890" ht="12.75" customHeight="1">
      <c r="A890" s="132"/>
      <c r="B890" s="132"/>
      <c r="C890" s="132"/>
      <c r="D890" s="132"/>
      <c r="E890" s="133"/>
      <c r="F890" s="132"/>
      <c r="G890" s="132"/>
      <c r="H890" s="132"/>
      <c r="I890" s="132"/>
      <c r="J890" s="132"/>
      <c r="K890" s="132"/>
      <c r="L890" s="132"/>
      <c r="M890" s="135"/>
      <c r="N890" s="135"/>
      <c r="O890" s="132"/>
      <c r="P890" s="139"/>
      <c r="Q890" s="132"/>
      <c r="R890" s="135"/>
      <c r="S890" s="132"/>
      <c r="T890" s="132"/>
      <c r="U890" s="132"/>
    </row>
    <row r="891" ht="12.75" customHeight="1">
      <c r="A891" s="132"/>
      <c r="B891" s="132"/>
      <c r="C891" s="132"/>
      <c r="D891" s="132"/>
      <c r="E891" s="133"/>
      <c r="F891" s="132"/>
      <c r="G891" s="132"/>
      <c r="H891" s="132"/>
      <c r="I891" s="132"/>
      <c r="J891" s="132"/>
      <c r="K891" s="132"/>
      <c r="L891" s="132"/>
      <c r="M891" s="135"/>
      <c r="N891" s="135"/>
      <c r="O891" s="132"/>
      <c r="P891" s="139"/>
      <c r="Q891" s="132"/>
      <c r="R891" s="135"/>
      <c r="S891" s="132"/>
      <c r="T891" s="132"/>
      <c r="U891" s="132"/>
    </row>
    <row r="892" ht="12.75" customHeight="1">
      <c r="A892" s="132"/>
      <c r="B892" s="132"/>
      <c r="C892" s="132"/>
      <c r="D892" s="132"/>
      <c r="E892" s="133"/>
      <c r="F892" s="132"/>
      <c r="G892" s="132"/>
      <c r="H892" s="132"/>
      <c r="I892" s="132"/>
      <c r="J892" s="132"/>
      <c r="K892" s="132"/>
      <c r="L892" s="132"/>
      <c r="M892" s="135"/>
      <c r="N892" s="135"/>
      <c r="O892" s="132"/>
      <c r="P892" s="139"/>
      <c r="Q892" s="132"/>
      <c r="R892" s="135"/>
      <c r="S892" s="132"/>
      <c r="T892" s="132"/>
      <c r="U892" s="132"/>
    </row>
    <row r="893" ht="12.75" customHeight="1">
      <c r="A893" s="132"/>
      <c r="B893" s="132"/>
      <c r="C893" s="132"/>
      <c r="D893" s="132"/>
      <c r="E893" s="133"/>
      <c r="F893" s="132"/>
      <c r="G893" s="132"/>
      <c r="H893" s="132"/>
      <c r="I893" s="132"/>
      <c r="J893" s="132"/>
      <c r="K893" s="132"/>
      <c r="L893" s="132"/>
      <c r="M893" s="135"/>
      <c r="N893" s="135"/>
      <c r="O893" s="132"/>
      <c r="P893" s="139"/>
      <c r="Q893" s="132"/>
      <c r="R893" s="135"/>
      <c r="S893" s="132"/>
      <c r="T893" s="132"/>
      <c r="U893" s="132"/>
    </row>
    <row r="894" ht="12.75" customHeight="1">
      <c r="A894" s="132"/>
      <c r="B894" s="132"/>
      <c r="C894" s="132"/>
      <c r="D894" s="132"/>
      <c r="E894" s="133"/>
      <c r="F894" s="132"/>
      <c r="G894" s="132"/>
      <c r="H894" s="132"/>
      <c r="I894" s="132"/>
      <c r="J894" s="132"/>
      <c r="K894" s="132"/>
      <c r="L894" s="132"/>
      <c r="M894" s="135"/>
      <c r="N894" s="135"/>
      <c r="O894" s="132"/>
      <c r="P894" s="139"/>
      <c r="Q894" s="132"/>
      <c r="R894" s="135"/>
      <c r="S894" s="132"/>
      <c r="T894" s="132"/>
      <c r="U894" s="132"/>
    </row>
    <row r="895" ht="12.75" customHeight="1">
      <c r="A895" s="132"/>
      <c r="B895" s="132"/>
      <c r="C895" s="132"/>
      <c r="D895" s="132"/>
      <c r="E895" s="133"/>
      <c r="F895" s="132"/>
      <c r="G895" s="132"/>
      <c r="H895" s="132"/>
      <c r="I895" s="132"/>
      <c r="J895" s="132"/>
      <c r="K895" s="132"/>
      <c r="L895" s="132"/>
      <c r="M895" s="135"/>
      <c r="N895" s="135"/>
      <c r="O895" s="132"/>
      <c r="P895" s="139"/>
      <c r="Q895" s="132"/>
      <c r="R895" s="135"/>
      <c r="S895" s="132"/>
      <c r="T895" s="132"/>
      <c r="U895" s="132"/>
    </row>
    <row r="896" ht="12.75" customHeight="1">
      <c r="A896" s="132"/>
      <c r="B896" s="132"/>
      <c r="C896" s="132"/>
      <c r="D896" s="132"/>
      <c r="E896" s="133"/>
      <c r="F896" s="132"/>
      <c r="G896" s="132"/>
      <c r="H896" s="132"/>
      <c r="I896" s="132"/>
      <c r="J896" s="132"/>
      <c r="K896" s="132"/>
      <c r="L896" s="132"/>
      <c r="M896" s="135"/>
      <c r="N896" s="135"/>
      <c r="O896" s="132"/>
      <c r="P896" s="139"/>
      <c r="Q896" s="132"/>
      <c r="R896" s="135"/>
      <c r="S896" s="132"/>
      <c r="T896" s="132"/>
      <c r="U896" s="132"/>
    </row>
    <row r="897" ht="12.75" customHeight="1">
      <c r="A897" s="132"/>
      <c r="B897" s="132"/>
      <c r="C897" s="132"/>
      <c r="D897" s="132"/>
      <c r="E897" s="133"/>
      <c r="F897" s="132"/>
      <c r="G897" s="132"/>
      <c r="H897" s="132"/>
      <c r="I897" s="132"/>
      <c r="J897" s="132"/>
      <c r="K897" s="132"/>
      <c r="L897" s="132"/>
      <c r="M897" s="135"/>
      <c r="N897" s="135"/>
      <c r="O897" s="132"/>
      <c r="P897" s="139"/>
      <c r="Q897" s="132"/>
      <c r="R897" s="135"/>
      <c r="S897" s="132"/>
      <c r="T897" s="132"/>
      <c r="U897" s="132"/>
    </row>
    <row r="898" ht="12.75" customHeight="1">
      <c r="A898" s="132"/>
      <c r="B898" s="132"/>
      <c r="C898" s="132"/>
      <c r="D898" s="132"/>
      <c r="E898" s="133"/>
      <c r="F898" s="132"/>
      <c r="G898" s="132"/>
      <c r="H898" s="132"/>
      <c r="I898" s="132"/>
      <c r="J898" s="132"/>
      <c r="K898" s="132"/>
      <c r="L898" s="132"/>
      <c r="M898" s="135"/>
      <c r="N898" s="135"/>
      <c r="O898" s="132"/>
      <c r="P898" s="139"/>
      <c r="Q898" s="132"/>
      <c r="R898" s="135"/>
      <c r="S898" s="132"/>
      <c r="T898" s="132"/>
      <c r="U898" s="132"/>
    </row>
    <row r="899" ht="12.75" customHeight="1">
      <c r="A899" s="132"/>
      <c r="B899" s="132"/>
      <c r="C899" s="132"/>
      <c r="D899" s="132"/>
      <c r="E899" s="133"/>
      <c r="F899" s="132"/>
      <c r="G899" s="132"/>
      <c r="H899" s="132"/>
      <c r="I899" s="132"/>
      <c r="J899" s="132"/>
      <c r="K899" s="132"/>
      <c r="L899" s="132"/>
      <c r="M899" s="135"/>
      <c r="N899" s="135"/>
      <c r="O899" s="132"/>
      <c r="P899" s="139"/>
      <c r="Q899" s="132"/>
      <c r="R899" s="135"/>
      <c r="S899" s="132"/>
      <c r="T899" s="132"/>
      <c r="U899" s="132"/>
    </row>
    <row r="900" ht="12.75" customHeight="1">
      <c r="A900" s="132"/>
      <c r="B900" s="132"/>
      <c r="C900" s="132"/>
      <c r="D900" s="132"/>
      <c r="E900" s="133"/>
      <c r="F900" s="132"/>
      <c r="G900" s="132"/>
      <c r="H900" s="132"/>
      <c r="I900" s="132"/>
      <c r="J900" s="132"/>
      <c r="K900" s="132"/>
      <c r="L900" s="132"/>
      <c r="M900" s="135"/>
      <c r="N900" s="135"/>
      <c r="O900" s="132"/>
      <c r="P900" s="139"/>
      <c r="Q900" s="132"/>
      <c r="R900" s="135"/>
      <c r="S900" s="132"/>
      <c r="T900" s="132"/>
      <c r="U900" s="132"/>
    </row>
    <row r="901" ht="12.75" customHeight="1">
      <c r="A901" s="132"/>
      <c r="B901" s="132"/>
      <c r="C901" s="132"/>
      <c r="D901" s="132"/>
      <c r="E901" s="133"/>
      <c r="F901" s="132"/>
      <c r="G901" s="132"/>
      <c r="H901" s="132"/>
      <c r="I901" s="132"/>
      <c r="J901" s="132"/>
      <c r="K901" s="132"/>
      <c r="L901" s="132"/>
      <c r="M901" s="135"/>
      <c r="N901" s="135"/>
      <c r="O901" s="132"/>
      <c r="P901" s="139"/>
      <c r="Q901" s="132"/>
      <c r="R901" s="135"/>
      <c r="S901" s="132"/>
      <c r="T901" s="132"/>
      <c r="U901" s="132"/>
    </row>
    <row r="902" ht="12.75" customHeight="1">
      <c r="A902" s="132"/>
      <c r="B902" s="132"/>
      <c r="C902" s="132"/>
      <c r="D902" s="132"/>
      <c r="E902" s="133"/>
      <c r="F902" s="132"/>
      <c r="G902" s="132"/>
      <c r="H902" s="132"/>
      <c r="I902" s="132"/>
      <c r="J902" s="132"/>
      <c r="K902" s="132"/>
      <c r="L902" s="132"/>
      <c r="M902" s="135"/>
      <c r="N902" s="135"/>
      <c r="O902" s="132"/>
      <c r="P902" s="139"/>
      <c r="Q902" s="132"/>
      <c r="R902" s="135"/>
      <c r="S902" s="132"/>
      <c r="T902" s="132"/>
      <c r="U902" s="132"/>
    </row>
    <row r="903" ht="12.75" customHeight="1">
      <c r="A903" s="132"/>
      <c r="B903" s="132"/>
      <c r="C903" s="132"/>
      <c r="D903" s="132"/>
      <c r="E903" s="133"/>
      <c r="F903" s="132"/>
      <c r="G903" s="132"/>
      <c r="H903" s="132"/>
      <c r="I903" s="132"/>
      <c r="J903" s="132"/>
      <c r="K903" s="132"/>
      <c r="L903" s="132"/>
      <c r="M903" s="135"/>
      <c r="N903" s="135"/>
      <c r="O903" s="132"/>
      <c r="P903" s="139"/>
      <c r="Q903" s="132"/>
      <c r="R903" s="135"/>
      <c r="S903" s="132"/>
      <c r="T903" s="132"/>
      <c r="U903" s="132"/>
    </row>
    <row r="904" ht="12.75" customHeight="1">
      <c r="A904" s="132"/>
      <c r="B904" s="132"/>
      <c r="C904" s="132"/>
      <c r="D904" s="132"/>
      <c r="E904" s="133"/>
      <c r="F904" s="132"/>
      <c r="G904" s="132"/>
      <c r="H904" s="132"/>
      <c r="I904" s="132"/>
      <c r="J904" s="132"/>
      <c r="K904" s="132"/>
      <c r="L904" s="132"/>
      <c r="M904" s="135"/>
      <c r="N904" s="135"/>
      <c r="O904" s="132"/>
      <c r="P904" s="139"/>
      <c r="Q904" s="132"/>
      <c r="R904" s="135"/>
      <c r="S904" s="132"/>
      <c r="T904" s="132"/>
      <c r="U904" s="132"/>
    </row>
    <row r="905" ht="12.75" customHeight="1">
      <c r="A905" s="132"/>
      <c r="B905" s="132"/>
      <c r="C905" s="132"/>
      <c r="D905" s="132"/>
      <c r="E905" s="133"/>
      <c r="F905" s="132"/>
      <c r="G905" s="132"/>
      <c r="H905" s="132"/>
      <c r="I905" s="132"/>
      <c r="J905" s="132"/>
      <c r="K905" s="132"/>
      <c r="L905" s="132"/>
      <c r="M905" s="135"/>
      <c r="N905" s="135"/>
      <c r="O905" s="132"/>
      <c r="P905" s="139"/>
      <c r="Q905" s="132"/>
      <c r="R905" s="135"/>
      <c r="S905" s="132"/>
      <c r="T905" s="132"/>
      <c r="U905" s="132"/>
    </row>
    <row r="906" ht="12.75" customHeight="1">
      <c r="A906" s="132"/>
      <c r="B906" s="132"/>
      <c r="C906" s="132"/>
      <c r="D906" s="132"/>
      <c r="E906" s="133"/>
      <c r="F906" s="132"/>
      <c r="G906" s="132"/>
      <c r="H906" s="132"/>
      <c r="I906" s="132"/>
      <c r="J906" s="132"/>
      <c r="K906" s="132"/>
      <c r="L906" s="132"/>
      <c r="M906" s="135"/>
      <c r="N906" s="135"/>
      <c r="O906" s="132"/>
      <c r="P906" s="139"/>
      <c r="Q906" s="132"/>
      <c r="R906" s="135"/>
      <c r="S906" s="132"/>
      <c r="T906" s="132"/>
      <c r="U906" s="132"/>
    </row>
    <row r="907" ht="12.75" customHeight="1">
      <c r="A907" s="132"/>
      <c r="B907" s="132"/>
      <c r="C907" s="132"/>
      <c r="D907" s="132"/>
      <c r="E907" s="133"/>
      <c r="F907" s="132"/>
      <c r="G907" s="132"/>
      <c r="H907" s="132"/>
      <c r="I907" s="132"/>
      <c r="J907" s="132"/>
      <c r="K907" s="132"/>
      <c r="L907" s="132"/>
      <c r="M907" s="135"/>
      <c r="N907" s="135"/>
      <c r="O907" s="132"/>
      <c r="P907" s="139"/>
      <c r="Q907" s="132"/>
      <c r="R907" s="135"/>
      <c r="S907" s="132"/>
      <c r="T907" s="132"/>
      <c r="U907" s="132"/>
    </row>
    <row r="908" ht="12.75" customHeight="1">
      <c r="A908" s="132"/>
      <c r="B908" s="132"/>
      <c r="C908" s="132"/>
      <c r="D908" s="132"/>
      <c r="E908" s="133"/>
      <c r="F908" s="132"/>
      <c r="G908" s="132"/>
      <c r="H908" s="132"/>
      <c r="I908" s="132"/>
      <c r="J908" s="132"/>
      <c r="K908" s="132"/>
      <c r="L908" s="132"/>
      <c r="M908" s="135"/>
      <c r="N908" s="135"/>
      <c r="O908" s="132"/>
      <c r="P908" s="139"/>
      <c r="Q908" s="132"/>
      <c r="R908" s="135"/>
      <c r="S908" s="132"/>
      <c r="T908" s="132"/>
      <c r="U908" s="132"/>
    </row>
    <row r="909" ht="12.75" customHeight="1">
      <c r="A909" s="132"/>
      <c r="B909" s="132"/>
      <c r="C909" s="132"/>
      <c r="D909" s="132"/>
      <c r="E909" s="133"/>
      <c r="F909" s="132"/>
      <c r="G909" s="132"/>
      <c r="H909" s="132"/>
      <c r="I909" s="132"/>
      <c r="J909" s="132"/>
      <c r="K909" s="132"/>
      <c r="L909" s="132"/>
      <c r="M909" s="135"/>
      <c r="N909" s="135"/>
      <c r="O909" s="132"/>
      <c r="P909" s="139"/>
      <c r="Q909" s="132"/>
      <c r="R909" s="135"/>
      <c r="S909" s="132"/>
      <c r="T909" s="132"/>
      <c r="U909" s="132"/>
    </row>
    <row r="910" ht="12.75" customHeight="1">
      <c r="A910" s="132"/>
      <c r="B910" s="132"/>
      <c r="C910" s="132"/>
      <c r="D910" s="132"/>
      <c r="E910" s="133"/>
      <c r="F910" s="132"/>
      <c r="G910" s="132"/>
      <c r="H910" s="132"/>
      <c r="I910" s="132"/>
      <c r="J910" s="132"/>
      <c r="K910" s="132"/>
      <c r="L910" s="132"/>
      <c r="M910" s="135"/>
      <c r="N910" s="135"/>
      <c r="O910" s="132"/>
      <c r="P910" s="139"/>
      <c r="Q910" s="132"/>
      <c r="R910" s="135"/>
      <c r="S910" s="132"/>
      <c r="T910" s="132"/>
      <c r="U910" s="132"/>
    </row>
    <row r="911" ht="12.75" customHeight="1">
      <c r="A911" s="132"/>
      <c r="B911" s="132"/>
      <c r="C911" s="132"/>
      <c r="D911" s="132"/>
      <c r="E911" s="133"/>
      <c r="F911" s="132"/>
      <c r="G911" s="132"/>
      <c r="H911" s="132"/>
      <c r="I911" s="132"/>
      <c r="J911" s="132"/>
      <c r="K911" s="132"/>
      <c r="L911" s="132"/>
      <c r="M911" s="135"/>
      <c r="N911" s="135"/>
      <c r="O911" s="132"/>
      <c r="P911" s="139"/>
      <c r="Q911" s="132"/>
      <c r="R911" s="135"/>
      <c r="S911" s="132"/>
      <c r="T911" s="132"/>
      <c r="U911" s="132"/>
    </row>
    <row r="912" ht="12.75" customHeight="1">
      <c r="A912" s="132"/>
      <c r="B912" s="132"/>
      <c r="C912" s="132"/>
      <c r="D912" s="132"/>
      <c r="E912" s="133"/>
      <c r="F912" s="132"/>
      <c r="G912" s="132"/>
      <c r="H912" s="132"/>
      <c r="I912" s="132"/>
      <c r="J912" s="132"/>
      <c r="K912" s="132"/>
      <c r="L912" s="132"/>
      <c r="M912" s="135"/>
      <c r="N912" s="135"/>
      <c r="O912" s="132"/>
      <c r="P912" s="139"/>
      <c r="Q912" s="132"/>
      <c r="R912" s="135"/>
      <c r="S912" s="132"/>
      <c r="T912" s="132"/>
      <c r="U912" s="132"/>
    </row>
    <row r="913" ht="12.75" customHeight="1">
      <c r="A913" s="132"/>
      <c r="B913" s="132"/>
      <c r="C913" s="132"/>
      <c r="D913" s="132"/>
      <c r="E913" s="133"/>
      <c r="F913" s="132"/>
      <c r="G913" s="132"/>
      <c r="H913" s="132"/>
      <c r="I913" s="132"/>
      <c r="J913" s="132"/>
      <c r="K913" s="132"/>
      <c r="L913" s="132"/>
      <c r="M913" s="135"/>
      <c r="N913" s="135"/>
      <c r="O913" s="132"/>
      <c r="P913" s="139"/>
      <c r="Q913" s="132"/>
      <c r="R913" s="135"/>
      <c r="S913" s="132"/>
      <c r="T913" s="132"/>
      <c r="U913" s="132"/>
    </row>
    <row r="914" ht="12.75" customHeight="1">
      <c r="A914" s="132"/>
      <c r="B914" s="132"/>
      <c r="C914" s="132"/>
      <c r="D914" s="132"/>
      <c r="E914" s="133"/>
      <c r="F914" s="132"/>
      <c r="G914" s="132"/>
      <c r="H914" s="132"/>
      <c r="I914" s="132"/>
      <c r="J914" s="132"/>
      <c r="K914" s="132"/>
      <c r="L914" s="132"/>
      <c r="M914" s="135"/>
      <c r="N914" s="135"/>
      <c r="O914" s="132"/>
      <c r="P914" s="139"/>
      <c r="Q914" s="132"/>
      <c r="R914" s="135"/>
      <c r="S914" s="132"/>
      <c r="T914" s="132"/>
      <c r="U914" s="132"/>
    </row>
    <row r="915" ht="12.75" customHeight="1">
      <c r="A915" s="132"/>
      <c r="B915" s="132"/>
      <c r="C915" s="132"/>
      <c r="D915" s="132"/>
      <c r="E915" s="133"/>
      <c r="F915" s="132"/>
      <c r="G915" s="132"/>
      <c r="H915" s="132"/>
      <c r="I915" s="132"/>
      <c r="J915" s="132"/>
      <c r="K915" s="132"/>
      <c r="L915" s="132"/>
      <c r="M915" s="135"/>
      <c r="N915" s="135"/>
      <c r="O915" s="132"/>
      <c r="P915" s="139"/>
      <c r="Q915" s="132"/>
      <c r="R915" s="135"/>
      <c r="S915" s="132"/>
      <c r="T915" s="132"/>
      <c r="U915" s="132"/>
    </row>
    <row r="916" ht="12.75" customHeight="1">
      <c r="A916" s="132"/>
      <c r="B916" s="132"/>
      <c r="C916" s="132"/>
      <c r="D916" s="132"/>
      <c r="E916" s="133"/>
      <c r="F916" s="132"/>
      <c r="G916" s="132"/>
      <c r="H916" s="132"/>
      <c r="I916" s="132"/>
      <c r="J916" s="132"/>
      <c r="K916" s="132"/>
      <c r="L916" s="132"/>
      <c r="M916" s="135"/>
      <c r="N916" s="135"/>
      <c r="O916" s="132"/>
      <c r="P916" s="139"/>
      <c r="Q916" s="132"/>
      <c r="R916" s="135"/>
      <c r="S916" s="132"/>
      <c r="T916" s="132"/>
      <c r="U916" s="132"/>
    </row>
    <row r="917" ht="12.75" customHeight="1">
      <c r="A917" s="132"/>
      <c r="B917" s="132"/>
      <c r="C917" s="132"/>
      <c r="D917" s="132"/>
      <c r="E917" s="133"/>
      <c r="F917" s="132"/>
      <c r="G917" s="132"/>
      <c r="H917" s="132"/>
      <c r="I917" s="132"/>
      <c r="J917" s="132"/>
      <c r="K917" s="132"/>
      <c r="L917" s="132"/>
      <c r="M917" s="135"/>
      <c r="N917" s="135"/>
      <c r="O917" s="132"/>
      <c r="P917" s="139"/>
      <c r="Q917" s="132"/>
      <c r="R917" s="135"/>
      <c r="S917" s="132"/>
      <c r="T917" s="132"/>
      <c r="U917" s="132"/>
    </row>
    <row r="918" ht="12.75" customHeight="1">
      <c r="A918" s="132"/>
      <c r="B918" s="132"/>
      <c r="C918" s="132"/>
      <c r="D918" s="132"/>
      <c r="E918" s="133"/>
      <c r="F918" s="132"/>
      <c r="G918" s="132"/>
      <c r="H918" s="132"/>
      <c r="I918" s="132"/>
      <c r="J918" s="132"/>
      <c r="K918" s="132"/>
      <c r="L918" s="132"/>
      <c r="M918" s="135"/>
      <c r="N918" s="135"/>
      <c r="O918" s="132"/>
      <c r="P918" s="139"/>
      <c r="Q918" s="132"/>
      <c r="R918" s="135"/>
      <c r="S918" s="132"/>
      <c r="T918" s="132"/>
      <c r="U918" s="132"/>
    </row>
    <row r="919" ht="12.75" customHeight="1">
      <c r="A919" s="132"/>
      <c r="B919" s="132"/>
      <c r="C919" s="132"/>
      <c r="D919" s="132"/>
      <c r="E919" s="133"/>
      <c r="F919" s="132"/>
      <c r="G919" s="132"/>
      <c r="H919" s="132"/>
      <c r="I919" s="132"/>
      <c r="J919" s="132"/>
      <c r="K919" s="132"/>
      <c r="L919" s="132"/>
      <c r="M919" s="135"/>
      <c r="N919" s="135"/>
      <c r="O919" s="132"/>
      <c r="P919" s="139"/>
      <c r="Q919" s="132"/>
      <c r="R919" s="135"/>
      <c r="S919" s="132"/>
      <c r="T919" s="132"/>
      <c r="U919" s="132"/>
    </row>
    <row r="920" ht="12.75" customHeight="1">
      <c r="A920" s="132"/>
      <c r="B920" s="132"/>
      <c r="C920" s="132"/>
      <c r="D920" s="132"/>
      <c r="E920" s="133"/>
      <c r="F920" s="132"/>
      <c r="G920" s="132"/>
      <c r="H920" s="132"/>
      <c r="I920" s="132"/>
      <c r="J920" s="132"/>
      <c r="K920" s="132"/>
      <c r="L920" s="132"/>
      <c r="M920" s="135"/>
      <c r="N920" s="135"/>
      <c r="O920" s="132"/>
      <c r="P920" s="139"/>
      <c r="Q920" s="132"/>
      <c r="R920" s="135"/>
      <c r="S920" s="132"/>
      <c r="T920" s="132"/>
      <c r="U920" s="132"/>
    </row>
    <row r="921" ht="12.75" customHeight="1">
      <c r="A921" s="132"/>
      <c r="B921" s="132"/>
      <c r="C921" s="132"/>
      <c r="D921" s="132"/>
      <c r="E921" s="133"/>
      <c r="F921" s="132"/>
      <c r="G921" s="132"/>
      <c r="H921" s="132"/>
      <c r="I921" s="132"/>
      <c r="J921" s="132"/>
      <c r="K921" s="132"/>
      <c r="L921" s="132"/>
      <c r="M921" s="135"/>
      <c r="N921" s="135"/>
      <c r="O921" s="132"/>
      <c r="P921" s="139"/>
      <c r="Q921" s="132"/>
      <c r="R921" s="135"/>
      <c r="S921" s="132"/>
      <c r="T921" s="132"/>
      <c r="U921" s="132"/>
    </row>
    <row r="922" ht="12.75" customHeight="1">
      <c r="A922" s="132"/>
      <c r="B922" s="132"/>
      <c r="C922" s="132"/>
      <c r="D922" s="132"/>
      <c r="E922" s="133"/>
      <c r="F922" s="132"/>
      <c r="G922" s="132"/>
      <c r="H922" s="132"/>
      <c r="I922" s="132"/>
      <c r="J922" s="132"/>
      <c r="K922" s="132"/>
      <c r="L922" s="132"/>
      <c r="M922" s="135"/>
      <c r="N922" s="135"/>
      <c r="O922" s="132"/>
      <c r="P922" s="139"/>
      <c r="Q922" s="132"/>
      <c r="R922" s="135"/>
      <c r="S922" s="132"/>
      <c r="T922" s="132"/>
      <c r="U922" s="132"/>
    </row>
    <row r="923" ht="12.75" customHeight="1">
      <c r="A923" s="132"/>
      <c r="B923" s="132"/>
      <c r="C923" s="132"/>
      <c r="D923" s="132"/>
      <c r="E923" s="133"/>
      <c r="F923" s="132"/>
      <c r="G923" s="132"/>
      <c r="H923" s="132"/>
      <c r="I923" s="132"/>
      <c r="J923" s="132"/>
      <c r="K923" s="132"/>
      <c r="L923" s="132"/>
      <c r="M923" s="135"/>
      <c r="N923" s="135"/>
      <c r="O923" s="132"/>
      <c r="P923" s="139"/>
      <c r="Q923" s="132"/>
      <c r="R923" s="135"/>
      <c r="S923" s="132"/>
      <c r="T923" s="132"/>
      <c r="U923" s="132"/>
    </row>
    <row r="924" ht="12.75" customHeight="1">
      <c r="A924" s="132"/>
      <c r="B924" s="132"/>
      <c r="C924" s="132"/>
      <c r="D924" s="132"/>
      <c r="E924" s="133"/>
      <c r="F924" s="132"/>
      <c r="G924" s="132"/>
      <c r="H924" s="132"/>
      <c r="I924" s="132"/>
      <c r="J924" s="132"/>
      <c r="K924" s="132"/>
      <c r="L924" s="132"/>
      <c r="M924" s="135"/>
      <c r="N924" s="135"/>
      <c r="O924" s="132"/>
      <c r="P924" s="139"/>
      <c r="Q924" s="132"/>
      <c r="R924" s="135"/>
      <c r="S924" s="132"/>
      <c r="T924" s="132"/>
      <c r="U924" s="132"/>
    </row>
    <row r="925" ht="12.75" customHeight="1">
      <c r="A925" s="132"/>
      <c r="B925" s="132"/>
      <c r="C925" s="132"/>
      <c r="D925" s="132"/>
      <c r="E925" s="133"/>
      <c r="F925" s="132"/>
      <c r="G925" s="132"/>
      <c r="H925" s="132"/>
      <c r="I925" s="132"/>
      <c r="J925" s="132"/>
      <c r="K925" s="132"/>
      <c r="L925" s="132"/>
      <c r="M925" s="135"/>
      <c r="N925" s="135"/>
      <c r="O925" s="132"/>
      <c r="P925" s="139"/>
      <c r="Q925" s="132"/>
      <c r="R925" s="135"/>
      <c r="S925" s="132"/>
      <c r="T925" s="132"/>
      <c r="U925" s="132"/>
    </row>
    <row r="926" ht="12.75" customHeight="1">
      <c r="A926" s="132"/>
      <c r="B926" s="132"/>
      <c r="C926" s="132"/>
      <c r="D926" s="132"/>
      <c r="E926" s="133"/>
      <c r="F926" s="132"/>
      <c r="G926" s="132"/>
      <c r="H926" s="132"/>
      <c r="I926" s="132"/>
      <c r="J926" s="132"/>
      <c r="K926" s="132"/>
      <c r="L926" s="132"/>
      <c r="M926" s="135"/>
      <c r="N926" s="135"/>
      <c r="O926" s="132"/>
      <c r="P926" s="139"/>
      <c r="Q926" s="132"/>
      <c r="R926" s="135"/>
      <c r="S926" s="132"/>
      <c r="T926" s="132"/>
      <c r="U926" s="132"/>
    </row>
    <row r="927" ht="12.75" customHeight="1">
      <c r="A927" s="132"/>
      <c r="B927" s="132"/>
      <c r="C927" s="132"/>
      <c r="D927" s="132"/>
      <c r="E927" s="133"/>
      <c r="F927" s="132"/>
      <c r="G927" s="132"/>
      <c r="H927" s="132"/>
      <c r="I927" s="132"/>
      <c r="J927" s="132"/>
      <c r="K927" s="132"/>
      <c r="L927" s="132"/>
      <c r="M927" s="135"/>
      <c r="N927" s="135"/>
      <c r="O927" s="132"/>
      <c r="P927" s="139"/>
      <c r="Q927" s="132"/>
      <c r="R927" s="135"/>
      <c r="S927" s="132"/>
      <c r="T927" s="132"/>
      <c r="U927" s="132"/>
    </row>
    <row r="928" ht="12.75" customHeight="1">
      <c r="A928" s="132"/>
      <c r="B928" s="132"/>
      <c r="C928" s="132"/>
      <c r="D928" s="132"/>
      <c r="E928" s="133"/>
      <c r="F928" s="132"/>
      <c r="G928" s="132"/>
      <c r="H928" s="132"/>
      <c r="I928" s="132"/>
      <c r="J928" s="132"/>
      <c r="K928" s="132"/>
      <c r="L928" s="132"/>
      <c r="M928" s="135"/>
      <c r="N928" s="135"/>
      <c r="O928" s="132"/>
      <c r="P928" s="139"/>
      <c r="Q928" s="132"/>
      <c r="R928" s="135"/>
      <c r="S928" s="132"/>
      <c r="T928" s="132"/>
      <c r="U928" s="132"/>
    </row>
    <row r="929" ht="12.75" customHeight="1">
      <c r="A929" s="132"/>
      <c r="B929" s="132"/>
      <c r="C929" s="132"/>
      <c r="D929" s="132"/>
      <c r="E929" s="133"/>
      <c r="F929" s="132"/>
      <c r="G929" s="132"/>
      <c r="H929" s="132"/>
      <c r="I929" s="132"/>
      <c r="J929" s="132"/>
      <c r="K929" s="132"/>
      <c r="L929" s="132"/>
      <c r="M929" s="135"/>
      <c r="N929" s="135"/>
      <c r="O929" s="132"/>
      <c r="P929" s="139"/>
      <c r="Q929" s="132"/>
      <c r="R929" s="135"/>
      <c r="S929" s="132"/>
      <c r="T929" s="132"/>
      <c r="U929" s="132"/>
    </row>
    <row r="930" ht="12.75" customHeight="1">
      <c r="A930" s="132"/>
      <c r="B930" s="132"/>
      <c r="C930" s="132"/>
      <c r="D930" s="132"/>
      <c r="E930" s="133"/>
      <c r="F930" s="132"/>
      <c r="G930" s="132"/>
      <c r="H930" s="132"/>
      <c r="I930" s="132"/>
      <c r="J930" s="132"/>
      <c r="K930" s="132"/>
      <c r="L930" s="132"/>
      <c r="M930" s="135"/>
      <c r="N930" s="135"/>
      <c r="O930" s="132"/>
      <c r="P930" s="139"/>
      <c r="Q930" s="132"/>
      <c r="R930" s="135"/>
      <c r="S930" s="132"/>
      <c r="T930" s="132"/>
      <c r="U930" s="132"/>
    </row>
    <row r="931" ht="12.75" customHeight="1">
      <c r="A931" s="132"/>
      <c r="B931" s="132"/>
      <c r="C931" s="132"/>
      <c r="D931" s="132"/>
      <c r="E931" s="133"/>
      <c r="F931" s="132"/>
      <c r="G931" s="132"/>
      <c r="H931" s="132"/>
      <c r="I931" s="132"/>
      <c r="J931" s="132"/>
      <c r="K931" s="132"/>
      <c r="L931" s="132"/>
      <c r="M931" s="135"/>
      <c r="N931" s="135"/>
      <c r="O931" s="132"/>
      <c r="P931" s="139"/>
      <c r="Q931" s="132"/>
      <c r="R931" s="135"/>
      <c r="S931" s="132"/>
      <c r="T931" s="132"/>
      <c r="U931" s="132"/>
    </row>
    <row r="932" ht="12.75" customHeight="1">
      <c r="A932" s="132"/>
      <c r="B932" s="132"/>
      <c r="C932" s="132"/>
      <c r="D932" s="132"/>
      <c r="E932" s="133"/>
      <c r="F932" s="132"/>
      <c r="G932" s="132"/>
      <c r="H932" s="132"/>
      <c r="I932" s="132"/>
      <c r="J932" s="132"/>
      <c r="K932" s="132"/>
      <c r="L932" s="132"/>
      <c r="M932" s="135"/>
      <c r="N932" s="135"/>
      <c r="O932" s="132"/>
      <c r="P932" s="139"/>
      <c r="Q932" s="132"/>
      <c r="R932" s="135"/>
      <c r="S932" s="132"/>
      <c r="T932" s="132"/>
      <c r="U932" s="132"/>
    </row>
    <row r="933" ht="12.75" customHeight="1">
      <c r="A933" s="132"/>
      <c r="B933" s="132"/>
      <c r="C933" s="132"/>
      <c r="D933" s="132"/>
      <c r="E933" s="133"/>
      <c r="F933" s="132"/>
      <c r="G933" s="132"/>
      <c r="H933" s="132"/>
      <c r="I933" s="132"/>
      <c r="J933" s="132"/>
      <c r="K933" s="132"/>
      <c r="L933" s="132"/>
      <c r="M933" s="135"/>
      <c r="N933" s="135"/>
      <c r="O933" s="132"/>
      <c r="P933" s="139"/>
      <c r="Q933" s="132"/>
      <c r="R933" s="135"/>
      <c r="S933" s="132"/>
      <c r="T933" s="132"/>
      <c r="U933" s="132"/>
    </row>
    <row r="934" ht="12.75" customHeight="1">
      <c r="A934" s="132"/>
      <c r="B934" s="132"/>
      <c r="C934" s="132"/>
      <c r="D934" s="132"/>
      <c r="E934" s="133"/>
      <c r="F934" s="132"/>
      <c r="G934" s="132"/>
      <c r="H934" s="132"/>
      <c r="I934" s="132"/>
      <c r="J934" s="132"/>
      <c r="K934" s="132"/>
      <c r="L934" s="132"/>
      <c r="M934" s="135"/>
      <c r="N934" s="135"/>
      <c r="O934" s="132"/>
      <c r="P934" s="139"/>
      <c r="Q934" s="132"/>
      <c r="R934" s="135"/>
      <c r="S934" s="132"/>
      <c r="T934" s="132"/>
      <c r="U934" s="132"/>
    </row>
    <row r="935" ht="12.75" customHeight="1">
      <c r="A935" s="132"/>
      <c r="B935" s="132"/>
      <c r="C935" s="132"/>
      <c r="D935" s="132"/>
      <c r="E935" s="133"/>
      <c r="F935" s="132"/>
      <c r="G935" s="132"/>
      <c r="H935" s="132"/>
      <c r="I935" s="132"/>
      <c r="J935" s="132"/>
      <c r="K935" s="132"/>
      <c r="L935" s="132"/>
      <c r="M935" s="135"/>
      <c r="N935" s="135"/>
      <c r="O935" s="132"/>
      <c r="P935" s="139"/>
      <c r="Q935" s="132"/>
      <c r="R935" s="135"/>
      <c r="S935" s="132"/>
      <c r="T935" s="132"/>
      <c r="U935" s="132"/>
    </row>
    <row r="936" ht="12.75" customHeight="1">
      <c r="A936" s="132"/>
      <c r="B936" s="132"/>
      <c r="C936" s="132"/>
      <c r="D936" s="132"/>
      <c r="E936" s="133"/>
      <c r="F936" s="132"/>
      <c r="G936" s="132"/>
      <c r="H936" s="132"/>
      <c r="I936" s="132"/>
      <c r="J936" s="132"/>
      <c r="K936" s="132"/>
      <c r="L936" s="132"/>
      <c r="M936" s="135"/>
      <c r="N936" s="135"/>
      <c r="O936" s="132"/>
      <c r="P936" s="139"/>
      <c r="Q936" s="132"/>
      <c r="R936" s="135"/>
      <c r="S936" s="132"/>
      <c r="T936" s="132"/>
      <c r="U936" s="132"/>
    </row>
    <row r="937" ht="12.75" customHeight="1">
      <c r="A937" s="132"/>
      <c r="B937" s="132"/>
      <c r="C937" s="132"/>
      <c r="D937" s="132"/>
      <c r="E937" s="133"/>
      <c r="F937" s="132"/>
      <c r="G937" s="132"/>
      <c r="H937" s="132"/>
      <c r="I937" s="132"/>
      <c r="J937" s="132"/>
      <c r="K937" s="132"/>
      <c r="L937" s="132"/>
      <c r="M937" s="135"/>
      <c r="N937" s="135"/>
      <c r="O937" s="132"/>
      <c r="P937" s="139"/>
      <c r="Q937" s="132"/>
      <c r="R937" s="135"/>
      <c r="S937" s="132"/>
      <c r="T937" s="132"/>
      <c r="U937" s="132"/>
    </row>
    <row r="938" ht="12.75" customHeight="1">
      <c r="A938" s="132"/>
      <c r="B938" s="132"/>
      <c r="C938" s="132"/>
      <c r="D938" s="132"/>
      <c r="E938" s="133"/>
      <c r="F938" s="132"/>
      <c r="G938" s="132"/>
      <c r="H938" s="132"/>
      <c r="I938" s="132"/>
      <c r="J938" s="132"/>
      <c r="K938" s="132"/>
      <c r="L938" s="132"/>
      <c r="M938" s="135"/>
      <c r="N938" s="135"/>
      <c r="O938" s="132"/>
      <c r="P938" s="139"/>
      <c r="Q938" s="132"/>
      <c r="R938" s="135"/>
      <c r="S938" s="132"/>
      <c r="T938" s="132"/>
      <c r="U938" s="132"/>
    </row>
    <row r="939" ht="12.75" customHeight="1">
      <c r="A939" s="132"/>
      <c r="B939" s="132"/>
      <c r="C939" s="132"/>
      <c r="D939" s="132"/>
      <c r="E939" s="133"/>
      <c r="F939" s="132"/>
      <c r="G939" s="132"/>
      <c r="H939" s="132"/>
      <c r="I939" s="132"/>
      <c r="J939" s="132"/>
      <c r="K939" s="132"/>
      <c r="L939" s="132"/>
      <c r="M939" s="135"/>
      <c r="N939" s="135"/>
      <c r="O939" s="132"/>
      <c r="P939" s="139"/>
      <c r="Q939" s="132"/>
      <c r="R939" s="135"/>
      <c r="S939" s="132"/>
      <c r="T939" s="132"/>
      <c r="U939" s="132"/>
    </row>
    <row r="940" ht="12.75" customHeight="1">
      <c r="A940" s="132"/>
      <c r="B940" s="132"/>
      <c r="C940" s="132"/>
      <c r="D940" s="132"/>
      <c r="E940" s="133"/>
      <c r="F940" s="132"/>
      <c r="G940" s="132"/>
      <c r="H940" s="132"/>
      <c r="I940" s="132"/>
      <c r="J940" s="132"/>
      <c r="K940" s="132"/>
      <c r="L940" s="132"/>
      <c r="M940" s="135"/>
      <c r="N940" s="135"/>
      <c r="O940" s="132"/>
      <c r="P940" s="139"/>
      <c r="Q940" s="132"/>
      <c r="R940" s="135"/>
      <c r="S940" s="132"/>
      <c r="T940" s="132"/>
      <c r="U940" s="132"/>
    </row>
    <row r="941" ht="12.75" customHeight="1">
      <c r="A941" s="132"/>
      <c r="B941" s="132"/>
      <c r="C941" s="132"/>
      <c r="D941" s="132"/>
      <c r="E941" s="133"/>
      <c r="F941" s="132"/>
      <c r="G941" s="132"/>
      <c r="H941" s="132"/>
      <c r="I941" s="132"/>
      <c r="J941" s="132"/>
      <c r="K941" s="132"/>
      <c r="L941" s="132"/>
      <c r="M941" s="135"/>
      <c r="N941" s="135"/>
      <c r="O941" s="132"/>
      <c r="P941" s="139"/>
      <c r="Q941" s="132"/>
      <c r="R941" s="135"/>
      <c r="S941" s="132"/>
      <c r="T941" s="132"/>
      <c r="U941" s="132"/>
    </row>
    <row r="942" ht="12.75" customHeight="1">
      <c r="A942" s="132"/>
      <c r="B942" s="132"/>
      <c r="C942" s="132"/>
      <c r="D942" s="132"/>
      <c r="E942" s="133"/>
      <c r="F942" s="132"/>
      <c r="G942" s="132"/>
      <c r="H942" s="132"/>
      <c r="I942" s="132"/>
      <c r="J942" s="132"/>
      <c r="K942" s="132"/>
      <c r="L942" s="132"/>
      <c r="M942" s="135"/>
      <c r="N942" s="135"/>
      <c r="O942" s="132"/>
      <c r="P942" s="139"/>
      <c r="Q942" s="132"/>
      <c r="R942" s="135"/>
      <c r="S942" s="132"/>
      <c r="T942" s="132"/>
      <c r="U942" s="132"/>
    </row>
    <row r="943" ht="12.75" customHeight="1">
      <c r="A943" s="132"/>
      <c r="B943" s="132"/>
      <c r="C943" s="132"/>
      <c r="D943" s="132"/>
      <c r="E943" s="133"/>
      <c r="F943" s="132"/>
      <c r="G943" s="132"/>
      <c r="H943" s="132"/>
      <c r="I943" s="132"/>
      <c r="J943" s="132"/>
      <c r="K943" s="132"/>
      <c r="L943" s="132"/>
      <c r="M943" s="135"/>
      <c r="N943" s="135"/>
      <c r="O943" s="132"/>
      <c r="P943" s="139"/>
      <c r="Q943" s="132"/>
      <c r="R943" s="135"/>
      <c r="S943" s="132"/>
      <c r="T943" s="132"/>
      <c r="U943" s="132"/>
    </row>
    <row r="944" ht="12.75" customHeight="1">
      <c r="A944" s="132"/>
      <c r="B944" s="132"/>
      <c r="C944" s="132"/>
      <c r="D944" s="132"/>
      <c r="E944" s="133"/>
      <c r="F944" s="132"/>
      <c r="G944" s="132"/>
      <c r="H944" s="132"/>
      <c r="I944" s="132"/>
      <c r="J944" s="132"/>
      <c r="K944" s="132"/>
      <c r="L944" s="132"/>
      <c r="M944" s="135"/>
      <c r="N944" s="135"/>
      <c r="O944" s="132"/>
      <c r="P944" s="139"/>
      <c r="Q944" s="132"/>
      <c r="R944" s="135"/>
      <c r="S944" s="132"/>
      <c r="T944" s="132"/>
      <c r="U944" s="132"/>
    </row>
    <row r="945" ht="12.75" customHeight="1">
      <c r="A945" s="132"/>
      <c r="B945" s="132"/>
      <c r="C945" s="132"/>
      <c r="D945" s="132"/>
      <c r="E945" s="133"/>
      <c r="F945" s="132"/>
      <c r="G945" s="132"/>
      <c r="H945" s="132"/>
      <c r="I945" s="132"/>
      <c r="J945" s="132"/>
      <c r="K945" s="132"/>
      <c r="L945" s="132"/>
      <c r="M945" s="135"/>
      <c r="N945" s="135"/>
      <c r="O945" s="132"/>
      <c r="P945" s="139"/>
      <c r="Q945" s="132"/>
      <c r="R945" s="135"/>
      <c r="S945" s="132"/>
      <c r="T945" s="132"/>
      <c r="U945" s="132"/>
    </row>
    <row r="946" ht="12.75" customHeight="1">
      <c r="A946" s="132"/>
      <c r="B946" s="132"/>
      <c r="C946" s="132"/>
      <c r="D946" s="132"/>
      <c r="E946" s="133"/>
      <c r="F946" s="132"/>
      <c r="G946" s="132"/>
      <c r="H946" s="132"/>
      <c r="I946" s="132"/>
      <c r="J946" s="132"/>
      <c r="K946" s="132"/>
      <c r="L946" s="132"/>
      <c r="M946" s="135"/>
      <c r="N946" s="135"/>
      <c r="O946" s="132"/>
      <c r="P946" s="139"/>
      <c r="Q946" s="132"/>
      <c r="R946" s="135"/>
      <c r="S946" s="132"/>
      <c r="T946" s="132"/>
      <c r="U946" s="132"/>
    </row>
    <row r="947" ht="12.75" customHeight="1">
      <c r="A947" s="132"/>
      <c r="B947" s="132"/>
      <c r="C947" s="132"/>
      <c r="D947" s="132"/>
      <c r="E947" s="133"/>
      <c r="F947" s="132"/>
      <c r="G947" s="132"/>
      <c r="H947" s="132"/>
      <c r="I947" s="132"/>
      <c r="J947" s="132"/>
      <c r="K947" s="132"/>
      <c r="L947" s="132"/>
      <c r="M947" s="135"/>
      <c r="N947" s="135"/>
      <c r="O947" s="132"/>
      <c r="P947" s="139"/>
      <c r="Q947" s="132"/>
      <c r="R947" s="135"/>
      <c r="S947" s="132"/>
      <c r="T947" s="132"/>
      <c r="U947" s="132"/>
    </row>
    <row r="948" ht="12.75" customHeight="1">
      <c r="A948" s="132"/>
      <c r="B948" s="132"/>
      <c r="C948" s="132"/>
      <c r="D948" s="132"/>
      <c r="E948" s="133"/>
      <c r="F948" s="132"/>
      <c r="G948" s="132"/>
      <c r="H948" s="132"/>
      <c r="I948" s="132"/>
      <c r="J948" s="132"/>
      <c r="K948" s="132"/>
      <c r="L948" s="132"/>
      <c r="M948" s="135"/>
      <c r="N948" s="135"/>
      <c r="O948" s="132"/>
      <c r="P948" s="139"/>
      <c r="Q948" s="132"/>
      <c r="R948" s="135"/>
      <c r="S948" s="132"/>
      <c r="T948" s="132"/>
      <c r="U948" s="132"/>
    </row>
    <row r="949" ht="12.75" customHeight="1">
      <c r="A949" s="132"/>
      <c r="B949" s="132"/>
      <c r="C949" s="132"/>
      <c r="D949" s="132"/>
      <c r="E949" s="133"/>
      <c r="F949" s="132"/>
      <c r="G949" s="132"/>
      <c r="H949" s="132"/>
      <c r="I949" s="132"/>
      <c r="J949" s="132"/>
      <c r="K949" s="132"/>
      <c r="L949" s="132"/>
      <c r="M949" s="135"/>
      <c r="N949" s="135"/>
      <c r="O949" s="132"/>
      <c r="P949" s="139"/>
      <c r="Q949" s="132"/>
      <c r="R949" s="135"/>
      <c r="S949" s="132"/>
      <c r="T949" s="132"/>
      <c r="U949" s="132"/>
    </row>
    <row r="950" ht="12.75" customHeight="1">
      <c r="A950" s="132"/>
      <c r="B950" s="132"/>
      <c r="C950" s="132"/>
      <c r="D950" s="132"/>
      <c r="E950" s="133"/>
      <c r="F950" s="132"/>
      <c r="G950" s="132"/>
      <c r="H950" s="132"/>
      <c r="I950" s="132"/>
      <c r="J950" s="132"/>
      <c r="K950" s="132"/>
      <c r="L950" s="132"/>
      <c r="M950" s="135"/>
      <c r="N950" s="135"/>
      <c r="O950" s="132"/>
      <c r="P950" s="139"/>
      <c r="Q950" s="132"/>
      <c r="R950" s="135"/>
      <c r="S950" s="132"/>
      <c r="T950" s="132"/>
      <c r="U950" s="132"/>
    </row>
    <row r="951" ht="12.75" customHeight="1">
      <c r="A951" s="132"/>
      <c r="B951" s="132"/>
      <c r="C951" s="132"/>
      <c r="D951" s="132"/>
      <c r="E951" s="133"/>
      <c r="F951" s="132"/>
      <c r="G951" s="132"/>
      <c r="H951" s="132"/>
      <c r="I951" s="132"/>
      <c r="J951" s="132"/>
      <c r="K951" s="132"/>
      <c r="L951" s="132"/>
      <c r="M951" s="135"/>
      <c r="N951" s="135"/>
      <c r="O951" s="132"/>
      <c r="P951" s="139"/>
      <c r="Q951" s="132"/>
      <c r="R951" s="135"/>
      <c r="S951" s="132"/>
      <c r="T951" s="132"/>
      <c r="U951" s="132"/>
    </row>
    <row r="952" ht="12.75" customHeight="1">
      <c r="A952" s="132"/>
      <c r="B952" s="132"/>
      <c r="C952" s="132"/>
      <c r="D952" s="132"/>
      <c r="E952" s="133"/>
      <c r="F952" s="132"/>
      <c r="G952" s="132"/>
      <c r="H952" s="132"/>
      <c r="I952" s="132"/>
      <c r="J952" s="132"/>
      <c r="K952" s="132"/>
      <c r="L952" s="132"/>
      <c r="M952" s="135"/>
      <c r="N952" s="135"/>
      <c r="O952" s="132"/>
      <c r="P952" s="139"/>
      <c r="Q952" s="132"/>
      <c r="R952" s="135"/>
      <c r="S952" s="132"/>
      <c r="T952" s="132"/>
      <c r="U952" s="132"/>
    </row>
    <row r="953" ht="12.75" customHeight="1">
      <c r="A953" s="132"/>
      <c r="B953" s="132"/>
      <c r="C953" s="132"/>
      <c r="D953" s="132"/>
      <c r="E953" s="133"/>
      <c r="F953" s="132"/>
      <c r="G953" s="132"/>
      <c r="H953" s="132"/>
      <c r="I953" s="132"/>
      <c r="J953" s="132"/>
      <c r="K953" s="132"/>
      <c r="L953" s="132"/>
      <c r="M953" s="135"/>
      <c r="N953" s="135"/>
      <c r="O953" s="132"/>
      <c r="P953" s="139"/>
      <c r="Q953" s="132"/>
      <c r="R953" s="135"/>
      <c r="S953" s="132"/>
      <c r="T953" s="132"/>
      <c r="U953" s="132"/>
    </row>
    <row r="954" ht="12.75" customHeight="1">
      <c r="A954" s="132"/>
      <c r="B954" s="132"/>
      <c r="C954" s="132"/>
      <c r="D954" s="132"/>
      <c r="E954" s="133"/>
      <c r="F954" s="132"/>
      <c r="G954" s="132"/>
      <c r="H954" s="132"/>
      <c r="I954" s="132"/>
      <c r="J954" s="132"/>
      <c r="K954" s="132"/>
      <c r="L954" s="132"/>
      <c r="M954" s="135"/>
      <c r="N954" s="135"/>
      <c r="O954" s="132"/>
      <c r="P954" s="139"/>
      <c r="Q954" s="132"/>
      <c r="R954" s="135"/>
      <c r="S954" s="132"/>
      <c r="T954" s="132"/>
      <c r="U954" s="132"/>
    </row>
    <row r="955" ht="12.75" customHeight="1">
      <c r="A955" s="132"/>
      <c r="B955" s="132"/>
      <c r="C955" s="132"/>
      <c r="D955" s="132"/>
      <c r="E955" s="133"/>
      <c r="F955" s="132"/>
      <c r="G955" s="132"/>
      <c r="H955" s="132"/>
      <c r="I955" s="132"/>
      <c r="J955" s="132"/>
      <c r="K955" s="132"/>
      <c r="L955" s="132"/>
      <c r="M955" s="135"/>
      <c r="N955" s="135"/>
      <c r="O955" s="132"/>
      <c r="P955" s="139"/>
      <c r="Q955" s="132"/>
      <c r="R955" s="135"/>
      <c r="S955" s="132"/>
      <c r="T955" s="132"/>
      <c r="U955" s="132"/>
    </row>
    <row r="956" ht="12.75" customHeight="1">
      <c r="A956" s="132"/>
      <c r="B956" s="132"/>
      <c r="C956" s="132"/>
      <c r="D956" s="132"/>
      <c r="E956" s="133"/>
      <c r="F956" s="132"/>
      <c r="G956" s="132"/>
      <c r="H956" s="132"/>
      <c r="I956" s="132"/>
      <c r="J956" s="132"/>
      <c r="K956" s="132"/>
      <c r="L956" s="132"/>
      <c r="M956" s="135"/>
      <c r="N956" s="135"/>
      <c r="O956" s="132"/>
      <c r="P956" s="139"/>
      <c r="Q956" s="132"/>
      <c r="R956" s="135"/>
      <c r="S956" s="132"/>
      <c r="T956" s="132"/>
      <c r="U956" s="132"/>
    </row>
    <row r="957" ht="12.75" customHeight="1">
      <c r="A957" s="132"/>
      <c r="B957" s="132"/>
      <c r="C957" s="132"/>
      <c r="D957" s="132"/>
      <c r="E957" s="133"/>
      <c r="F957" s="132"/>
      <c r="G957" s="132"/>
      <c r="H957" s="132"/>
      <c r="I957" s="132"/>
      <c r="J957" s="132"/>
      <c r="K957" s="132"/>
      <c r="L957" s="132"/>
      <c r="M957" s="135"/>
      <c r="N957" s="135"/>
      <c r="O957" s="132"/>
      <c r="P957" s="139"/>
      <c r="Q957" s="132"/>
      <c r="R957" s="135"/>
      <c r="S957" s="132"/>
      <c r="T957" s="132"/>
      <c r="U957" s="132"/>
    </row>
    <row r="958" ht="12.75" customHeight="1">
      <c r="A958" s="132"/>
      <c r="B958" s="132"/>
      <c r="C958" s="132"/>
      <c r="D958" s="132"/>
      <c r="E958" s="133"/>
      <c r="F958" s="132"/>
      <c r="G958" s="132"/>
      <c r="H958" s="132"/>
      <c r="I958" s="132"/>
      <c r="J958" s="132"/>
      <c r="K958" s="132"/>
      <c r="L958" s="132"/>
      <c r="M958" s="135"/>
      <c r="N958" s="135"/>
      <c r="O958" s="132"/>
      <c r="P958" s="139"/>
      <c r="Q958" s="132"/>
      <c r="R958" s="135"/>
      <c r="S958" s="132"/>
      <c r="T958" s="132"/>
      <c r="U958" s="132"/>
    </row>
    <row r="959" ht="12.75" customHeight="1">
      <c r="A959" s="132"/>
      <c r="B959" s="132"/>
      <c r="C959" s="132"/>
      <c r="D959" s="132"/>
      <c r="E959" s="133"/>
      <c r="F959" s="132"/>
      <c r="G959" s="132"/>
      <c r="H959" s="132"/>
      <c r="I959" s="132"/>
      <c r="J959" s="132"/>
      <c r="K959" s="132"/>
      <c r="L959" s="132"/>
      <c r="M959" s="135"/>
      <c r="N959" s="135"/>
      <c r="O959" s="132"/>
      <c r="P959" s="139"/>
      <c r="Q959" s="132"/>
      <c r="R959" s="135"/>
      <c r="S959" s="132"/>
      <c r="T959" s="132"/>
      <c r="U959" s="132"/>
    </row>
    <row r="960" ht="12.75" customHeight="1">
      <c r="A960" s="132"/>
      <c r="B960" s="132"/>
      <c r="C960" s="132"/>
      <c r="D960" s="132"/>
      <c r="E960" s="133"/>
      <c r="F960" s="132"/>
      <c r="G960" s="132"/>
      <c r="H960" s="132"/>
      <c r="I960" s="132"/>
      <c r="J960" s="132"/>
      <c r="K960" s="132"/>
      <c r="L960" s="132"/>
      <c r="M960" s="135"/>
      <c r="N960" s="135"/>
      <c r="O960" s="132"/>
      <c r="P960" s="139"/>
      <c r="Q960" s="132"/>
      <c r="R960" s="135"/>
      <c r="S960" s="132"/>
      <c r="T960" s="132"/>
      <c r="U960" s="132"/>
    </row>
    <row r="961" ht="12.75" customHeight="1">
      <c r="A961" s="132"/>
      <c r="B961" s="132"/>
      <c r="C961" s="132"/>
      <c r="D961" s="132"/>
      <c r="E961" s="133"/>
      <c r="F961" s="132"/>
      <c r="G961" s="132"/>
      <c r="H961" s="132"/>
      <c r="I961" s="132"/>
      <c r="J961" s="132"/>
      <c r="K961" s="132"/>
      <c r="L961" s="132"/>
      <c r="M961" s="135"/>
      <c r="N961" s="135"/>
      <c r="O961" s="132"/>
      <c r="P961" s="139"/>
      <c r="Q961" s="132"/>
      <c r="R961" s="135"/>
      <c r="S961" s="132"/>
      <c r="T961" s="132"/>
      <c r="U961" s="132"/>
    </row>
    <row r="962" ht="12.75" customHeight="1">
      <c r="A962" s="132"/>
      <c r="B962" s="132"/>
      <c r="C962" s="132"/>
      <c r="D962" s="132"/>
      <c r="E962" s="133"/>
      <c r="F962" s="132"/>
      <c r="G962" s="132"/>
      <c r="H962" s="132"/>
      <c r="I962" s="132"/>
      <c r="J962" s="132"/>
      <c r="K962" s="132"/>
      <c r="L962" s="132"/>
      <c r="M962" s="135"/>
      <c r="N962" s="135"/>
      <c r="O962" s="132"/>
      <c r="P962" s="139"/>
      <c r="Q962" s="132"/>
      <c r="R962" s="135"/>
      <c r="S962" s="132"/>
      <c r="T962" s="132"/>
      <c r="U962" s="132"/>
    </row>
    <row r="963" ht="12.75" customHeight="1">
      <c r="A963" s="132"/>
      <c r="B963" s="132"/>
      <c r="C963" s="132"/>
      <c r="D963" s="132"/>
      <c r="E963" s="133"/>
      <c r="F963" s="132"/>
      <c r="G963" s="132"/>
      <c r="H963" s="132"/>
      <c r="I963" s="132"/>
      <c r="J963" s="132"/>
      <c r="K963" s="132"/>
      <c r="L963" s="132"/>
      <c r="M963" s="135"/>
      <c r="N963" s="135"/>
      <c r="O963" s="132"/>
      <c r="P963" s="139"/>
      <c r="Q963" s="132"/>
      <c r="R963" s="135"/>
      <c r="S963" s="132"/>
      <c r="T963" s="132"/>
      <c r="U963" s="132"/>
    </row>
    <row r="964" ht="12.75" customHeight="1">
      <c r="A964" s="132"/>
      <c r="B964" s="132"/>
      <c r="C964" s="132"/>
      <c r="D964" s="132"/>
      <c r="E964" s="133"/>
      <c r="F964" s="132"/>
      <c r="G964" s="132"/>
      <c r="H964" s="132"/>
      <c r="I964" s="132"/>
      <c r="J964" s="132"/>
      <c r="K964" s="132"/>
      <c r="L964" s="132"/>
      <c r="M964" s="135"/>
      <c r="N964" s="135"/>
      <c r="O964" s="132"/>
      <c r="P964" s="139"/>
      <c r="Q964" s="132"/>
      <c r="R964" s="135"/>
      <c r="S964" s="132"/>
      <c r="T964" s="132"/>
      <c r="U964" s="132"/>
    </row>
    <row r="965" ht="12.75" customHeight="1">
      <c r="A965" s="132"/>
      <c r="B965" s="132"/>
      <c r="C965" s="132"/>
      <c r="D965" s="132"/>
      <c r="E965" s="133"/>
      <c r="F965" s="132"/>
      <c r="G965" s="132"/>
      <c r="H965" s="132"/>
      <c r="I965" s="132"/>
      <c r="J965" s="132"/>
      <c r="K965" s="132"/>
      <c r="L965" s="132"/>
      <c r="M965" s="135"/>
      <c r="N965" s="135"/>
      <c r="O965" s="132"/>
      <c r="P965" s="139"/>
      <c r="Q965" s="132"/>
      <c r="R965" s="135"/>
      <c r="S965" s="132"/>
      <c r="T965" s="132"/>
      <c r="U965" s="132"/>
    </row>
    <row r="966" ht="12.75" customHeight="1">
      <c r="A966" s="132"/>
      <c r="B966" s="132"/>
      <c r="C966" s="132"/>
      <c r="D966" s="132"/>
      <c r="E966" s="133"/>
      <c r="F966" s="132"/>
      <c r="G966" s="132"/>
      <c r="H966" s="132"/>
      <c r="I966" s="132"/>
      <c r="J966" s="132"/>
      <c r="K966" s="132"/>
      <c r="L966" s="132"/>
      <c r="M966" s="135"/>
      <c r="N966" s="135"/>
      <c r="O966" s="132"/>
      <c r="P966" s="139"/>
      <c r="Q966" s="132"/>
      <c r="R966" s="135"/>
      <c r="S966" s="132"/>
      <c r="T966" s="132"/>
      <c r="U966" s="132"/>
    </row>
    <row r="967" ht="12.75" customHeight="1">
      <c r="A967" s="132"/>
      <c r="B967" s="132"/>
      <c r="C967" s="132"/>
      <c r="D967" s="132"/>
      <c r="E967" s="133"/>
      <c r="F967" s="132"/>
      <c r="G967" s="132"/>
      <c r="H967" s="132"/>
      <c r="I967" s="132"/>
      <c r="J967" s="132"/>
      <c r="K967" s="132"/>
      <c r="L967" s="132"/>
      <c r="M967" s="135"/>
      <c r="N967" s="135"/>
      <c r="O967" s="132"/>
      <c r="P967" s="139"/>
      <c r="Q967" s="132"/>
      <c r="R967" s="135"/>
      <c r="S967" s="132"/>
      <c r="T967" s="132"/>
      <c r="U967" s="132"/>
    </row>
    <row r="968" ht="12.75" customHeight="1">
      <c r="A968" s="132"/>
      <c r="B968" s="132"/>
      <c r="C968" s="132"/>
      <c r="D968" s="132"/>
      <c r="E968" s="133"/>
      <c r="F968" s="132"/>
      <c r="G968" s="132"/>
      <c r="H968" s="132"/>
      <c r="I968" s="132"/>
      <c r="J968" s="132"/>
      <c r="K968" s="132"/>
      <c r="L968" s="132"/>
      <c r="M968" s="135"/>
      <c r="N968" s="135"/>
      <c r="O968" s="132"/>
      <c r="P968" s="139"/>
      <c r="Q968" s="132"/>
      <c r="R968" s="135"/>
      <c r="S968" s="132"/>
      <c r="T968" s="132"/>
      <c r="U968" s="132"/>
    </row>
    <row r="969" ht="12.75" customHeight="1">
      <c r="A969" s="132"/>
      <c r="B969" s="132"/>
      <c r="C969" s="132"/>
      <c r="D969" s="132"/>
      <c r="E969" s="133"/>
      <c r="F969" s="132"/>
      <c r="G969" s="132"/>
      <c r="H969" s="132"/>
      <c r="I969" s="132"/>
      <c r="J969" s="132"/>
      <c r="K969" s="132"/>
      <c r="L969" s="132"/>
      <c r="M969" s="135"/>
      <c r="N969" s="135"/>
      <c r="O969" s="132"/>
      <c r="P969" s="139"/>
      <c r="Q969" s="132"/>
      <c r="R969" s="135"/>
      <c r="S969" s="132"/>
      <c r="T969" s="132"/>
      <c r="U969" s="132"/>
    </row>
    <row r="970" ht="12.75" customHeight="1">
      <c r="A970" s="132"/>
      <c r="B970" s="132"/>
      <c r="C970" s="132"/>
      <c r="D970" s="132"/>
      <c r="E970" s="133"/>
      <c r="F970" s="132"/>
      <c r="G970" s="132"/>
      <c r="H970" s="132"/>
      <c r="I970" s="132"/>
      <c r="J970" s="132"/>
      <c r="K970" s="132"/>
      <c r="L970" s="132"/>
      <c r="M970" s="135"/>
      <c r="N970" s="135"/>
      <c r="O970" s="132"/>
      <c r="P970" s="139"/>
      <c r="Q970" s="132"/>
      <c r="R970" s="135"/>
      <c r="S970" s="132"/>
      <c r="T970" s="132"/>
      <c r="U970" s="132"/>
    </row>
    <row r="971" ht="12.75" customHeight="1">
      <c r="A971" s="132"/>
      <c r="B971" s="132"/>
      <c r="C971" s="132"/>
      <c r="D971" s="132"/>
      <c r="E971" s="133"/>
      <c r="F971" s="132"/>
      <c r="G971" s="132"/>
      <c r="H971" s="132"/>
      <c r="I971" s="132"/>
      <c r="J971" s="132"/>
      <c r="K971" s="132"/>
      <c r="L971" s="132"/>
      <c r="M971" s="135"/>
      <c r="N971" s="135"/>
      <c r="O971" s="132"/>
      <c r="P971" s="139"/>
      <c r="Q971" s="132"/>
      <c r="R971" s="135"/>
      <c r="S971" s="132"/>
      <c r="T971" s="132"/>
      <c r="U971" s="132"/>
    </row>
    <row r="972" ht="12.75" customHeight="1">
      <c r="A972" s="132"/>
      <c r="B972" s="132"/>
      <c r="C972" s="132"/>
      <c r="D972" s="132"/>
      <c r="E972" s="133"/>
      <c r="F972" s="132"/>
      <c r="G972" s="132"/>
      <c r="H972" s="132"/>
      <c r="I972" s="132"/>
      <c r="J972" s="132"/>
      <c r="K972" s="132"/>
      <c r="L972" s="132"/>
      <c r="M972" s="135"/>
      <c r="N972" s="135"/>
      <c r="O972" s="132"/>
      <c r="P972" s="139"/>
      <c r="Q972" s="132"/>
      <c r="R972" s="135"/>
      <c r="S972" s="132"/>
      <c r="T972" s="132"/>
      <c r="U972" s="132"/>
    </row>
    <row r="973" ht="12.75" customHeight="1">
      <c r="A973" s="132"/>
      <c r="B973" s="132"/>
      <c r="C973" s="132"/>
      <c r="D973" s="132"/>
      <c r="E973" s="133"/>
      <c r="F973" s="132"/>
      <c r="G973" s="132"/>
      <c r="H973" s="132"/>
      <c r="I973" s="132"/>
      <c r="J973" s="132"/>
      <c r="K973" s="132"/>
      <c r="L973" s="132"/>
      <c r="M973" s="135"/>
      <c r="N973" s="135"/>
      <c r="O973" s="132"/>
      <c r="P973" s="139"/>
      <c r="Q973" s="132"/>
      <c r="R973" s="135"/>
      <c r="S973" s="132"/>
      <c r="T973" s="132"/>
      <c r="U973" s="132"/>
    </row>
    <row r="974" ht="12.75" customHeight="1">
      <c r="A974" s="132"/>
      <c r="B974" s="132"/>
      <c r="C974" s="132"/>
      <c r="D974" s="132"/>
      <c r="E974" s="133"/>
      <c r="F974" s="132"/>
      <c r="G974" s="132"/>
      <c r="H974" s="132"/>
      <c r="I974" s="132"/>
      <c r="J974" s="132"/>
      <c r="K974" s="132"/>
      <c r="L974" s="132"/>
      <c r="M974" s="135"/>
      <c r="N974" s="135"/>
      <c r="O974" s="132"/>
      <c r="P974" s="139"/>
      <c r="Q974" s="132"/>
      <c r="R974" s="135"/>
      <c r="S974" s="132"/>
      <c r="T974" s="132"/>
      <c r="U974" s="132"/>
    </row>
    <row r="975" ht="12.75" customHeight="1">
      <c r="A975" s="132"/>
      <c r="B975" s="132"/>
      <c r="C975" s="132"/>
      <c r="D975" s="132"/>
      <c r="E975" s="133"/>
      <c r="F975" s="132"/>
      <c r="G975" s="132"/>
      <c r="H975" s="132"/>
      <c r="I975" s="132"/>
      <c r="J975" s="132"/>
      <c r="K975" s="132"/>
      <c r="L975" s="132"/>
      <c r="M975" s="135"/>
      <c r="N975" s="135"/>
      <c r="O975" s="132"/>
      <c r="P975" s="139"/>
      <c r="Q975" s="132"/>
      <c r="R975" s="135"/>
      <c r="S975" s="132"/>
      <c r="T975" s="132"/>
      <c r="U975" s="132"/>
    </row>
    <row r="976" ht="12.75" customHeight="1">
      <c r="A976" s="132"/>
      <c r="B976" s="132"/>
      <c r="C976" s="132"/>
      <c r="D976" s="132"/>
      <c r="E976" s="133"/>
      <c r="F976" s="132"/>
      <c r="G976" s="132"/>
      <c r="H976" s="132"/>
      <c r="I976" s="132"/>
      <c r="J976" s="132"/>
      <c r="K976" s="132"/>
      <c r="L976" s="132"/>
      <c r="M976" s="135"/>
      <c r="N976" s="135"/>
      <c r="O976" s="132"/>
      <c r="P976" s="139"/>
      <c r="Q976" s="132"/>
      <c r="R976" s="135"/>
      <c r="S976" s="132"/>
      <c r="T976" s="132"/>
      <c r="U976" s="132"/>
    </row>
    <row r="977" ht="12.75" customHeight="1">
      <c r="A977" s="132"/>
      <c r="B977" s="132"/>
      <c r="C977" s="132"/>
      <c r="D977" s="132"/>
      <c r="E977" s="133"/>
      <c r="F977" s="132"/>
      <c r="G977" s="132"/>
      <c r="H977" s="132"/>
      <c r="I977" s="132"/>
      <c r="J977" s="132"/>
      <c r="K977" s="132"/>
      <c r="L977" s="132"/>
      <c r="M977" s="135"/>
      <c r="N977" s="135"/>
      <c r="O977" s="132"/>
      <c r="P977" s="139"/>
      <c r="Q977" s="132"/>
      <c r="R977" s="135"/>
      <c r="S977" s="132"/>
      <c r="T977" s="132"/>
      <c r="U977" s="132"/>
    </row>
    <row r="978" ht="12.75" customHeight="1">
      <c r="A978" s="132"/>
      <c r="B978" s="132"/>
      <c r="C978" s="132"/>
      <c r="D978" s="132"/>
      <c r="E978" s="133"/>
      <c r="F978" s="132"/>
      <c r="G978" s="132"/>
      <c r="H978" s="132"/>
      <c r="I978" s="132"/>
      <c r="J978" s="132"/>
      <c r="K978" s="132"/>
      <c r="L978" s="132"/>
      <c r="M978" s="135"/>
      <c r="N978" s="135"/>
      <c r="O978" s="132"/>
      <c r="P978" s="139"/>
      <c r="Q978" s="132"/>
      <c r="R978" s="135"/>
      <c r="S978" s="132"/>
      <c r="T978" s="132"/>
      <c r="U978" s="132"/>
    </row>
    <row r="979" ht="12.75" customHeight="1">
      <c r="A979" s="132"/>
      <c r="B979" s="132"/>
      <c r="C979" s="132"/>
      <c r="D979" s="132"/>
      <c r="E979" s="133"/>
      <c r="F979" s="132"/>
      <c r="G979" s="132"/>
      <c r="H979" s="132"/>
      <c r="I979" s="132"/>
      <c r="J979" s="132"/>
      <c r="K979" s="132"/>
      <c r="L979" s="132"/>
      <c r="M979" s="135"/>
      <c r="N979" s="135"/>
      <c r="O979" s="132"/>
      <c r="P979" s="139"/>
      <c r="Q979" s="132"/>
      <c r="R979" s="135"/>
      <c r="S979" s="132"/>
      <c r="T979" s="132"/>
      <c r="U979" s="132"/>
    </row>
    <row r="980" ht="12.75" customHeight="1">
      <c r="A980" s="132"/>
      <c r="B980" s="132"/>
      <c r="C980" s="132"/>
      <c r="D980" s="132"/>
      <c r="E980" s="133"/>
      <c r="F980" s="132"/>
      <c r="G980" s="132"/>
      <c r="H980" s="132"/>
      <c r="I980" s="132"/>
      <c r="J980" s="132"/>
      <c r="K980" s="132"/>
      <c r="L980" s="132"/>
      <c r="M980" s="135"/>
      <c r="N980" s="135"/>
      <c r="O980" s="132"/>
      <c r="P980" s="139"/>
      <c r="Q980" s="132"/>
      <c r="R980" s="135"/>
      <c r="S980" s="132"/>
      <c r="T980" s="132"/>
      <c r="U980" s="132"/>
    </row>
    <row r="981" ht="12.75" customHeight="1">
      <c r="A981" s="132"/>
      <c r="B981" s="132"/>
      <c r="C981" s="132"/>
      <c r="D981" s="132"/>
      <c r="E981" s="133"/>
      <c r="F981" s="132"/>
      <c r="G981" s="132"/>
      <c r="H981" s="132"/>
      <c r="I981" s="132"/>
      <c r="J981" s="132"/>
      <c r="K981" s="132"/>
      <c r="L981" s="132"/>
      <c r="M981" s="135"/>
      <c r="N981" s="135"/>
      <c r="O981" s="132"/>
      <c r="P981" s="139"/>
      <c r="Q981" s="132"/>
      <c r="R981" s="135"/>
      <c r="S981" s="132"/>
      <c r="T981" s="132"/>
      <c r="U981" s="132"/>
    </row>
    <row r="982" ht="12.75" customHeight="1">
      <c r="A982" s="132"/>
      <c r="B982" s="132"/>
      <c r="C982" s="132"/>
      <c r="D982" s="132"/>
      <c r="E982" s="133"/>
      <c r="F982" s="132"/>
      <c r="G982" s="132"/>
      <c r="H982" s="132"/>
      <c r="I982" s="132"/>
      <c r="J982" s="132"/>
      <c r="K982" s="132"/>
      <c r="L982" s="132"/>
      <c r="M982" s="135"/>
      <c r="N982" s="135"/>
      <c r="O982" s="132"/>
      <c r="P982" s="139"/>
      <c r="Q982" s="132"/>
      <c r="R982" s="135"/>
      <c r="S982" s="132"/>
      <c r="T982" s="132"/>
      <c r="U982" s="132"/>
    </row>
    <row r="983" ht="12.75" customHeight="1">
      <c r="A983" s="132"/>
      <c r="B983" s="132"/>
      <c r="C983" s="132"/>
      <c r="D983" s="132"/>
      <c r="E983" s="133"/>
      <c r="F983" s="132"/>
      <c r="G983" s="132"/>
      <c r="H983" s="132"/>
      <c r="I983" s="132"/>
      <c r="J983" s="132"/>
      <c r="K983" s="132"/>
      <c r="L983" s="132"/>
      <c r="M983" s="135"/>
      <c r="N983" s="135"/>
      <c r="O983" s="132"/>
      <c r="P983" s="139"/>
      <c r="Q983" s="132"/>
      <c r="R983" s="135"/>
      <c r="S983" s="132"/>
      <c r="T983" s="132"/>
      <c r="U983" s="132"/>
    </row>
    <row r="984" ht="12.75" customHeight="1">
      <c r="A984" s="132"/>
      <c r="B984" s="132"/>
      <c r="C984" s="132"/>
      <c r="D984" s="132"/>
      <c r="E984" s="133"/>
      <c r="F984" s="132"/>
      <c r="G984" s="132"/>
      <c r="H984" s="132"/>
      <c r="I984" s="132"/>
      <c r="J984" s="132"/>
      <c r="K984" s="132"/>
      <c r="L984" s="132"/>
      <c r="M984" s="135"/>
      <c r="N984" s="135"/>
      <c r="O984" s="132"/>
      <c r="P984" s="139"/>
      <c r="Q984" s="132"/>
      <c r="R984" s="135"/>
      <c r="S984" s="132"/>
      <c r="T984" s="132"/>
      <c r="U984" s="132"/>
    </row>
    <row r="985" ht="12.75" customHeight="1">
      <c r="A985" s="132"/>
      <c r="B985" s="132"/>
      <c r="C985" s="132"/>
      <c r="D985" s="132"/>
      <c r="E985" s="133"/>
      <c r="F985" s="132"/>
      <c r="G985" s="132"/>
      <c r="H985" s="132"/>
      <c r="I985" s="132"/>
      <c r="J985" s="132"/>
      <c r="K985" s="132"/>
      <c r="L985" s="132"/>
      <c r="M985" s="135"/>
      <c r="N985" s="135"/>
      <c r="O985" s="132"/>
      <c r="P985" s="139"/>
      <c r="Q985" s="132"/>
      <c r="R985" s="135"/>
      <c r="S985" s="132"/>
      <c r="T985" s="132"/>
      <c r="U985" s="132"/>
    </row>
    <row r="986" ht="12.75" customHeight="1">
      <c r="A986" s="132"/>
      <c r="B986" s="132"/>
      <c r="C986" s="132"/>
      <c r="D986" s="132"/>
      <c r="E986" s="133"/>
      <c r="F986" s="132"/>
      <c r="G986" s="132"/>
      <c r="H986" s="132"/>
      <c r="I986" s="132"/>
      <c r="J986" s="132"/>
      <c r="K986" s="132"/>
      <c r="L986" s="132"/>
      <c r="M986" s="135"/>
      <c r="N986" s="135"/>
      <c r="O986" s="132"/>
      <c r="P986" s="139"/>
      <c r="Q986" s="132"/>
      <c r="R986" s="135"/>
      <c r="S986" s="132"/>
      <c r="T986" s="132"/>
      <c r="U986" s="132"/>
    </row>
    <row r="987" ht="12.75" customHeight="1">
      <c r="A987" s="132"/>
      <c r="B987" s="132"/>
      <c r="C987" s="132"/>
      <c r="D987" s="132"/>
      <c r="E987" s="133"/>
      <c r="F987" s="132"/>
      <c r="G987" s="132"/>
      <c r="H987" s="132"/>
      <c r="I987" s="132"/>
      <c r="J987" s="132"/>
      <c r="K987" s="132"/>
      <c r="L987" s="132"/>
      <c r="M987" s="135"/>
      <c r="N987" s="135"/>
      <c r="O987" s="132"/>
      <c r="P987" s="139"/>
      <c r="Q987" s="132"/>
      <c r="R987" s="135"/>
      <c r="S987" s="132"/>
      <c r="T987" s="132"/>
      <c r="U987" s="132"/>
    </row>
    <row r="988" ht="12.75" customHeight="1">
      <c r="A988" s="132"/>
      <c r="B988" s="132"/>
      <c r="C988" s="132"/>
      <c r="D988" s="132"/>
      <c r="E988" s="133"/>
      <c r="F988" s="132"/>
      <c r="G988" s="132"/>
      <c r="H988" s="132"/>
      <c r="I988" s="132"/>
      <c r="J988" s="132"/>
      <c r="K988" s="132"/>
      <c r="L988" s="132"/>
      <c r="M988" s="135"/>
      <c r="N988" s="135"/>
      <c r="O988" s="132"/>
      <c r="P988" s="139"/>
      <c r="Q988" s="132"/>
      <c r="R988" s="135"/>
      <c r="S988" s="132"/>
      <c r="T988" s="132"/>
      <c r="U988" s="132"/>
    </row>
    <row r="989" ht="12.75" customHeight="1">
      <c r="A989" s="132"/>
      <c r="B989" s="132"/>
      <c r="C989" s="132"/>
      <c r="D989" s="132"/>
      <c r="E989" s="133"/>
      <c r="F989" s="132"/>
      <c r="G989" s="132"/>
      <c r="H989" s="132"/>
      <c r="I989" s="132"/>
      <c r="J989" s="132"/>
      <c r="K989" s="132"/>
      <c r="L989" s="132"/>
      <c r="M989" s="135"/>
      <c r="N989" s="135"/>
      <c r="O989" s="132"/>
      <c r="P989" s="139"/>
      <c r="Q989" s="132"/>
      <c r="R989" s="135"/>
      <c r="S989" s="132"/>
      <c r="T989" s="132"/>
      <c r="U989" s="132"/>
    </row>
    <row r="990" ht="12.75" customHeight="1">
      <c r="A990" s="132"/>
      <c r="B990" s="132"/>
      <c r="C990" s="132"/>
      <c r="D990" s="132"/>
      <c r="E990" s="133"/>
      <c r="F990" s="132"/>
      <c r="G990" s="132"/>
      <c r="H990" s="132"/>
      <c r="I990" s="132"/>
      <c r="J990" s="132"/>
      <c r="K990" s="132"/>
      <c r="L990" s="132"/>
      <c r="M990" s="135"/>
      <c r="N990" s="135"/>
      <c r="O990" s="132"/>
      <c r="P990" s="139"/>
      <c r="Q990" s="132"/>
      <c r="R990" s="135"/>
      <c r="S990" s="132"/>
      <c r="T990" s="132"/>
      <c r="U990" s="132"/>
    </row>
    <row r="991" ht="12.75" customHeight="1">
      <c r="A991" s="132"/>
      <c r="B991" s="132"/>
      <c r="C991" s="132"/>
      <c r="D991" s="132"/>
      <c r="E991" s="133"/>
      <c r="F991" s="132"/>
      <c r="G991" s="132"/>
      <c r="H991" s="132"/>
      <c r="I991" s="132"/>
      <c r="J991" s="132"/>
      <c r="K991" s="132"/>
      <c r="L991" s="132"/>
      <c r="M991" s="135"/>
      <c r="N991" s="135"/>
      <c r="O991" s="132"/>
      <c r="P991" s="139"/>
      <c r="Q991" s="132"/>
      <c r="R991" s="135"/>
      <c r="S991" s="132"/>
      <c r="T991" s="132"/>
      <c r="U991" s="132"/>
    </row>
    <row r="992" ht="12.75" customHeight="1">
      <c r="A992" s="132"/>
      <c r="B992" s="132"/>
      <c r="C992" s="132"/>
      <c r="D992" s="132"/>
      <c r="E992" s="133"/>
      <c r="F992" s="132"/>
      <c r="G992" s="132"/>
      <c r="H992" s="132"/>
      <c r="I992" s="132"/>
      <c r="J992" s="132"/>
      <c r="K992" s="132"/>
      <c r="L992" s="132"/>
      <c r="M992" s="135"/>
      <c r="N992" s="135"/>
      <c r="O992" s="132"/>
      <c r="P992" s="139"/>
      <c r="Q992" s="132"/>
      <c r="R992" s="135"/>
      <c r="S992" s="132"/>
      <c r="T992" s="132"/>
      <c r="U992" s="132"/>
    </row>
    <row r="993" ht="12.75" customHeight="1">
      <c r="A993" s="132"/>
      <c r="B993" s="132"/>
      <c r="C993" s="132"/>
      <c r="D993" s="132"/>
      <c r="E993" s="133"/>
      <c r="F993" s="132"/>
      <c r="G993" s="132"/>
      <c r="H993" s="132"/>
      <c r="I993" s="132"/>
      <c r="J993" s="132"/>
      <c r="K993" s="132"/>
      <c r="L993" s="132"/>
      <c r="M993" s="135"/>
      <c r="N993" s="135"/>
      <c r="O993" s="132"/>
      <c r="P993" s="139"/>
      <c r="Q993" s="132"/>
      <c r="R993" s="135"/>
      <c r="S993" s="132"/>
      <c r="T993" s="132"/>
      <c r="U993" s="132"/>
    </row>
    <row r="994" ht="12.75" customHeight="1">
      <c r="A994" s="132"/>
      <c r="B994" s="132"/>
      <c r="C994" s="132"/>
      <c r="D994" s="132"/>
      <c r="E994" s="133"/>
      <c r="F994" s="132"/>
      <c r="G994" s="132"/>
      <c r="H994" s="132"/>
      <c r="I994" s="132"/>
      <c r="J994" s="132"/>
      <c r="K994" s="132"/>
      <c r="L994" s="132"/>
      <c r="M994" s="135"/>
      <c r="N994" s="135"/>
      <c r="O994" s="132"/>
      <c r="P994" s="139"/>
      <c r="Q994" s="132"/>
      <c r="R994" s="135"/>
      <c r="S994" s="132"/>
      <c r="T994" s="132"/>
      <c r="U994" s="132"/>
    </row>
    <row r="995" ht="12.75" customHeight="1">
      <c r="A995" s="132"/>
      <c r="B995" s="132"/>
      <c r="C995" s="132"/>
      <c r="D995" s="132"/>
      <c r="E995" s="133"/>
      <c r="F995" s="132"/>
      <c r="G995" s="132"/>
      <c r="H995" s="132"/>
      <c r="I995" s="132"/>
      <c r="J995" s="132"/>
      <c r="K995" s="132"/>
      <c r="L995" s="132"/>
      <c r="M995" s="135"/>
      <c r="N995" s="135"/>
      <c r="O995" s="132"/>
      <c r="P995" s="139"/>
      <c r="Q995" s="132"/>
      <c r="R995" s="135"/>
      <c r="S995" s="132"/>
      <c r="T995" s="132"/>
      <c r="U995" s="132"/>
    </row>
    <row r="996" ht="12.75" customHeight="1">
      <c r="A996" s="132"/>
      <c r="B996" s="132"/>
      <c r="C996" s="132"/>
      <c r="D996" s="132"/>
      <c r="E996" s="133"/>
      <c r="F996" s="132"/>
      <c r="G996" s="132"/>
      <c r="H996" s="132"/>
      <c r="I996" s="132"/>
      <c r="J996" s="132"/>
      <c r="K996" s="132"/>
      <c r="L996" s="132"/>
      <c r="M996" s="135"/>
      <c r="N996" s="135"/>
      <c r="O996" s="132"/>
      <c r="P996" s="139"/>
      <c r="Q996" s="132"/>
      <c r="R996" s="135"/>
      <c r="S996" s="132"/>
      <c r="T996" s="132"/>
      <c r="U996" s="132"/>
    </row>
    <row r="997" ht="12.75" customHeight="1">
      <c r="A997" s="132"/>
      <c r="B997" s="132"/>
      <c r="C997" s="132"/>
      <c r="D997" s="132"/>
      <c r="E997" s="133"/>
      <c r="F997" s="132"/>
      <c r="G997" s="132"/>
      <c r="H997" s="132"/>
      <c r="I997" s="132"/>
      <c r="J997" s="132"/>
      <c r="K997" s="132"/>
      <c r="L997" s="132"/>
      <c r="M997" s="135"/>
      <c r="N997" s="135"/>
      <c r="O997" s="132"/>
      <c r="P997" s="139"/>
      <c r="Q997" s="132"/>
      <c r="R997" s="135"/>
      <c r="S997" s="132"/>
      <c r="T997" s="132"/>
      <c r="U997" s="132"/>
    </row>
    <row r="998" ht="12.75" customHeight="1">
      <c r="A998" s="132"/>
      <c r="B998" s="132"/>
      <c r="C998" s="132"/>
      <c r="D998" s="132"/>
      <c r="E998" s="133"/>
      <c r="F998" s="132"/>
      <c r="G998" s="132"/>
      <c r="H998" s="132"/>
      <c r="I998" s="132"/>
      <c r="J998" s="132"/>
      <c r="K998" s="132"/>
      <c r="L998" s="132"/>
      <c r="M998" s="135"/>
      <c r="N998" s="135"/>
      <c r="O998" s="132"/>
      <c r="P998" s="139"/>
      <c r="Q998" s="132"/>
      <c r="R998" s="135"/>
      <c r="S998" s="132"/>
      <c r="T998" s="132"/>
      <c r="U998" s="132"/>
    </row>
    <row r="999" ht="12.75" customHeight="1">
      <c r="A999" s="132"/>
      <c r="B999" s="132"/>
      <c r="C999" s="132"/>
      <c r="D999" s="132"/>
      <c r="E999" s="133"/>
      <c r="F999" s="132"/>
      <c r="G999" s="132"/>
      <c r="H999" s="132"/>
      <c r="I999" s="132"/>
      <c r="J999" s="132"/>
      <c r="K999" s="132"/>
      <c r="L999" s="132"/>
      <c r="M999" s="135"/>
      <c r="N999" s="135"/>
      <c r="O999" s="132"/>
      <c r="P999" s="139"/>
      <c r="Q999" s="132"/>
      <c r="R999" s="135"/>
      <c r="S999" s="132"/>
      <c r="T999" s="132"/>
      <c r="U999" s="132"/>
    </row>
    <row r="1000" ht="12.75" customHeight="1">
      <c r="A1000" s="132"/>
      <c r="B1000" s="132"/>
      <c r="C1000" s="132"/>
      <c r="D1000" s="132"/>
      <c r="E1000" s="133"/>
      <c r="F1000" s="132"/>
      <c r="G1000" s="132"/>
      <c r="H1000" s="132"/>
      <c r="I1000" s="132"/>
      <c r="J1000" s="132"/>
      <c r="K1000" s="132"/>
      <c r="L1000" s="132"/>
      <c r="M1000" s="135"/>
      <c r="N1000" s="135"/>
      <c r="O1000" s="132"/>
      <c r="P1000" s="139"/>
      <c r="Q1000" s="132"/>
      <c r="R1000" s="135"/>
      <c r="S1000" s="132"/>
      <c r="T1000" s="132"/>
      <c r="U1000" s="132"/>
    </row>
    <row r="1001" ht="12.75" customHeight="1">
      <c r="A1001" s="132"/>
      <c r="B1001" s="132"/>
      <c r="C1001" s="132"/>
      <c r="D1001" s="132"/>
      <c r="E1001" s="133"/>
      <c r="F1001" s="132"/>
      <c r="G1001" s="132"/>
      <c r="H1001" s="132"/>
      <c r="I1001" s="132"/>
      <c r="J1001" s="132"/>
      <c r="K1001" s="132"/>
      <c r="L1001" s="132"/>
      <c r="M1001" s="135"/>
      <c r="N1001" s="135"/>
      <c r="O1001" s="132"/>
      <c r="P1001" s="139"/>
      <c r="Q1001" s="132"/>
      <c r="R1001" s="135"/>
      <c r="S1001" s="132"/>
      <c r="T1001" s="132"/>
      <c r="U1001" s="132"/>
    </row>
  </sheetData>
  <autoFilter ref="$A$9:$U$9"/>
  <mergeCells count="3">
    <mergeCell ref="A1:R3"/>
    <mergeCell ref="A8:N8"/>
    <mergeCell ref="P8:U8"/>
  </mergeCells>
  <conditionalFormatting sqref="S1:T3 S6:T7 S9:T9">
    <cfRule type="cellIs" dxfId="0" priority="1" stopIfTrue="1" operator="equal">
      <formula>"1: Cumple Parcialmente"</formula>
    </cfRule>
  </conditionalFormatting>
  <conditionalFormatting sqref="U1:U3 U6:U7 U9">
    <cfRule type="cellIs" dxfId="1" priority="2" stopIfTrue="1" operator="equal">
      <formula>"ABIERTA"</formula>
    </cfRule>
  </conditionalFormatting>
  <conditionalFormatting sqref="U1:U3 U6:U7 U9">
    <cfRule type="cellIs" dxfId="2" priority="3" stopIfTrue="1" operator="equal">
      <formula>"CERRADA"</formula>
    </cfRule>
  </conditionalFormatting>
  <conditionalFormatting sqref="S1:T3 S6:T7 S9:T9">
    <cfRule type="cellIs" dxfId="2" priority="4" stopIfTrue="1" operator="equal">
      <formula>"2: Cumple "</formula>
    </cfRule>
  </conditionalFormatting>
  <conditionalFormatting sqref="S1:T3 S6:T7 S9:T9">
    <cfRule type="cellIs" dxfId="1" priority="5" stopIfTrue="1" operator="equal">
      <formula>"0: No cumple"</formula>
    </cfRule>
  </conditionalFormatting>
  <conditionalFormatting sqref="S4:T5">
    <cfRule type="cellIs" dxfId="0" priority="6" stopIfTrue="1" operator="equal">
      <formula>"1: Cumple Parcialmente"</formula>
    </cfRule>
  </conditionalFormatting>
  <conditionalFormatting sqref="U4:U5">
    <cfRule type="cellIs" dxfId="1" priority="7" stopIfTrue="1" operator="equal">
      <formula>"ABIERTA"</formula>
    </cfRule>
  </conditionalFormatting>
  <conditionalFormatting sqref="U4:U5">
    <cfRule type="cellIs" dxfId="2" priority="8" stopIfTrue="1" operator="equal">
      <formula>"CERRADA"</formula>
    </cfRule>
  </conditionalFormatting>
  <conditionalFormatting sqref="S4:T5">
    <cfRule type="cellIs" dxfId="2" priority="9" stopIfTrue="1" operator="equal">
      <formula>"2: Cumple "</formula>
    </cfRule>
  </conditionalFormatting>
  <conditionalFormatting sqref="S4:T5">
    <cfRule type="cellIs" dxfId="1" priority="10" stopIfTrue="1" operator="equal">
      <formula>"0: No cumple"</formula>
    </cfRule>
  </conditionalFormatting>
  <conditionalFormatting sqref="D5">
    <cfRule type="cellIs" dxfId="2" priority="11" operator="equal">
      <formula>$B$5</formula>
    </cfRule>
  </conditionalFormatting>
  <conditionalFormatting sqref="D5:D6">
    <cfRule type="cellIs" dxfId="1" priority="12" operator="equal">
      <formula>0</formula>
    </cfRule>
  </conditionalFormatting>
  <conditionalFormatting sqref="F5:F6">
    <cfRule type="cellIs" dxfId="2" priority="13" operator="equal">
      <formula>0</formula>
    </cfRule>
  </conditionalFormatting>
  <conditionalFormatting sqref="F5">
    <cfRule type="cellIs" dxfId="1" priority="14" operator="equal">
      <formula>$B$5</formula>
    </cfRule>
  </conditionalFormatting>
  <dataValidations>
    <dataValidation type="list" allowBlank="1" showErrorMessage="1" sqref="U10:U24">
      <formula1>'DICCIONARIO DE DATOS'!$G$2:$G$5</formula1>
    </dataValidation>
    <dataValidation type="date" allowBlank="1" showErrorMessage="1" sqref="M22:N220 R22:R220">
      <formula1>41640.0</formula1>
      <formula2>55153.0</formula2>
    </dataValidation>
    <dataValidation type="list" allowBlank="1" showErrorMessage="1" sqref="T10:T24">
      <formula1>'DICCIONARIO DE DATOS'!$F$2:$F$3</formula1>
    </dataValidation>
    <dataValidation type="list" allowBlank="1" showErrorMessage="1" sqref="K10:K53">
      <formula1>'DICCIONARIO DE DATOS'!$B$2:$B$18</formula1>
    </dataValidation>
    <dataValidation type="list" allowBlank="1" showErrorMessage="1" sqref="I10:I24">
      <formula1>'DICCIONARIO DE DATOS'!$D$2:$D$4</formula1>
    </dataValidation>
    <dataValidation type="list" allowBlank="1" showErrorMessage="1" sqref="J10:J53">
      <formula1>'DICCIONARIO DE DATOS'!$A$2:$A$10</formula1>
    </dataValidation>
    <dataValidation type="decimal" allowBlank="1" showErrorMessage="1" sqref="B22:B220">
      <formula1>2014.0</formula1>
      <formula2>2050.0</formula2>
    </dataValidation>
    <dataValidation type="list" allowBlank="1" showErrorMessage="1" sqref="E10:E53">
      <formula1>'DICCIONARIO DE DATOS'!$C$2:$C$3</formula1>
    </dataValidation>
    <dataValidation type="list" allowBlank="1" showErrorMessage="1" sqref="S10:S24">
      <formula1>'DICCIONARIO DE DATOS'!$E$2:$E$3</formula1>
    </dataValidation>
  </dataValidations>
  <printOptions/>
  <pageMargins bottom="0.75" footer="0.0" header="0.0" left="0.7" right="0.7" top="0.75"/>
  <pageSetup orientation="landscape"/>
  <drawing r:id="rId2"/>
  <legacyDrawing r:id="rId3"/>
</worksheet>
</file>

<file path=xl/worksheets/sheet1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Pr>
    <outlinePr summaryBelow="0" summaryRight="0"/>
    <pageSetUpPr/>
  </sheetPr>
  <sheetViews>
    <sheetView workbookViewId="0"/>
  </sheetViews>
  <sheetFormatPr customHeight="1" defaultColWidth="14.43" defaultRowHeight="15.0"/>
  <cols>
    <col customWidth="1" min="1" max="6" width="43.0"/>
    <col customWidth="1" min="7" max="7" width="42.0"/>
    <col customWidth="1" min="8" max="8" width="46.57"/>
    <col customWidth="1" min="9" max="9" width="18.43"/>
    <col customWidth="1" min="10" max="11" width="25.71"/>
    <col customWidth="1" min="12" max="12" width="28.0"/>
    <col customWidth="1" min="13" max="13" width="16.71"/>
    <col customWidth="1" min="14" max="14" width="19.0"/>
    <col customWidth="1" min="15" max="15" width="51.86"/>
    <col customWidth="1" min="16" max="16" width="25.71"/>
    <col customWidth="1" min="17" max="17" width="70.0"/>
    <col customWidth="1" min="18" max="18" width="20.14"/>
    <col customWidth="1" min="19" max="21" width="25.71"/>
  </cols>
  <sheetData>
    <row r="1" ht="18.0" customHeight="1">
      <c r="A1" s="13" t="s">
        <v>73</v>
      </c>
      <c r="B1" s="14"/>
      <c r="C1" s="14"/>
      <c r="D1" s="14"/>
      <c r="E1" s="14"/>
      <c r="F1" s="14"/>
      <c r="G1" s="14"/>
      <c r="H1" s="14"/>
      <c r="I1" s="14"/>
      <c r="J1" s="14"/>
      <c r="K1" s="14"/>
      <c r="L1" s="14"/>
      <c r="M1" s="14"/>
      <c r="N1" s="14"/>
      <c r="O1" s="14"/>
      <c r="P1" s="14"/>
      <c r="Q1" s="14"/>
      <c r="R1" s="14"/>
      <c r="S1" s="15" t="s">
        <v>87</v>
      </c>
      <c r="T1" s="16"/>
      <c r="U1" s="17" t="s">
        <v>91</v>
      </c>
    </row>
    <row r="2" ht="12.75" customHeight="1">
      <c r="A2" s="18"/>
      <c r="S2" s="15" t="s">
        <v>92</v>
      </c>
      <c r="T2" s="16"/>
      <c r="U2" s="17">
        <v>9.0</v>
      </c>
    </row>
    <row r="3" ht="18.0" customHeight="1">
      <c r="A3" s="19"/>
      <c r="B3" s="20"/>
      <c r="C3" s="20"/>
      <c r="D3" s="20"/>
      <c r="E3" s="20"/>
      <c r="F3" s="20"/>
      <c r="G3" s="20"/>
      <c r="H3" s="20"/>
      <c r="I3" s="20"/>
      <c r="J3" s="20"/>
      <c r="K3" s="20"/>
      <c r="L3" s="20"/>
      <c r="M3" s="20"/>
      <c r="N3" s="20"/>
      <c r="O3" s="20"/>
      <c r="P3" s="20"/>
      <c r="Q3" s="20"/>
      <c r="R3" s="20"/>
      <c r="S3" s="21" t="s">
        <v>93</v>
      </c>
      <c r="T3" s="22"/>
      <c r="U3" s="23">
        <v>43028.0</v>
      </c>
    </row>
    <row r="4" ht="65.25" customHeight="1">
      <c r="A4" s="24" t="s">
        <v>1</v>
      </c>
      <c r="B4" s="25" t="s">
        <v>94</v>
      </c>
      <c r="C4" s="25" t="s">
        <v>95</v>
      </c>
      <c r="D4" s="32" t="s">
        <v>96</v>
      </c>
      <c r="E4" s="27" t="s">
        <v>97</v>
      </c>
      <c r="F4" s="33" t="s">
        <v>98</v>
      </c>
      <c r="G4" s="29"/>
      <c r="H4" s="29"/>
      <c r="I4" s="29"/>
      <c r="J4" s="29"/>
      <c r="K4" s="29"/>
      <c r="L4" s="29"/>
      <c r="M4" s="35"/>
      <c r="N4" s="35"/>
      <c r="O4" s="29"/>
      <c r="P4" s="29"/>
      <c r="Q4" s="29"/>
      <c r="R4" s="29"/>
      <c r="S4" s="21"/>
      <c r="T4" s="21"/>
      <c r="U4" s="30"/>
    </row>
    <row r="5" ht="53.25" customHeight="1">
      <c r="A5" s="36" t="s">
        <v>14</v>
      </c>
      <c r="B5" s="17">
        <f>COUNTIF(K13:K1048609,"ATENCIÓN AL CIUDADANO")</f>
        <v>2</v>
      </c>
      <c r="C5" s="17">
        <f>COUNTIFS(K13:K1048609,"ATENCIÓN AL CIUDADANO",U13:U1048609,"NO INICIADA")</f>
        <v>0</v>
      </c>
      <c r="D5" s="17">
        <f>COUNTIFS(K13:K1048609,"ATENCIÓN AL CIUDADANO",U13:U1048609,"CERRADA")</f>
        <v>0</v>
      </c>
      <c r="E5" s="17">
        <f>COUNTIFS(K13:K1048609,"ATENCIÓN AL CIUDADANO",U13:U1048609,"ABIERTA EN DESARROLLO")</f>
        <v>1</v>
      </c>
      <c r="F5" s="38">
        <f>COUNTIFS(K13:K1048609,"ATENCIÓN AL CIUDADANO",U13:U1048609,"ABIERTA VENCIDA")</f>
        <v>1</v>
      </c>
      <c r="G5" s="29"/>
      <c r="H5" s="29"/>
      <c r="I5" s="29"/>
      <c r="J5" s="29"/>
      <c r="K5" s="29"/>
      <c r="L5" s="29"/>
      <c r="M5" s="35"/>
      <c r="N5" s="35"/>
      <c r="O5" s="29"/>
      <c r="P5" s="29"/>
      <c r="Q5" s="29"/>
      <c r="R5" s="29"/>
      <c r="S5" s="21"/>
      <c r="T5" s="21"/>
      <c r="U5" s="30"/>
    </row>
    <row r="6" ht="18.0" customHeight="1">
      <c r="A6" s="36" t="s">
        <v>24</v>
      </c>
      <c r="B6" s="17">
        <f>COUNTIF(K13:K1048609,"MOTIVACIÓN Y DESARROLLO PERSONAL")</f>
        <v>0</v>
      </c>
      <c r="C6" s="17">
        <f>COUNTIFS(K13:K1048609,"MOTIVACIÓN Y DESARROLLO PERSONAL",U13:U1048609,"NO INICIADA")</f>
        <v>0</v>
      </c>
      <c r="D6" s="17">
        <f>COUNTIFS(K13:K1048609,"MOTIVACIÓN Y DESARROLLO PERSONAL",U13:U1048609,"CERRADA")</f>
        <v>0</v>
      </c>
      <c r="E6" s="17">
        <f>COUNTIFS(K13:K1048609,"MOTIVACIÓN Y DESARROLLO PERSONAL",U13:U1048609,"ABIERTA EN DESARROLLO")</f>
        <v>0</v>
      </c>
      <c r="F6" s="38">
        <f>COUNTIFS(K13:K1048609,"MOTIVACIÓN Y DESARROLLO PERSONAL",U13:U1048609,"ABIERTA VENCIDA")</f>
        <v>0</v>
      </c>
      <c r="G6" s="29"/>
      <c r="H6" s="29"/>
      <c r="I6" s="29"/>
      <c r="J6" s="29"/>
      <c r="K6" s="29"/>
      <c r="L6" s="29"/>
      <c r="M6" s="35"/>
      <c r="N6" s="35"/>
      <c r="O6" s="29"/>
      <c r="P6" s="29"/>
      <c r="Q6" s="29"/>
      <c r="R6" s="29"/>
      <c r="S6" s="21"/>
      <c r="T6" s="21"/>
      <c r="U6" s="30"/>
    </row>
    <row r="7" ht="18.0" customHeight="1">
      <c r="A7" s="36" t="s">
        <v>38</v>
      </c>
      <c r="B7" s="17">
        <f>COUNTIF(K13:K1048609,"TALENTO HUMANO")</f>
        <v>17</v>
      </c>
      <c r="C7" s="17">
        <f>COUNTIFS(K13:K1048609,"TALENTO HUMANO",U13:U1048609,"NO INICIADA")</f>
        <v>0</v>
      </c>
      <c r="D7" s="17">
        <f>COUNTIFS(K13:K1048609,"TALENTO HUMANO",U13:U1048609,"CERRADA")</f>
        <v>4</v>
      </c>
      <c r="E7" s="17">
        <f>COUNTIFS(K13:K1048609,"TALENTO HUMANO",U13:U1048609,"ABIERTA EN DESARROLLO")</f>
        <v>11</v>
      </c>
      <c r="F7" s="38">
        <f>COUNTIFS(K13:K1048609,"TALENTO HUMANO",U13:U1048609,"ABIERTA VENCIDA")</f>
        <v>2</v>
      </c>
      <c r="G7" s="29"/>
      <c r="H7" s="29"/>
      <c r="I7" s="29"/>
      <c r="J7" s="29"/>
      <c r="K7" s="29"/>
      <c r="L7" s="29"/>
      <c r="M7" s="35"/>
      <c r="N7" s="35"/>
      <c r="O7" s="29"/>
      <c r="P7" s="29"/>
      <c r="Q7" s="29"/>
      <c r="R7" s="29"/>
      <c r="S7" s="21"/>
      <c r="T7" s="21"/>
      <c r="U7" s="30"/>
    </row>
    <row r="8" ht="18.0" customHeight="1">
      <c r="A8" s="36" t="s">
        <v>40</v>
      </c>
      <c r="B8" s="17">
        <f>COUNTIF(K13:K1048609,"GESTIÓN FINANCIERA")</f>
        <v>2</v>
      </c>
      <c r="C8" s="17">
        <f>COUNTIFS(K13:K1048609,"GESTIÓN FINANCIERA",U13:U1048609,"NO INICIADA")</f>
        <v>0</v>
      </c>
      <c r="D8" s="17">
        <f>COUNTIFS(K13:K1048609,"GESTIÓN FINANCIERA",U13:U1048609,"CERRADA")</f>
        <v>0</v>
      </c>
      <c r="E8" s="17">
        <f>COUNTIFS(K13:K1048609,"GESTIÓN FINANCIERA",U13:U1048609,"ABIERTA EN DESARROLLO")</f>
        <v>1</v>
      </c>
      <c r="F8" s="38">
        <f>COUNTIFS(K13:K1048609,"GESTIÓN FINANCIERA",U13:U1048609,"ABIERTA VENCIDA")</f>
        <v>1</v>
      </c>
      <c r="G8" s="29"/>
      <c r="H8" s="29"/>
      <c r="I8" s="29"/>
      <c r="J8" s="29"/>
      <c r="K8" s="29"/>
      <c r="L8" s="29"/>
      <c r="M8" s="35"/>
      <c r="N8" s="35"/>
      <c r="O8" s="29"/>
      <c r="P8" s="29"/>
      <c r="Q8" s="29"/>
      <c r="R8" s="29"/>
      <c r="S8" s="21"/>
      <c r="T8" s="21"/>
      <c r="U8" s="30"/>
    </row>
    <row r="9" ht="18.0" customHeight="1">
      <c r="A9" s="36" t="s">
        <v>42</v>
      </c>
      <c r="B9" s="17">
        <f>COUNTIF(K13:K1048609,"GESTIÓN ADMINISTRATIVA")</f>
        <v>21</v>
      </c>
      <c r="C9" s="17">
        <f>COUNTIFS(K13:K1048609,"GESTIÓN ADMINISTRATIVA",U13:U1048609,"NO INICIADA")</f>
        <v>0</v>
      </c>
      <c r="D9" s="17">
        <f>COUNTIFS(K13:K1048609,"GESTIÓN ADMINISTRATIVA",U13:U1048609,"CERRADA")</f>
        <v>0</v>
      </c>
      <c r="E9" s="17">
        <f>COUNTIFS(K13:K1048609,"GESTIÓN ADMINISTRATIVA",U13:U1048609,"ABIERTA EN DESARROLLO")</f>
        <v>21</v>
      </c>
      <c r="F9" s="38">
        <f>COUNTIFS(K13:K1048609,"GESTIÓN ADMINISTRATIVA",U13:U1048609,"ABIERTA VENCIDA")</f>
        <v>0</v>
      </c>
      <c r="G9" s="29"/>
      <c r="H9" s="29"/>
      <c r="I9" s="29"/>
      <c r="J9" s="29"/>
      <c r="K9" s="29"/>
      <c r="L9" s="29"/>
      <c r="M9" s="35"/>
      <c r="N9" s="35"/>
      <c r="O9" s="29"/>
      <c r="P9" s="29"/>
      <c r="Q9" s="29"/>
      <c r="R9" s="29"/>
      <c r="S9" s="21"/>
      <c r="T9" s="21"/>
      <c r="U9" s="30"/>
    </row>
    <row r="10" ht="18.0" customHeight="1">
      <c r="A10" s="31" t="s">
        <v>43</v>
      </c>
      <c r="B10" s="34">
        <f>COUNTIF(K13:K1048609,"GESTIÓN DOCUMENTAL")</f>
        <v>17</v>
      </c>
      <c r="C10" s="34">
        <f>COUNTIFS(K13:K1048609,"GESTIÓN DOCUMENTAL",U13:U1048609,"NO INICIADA")</f>
        <v>0</v>
      </c>
      <c r="D10" s="34">
        <f>COUNTIFS(K13:K1048609,"GESTIÓN DOCUMENTAL",U13:U1048609,"CERRADA")</f>
        <v>0</v>
      </c>
      <c r="E10" s="34">
        <f>COUNTIFS(K13:K1048609,"GESTIÓN DOCUMENTAL",U13:U1048609,"ABIERTA EN DESARROLLO")</f>
        <v>5</v>
      </c>
      <c r="F10" s="37">
        <f>COUNTIFS(K13:K1048609,"GESTIÓN DOCUMENTAL",U13:U1048609,"ABIERTA VENCIDA")</f>
        <v>12</v>
      </c>
      <c r="G10" s="29"/>
      <c r="H10" s="29"/>
      <c r="I10" s="29"/>
      <c r="J10" s="29"/>
      <c r="K10" s="29"/>
      <c r="L10" s="29"/>
      <c r="M10" s="35"/>
      <c r="N10" s="35"/>
      <c r="O10" s="29"/>
      <c r="P10" s="29"/>
      <c r="Q10" s="29"/>
      <c r="R10" s="29"/>
      <c r="S10" s="21"/>
      <c r="T10" s="21"/>
      <c r="U10" s="30"/>
    </row>
    <row r="11" ht="54.0" customHeight="1">
      <c r="A11" s="15" t="s">
        <v>99</v>
      </c>
      <c r="B11" s="7"/>
      <c r="C11" s="7"/>
      <c r="D11" s="7"/>
      <c r="E11" s="7"/>
      <c r="F11" s="7"/>
      <c r="G11" s="7"/>
      <c r="H11" s="7"/>
      <c r="I11" s="7"/>
      <c r="J11" s="7"/>
      <c r="K11" s="7"/>
      <c r="L11" s="7"/>
      <c r="M11" s="7"/>
      <c r="N11" s="8"/>
      <c r="O11" s="39" t="s">
        <v>100</v>
      </c>
      <c r="P11" s="40" t="s">
        <v>101</v>
      </c>
      <c r="Q11" s="7"/>
      <c r="R11" s="7"/>
      <c r="S11" s="7"/>
      <c r="T11" s="7"/>
      <c r="U11" s="8"/>
    </row>
    <row r="12" ht="71.25" customHeight="1">
      <c r="A12" s="17" t="s">
        <v>41</v>
      </c>
      <c r="B12" s="17" t="s">
        <v>53</v>
      </c>
      <c r="C12" s="17" t="s">
        <v>55</v>
      </c>
      <c r="D12" s="17" t="s">
        <v>57</v>
      </c>
      <c r="E12" s="17" t="s">
        <v>2</v>
      </c>
      <c r="F12" s="17" t="s">
        <v>60</v>
      </c>
      <c r="G12" s="17" t="s">
        <v>62</v>
      </c>
      <c r="H12" s="17" t="s">
        <v>64</v>
      </c>
      <c r="I12" s="17" t="s">
        <v>102</v>
      </c>
      <c r="J12" s="17" t="s">
        <v>0</v>
      </c>
      <c r="K12" s="17" t="s">
        <v>1</v>
      </c>
      <c r="L12" s="17" t="s">
        <v>103</v>
      </c>
      <c r="M12" s="45" t="s">
        <v>71</v>
      </c>
      <c r="N12" s="45" t="s">
        <v>74</v>
      </c>
      <c r="O12" s="90" t="s">
        <v>76</v>
      </c>
      <c r="P12" s="91" t="s">
        <v>78</v>
      </c>
      <c r="Q12" s="17" t="s">
        <v>80</v>
      </c>
      <c r="R12" s="41" t="s">
        <v>104</v>
      </c>
      <c r="S12" s="17" t="s">
        <v>105</v>
      </c>
      <c r="T12" s="17" t="s">
        <v>106</v>
      </c>
      <c r="U12" s="17" t="s">
        <v>108</v>
      </c>
    </row>
    <row r="13" ht="71.25" customHeight="1">
      <c r="A13" s="92" t="s">
        <v>816</v>
      </c>
      <c r="B13" s="93">
        <v>2018.0</v>
      </c>
      <c r="C13" s="93" t="s">
        <v>128</v>
      </c>
      <c r="D13" s="93" t="s">
        <v>817</v>
      </c>
      <c r="E13" s="94" t="s">
        <v>9</v>
      </c>
      <c r="F13" s="93" t="s">
        <v>818</v>
      </c>
      <c r="G13" s="95" t="s">
        <v>819</v>
      </c>
      <c r="H13" s="93" t="s">
        <v>820</v>
      </c>
      <c r="I13" s="94" t="s">
        <v>10</v>
      </c>
      <c r="J13" s="94" t="s">
        <v>34</v>
      </c>
      <c r="K13" s="94" t="s">
        <v>14</v>
      </c>
      <c r="L13" s="93"/>
      <c r="M13" s="97"/>
      <c r="N13" s="98">
        <v>43251.0</v>
      </c>
      <c r="O13" s="127"/>
      <c r="P13" s="5"/>
      <c r="Q13" s="93"/>
      <c r="R13" s="97"/>
      <c r="S13" s="94"/>
      <c r="T13" s="94"/>
      <c r="U13" s="94" t="s">
        <v>18</v>
      </c>
    </row>
    <row r="14" ht="71.25" customHeight="1">
      <c r="A14" s="92" t="s">
        <v>821</v>
      </c>
      <c r="B14" s="93">
        <v>2018.0</v>
      </c>
      <c r="C14" s="93" t="s">
        <v>128</v>
      </c>
      <c r="D14" s="93" t="s">
        <v>817</v>
      </c>
      <c r="E14" s="94" t="s">
        <v>9</v>
      </c>
      <c r="F14" s="93" t="s">
        <v>818</v>
      </c>
      <c r="G14" s="95" t="s">
        <v>819</v>
      </c>
      <c r="H14" s="93" t="s">
        <v>822</v>
      </c>
      <c r="I14" s="94" t="s">
        <v>16</v>
      </c>
      <c r="J14" s="94" t="s">
        <v>34</v>
      </c>
      <c r="K14" s="94" t="s">
        <v>14</v>
      </c>
      <c r="L14" s="107"/>
      <c r="M14" s="109"/>
      <c r="N14" s="98">
        <v>43465.0</v>
      </c>
      <c r="O14" s="127"/>
      <c r="P14" s="5"/>
      <c r="Q14" s="111"/>
      <c r="R14" s="97"/>
      <c r="S14" s="94"/>
      <c r="T14" s="94"/>
      <c r="U14" s="94" t="s">
        <v>12</v>
      </c>
    </row>
    <row r="15" ht="71.25" customHeight="1">
      <c r="A15" s="92" t="s">
        <v>823</v>
      </c>
      <c r="B15" s="93">
        <v>2018.0</v>
      </c>
      <c r="C15" s="93" t="s">
        <v>128</v>
      </c>
      <c r="D15" s="93" t="s">
        <v>824</v>
      </c>
      <c r="E15" s="94" t="s">
        <v>9</v>
      </c>
      <c r="F15" s="93" t="s">
        <v>825</v>
      </c>
      <c r="G15" s="93" t="s">
        <v>826</v>
      </c>
      <c r="H15" s="93" t="s">
        <v>827</v>
      </c>
      <c r="I15" s="94" t="s">
        <v>10</v>
      </c>
      <c r="J15" s="94" t="s">
        <v>34</v>
      </c>
      <c r="K15" s="94" t="s">
        <v>38</v>
      </c>
      <c r="L15" s="107"/>
      <c r="M15" s="109"/>
      <c r="N15" s="98">
        <v>43312.0</v>
      </c>
      <c r="O15" s="127"/>
      <c r="P15" s="5"/>
      <c r="Q15" s="111"/>
      <c r="R15" s="97"/>
      <c r="S15" s="94"/>
      <c r="T15" s="94"/>
      <c r="U15" s="94" t="s">
        <v>12</v>
      </c>
    </row>
    <row r="16" ht="71.25" customHeight="1">
      <c r="A16" s="92" t="s">
        <v>828</v>
      </c>
      <c r="B16" s="93">
        <v>2018.0</v>
      </c>
      <c r="C16" s="93" t="s">
        <v>128</v>
      </c>
      <c r="D16" s="93" t="s">
        <v>824</v>
      </c>
      <c r="E16" s="94" t="s">
        <v>9</v>
      </c>
      <c r="F16" s="93" t="s">
        <v>825</v>
      </c>
      <c r="G16" s="93" t="s">
        <v>826</v>
      </c>
      <c r="H16" s="93" t="s">
        <v>829</v>
      </c>
      <c r="I16" s="94" t="s">
        <v>16</v>
      </c>
      <c r="J16" s="94" t="s">
        <v>34</v>
      </c>
      <c r="K16" s="94" t="s">
        <v>38</v>
      </c>
      <c r="L16" s="107"/>
      <c r="M16" s="109"/>
      <c r="N16" s="98">
        <v>43311.0</v>
      </c>
      <c r="O16" s="127"/>
      <c r="P16" s="5"/>
      <c r="Q16" s="111"/>
      <c r="R16" s="97"/>
      <c r="S16" s="94"/>
      <c r="T16" s="94"/>
      <c r="U16" s="94" t="s">
        <v>12</v>
      </c>
    </row>
    <row r="17" ht="71.25" customHeight="1">
      <c r="A17" s="92" t="s">
        <v>830</v>
      </c>
      <c r="B17" s="93">
        <v>2018.0</v>
      </c>
      <c r="C17" s="93" t="s">
        <v>128</v>
      </c>
      <c r="D17" s="93" t="s">
        <v>824</v>
      </c>
      <c r="E17" s="94" t="s">
        <v>9</v>
      </c>
      <c r="F17" s="93" t="s">
        <v>825</v>
      </c>
      <c r="G17" s="93" t="s">
        <v>826</v>
      </c>
      <c r="H17" s="93" t="s">
        <v>831</v>
      </c>
      <c r="I17" s="94" t="s">
        <v>16</v>
      </c>
      <c r="J17" s="94" t="s">
        <v>34</v>
      </c>
      <c r="K17" s="94" t="s">
        <v>38</v>
      </c>
      <c r="L17" s="107"/>
      <c r="M17" s="109"/>
      <c r="N17" s="98">
        <v>43343.0</v>
      </c>
      <c r="O17" s="127"/>
      <c r="P17" s="5"/>
      <c r="Q17" s="111"/>
      <c r="R17" s="97"/>
      <c r="S17" s="94"/>
      <c r="T17" s="94"/>
      <c r="U17" s="94" t="s">
        <v>12</v>
      </c>
    </row>
    <row r="18" ht="71.25" customHeight="1">
      <c r="A18" s="92" t="s">
        <v>832</v>
      </c>
      <c r="B18" s="93">
        <v>2018.0</v>
      </c>
      <c r="C18" s="93" t="s">
        <v>128</v>
      </c>
      <c r="D18" s="93" t="s">
        <v>824</v>
      </c>
      <c r="E18" s="94" t="s">
        <v>9</v>
      </c>
      <c r="F18" s="93" t="s">
        <v>825</v>
      </c>
      <c r="G18" s="93" t="s">
        <v>826</v>
      </c>
      <c r="H18" s="93" t="s">
        <v>833</v>
      </c>
      <c r="I18" s="94" t="s">
        <v>16</v>
      </c>
      <c r="J18" s="94" t="s">
        <v>34</v>
      </c>
      <c r="K18" s="94" t="s">
        <v>38</v>
      </c>
      <c r="L18" s="107"/>
      <c r="M18" s="109"/>
      <c r="N18" s="166" t="s">
        <v>834</v>
      </c>
      <c r="O18" s="127"/>
      <c r="P18" s="5"/>
      <c r="Q18" s="111"/>
      <c r="R18" s="97"/>
      <c r="S18" s="94"/>
      <c r="T18" s="94"/>
      <c r="U18" s="94" t="s">
        <v>12</v>
      </c>
    </row>
    <row r="19" ht="71.25" customHeight="1">
      <c r="A19" s="92" t="s">
        <v>835</v>
      </c>
      <c r="B19" s="93">
        <v>2018.0</v>
      </c>
      <c r="C19" s="93" t="s">
        <v>128</v>
      </c>
      <c r="D19" s="93" t="s">
        <v>836</v>
      </c>
      <c r="E19" s="94" t="s">
        <v>9</v>
      </c>
      <c r="F19" s="100" t="s">
        <v>837</v>
      </c>
      <c r="G19" s="93" t="s">
        <v>838</v>
      </c>
      <c r="H19" s="93" t="s">
        <v>839</v>
      </c>
      <c r="I19" s="94" t="s">
        <v>10</v>
      </c>
      <c r="J19" s="94" t="s">
        <v>34</v>
      </c>
      <c r="K19" s="94" t="s">
        <v>38</v>
      </c>
      <c r="L19" s="107"/>
      <c r="M19" s="109"/>
      <c r="N19" s="98">
        <v>43235.0</v>
      </c>
      <c r="O19" s="127"/>
      <c r="P19" s="5"/>
      <c r="Q19" s="111"/>
      <c r="R19" s="97"/>
      <c r="S19" s="94"/>
      <c r="T19" s="94"/>
      <c r="U19" s="94" t="s">
        <v>18</v>
      </c>
    </row>
    <row r="20" ht="71.25" customHeight="1">
      <c r="A20" s="92" t="s">
        <v>840</v>
      </c>
      <c r="B20" s="93">
        <v>2018.0</v>
      </c>
      <c r="C20" s="93" t="s">
        <v>128</v>
      </c>
      <c r="D20" s="93" t="s">
        <v>836</v>
      </c>
      <c r="E20" s="94" t="s">
        <v>9</v>
      </c>
      <c r="F20" s="100" t="s">
        <v>837</v>
      </c>
      <c r="G20" s="93" t="s">
        <v>838</v>
      </c>
      <c r="H20" s="93" t="s">
        <v>841</v>
      </c>
      <c r="I20" s="94" t="s">
        <v>16</v>
      </c>
      <c r="J20" s="94" t="s">
        <v>34</v>
      </c>
      <c r="K20" s="94" t="s">
        <v>38</v>
      </c>
      <c r="L20" s="107"/>
      <c r="M20" s="109"/>
      <c r="N20" s="98">
        <v>43465.0</v>
      </c>
      <c r="O20" s="127"/>
      <c r="P20" s="5"/>
      <c r="Q20" s="111"/>
      <c r="R20" s="97"/>
      <c r="S20" s="94"/>
      <c r="T20" s="94"/>
      <c r="U20" s="94" t="s">
        <v>12</v>
      </c>
    </row>
    <row r="21" ht="71.25" customHeight="1">
      <c r="A21" s="92" t="s">
        <v>842</v>
      </c>
      <c r="B21" s="93">
        <v>2018.0</v>
      </c>
      <c r="C21" s="93" t="s">
        <v>128</v>
      </c>
      <c r="D21" s="93" t="s">
        <v>836</v>
      </c>
      <c r="E21" s="94" t="s">
        <v>9</v>
      </c>
      <c r="F21" s="100" t="s">
        <v>837</v>
      </c>
      <c r="G21" s="93" t="s">
        <v>838</v>
      </c>
      <c r="H21" s="93" t="s">
        <v>843</v>
      </c>
      <c r="I21" s="94" t="s">
        <v>16</v>
      </c>
      <c r="J21" s="94" t="s">
        <v>34</v>
      </c>
      <c r="K21" s="94" t="s">
        <v>38</v>
      </c>
      <c r="L21" s="107"/>
      <c r="M21" s="109"/>
      <c r="N21" s="98">
        <v>43342.0</v>
      </c>
      <c r="O21" s="127"/>
      <c r="P21" s="5"/>
      <c r="Q21" s="111"/>
      <c r="R21" s="97"/>
      <c r="S21" s="94"/>
      <c r="T21" s="94"/>
      <c r="U21" s="94" t="s">
        <v>12</v>
      </c>
    </row>
    <row r="22" ht="71.25" customHeight="1">
      <c r="A22" s="92" t="s">
        <v>844</v>
      </c>
      <c r="B22" s="93">
        <v>2018.0</v>
      </c>
      <c r="C22" s="93" t="s">
        <v>128</v>
      </c>
      <c r="D22" s="93" t="s">
        <v>836</v>
      </c>
      <c r="E22" s="94" t="s">
        <v>9</v>
      </c>
      <c r="F22" s="100" t="s">
        <v>837</v>
      </c>
      <c r="G22" s="93" t="s">
        <v>838</v>
      </c>
      <c r="H22" s="93" t="s">
        <v>845</v>
      </c>
      <c r="I22" s="94" t="s">
        <v>16</v>
      </c>
      <c r="J22" s="94" t="s">
        <v>34</v>
      </c>
      <c r="K22" s="94" t="s">
        <v>38</v>
      </c>
      <c r="L22" s="107"/>
      <c r="M22" s="109"/>
      <c r="N22" s="98">
        <v>43465.0</v>
      </c>
      <c r="O22" s="127"/>
      <c r="P22" s="5"/>
      <c r="Q22" s="111"/>
      <c r="R22" s="97"/>
      <c r="S22" s="94"/>
      <c r="T22" s="94"/>
      <c r="U22" s="94" t="s">
        <v>12</v>
      </c>
    </row>
    <row r="23" ht="71.25" customHeight="1">
      <c r="A23" s="92" t="s">
        <v>846</v>
      </c>
      <c r="B23" s="93">
        <v>2018.0</v>
      </c>
      <c r="C23" s="93" t="s">
        <v>128</v>
      </c>
      <c r="D23" s="93" t="s">
        <v>836</v>
      </c>
      <c r="E23" s="94" t="s">
        <v>9</v>
      </c>
      <c r="F23" s="100" t="s">
        <v>837</v>
      </c>
      <c r="G23" s="93" t="s">
        <v>838</v>
      </c>
      <c r="H23" s="93" t="s">
        <v>847</v>
      </c>
      <c r="I23" s="94" t="s">
        <v>16</v>
      </c>
      <c r="J23" s="94" t="s">
        <v>34</v>
      </c>
      <c r="K23" s="94" t="s">
        <v>38</v>
      </c>
      <c r="L23" s="107"/>
      <c r="M23" s="109"/>
      <c r="N23" s="98">
        <v>43343.0</v>
      </c>
      <c r="O23" s="127"/>
      <c r="P23" s="5"/>
      <c r="Q23" s="111"/>
      <c r="R23" s="97"/>
      <c r="S23" s="94"/>
      <c r="T23" s="94"/>
      <c r="U23" s="94" t="s">
        <v>12</v>
      </c>
    </row>
    <row r="24" ht="71.25" customHeight="1">
      <c r="A24" s="92" t="s">
        <v>848</v>
      </c>
      <c r="B24" s="93">
        <v>2018.0</v>
      </c>
      <c r="C24" s="93" t="s">
        <v>128</v>
      </c>
      <c r="D24" s="93" t="s">
        <v>836</v>
      </c>
      <c r="E24" s="94" t="s">
        <v>9</v>
      </c>
      <c r="F24" s="100" t="s">
        <v>837</v>
      </c>
      <c r="G24" s="93" t="s">
        <v>838</v>
      </c>
      <c r="H24" s="93" t="s">
        <v>849</v>
      </c>
      <c r="I24" s="94" t="s">
        <v>16</v>
      </c>
      <c r="J24" s="94" t="s">
        <v>34</v>
      </c>
      <c r="K24" s="94" t="s">
        <v>38</v>
      </c>
      <c r="L24" s="107"/>
      <c r="M24" s="109"/>
      <c r="N24" s="98">
        <v>43343.0</v>
      </c>
      <c r="O24" s="127"/>
      <c r="P24" s="5"/>
      <c r="Q24" s="111"/>
      <c r="R24" s="97"/>
      <c r="S24" s="94"/>
      <c r="T24" s="94"/>
      <c r="U24" s="94" t="s">
        <v>12</v>
      </c>
    </row>
    <row r="25" ht="71.25" customHeight="1">
      <c r="A25" s="167" t="s">
        <v>850</v>
      </c>
      <c r="B25" s="167">
        <v>2018.0</v>
      </c>
      <c r="C25" s="167" t="s">
        <v>378</v>
      </c>
      <c r="D25" s="167" t="s">
        <v>851</v>
      </c>
      <c r="E25" s="168" t="s">
        <v>9</v>
      </c>
      <c r="F25" s="167" t="s">
        <v>852</v>
      </c>
      <c r="G25" s="167" t="s">
        <v>853</v>
      </c>
      <c r="H25" s="167" t="s">
        <v>854</v>
      </c>
      <c r="I25" s="167" t="s">
        <v>16</v>
      </c>
      <c r="J25" s="167" t="s">
        <v>34</v>
      </c>
      <c r="K25" s="167" t="s">
        <v>42</v>
      </c>
      <c r="L25" s="167" t="s">
        <v>855</v>
      </c>
      <c r="M25" s="169">
        <v>43282.0</v>
      </c>
      <c r="N25" s="169">
        <v>43465.0</v>
      </c>
      <c r="O25" s="127"/>
      <c r="P25" s="170"/>
      <c r="Q25" s="171"/>
      <c r="R25" s="172"/>
      <c r="S25" s="173"/>
      <c r="T25" s="173"/>
      <c r="U25" s="167" t="s">
        <v>12</v>
      </c>
    </row>
    <row r="26" ht="71.25" customHeight="1">
      <c r="A26" s="167" t="s">
        <v>856</v>
      </c>
      <c r="B26" s="167">
        <v>2018.0</v>
      </c>
      <c r="C26" s="167" t="s">
        <v>378</v>
      </c>
      <c r="D26" s="167" t="s">
        <v>851</v>
      </c>
      <c r="E26" s="168" t="s">
        <v>9</v>
      </c>
      <c r="F26" s="167" t="s">
        <v>852</v>
      </c>
      <c r="G26" s="167" t="s">
        <v>853</v>
      </c>
      <c r="H26" s="167" t="s">
        <v>857</v>
      </c>
      <c r="I26" s="167" t="s">
        <v>10</v>
      </c>
      <c r="J26" s="167" t="s">
        <v>34</v>
      </c>
      <c r="K26" s="167" t="s">
        <v>42</v>
      </c>
      <c r="L26" s="167" t="s">
        <v>858</v>
      </c>
      <c r="M26" s="169">
        <v>43252.0</v>
      </c>
      <c r="N26" s="169">
        <v>43344.0</v>
      </c>
      <c r="O26" s="127"/>
      <c r="P26" s="170"/>
      <c r="Q26" s="171"/>
      <c r="R26" s="172"/>
      <c r="S26" s="173"/>
      <c r="T26" s="173"/>
      <c r="U26" s="167" t="s">
        <v>12</v>
      </c>
    </row>
    <row r="27" ht="71.25" customHeight="1">
      <c r="A27" s="167" t="s">
        <v>859</v>
      </c>
      <c r="B27" s="167">
        <v>2018.0</v>
      </c>
      <c r="C27" s="167" t="s">
        <v>378</v>
      </c>
      <c r="D27" s="167" t="s">
        <v>851</v>
      </c>
      <c r="E27" s="168" t="s">
        <v>9</v>
      </c>
      <c r="F27" s="167" t="s">
        <v>852</v>
      </c>
      <c r="G27" s="167" t="s">
        <v>860</v>
      </c>
      <c r="H27" s="167" t="s">
        <v>861</v>
      </c>
      <c r="I27" s="167" t="s">
        <v>16</v>
      </c>
      <c r="J27" s="167" t="s">
        <v>34</v>
      </c>
      <c r="K27" s="167" t="s">
        <v>42</v>
      </c>
      <c r="L27" s="167" t="s">
        <v>858</v>
      </c>
      <c r="M27" s="169">
        <v>43256.0</v>
      </c>
      <c r="N27" s="169">
        <v>43465.0</v>
      </c>
      <c r="O27" s="127"/>
      <c r="P27" s="170"/>
      <c r="Q27" s="171"/>
      <c r="R27" s="172"/>
      <c r="S27" s="173"/>
      <c r="T27" s="173"/>
      <c r="U27" s="167" t="s">
        <v>12</v>
      </c>
    </row>
    <row r="28" ht="71.25" customHeight="1">
      <c r="A28" s="167" t="s">
        <v>862</v>
      </c>
      <c r="B28" s="167">
        <v>2018.0</v>
      </c>
      <c r="C28" s="167" t="s">
        <v>378</v>
      </c>
      <c r="D28" s="167" t="s">
        <v>851</v>
      </c>
      <c r="E28" s="168" t="s">
        <v>9</v>
      </c>
      <c r="F28" s="167" t="s">
        <v>852</v>
      </c>
      <c r="G28" s="167" t="s">
        <v>863</v>
      </c>
      <c r="H28" s="167" t="s">
        <v>864</v>
      </c>
      <c r="I28" s="167" t="s">
        <v>16</v>
      </c>
      <c r="J28" s="167" t="s">
        <v>34</v>
      </c>
      <c r="K28" s="167" t="s">
        <v>42</v>
      </c>
      <c r="L28" s="167" t="s">
        <v>865</v>
      </c>
      <c r="M28" s="169">
        <v>43282.0</v>
      </c>
      <c r="N28" s="169">
        <v>43465.0</v>
      </c>
      <c r="O28" s="127"/>
      <c r="P28" s="170"/>
      <c r="Q28" s="171"/>
      <c r="R28" s="172"/>
      <c r="S28" s="173"/>
      <c r="T28" s="173"/>
      <c r="U28" s="167" t="s">
        <v>12</v>
      </c>
    </row>
    <row r="29" ht="71.25" customHeight="1">
      <c r="A29" s="167" t="s">
        <v>866</v>
      </c>
      <c r="B29" s="167">
        <v>2018.0</v>
      </c>
      <c r="C29" s="167" t="s">
        <v>378</v>
      </c>
      <c r="D29" s="174" t="s">
        <v>867</v>
      </c>
      <c r="E29" s="168" t="s">
        <v>9</v>
      </c>
      <c r="F29" s="167" t="s">
        <v>868</v>
      </c>
      <c r="G29" s="167" t="s">
        <v>869</v>
      </c>
      <c r="H29" s="175" t="s">
        <v>870</v>
      </c>
      <c r="I29" s="167" t="s">
        <v>16</v>
      </c>
      <c r="J29" s="167" t="s">
        <v>34</v>
      </c>
      <c r="K29" s="167" t="s">
        <v>42</v>
      </c>
      <c r="L29" s="167" t="s">
        <v>871</v>
      </c>
      <c r="M29" s="169">
        <v>43313.0</v>
      </c>
      <c r="N29" s="169">
        <v>43465.0</v>
      </c>
      <c r="O29" s="127"/>
      <c r="P29" s="170"/>
      <c r="Q29" s="171"/>
      <c r="R29" s="172"/>
      <c r="S29" s="173"/>
      <c r="T29" s="173"/>
      <c r="U29" s="167" t="s">
        <v>12</v>
      </c>
    </row>
    <row r="30" ht="71.25" customHeight="1">
      <c r="A30" s="167" t="s">
        <v>872</v>
      </c>
      <c r="B30" s="167">
        <v>2018.0</v>
      </c>
      <c r="C30" s="167" t="s">
        <v>378</v>
      </c>
      <c r="D30" s="174" t="s">
        <v>867</v>
      </c>
      <c r="E30" s="168" t="s">
        <v>9</v>
      </c>
      <c r="F30" s="167" t="s">
        <v>868</v>
      </c>
      <c r="G30" s="167" t="s">
        <v>873</v>
      </c>
      <c r="H30" s="176" t="s">
        <v>874</v>
      </c>
      <c r="I30" s="167" t="s">
        <v>16</v>
      </c>
      <c r="J30" s="167" t="s">
        <v>34</v>
      </c>
      <c r="K30" s="167" t="s">
        <v>42</v>
      </c>
      <c r="L30" s="167" t="s">
        <v>871</v>
      </c>
      <c r="M30" s="169">
        <v>43251.0</v>
      </c>
      <c r="N30" s="169">
        <v>43343.0</v>
      </c>
      <c r="O30" s="127"/>
      <c r="P30" s="170"/>
      <c r="Q30" s="171"/>
      <c r="R30" s="172"/>
      <c r="S30" s="173"/>
      <c r="T30" s="173"/>
      <c r="U30" s="167" t="s">
        <v>12</v>
      </c>
    </row>
    <row r="31" ht="71.25" customHeight="1">
      <c r="A31" s="167" t="s">
        <v>875</v>
      </c>
      <c r="B31" s="167">
        <v>2018.0</v>
      </c>
      <c r="C31" s="167" t="s">
        <v>378</v>
      </c>
      <c r="D31" s="167" t="s">
        <v>876</v>
      </c>
      <c r="E31" s="168" t="s">
        <v>9</v>
      </c>
      <c r="F31" s="167" t="s">
        <v>877</v>
      </c>
      <c r="G31" s="167" t="s">
        <v>878</v>
      </c>
      <c r="H31" s="177" t="s">
        <v>879</v>
      </c>
      <c r="I31" s="167" t="s">
        <v>16</v>
      </c>
      <c r="J31" s="167" t="s">
        <v>34</v>
      </c>
      <c r="K31" s="167" t="s">
        <v>42</v>
      </c>
      <c r="L31" s="167" t="s">
        <v>871</v>
      </c>
      <c r="M31" s="169">
        <v>43251.0</v>
      </c>
      <c r="N31" s="169">
        <v>43343.0</v>
      </c>
      <c r="O31" s="127"/>
      <c r="P31" s="170"/>
      <c r="Q31" s="171"/>
      <c r="R31" s="172"/>
      <c r="S31" s="173"/>
      <c r="T31" s="173"/>
      <c r="U31" s="167" t="s">
        <v>12</v>
      </c>
    </row>
    <row r="32" ht="71.25" customHeight="1">
      <c r="A32" s="167" t="s">
        <v>880</v>
      </c>
      <c r="B32" s="167">
        <v>2018.0</v>
      </c>
      <c r="C32" s="167" t="s">
        <v>378</v>
      </c>
      <c r="D32" s="167" t="s">
        <v>881</v>
      </c>
      <c r="E32" s="168" t="s">
        <v>9</v>
      </c>
      <c r="F32" s="167" t="s">
        <v>882</v>
      </c>
      <c r="G32" s="167" t="s">
        <v>883</v>
      </c>
      <c r="H32" s="175" t="s">
        <v>884</v>
      </c>
      <c r="I32" s="167" t="s">
        <v>16</v>
      </c>
      <c r="J32" s="167" t="s">
        <v>34</v>
      </c>
      <c r="K32" s="167" t="s">
        <v>42</v>
      </c>
      <c r="L32" s="167" t="s">
        <v>871</v>
      </c>
      <c r="M32" s="169">
        <v>43251.0</v>
      </c>
      <c r="N32" s="169">
        <v>43343.0</v>
      </c>
      <c r="O32" s="127"/>
      <c r="P32" s="170"/>
      <c r="Q32" s="171"/>
      <c r="R32" s="172"/>
      <c r="S32" s="173"/>
      <c r="T32" s="173"/>
      <c r="U32" s="167" t="s">
        <v>12</v>
      </c>
    </row>
    <row r="33" ht="71.25" customHeight="1">
      <c r="A33" s="167" t="s">
        <v>885</v>
      </c>
      <c r="B33" s="167">
        <v>2018.0</v>
      </c>
      <c r="C33" s="167" t="s">
        <v>378</v>
      </c>
      <c r="D33" s="167" t="s">
        <v>886</v>
      </c>
      <c r="E33" s="168" t="s">
        <v>9</v>
      </c>
      <c r="F33" s="167" t="s">
        <v>887</v>
      </c>
      <c r="G33" s="167" t="s">
        <v>888</v>
      </c>
      <c r="H33" s="176" t="s">
        <v>884</v>
      </c>
      <c r="I33" s="167" t="s">
        <v>16</v>
      </c>
      <c r="J33" s="167" t="s">
        <v>34</v>
      </c>
      <c r="K33" s="167" t="s">
        <v>42</v>
      </c>
      <c r="L33" s="167" t="s">
        <v>871</v>
      </c>
      <c r="M33" s="169">
        <v>43251.0</v>
      </c>
      <c r="N33" s="169">
        <v>43343.0</v>
      </c>
      <c r="O33" s="127"/>
      <c r="P33" s="170"/>
      <c r="Q33" s="171"/>
      <c r="R33" s="172"/>
      <c r="S33" s="173"/>
      <c r="T33" s="173"/>
      <c r="U33" s="167" t="s">
        <v>12</v>
      </c>
    </row>
    <row r="34" ht="71.25" customHeight="1">
      <c r="A34" s="167" t="s">
        <v>889</v>
      </c>
      <c r="B34" s="167">
        <v>2018.0</v>
      </c>
      <c r="C34" s="167" t="s">
        <v>378</v>
      </c>
      <c r="D34" s="167" t="s">
        <v>890</v>
      </c>
      <c r="E34" s="168" t="s">
        <v>9</v>
      </c>
      <c r="F34" s="167" t="s">
        <v>891</v>
      </c>
      <c r="G34" s="167" t="s">
        <v>892</v>
      </c>
      <c r="H34" s="167" t="s">
        <v>893</v>
      </c>
      <c r="I34" s="167" t="s">
        <v>16</v>
      </c>
      <c r="J34" s="167" t="s">
        <v>34</v>
      </c>
      <c r="K34" s="167" t="s">
        <v>42</v>
      </c>
      <c r="L34" s="167" t="s">
        <v>871</v>
      </c>
      <c r="M34" s="169">
        <v>43251.0</v>
      </c>
      <c r="N34" s="169">
        <v>43343.0</v>
      </c>
      <c r="O34" s="127"/>
      <c r="P34" s="170"/>
      <c r="Q34" s="171"/>
      <c r="R34" s="172"/>
      <c r="S34" s="173"/>
      <c r="T34" s="173"/>
      <c r="U34" s="167" t="s">
        <v>12</v>
      </c>
    </row>
    <row r="35" ht="71.25" customHeight="1">
      <c r="A35" s="167" t="s">
        <v>894</v>
      </c>
      <c r="B35" s="167">
        <v>2018.0</v>
      </c>
      <c r="C35" s="167" t="s">
        <v>378</v>
      </c>
      <c r="D35" s="167" t="s">
        <v>890</v>
      </c>
      <c r="E35" s="168" t="s">
        <v>9</v>
      </c>
      <c r="F35" s="167" t="s">
        <v>891</v>
      </c>
      <c r="G35" s="167" t="s">
        <v>895</v>
      </c>
      <c r="H35" s="167" t="s">
        <v>896</v>
      </c>
      <c r="I35" s="167" t="s">
        <v>16</v>
      </c>
      <c r="J35" s="167" t="s">
        <v>34</v>
      </c>
      <c r="K35" s="167" t="s">
        <v>42</v>
      </c>
      <c r="L35" s="167" t="s">
        <v>871</v>
      </c>
      <c r="M35" s="169">
        <v>43251.0</v>
      </c>
      <c r="N35" s="169">
        <v>43343.0</v>
      </c>
      <c r="O35" s="127"/>
      <c r="P35" s="170"/>
      <c r="Q35" s="171"/>
      <c r="R35" s="172"/>
      <c r="S35" s="173"/>
      <c r="T35" s="173"/>
      <c r="U35" s="167" t="s">
        <v>12</v>
      </c>
    </row>
    <row r="36" ht="71.25" customHeight="1">
      <c r="A36" s="167" t="s">
        <v>897</v>
      </c>
      <c r="B36" s="167">
        <v>2018.0</v>
      </c>
      <c r="C36" s="167" t="s">
        <v>378</v>
      </c>
      <c r="D36" s="167" t="s">
        <v>898</v>
      </c>
      <c r="E36" s="168" t="s">
        <v>9</v>
      </c>
      <c r="F36" s="167" t="s">
        <v>899</v>
      </c>
      <c r="G36" s="167" t="s">
        <v>900</v>
      </c>
      <c r="H36" s="167" t="s">
        <v>901</v>
      </c>
      <c r="I36" s="167" t="s">
        <v>16</v>
      </c>
      <c r="J36" s="167" t="s">
        <v>34</v>
      </c>
      <c r="K36" s="167" t="s">
        <v>42</v>
      </c>
      <c r="L36" s="167" t="s">
        <v>871</v>
      </c>
      <c r="M36" s="169">
        <v>43281.0</v>
      </c>
      <c r="N36" s="167" t="s">
        <v>902</v>
      </c>
      <c r="O36" s="127"/>
      <c r="P36" s="170"/>
      <c r="Q36" s="171"/>
      <c r="R36" s="172"/>
      <c r="S36" s="173"/>
      <c r="T36" s="173"/>
      <c r="U36" s="167" t="s">
        <v>12</v>
      </c>
    </row>
    <row r="37" ht="71.25" customHeight="1">
      <c r="A37" s="167" t="s">
        <v>903</v>
      </c>
      <c r="B37" s="167">
        <v>2018.0</v>
      </c>
      <c r="C37" s="167" t="s">
        <v>378</v>
      </c>
      <c r="D37" s="167" t="s">
        <v>904</v>
      </c>
      <c r="E37" s="168" t="s">
        <v>15</v>
      </c>
      <c r="F37" s="167" t="s">
        <v>905</v>
      </c>
      <c r="G37" s="167" t="s">
        <v>906</v>
      </c>
      <c r="H37" s="167" t="s">
        <v>907</v>
      </c>
      <c r="I37" s="167" t="s">
        <v>21</v>
      </c>
      <c r="J37" s="167" t="s">
        <v>34</v>
      </c>
      <c r="K37" s="167" t="s">
        <v>42</v>
      </c>
      <c r="L37" s="167" t="s">
        <v>871</v>
      </c>
      <c r="M37" s="169">
        <v>43281.0</v>
      </c>
      <c r="N37" s="167" t="s">
        <v>902</v>
      </c>
      <c r="O37" s="127"/>
      <c r="P37" s="170"/>
      <c r="Q37" s="171"/>
      <c r="R37" s="172"/>
      <c r="S37" s="173"/>
      <c r="T37" s="173"/>
      <c r="U37" s="167" t="s">
        <v>12</v>
      </c>
    </row>
    <row r="38" ht="71.25" customHeight="1">
      <c r="A38" s="167" t="s">
        <v>908</v>
      </c>
      <c r="B38" s="167">
        <v>2018.0</v>
      </c>
      <c r="C38" s="167" t="s">
        <v>378</v>
      </c>
      <c r="D38" s="167" t="s">
        <v>904</v>
      </c>
      <c r="E38" s="168" t="s">
        <v>15</v>
      </c>
      <c r="F38" s="167" t="s">
        <v>909</v>
      </c>
      <c r="G38" s="167" t="s">
        <v>910</v>
      </c>
      <c r="H38" s="167" t="s">
        <v>911</v>
      </c>
      <c r="I38" s="167" t="s">
        <v>10</v>
      </c>
      <c r="J38" s="167" t="s">
        <v>34</v>
      </c>
      <c r="K38" s="167" t="s">
        <v>42</v>
      </c>
      <c r="L38" s="167" t="s">
        <v>871</v>
      </c>
      <c r="M38" s="169">
        <v>43281.0</v>
      </c>
      <c r="N38" s="169">
        <v>43465.0</v>
      </c>
      <c r="O38" s="127"/>
      <c r="P38" s="170"/>
      <c r="Q38" s="171"/>
      <c r="R38" s="172"/>
      <c r="S38" s="173"/>
      <c r="T38" s="173"/>
      <c r="U38" s="167" t="s">
        <v>12</v>
      </c>
    </row>
    <row r="39" ht="71.25" customHeight="1">
      <c r="A39" s="167" t="s">
        <v>912</v>
      </c>
      <c r="B39" s="167">
        <v>2018.0</v>
      </c>
      <c r="C39" s="167" t="s">
        <v>378</v>
      </c>
      <c r="D39" s="167" t="s">
        <v>904</v>
      </c>
      <c r="E39" s="168" t="s">
        <v>15</v>
      </c>
      <c r="F39" s="167" t="s">
        <v>913</v>
      </c>
      <c r="G39" s="167" t="s">
        <v>914</v>
      </c>
      <c r="H39" s="167" t="s">
        <v>915</v>
      </c>
      <c r="I39" s="167" t="s">
        <v>10</v>
      </c>
      <c r="J39" s="167" t="s">
        <v>34</v>
      </c>
      <c r="K39" s="167" t="s">
        <v>42</v>
      </c>
      <c r="L39" s="167" t="s">
        <v>871</v>
      </c>
      <c r="M39" s="169">
        <v>43252.0</v>
      </c>
      <c r="N39" s="169">
        <v>43281.0</v>
      </c>
      <c r="O39" s="127"/>
      <c r="P39" s="170"/>
      <c r="Q39" s="171"/>
      <c r="R39" s="172"/>
      <c r="S39" s="173"/>
      <c r="T39" s="173"/>
      <c r="U39" s="167" t="s">
        <v>12</v>
      </c>
    </row>
    <row r="40" ht="71.25" customHeight="1">
      <c r="A40" s="167" t="s">
        <v>916</v>
      </c>
      <c r="B40" s="167">
        <v>2018.0</v>
      </c>
      <c r="C40" s="167" t="s">
        <v>378</v>
      </c>
      <c r="D40" s="167" t="s">
        <v>904</v>
      </c>
      <c r="E40" s="168" t="s">
        <v>15</v>
      </c>
      <c r="F40" s="167" t="s">
        <v>917</v>
      </c>
      <c r="G40" s="167" t="s">
        <v>918</v>
      </c>
      <c r="H40" s="167" t="s">
        <v>919</v>
      </c>
      <c r="I40" s="167" t="s">
        <v>10</v>
      </c>
      <c r="J40" s="167" t="s">
        <v>34</v>
      </c>
      <c r="K40" s="167" t="s">
        <v>42</v>
      </c>
      <c r="L40" s="167" t="s">
        <v>871</v>
      </c>
      <c r="M40" s="169">
        <v>43252.0</v>
      </c>
      <c r="N40" s="169">
        <v>43281.0</v>
      </c>
      <c r="O40" s="127"/>
      <c r="P40" s="170"/>
      <c r="Q40" s="171"/>
      <c r="R40" s="172"/>
      <c r="S40" s="173"/>
      <c r="T40" s="173"/>
      <c r="U40" s="167" t="s">
        <v>12</v>
      </c>
    </row>
    <row r="41" ht="71.25" customHeight="1">
      <c r="A41" s="167" t="s">
        <v>920</v>
      </c>
      <c r="B41" s="167">
        <v>2018.0</v>
      </c>
      <c r="C41" s="167" t="s">
        <v>378</v>
      </c>
      <c r="D41" s="167" t="s">
        <v>904</v>
      </c>
      <c r="E41" s="168" t="s">
        <v>15</v>
      </c>
      <c r="F41" s="167" t="s">
        <v>921</v>
      </c>
      <c r="G41" s="167" t="s">
        <v>922</v>
      </c>
      <c r="H41" s="167" t="s">
        <v>923</v>
      </c>
      <c r="I41" s="167" t="s">
        <v>10</v>
      </c>
      <c r="J41" s="167" t="s">
        <v>34</v>
      </c>
      <c r="K41" s="167" t="s">
        <v>42</v>
      </c>
      <c r="L41" s="167" t="s">
        <v>871</v>
      </c>
      <c r="M41" s="169">
        <v>43282.0</v>
      </c>
      <c r="N41" s="169">
        <v>43373.0</v>
      </c>
      <c r="O41" s="127"/>
      <c r="P41" s="170"/>
      <c r="Q41" s="171"/>
      <c r="R41" s="172"/>
      <c r="S41" s="173"/>
      <c r="T41" s="173"/>
      <c r="U41" s="167" t="s">
        <v>12</v>
      </c>
    </row>
    <row r="42" ht="71.25" customHeight="1">
      <c r="A42" s="167" t="s">
        <v>924</v>
      </c>
      <c r="B42" s="167">
        <v>2018.0</v>
      </c>
      <c r="C42" s="167" t="s">
        <v>378</v>
      </c>
      <c r="D42" s="167" t="s">
        <v>904</v>
      </c>
      <c r="E42" s="168" t="s">
        <v>15</v>
      </c>
      <c r="F42" s="167" t="s">
        <v>925</v>
      </c>
      <c r="G42" s="167" t="s">
        <v>926</v>
      </c>
      <c r="H42" s="167" t="s">
        <v>923</v>
      </c>
      <c r="I42" s="167" t="s">
        <v>10</v>
      </c>
      <c r="J42" s="167" t="s">
        <v>34</v>
      </c>
      <c r="K42" s="167" t="s">
        <v>42</v>
      </c>
      <c r="L42" s="167" t="s">
        <v>871</v>
      </c>
      <c r="M42" s="169">
        <v>43282.0</v>
      </c>
      <c r="N42" s="169">
        <v>43373.0</v>
      </c>
      <c r="O42" s="127"/>
      <c r="P42" s="170"/>
      <c r="Q42" s="171"/>
      <c r="R42" s="172"/>
      <c r="S42" s="173"/>
      <c r="T42" s="173"/>
      <c r="U42" s="167" t="s">
        <v>12</v>
      </c>
    </row>
    <row r="43" ht="71.25" customHeight="1">
      <c r="A43" s="167" t="s">
        <v>927</v>
      </c>
      <c r="B43" s="167">
        <v>2018.0</v>
      </c>
      <c r="C43" s="167" t="s">
        <v>378</v>
      </c>
      <c r="D43" s="167" t="s">
        <v>904</v>
      </c>
      <c r="E43" s="168" t="s">
        <v>15</v>
      </c>
      <c r="F43" s="167" t="s">
        <v>928</v>
      </c>
      <c r="G43" s="167" t="s">
        <v>929</v>
      </c>
      <c r="H43" s="167" t="s">
        <v>930</v>
      </c>
      <c r="I43" s="167" t="s">
        <v>10</v>
      </c>
      <c r="J43" s="167" t="s">
        <v>34</v>
      </c>
      <c r="K43" s="167" t="s">
        <v>42</v>
      </c>
      <c r="L43" s="167" t="s">
        <v>871</v>
      </c>
      <c r="M43" s="169">
        <v>43282.0</v>
      </c>
      <c r="N43" s="169">
        <v>43312.0</v>
      </c>
      <c r="O43" s="127"/>
      <c r="P43" s="170"/>
      <c r="Q43" s="171"/>
      <c r="R43" s="172"/>
      <c r="S43" s="173"/>
      <c r="T43" s="173"/>
      <c r="U43" s="167" t="s">
        <v>12</v>
      </c>
    </row>
    <row r="44" ht="71.25" customHeight="1">
      <c r="A44" s="167" t="s">
        <v>931</v>
      </c>
      <c r="B44" s="167">
        <v>2018.0</v>
      </c>
      <c r="C44" s="167" t="s">
        <v>378</v>
      </c>
      <c r="D44" s="167" t="s">
        <v>904</v>
      </c>
      <c r="E44" s="168" t="s">
        <v>15</v>
      </c>
      <c r="F44" s="167" t="s">
        <v>932</v>
      </c>
      <c r="G44" s="167" t="s">
        <v>933</v>
      </c>
      <c r="H44" s="167" t="s">
        <v>934</v>
      </c>
      <c r="I44" s="167" t="s">
        <v>10</v>
      </c>
      <c r="J44" s="167" t="s">
        <v>34</v>
      </c>
      <c r="K44" s="167" t="s">
        <v>42</v>
      </c>
      <c r="L44" s="167" t="s">
        <v>871</v>
      </c>
      <c r="M44" s="169">
        <v>43282.0</v>
      </c>
      <c r="N44" s="169">
        <v>43312.0</v>
      </c>
      <c r="O44" s="127"/>
      <c r="P44" s="170"/>
      <c r="Q44" s="171"/>
      <c r="R44" s="172"/>
      <c r="S44" s="173"/>
      <c r="T44" s="173"/>
      <c r="U44" s="167" t="s">
        <v>12</v>
      </c>
    </row>
    <row r="45" ht="71.25" customHeight="1">
      <c r="A45" s="167" t="s">
        <v>935</v>
      </c>
      <c r="B45" s="167">
        <v>2018.0</v>
      </c>
      <c r="C45" s="167" t="s">
        <v>378</v>
      </c>
      <c r="D45" s="167" t="s">
        <v>904</v>
      </c>
      <c r="E45" s="168" t="s">
        <v>15</v>
      </c>
      <c r="F45" s="167" t="s">
        <v>936</v>
      </c>
      <c r="G45" s="167" t="s">
        <v>937</v>
      </c>
      <c r="H45" s="167" t="s">
        <v>938</v>
      </c>
      <c r="I45" s="167" t="s">
        <v>10</v>
      </c>
      <c r="J45" s="167" t="s">
        <v>34</v>
      </c>
      <c r="K45" s="167" t="s">
        <v>42</v>
      </c>
      <c r="L45" s="167" t="s">
        <v>871</v>
      </c>
      <c r="M45" s="169">
        <v>43282.0</v>
      </c>
      <c r="N45" s="169">
        <v>43312.0</v>
      </c>
      <c r="O45" s="127"/>
      <c r="P45" s="170"/>
      <c r="Q45" s="171"/>
      <c r="R45" s="172"/>
      <c r="S45" s="173"/>
      <c r="T45" s="173"/>
      <c r="U45" s="167" t="s">
        <v>12</v>
      </c>
    </row>
    <row r="46" ht="71.25" customHeight="1">
      <c r="A46" s="17" t="s">
        <v>939</v>
      </c>
      <c r="B46" s="107">
        <v>2015.0</v>
      </c>
      <c r="C46" s="107" t="s">
        <v>940</v>
      </c>
      <c r="D46" s="107" t="s">
        <v>941</v>
      </c>
      <c r="E46" s="94" t="s">
        <v>9</v>
      </c>
      <c r="F46" s="107" t="s">
        <v>942</v>
      </c>
      <c r="G46" s="107" t="s">
        <v>943</v>
      </c>
      <c r="H46" s="107" t="s">
        <v>944</v>
      </c>
      <c r="I46" s="94" t="s">
        <v>16</v>
      </c>
      <c r="J46" s="94" t="s">
        <v>34</v>
      </c>
      <c r="K46" s="94" t="s">
        <v>40</v>
      </c>
      <c r="L46" s="107" t="s">
        <v>945</v>
      </c>
      <c r="M46" s="109">
        <v>42125.0</v>
      </c>
      <c r="N46" s="109">
        <v>43131.0</v>
      </c>
      <c r="O46" s="127" t="s">
        <v>946</v>
      </c>
      <c r="P46" s="5">
        <v>0.8</v>
      </c>
      <c r="Q46" s="111" t="s">
        <v>947</v>
      </c>
      <c r="R46" s="97"/>
      <c r="S46" s="94" t="s">
        <v>17</v>
      </c>
      <c r="T46" s="94" t="s">
        <v>17</v>
      </c>
      <c r="U46" s="94" t="s">
        <v>12</v>
      </c>
    </row>
    <row r="47" ht="71.25" customHeight="1">
      <c r="A47" s="17" t="s">
        <v>948</v>
      </c>
      <c r="B47" s="107">
        <v>2015.0</v>
      </c>
      <c r="C47" s="107" t="s">
        <v>940</v>
      </c>
      <c r="D47" s="107" t="s">
        <v>941</v>
      </c>
      <c r="E47" s="94" t="s">
        <v>9</v>
      </c>
      <c r="F47" s="107" t="s">
        <v>949</v>
      </c>
      <c r="G47" s="107" t="s">
        <v>950</v>
      </c>
      <c r="H47" s="107" t="s">
        <v>951</v>
      </c>
      <c r="I47" s="94" t="s">
        <v>16</v>
      </c>
      <c r="J47" s="94" t="s">
        <v>34</v>
      </c>
      <c r="K47" s="94" t="s">
        <v>40</v>
      </c>
      <c r="L47" s="107" t="s">
        <v>945</v>
      </c>
      <c r="M47" s="109">
        <v>42093.0</v>
      </c>
      <c r="N47" s="109">
        <v>42155.0</v>
      </c>
      <c r="O47" s="127" t="s">
        <v>952</v>
      </c>
      <c r="P47" s="5">
        <v>0.8</v>
      </c>
      <c r="Q47" s="111" t="s">
        <v>953</v>
      </c>
      <c r="R47" s="97"/>
      <c r="S47" s="94" t="s">
        <v>17</v>
      </c>
      <c r="T47" s="94" t="s">
        <v>17</v>
      </c>
      <c r="U47" s="94" t="s">
        <v>18</v>
      </c>
    </row>
    <row r="48" ht="71.25" customHeight="1">
      <c r="A48" s="17" t="s">
        <v>954</v>
      </c>
      <c r="B48" s="107">
        <v>2014.0</v>
      </c>
      <c r="C48" s="107" t="s">
        <v>955</v>
      </c>
      <c r="D48" s="107" t="s">
        <v>754</v>
      </c>
      <c r="E48" s="94" t="s">
        <v>9</v>
      </c>
      <c r="F48" s="17" t="s">
        <v>956</v>
      </c>
      <c r="G48" s="107" t="s">
        <v>957</v>
      </c>
      <c r="H48" s="107" t="s">
        <v>958</v>
      </c>
      <c r="I48" s="94" t="s">
        <v>16</v>
      </c>
      <c r="J48" s="94" t="s">
        <v>34</v>
      </c>
      <c r="K48" s="94" t="s">
        <v>43</v>
      </c>
      <c r="L48" s="107"/>
      <c r="M48" s="109"/>
      <c r="N48" s="109">
        <v>42977.0</v>
      </c>
      <c r="O48" s="118" t="s">
        <v>959</v>
      </c>
      <c r="P48" s="5">
        <v>0.8</v>
      </c>
      <c r="Q48" s="111" t="s">
        <v>960</v>
      </c>
      <c r="R48" s="97"/>
      <c r="S48" s="94" t="s">
        <v>17</v>
      </c>
      <c r="T48" s="94" t="s">
        <v>17</v>
      </c>
      <c r="U48" s="94" t="s">
        <v>18</v>
      </c>
    </row>
    <row r="49" ht="71.25" customHeight="1">
      <c r="A49" s="17" t="s">
        <v>961</v>
      </c>
      <c r="B49" s="107">
        <v>2014.0</v>
      </c>
      <c r="C49" s="107" t="s">
        <v>955</v>
      </c>
      <c r="D49" s="107" t="s">
        <v>754</v>
      </c>
      <c r="E49" s="94" t="s">
        <v>9</v>
      </c>
      <c r="F49" s="17" t="s">
        <v>962</v>
      </c>
      <c r="G49" s="107" t="s">
        <v>963</v>
      </c>
      <c r="H49" s="107" t="s">
        <v>964</v>
      </c>
      <c r="I49" s="94" t="s">
        <v>16</v>
      </c>
      <c r="J49" s="94" t="s">
        <v>34</v>
      </c>
      <c r="K49" s="94" t="s">
        <v>43</v>
      </c>
      <c r="L49" s="107"/>
      <c r="M49" s="109"/>
      <c r="N49" s="109">
        <v>42977.0</v>
      </c>
      <c r="O49" s="118" t="s">
        <v>965</v>
      </c>
      <c r="P49" s="5">
        <v>0.8</v>
      </c>
      <c r="Q49" s="111" t="s">
        <v>966</v>
      </c>
      <c r="R49" s="97"/>
      <c r="S49" s="94" t="s">
        <v>17</v>
      </c>
      <c r="T49" s="94" t="s">
        <v>17</v>
      </c>
      <c r="U49" s="94" t="s">
        <v>18</v>
      </c>
    </row>
    <row r="50" ht="71.25" customHeight="1">
      <c r="A50" s="17" t="s">
        <v>967</v>
      </c>
      <c r="B50" s="107">
        <v>2015.0</v>
      </c>
      <c r="C50" s="107" t="s">
        <v>968</v>
      </c>
      <c r="D50" s="107" t="s">
        <v>969</v>
      </c>
      <c r="E50" s="94" t="s">
        <v>9</v>
      </c>
      <c r="F50" s="107" t="s">
        <v>970</v>
      </c>
      <c r="G50" s="107" t="s">
        <v>971</v>
      </c>
      <c r="H50" s="107" t="s">
        <v>972</v>
      </c>
      <c r="I50" s="94" t="s">
        <v>16</v>
      </c>
      <c r="J50" s="94" t="s">
        <v>34</v>
      </c>
      <c r="K50" s="94" t="s">
        <v>43</v>
      </c>
      <c r="L50" s="149" t="s">
        <v>973</v>
      </c>
      <c r="M50" s="109">
        <v>42555.0</v>
      </c>
      <c r="N50" s="109">
        <v>42566.0</v>
      </c>
      <c r="O50" s="127"/>
      <c r="P50" s="5">
        <v>0.2</v>
      </c>
      <c r="Q50" s="107"/>
      <c r="R50" s="97"/>
      <c r="S50" s="94" t="s">
        <v>17</v>
      </c>
      <c r="T50" s="94" t="s">
        <v>17</v>
      </c>
      <c r="U50" s="94" t="s">
        <v>18</v>
      </c>
    </row>
    <row r="51" ht="71.25" customHeight="1">
      <c r="A51" s="17" t="s">
        <v>974</v>
      </c>
      <c r="B51" s="107">
        <v>2015.0</v>
      </c>
      <c r="C51" s="107" t="s">
        <v>968</v>
      </c>
      <c r="D51" s="107" t="s">
        <v>969</v>
      </c>
      <c r="E51" s="94" t="s">
        <v>9</v>
      </c>
      <c r="F51" s="107" t="s">
        <v>970</v>
      </c>
      <c r="G51" s="107" t="s">
        <v>971</v>
      </c>
      <c r="H51" s="107" t="s">
        <v>975</v>
      </c>
      <c r="I51" s="94" t="s">
        <v>16</v>
      </c>
      <c r="J51" s="94" t="s">
        <v>34</v>
      </c>
      <c r="K51" s="94" t="s">
        <v>43</v>
      </c>
      <c r="L51" s="149" t="s">
        <v>973</v>
      </c>
      <c r="M51" s="109">
        <v>42522.0</v>
      </c>
      <c r="N51" s="109">
        <v>42538.0</v>
      </c>
      <c r="O51" s="118" t="s">
        <v>976</v>
      </c>
      <c r="P51" s="5">
        <v>0.2</v>
      </c>
      <c r="Q51" s="107"/>
      <c r="R51" s="97"/>
      <c r="S51" s="94" t="s">
        <v>17</v>
      </c>
      <c r="T51" s="94" t="s">
        <v>17</v>
      </c>
      <c r="U51" s="94" t="s">
        <v>18</v>
      </c>
    </row>
    <row r="52" ht="71.25" customHeight="1">
      <c r="A52" s="17" t="s">
        <v>977</v>
      </c>
      <c r="B52" s="107">
        <v>2015.0</v>
      </c>
      <c r="C52" s="107" t="s">
        <v>968</v>
      </c>
      <c r="D52" s="107" t="s">
        <v>978</v>
      </c>
      <c r="E52" s="94" t="s">
        <v>9</v>
      </c>
      <c r="F52" s="107" t="s">
        <v>979</v>
      </c>
      <c r="G52" s="107" t="s">
        <v>971</v>
      </c>
      <c r="H52" s="107" t="s">
        <v>980</v>
      </c>
      <c r="I52" s="94" t="s">
        <v>16</v>
      </c>
      <c r="J52" s="94" t="s">
        <v>34</v>
      </c>
      <c r="K52" s="94" t="s">
        <v>43</v>
      </c>
      <c r="L52" s="149" t="s">
        <v>973</v>
      </c>
      <c r="M52" s="109">
        <v>42492.0</v>
      </c>
      <c r="N52" s="109">
        <v>42503.0</v>
      </c>
      <c r="O52" s="118" t="s">
        <v>981</v>
      </c>
      <c r="P52" s="5">
        <v>0.2</v>
      </c>
      <c r="Q52" s="107"/>
      <c r="R52" s="97"/>
      <c r="S52" s="94" t="s">
        <v>17</v>
      </c>
      <c r="T52" s="94" t="s">
        <v>17</v>
      </c>
      <c r="U52" s="94" t="s">
        <v>18</v>
      </c>
    </row>
    <row r="53" ht="71.25" customHeight="1">
      <c r="A53" s="178" t="s">
        <v>982</v>
      </c>
      <c r="B53" s="3">
        <v>2017.0</v>
      </c>
      <c r="C53" s="111" t="s">
        <v>983</v>
      </c>
      <c r="D53" s="111" t="s">
        <v>984</v>
      </c>
      <c r="E53" s="94" t="s">
        <v>9</v>
      </c>
      <c r="F53" s="111" t="s">
        <v>985</v>
      </c>
      <c r="G53" s="111" t="s">
        <v>986</v>
      </c>
      <c r="H53" s="111" t="s">
        <v>987</v>
      </c>
      <c r="I53" s="94" t="s">
        <v>16</v>
      </c>
      <c r="J53" s="94" t="s">
        <v>34</v>
      </c>
      <c r="K53" s="94" t="s">
        <v>43</v>
      </c>
      <c r="L53" s="111" t="s">
        <v>988</v>
      </c>
      <c r="M53" s="115">
        <v>43115.0</v>
      </c>
      <c r="N53" s="115">
        <v>43278.0</v>
      </c>
      <c r="O53" s="118" t="s">
        <v>989</v>
      </c>
      <c r="P53" s="4"/>
      <c r="Q53" s="3"/>
      <c r="R53" s="105"/>
      <c r="S53" s="94" t="s">
        <v>17</v>
      </c>
      <c r="T53" s="94" t="s">
        <v>17</v>
      </c>
      <c r="U53" s="94" t="s">
        <v>18</v>
      </c>
    </row>
    <row r="54" ht="71.25" customHeight="1">
      <c r="A54" s="178" t="s">
        <v>990</v>
      </c>
      <c r="B54" s="3">
        <v>2017.0</v>
      </c>
      <c r="C54" s="111" t="s">
        <v>983</v>
      </c>
      <c r="D54" s="111" t="s">
        <v>991</v>
      </c>
      <c r="E54" s="94" t="s">
        <v>9</v>
      </c>
      <c r="F54" s="111" t="s">
        <v>985</v>
      </c>
      <c r="G54" s="111" t="s">
        <v>992</v>
      </c>
      <c r="H54" s="107" t="s">
        <v>993</v>
      </c>
      <c r="I54" s="94" t="s">
        <v>16</v>
      </c>
      <c r="J54" s="94" t="s">
        <v>34</v>
      </c>
      <c r="K54" s="94" t="s">
        <v>43</v>
      </c>
      <c r="L54" s="111" t="s">
        <v>988</v>
      </c>
      <c r="M54" s="115">
        <v>43115.0</v>
      </c>
      <c r="N54" s="115">
        <v>43146.0</v>
      </c>
      <c r="O54" s="118" t="s">
        <v>994</v>
      </c>
      <c r="P54" s="4"/>
      <c r="Q54" s="3"/>
      <c r="R54" s="105"/>
      <c r="S54" s="94" t="s">
        <v>17</v>
      </c>
      <c r="T54" s="94" t="s">
        <v>17</v>
      </c>
      <c r="U54" s="94" t="s">
        <v>18</v>
      </c>
    </row>
    <row r="55" ht="71.25" customHeight="1">
      <c r="A55" s="178" t="s">
        <v>995</v>
      </c>
      <c r="B55" s="3">
        <v>2017.0</v>
      </c>
      <c r="C55" s="111" t="s">
        <v>983</v>
      </c>
      <c r="D55" s="111" t="s">
        <v>996</v>
      </c>
      <c r="E55" s="94" t="s">
        <v>9</v>
      </c>
      <c r="F55" s="111" t="s">
        <v>997</v>
      </c>
      <c r="G55" s="111" t="s">
        <v>998</v>
      </c>
      <c r="H55" s="111" t="s">
        <v>999</v>
      </c>
      <c r="I55" s="94" t="s">
        <v>16</v>
      </c>
      <c r="J55" s="94" t="s">
        <v>34</v>
      </c>
      <c r="K55" s="94" t="s">
        <v>43</v>
      </c>
      <c r="L55" s="111" t="s">
        <v>1000</v>
      </c>
      <c r="M55" s="115">
        <v>43122.0</v>
      </c>
      <c r="N55" s="115">
        <v>43230.0</v>
      </c>
      <c r="O55" s="128"/>
      <c r="P55" s="4"/>
      <c r="Q55" s="3"/>
      <c r="R55" s="105"/>
      <c r="S55" s="94" t="s">
        <v>17</v>
      </c>
      <c r="T55" s="94" t="s">
        <v>17</v>
      </c>
      <c r="U55" s="94" t="s">
        <v>18</v>
      </c>
    </row>
    <row r="56" ht="71.25" customHeight="1">
      <c r="A56" s="178" t="s">
        <v>1001</v>
      </c>
      <c r="B56" s="3">
        <v>2017.0</v>
      </c>
      <c r="C56" s="111" t="s">
        <v>983</v>
      </c>
      <c r="D56" s="111" t="s">
        <v>996</v>
      </c>
      <c r="E56" s="94" t="s">
        <v>9</v>
      </c>
      <c r="F56" s="111" t="s">
        <v>997</v>
      </c>
      <c r="G56" s="111" t="s">
        <v>1002</v>
      </c>
      <c r="H56" s="107" t="s">
        <v>1003</v>
      </c>
      <c r="I56" s="94" t="s">
        <v>16</v>
      </c>
      <c r="J56" s="94" t="s">
        <v>34</v>
      </c>
      <c r="K56" s="94" t="s">
        <v>43</v>
      </c>
      <c r="L56" s="111" t="s">
        <v>988</v>
      </c>
      <c r="M56" s="115">
        <v>43282.0</v>
      </c>
      <c r="N56" s="121">
        <v>43434.0</v>
      </c>
      <c r="O56" s="118" t="s">
        <v>1004</v>
      </c>
      <c r="P56" s="4"/>
      <c r="Q56" s="3"/>
      <c r="R56" s="105"/>
      <c r="S56" s="94" t="s">
        <v>17</v>
      </c>
      <c r="T56" s="94" t="s">
        <v>17</v>
      </c>
      <c r="U56" s="94" t="s">
        <v>12</v>
      </c>
    </row>
    <row r="57" ht="71.25" customHeight="1">
      <c r="A57" s="178" t="s">
        <v>1005</v>
      </c>
      <c r="B57" s="3">
        <v>2017.0</v>
      </c>
      <c r="C57" s="111" t="s">
        <v>983</v>
      </c>
      <c r="D57" s="111" t="s">
        <v>996</v>
      </c>
      <c r="E57" s="94" t="s">
        <v>9</v>
      </c>
      <c r="F57" s="111" t="s">
        <v>1006</v>
      </c>
      <c r="G57" s="107" t="s">
        <v>1007</v>
      </c>
      <c r="H57" s="107" t="s">
        <v>1008</v>
      </c>
      <c r="I57" s="94" t="s">
        <v>16</v>
      </c>
      <c r="J57" s="94" t="s">
        <v>34</v>
      </c>
      <c r="K57" s="94" t="s">
        <v>43</v>
      </c>
      <c r="L57" s="111" t="s">
        <v>1009</v>
      </c>
      <c r="M57" s="115">
        <v>43103.0</v>
      </c>
      <c r="N57" s="115">
        <v>43311.0</v>
      </c>
      <c r="O57" s="118" t="s">
        <v>1010</v>
      </c>
      <c r="P57" s="4"/>
      <c r="Q57" s="3"/>
      <c r="R57" s="105"/>
      <c r="S57" s="94" t="s">
        <v>17</v>
      </c>
      <c r="T57" s="94" t="s">
        <v>17</v>
      </c>
      <c r="U57" s="94" t="s">
        <v>12</v>
      </c>
    </row>
    <row r="58" ht="71.25" customHeight="1">
      <c r="A58" s="178" t="s">
        <v>1011</v>
      </c>
      <c r="B58" s="3">
        <v>2017.0</v>
      </c>
      <c r="C58" s="111" t="s">
        <v>983</v>
      </c>
      <c r="D58" s="111" t="s">
        <v>996</v>
      </c>
      <c r="E58" s="94" t="s">
        <v>9</v>
      </c>
      <c r="F58" s="111" t="s">
        <v>1006</v>
      </c>
      <c r="G58" s="107" t="s">
        <v>1012</v>
      </c>
      <c r="H58" s="107" t="s">
        <v>1013</v>
      </c>
      <c r="I58" s="94" t="s">
        <v>16</v>
      </c>
      <c r="J58" s="94" t="s">
        <v>34</v>
      </c>
      <c r="K58" s="94" t="s">
        <v>43</v>
      </c>
      <c r="L58" s="107" t="s">
        <v>1014</v>
      </c>
      <c r="M58" s="115">
        <v>43160.0</v>
      </c>
      <c r="N58" s="109" t="s">
        <v>1015</v>
      </c>
      <c r="O58" s="128"/>
      <c r="P58" s="4"/>
      <c r="Q58" s="3"/>
      <c r="R58" s="105"/>
      <c r="S58" s="94" t="s">
        <v>17</v>
      </c>
      <c r="T58" s="94" t="s">
        <v>17</v>
      </c>
      <c r="U58" s="94" t="s">
        <v>18</v>
      </c>
    </row>
    <row r="59" ht="71.25" customHeight="1">
      <c r="A59" s="178" t="s">
        <v>1016</v>
      </c>
      <c r="B59" s="3">
        <v>2017.0</v>
      </c>
      <c r="C59" s="111" t="s">
        <v>983</v>
      </c>
      <c r="D59" s="111" t="s">
        <v>996</v>
      </c>
      <c r="E59" s="94" t="s">
        <v>9</v>
      </c>
      <c r="F59" s="111" t="s">
        <v>1017</v>
      </c>
      <c r="G59" s="107" t="s">
        <v>1018</v>
      </c>
      <c r="H59" s="107" t="s">
        <v>1019</v>
      </c>
      <c r="I59" s="94" t="s">
        <v>16</v>
      </c>
      <c r="J59" s="94" t="s">
        <v>34</v>
      </c>
      <c r="K59" s="94" t="s">
        <v>43</v>
      </c>
      <c r="L59" s="107" t="s">
        <v>1014</v>
      </c>
      <c r="M59" s="115">
        <v>43160.0</v>
      </c>
      <c r="N59" s="109">
        <v>43465.0</v>
      </c>
      <c r="O59" s="118" t="s">
        <v>1020</v>
      </c>
      <c r="P59" s="4"/>
      <c r="Q59" s="3"/>
      <c r="R59" s="105"/>
      <c r="S59" s="94" t="s">
        <v>17</v>
      </c>
      <c r="T59" s="94" t="s">
        <v>17</v>
      </c>
      <c r="U59" s="94" t="s">
        <v>12</v>
      </c>
    </row>
    <row r="60" ht="71.25" customHeight="1">
      <c r="A60" s="178" t="s">
        <v>1021</v>
      </c>
      <c r="B60" s="3">
        <v>2017.0</v>
      </c>
      <c r="C60" s="111" t="s">
        <v>983</v>
      </c>
      <c r="D60" s="111" t="s">
        <v>996</v>
      </c>
      <c r="E60" s="94" t="s">
        <v>9</v>
      </c>
      <c r="F60" s="111" t="s">
        <v>1022</v>
      </c>
      <c r="G60" s="111" t="s">
        <v>1023</v>
      </c>
      <c r="H60" s="111" t="s">
        <v>1024</v>
      </c>
      <c r="I60" s="94" t="s">
        <v>16</v>
      </c>
      <c r="J60" s="94" t="s">
        <v>34</v>
      </c>
      <c r="K60" s="94" t="s">
        <v>43</v>
      </c>
      <c r="L60" s="107" t="s">
        <v>1025</v>
      </c>
      <c r="M60" s="115">
        <v>43040.0</v>
      </c>
      <c r="N60" s="115">
        <v>43465.0</v>
      </c>
      <c r="O60" s="118" t="s">
        <v>1026</v>
      </c>
      <c r="P60" s="4"/>
      <c r="Q60" s="3"/>
      <c r="R60" s="105"/>
      <c r="S60" s="94" t="s">
        <v>17</v>
      </c>
      <c r="T60" s="94" t="s">
        <v>17</v>
      </c>
      <c r="U60" s="94" t="s">
        <v>12</v>
      </c>
    </row>
    <row r="61" ht="71.25" customHeight="1">
      <c r="A61" s="178" t="s">
        <v>1027</v>
      </c>
      <c r="B61" s="3">
        <v>2017.0</v>
      </c>
      <c r="C61" s="111" t="s">
        <v>983</v>
      </c>
      <c r="D61" s="111" t="s">
        <v>996</v>
      </c>
      <c r="E61" s="94" t="s">
        <v>9</v>
      </c>
      <c r="F61" s="111" t="s">
        <v>1028</v>
      </c>
      <c r="G61" s="111" t="s">
        <v>1029</v>
      </c>
      <c r="H61" s="111" t="s">
        <v>1030</v>
      </c>
      <c r="I61" s="94" t="s">
        <v>16</v>
      </c>
      <c r="J61" s="94" t="s">
        <v>34</v>
      </c>
      <c r="K61" s="94" t="s">
        <v>43</v>
      </c>
      <c r="L61" s="111" t="s">
        <v>1031</v>
      </c>
      <c r="M61" s="115">
        <v>43009.0</v>
      </c>
      <c r="N61" s="115">
        <v>43100.0</v>
      </c>
      <c r="O61" s="118" t="s">
        <v>1032</v>
      </c>
      <c r="P61" s="4"/>
      <c r="Q61" s="3"/>
      <c r="R61" s="105"/>
      <c r="S61" s="94" t="s">
        <v>17</v>
      </c>
      <c r="T61" s="94" t="s">
        <v>17</v>
      </c>
      <c r="U61" s="94" t="s">
        <v>18</v>
      </c>
    </row>
    <row r="62" ht="71.25" customHeight="1">
      <c r="A62" s="178" t="s">
        <v>1033</v>
      </c>
      <c r="B62" s="3">
        <v>2017.0</v>
      </c>
      <c r="C62" s="111" t="s">
        <v>983</v>
      </c>
      <c r="D62" s="111" t="s">
        <v>996</v>
      </c>
      <c r="E62" s="94" t="s">
        <v>9</v>
      </c>
      <c r="F62" s="111" t="s">
        <v>1028</v>
      </c>
      <c r="G62" s="111" t="s">
        <v>1034</v>
      </c>
      <c r="H62" s="107" t="s">
        <v>1035</v>
      </c>
      <c r="I62" s="94" t="s">
        <v>16</v>
      </c>
      <c r="J62" s="94" t="s">
        <v>34</v>
      </c>
      <c r="K62" s="94" t="s">
        <v>43</v>
      </c>
      <c r="L62" s="111" t="s">
        <v>1031</v>
      </c>
      <c r="M62" s="115">
        <v>43132.0</v>
      </c>
      <c r="N62" s="109">
        <v>43465.0</v>
      </c>
      <c r="O62" s="179"/>
      <c r="P62" s="4"/>
      <c r="Q62" s="3"/>
      <c r="R62" s="105"/>
      <c r="S62" s="94" t="s">
        <v>17</v>
      </c>
      <c r="T62" s="94" t="s">
        <v>17</v>
      </c>
      <c r="U62" s="94" t="s">
        <v>12</v>
      </c>
    </row>
    <row r="63" ht="71.25" customHeight="1">
      <c r="A63" s="178" t="s">
        <v>1036</v>
      </c>
      <c r="B63" s="3">
        <v>2017.0</v>
      </c>
      <c r="C63" s="111" t="s">
        <v>983</v>
      </c>
      <c r="D63" s="111" t="s">
        <v>996</v>
      </c>
      <c r="E63" s="94" t="s">
        <v>9</v>
      </c>
      <c r="F63" s="107" t="s">
        <v>1037</v>
      </c>
      <c r="G63" s="107" t="s">
        <v>1038</v>
      </c>
      <c r="H63" s="107" t="s">
        <v>1039</v>
      </c>
      <c r="I63" s="94" t="s">
        <v>16</v>
      </c>
      <c r="J63" s="94" t="s">
        <v>34</v>
      </c>
      <c r="K63" s="94" t="s">
        <v>43</v>
      </c>
      <c r="L63" s="111" t="s">
        <v>1040</v>
      </c>
      <c r="M63" s="115">
        <v>43284.0</v>
      </c>
      <c r="N63" s="115">
        <v>43465.0</v>
      </c>
      <c r="O63" s="118" t="s">
        <v>1041</v>
      </c>
      <c r="P63" s="4"/>
      <c r="Q63" s="3"/>
      <c r="R63" s="105"/>
      <c r="S63" s="94" t="s">
        <v>17</v>
      </c>
      <c r="T63" s="94" t="s">
        <v>17</v>
      </c>
      <c r="U63" s="94" t="s">
        <v>18</v>
      </c>
    </row>
    <row r="64" ht="71.25" customHeight="1">
      <c r="A64" s="178" t="s">
        <v>1042</v>
      </c>
      <c r="B64" s="3">
        <v>2017.0</v>
      </c>
      <c r="C64" s="111" t="s">
        <v>983</v>
      </c>
      <c r="D64" s="111" t="s">
        <v>996</v>
      </c>
      <c r="E64" s="94" t="s">
        <v>9</v>
      </c>
      <c r="F64" s="111" t="s">
        <v>1043</v>
      </c>
      <c r="G64" s="111" t="s">
        <v>1044</v>
      </c>
      <c r="H64" s="111" t="s">
        <v>1045</v>
      </c>
      <c r="I64" s="94" t="s">
        <v>16</v>
      </c>
      <c r="J64" s="94" t="s">
        <v>34</v>
      </c>
      <c r="K64" s="94" t="s">
        <v>43</v>
      </c>
      <c r="L64" s="111" t="s">
        <v>1031</v>
      </c>
      <c r="M64" s="115">
        <v>43132.0</v>
      </c>
      <c r="N64" s="109">
        <v>43465.0</v>
      </c>
      <c r="O64" s="118" t="s">
        <v>1046</v>
      </c>
      <c r="P64" s="4"/>
      <c r="Q64" s="3"/>
      <c r="R64" s="105"/>
      <c r="S64" s="94" t="s">
        <v>17</v>
      </c>
      <c r="T64" s="94" t="s">
        <v>17</v>
      </c>
      <c r="U64" s="94" t="s">
        <v>18</v>
      </c>
    </row>
    <row r="65" ht="71.25" customHeight="1">
      <c r="A65" s="180" t="s">
        <v>1047</v>
      </c>
      <c r="B65" s="100">
        <v>2017.0</v>
      </c>
      <c r="C65" s="100" t="s">
        <v>1048</v>
      </c>
      <c r="D65" s="100" t="s">
        <v>1049</v>
      </c>
      <c r="E65" s="94" t="s">
        <v>9</v>
      </c>
      <c r="F65" s="100" t="s">
        <v>1050</v>
      </c>
      <c r="G65" s="100" t="s">
        <v>1051</v>
      </c>
      <c r="H65" s="100" t="s">
        <v>1052</v>
      </c>
      <c r="I65" s="94" t="s">
        <v>16</v>
      </c>
      <c r="J65" s="94" t="s">
        <v>34</v>
      </c>
      <c r="K65" s="94" t="s">
        <v>38</v>
      </c>
      <c r="L65" s="100" t="s">
        <v>1053</v>
      </c>
      <c r="M65" s="98">
        <v>43101.0</v>
      </c>
      <c r="N65" s="98">
        <v>43404.0</v>
      </c>
      <c r="O65" s="126" t="s">
        <v>1054</v>
      </c>
      <c r="P65" s="5"/>
      <c r="Q65" s="107"/>
      <c r="R65" s="97"/>
      <c r="S65" s="181"/>
      <c r="T65" s="181"/>
      <c r="U65" s="94" t="s">
        <v>12</v>
      </c>
    </row>
    <row r="66" ht="71.25" customHeight="1">
      <c r="A66" s="180" t="s">
        <v>1055</v>
      </c>
      <c r="B66" s="100">
        <v>2017.0</v>
      </c>
      <c r="C66" s="100" t="s">
        <v>1048</v>
      </c>
      <c r="D66" s="100" t="s">
        <v>1056</v>
      </c>
      <c r="E66" s="94" t="s">
        <v>9</v>
      </c>
      <c r="F66" s="100" t="s">
        <v>1057</v>
      </c>
      <c r="G66" s="100" t="s">
        <v>1058</v>
      </c>
      <c r="H66" s="100" t="s">
        <v>1059</v>
      </c>
      <c r="I66" s="94" t="s">
        <v>10</v>
      </c>
      <c r="J66" s="94" t="s">
        <v>34</v>
      </c>
      <c r="K66" s="94" t="s">
        <v>38</v>
      </c>
      <c r="L66" s="100" t="s">
        <v>1053</v>
      </c>
      <c r="M66" s="98">
        <v>43040.0</v>
      </c>
      <c r="N66" s="98">
        <v>43435.0</v>
      </c>
      <c r="O66" s="126" t="s">
        <v>1060</v>
      </c>
      <c r="P66" s="5"/>
      <c r="Q66" s="107"/>
      <c r="R66" s="97"/>
      <c r="S66" s="181"/>
      <c r="T66" s="181"/>
      <c r="U66" s="94" t="s">
        <v>12</v>
      </c>
    </row>
    <row r="67" ht="71.25" customHeight="1">
      <c r="A67" s="100" t="s">
        <v>1061</v>
      </c>
      <c r="B67" s="100">
        <v>2017.0</v>
      </c>
      <c r="C67" s="100" t="s">
        <v>253</v>
      </c>
      <c r="D67" s="100" t="s">
        <v>1062</v>
      </c>
      <c r="E67" s="94" t="s">
        <v>9</v>
      </c>
      <c r="F67" s="100" t="s">
        <v>1063</v>
      </c>
      <c r="G67" s="100" t="s">
        <v>1064</v>
      </c>
      <c r="H67" s="100" t="s">
        <v>1065</v>
      </c>
      <c r="I67" s="94" t="s">
        <v>10</v>
      </c>
      <c r="J67" s="94" t="s">
        <v>34</v>
      </c>
      <c r="K67" s="94" t="s">
        <v>38</v>
      </c>
      <c r="L67" s="100" t="s">
        <v>1066</v>
      </c>
      <c r="M67" s="109"/>
      <c r="N67" s="98">
        <v>42867.0</v>
      </c>
      <c r="O67" s="126" t="s">
        <v>1067</v>
      </c>
      <c r="P67" s="119">
        <v>1.0</v>
      </c>
      <c r="Q67" s="100" t="s">
        <v>1068</v>
      </c>
      <c r="R67" s="116">
        <v>43191.0</v>
      </c>
      <c r="S67" s="94" t="s">
        <v>11</v>
      </c>
      <c r="T67" s="94" t="s">
        <v>17</v>
      </c>
      <c r="U67" s="94" t="s">
        <v>22</v>
      </c>
    </row>
    <row r="68" ht="71.25" customHeight="1">
      <c r="A68" s="100" t="s">
        <v>1069</v>
      </c>
      <c r="B68" s="100">
        <v>2017.0</v>
      </c>
      <c r="C68" s="100" t="s">
        <v>253</v>
      </c>
      <c r="D68" s="100" t="s">
        <v>1062</v>
      </c>
      <c r="E68" s="94" t="s">
        <v>9</v>
      </c>
      <c r="F68" s="100" t="s">
        <v>1063</v>
      </c>
      <c r="G68" s="100" t="s">
        <v>1064</v>
      </c>
      <c r="H68" s="100" t="s">
        <v>1070</v>
      </c>
      <c r="I68" s="94" t="s">
        <v>16</v>
      </c>
      <c r="J68" s="94" t="s">
        <v>34</v>
      </c>
      <c r="K68" s="94" t="s">
        <v>38</v>
      </c>
      <c r="L68" s="100" t="s">
        <v>1066</v>
      </c>
      <c r="M68" s="109"/>
      <c r="N68" s="98">
        <v>42977.0</v>
      </c>
      <c r="O68" s="127"/>
      <c r="P68" s="119">
        <v>1.0</v>
      </c>
      <c r="Q68" s="100" t="s">
        <v>1071</v>
      </c>
      <c r="R68" s="116">
        <v>43191.0</v>
      </c>
      <c r="S68" s="94" t="s">
        <v>11</v>
      </c>
      <c r="T68" s="94" t="s">
        <v>11</v>
      </c>
      <c r="U68" s="94" t="s">
        <v>22</v>
      </c>
    </row>
    <row r="69" ht="71.25" customHeight="1">
      <c r="A69" s="100" t="s">
        <v>1072</v>
      </c>
      <c r="B69" s="100">
        <v>2017.0</v>
      </c>
      <c r="C69" s="100" t="s">
        <v>253</v>
      </c>
      <c r="D69" s="100" t="s">
        <v>1062</v>
      </c>
      <c r="E69" s="94" t="s">
        <v>9</v>
      </c>
      <c r="F69" s="100" t="s">
        <v>1063</v>
      </c>
      <c r="G69" s="100" t="s">
        <v>1064</v>
      </c>
      <c r="H69" s="100" t="s">
        <v>1073</v>
      </c>
      <c r="I69" s="94" t="s">
        <v>16</v>
      </c>
      <c r="J69" s="94" t="s">
        <v>34</v>
      </c>
      <c r="K69" s="94" t="s">
        <v>38</v>
      </c>
      <c r="L69" s="100" t="s">
        <v>1066</v>
      </c>
      <c r="M69" s="109"/>
      <c r="N69" s="98">
        <v>42977.0</v>
      </c>
      <c r="O69" s="127"/>
      <c r="P69" s="119">
        <v>1.0</v>
      </c>
      <c r="Q69" s="100" t="s">
        <v>1074</v>
      </c>
      <c r="R69" s="116">
        <v>43191.0</v>
      </c>
      <c r="S69" s="94" t="s">
        <v>11</v>
      </c>
      <c r="T69" s="94" t="s">
        <v>11</v>
      </c>
      <c r="U69" s="94" t="s">
        <v>22</v>
      </c>
    </row>
    <row r="70" ht="71.25" customHeight="1">
      <c r="A70" s="100" t="s">
        <v>1075</v>
      </c>
      <c r="B70" s="100">
        <v>2017.0</v>
      </c>
      <c r="C70" s="100" t="s">
        <v>253</v>
      </c>
      <c r="D70" s="100" t="s">
        <v>1062</v>
      </c>
      <c r="E70" s="94" t="s">
        <v>9</v>
      </c>
      <c r="F70" s="100" t="s">
        <v>1063</v>
      </c>
      <c r="G70" s="100" t="s">
        <v>1064</v>
      </c>
      <c r="H70" s="100" t="s">
        <v>1076</v>
      </c>
      <c r="I70" s="94" t="s">
        <v>16</v>
      </c>
      <c r="J70" s="94" t="s">
        <v>34</v>
      </c>
      <c r="K70" s="94" t="s">
        <v>38</v>
      </c>
      <c r="L70" s="100" t="s">
        <v>1066</v>
      </c>
      <c r="M70" s="109"/>
      <c r="N70" s="98">
        <v>42977.0</v>
      </c>
      <c r="O70" s="127"/>
      <c r="P70" s="119">
        <v>1.0</v>
      </c>
      <c r="Q70" s="100" t="s">
        <v>1077</v>
      </c>
      <c r="R70" s="116">
        <v>43191.0</v>
      </c>
      <c r="S70" s="94" t="s">
        <v>11</v>
      </c>
      <c r="T70" s="94" t="s">
        <v>11</v>
      </c>
      <c r="U70" s="94" t="s">
        <v>22</v>
      </c>
    </row>
    <row r="71" ht="71.25" customHeight="1">
      <c r="A71" s="100" t="s">
        <v>1078</v>
      </c>
      <c r="B71" s="100">
        <v>2017.0</v>
      </c>
      <c r="C71" s="100" t="s">
        <v>253</v>
      </c>
      <c r="D71" s="100" t="s">
        <v>1062</v>
      </c>
      <c r="E71" s="94" t="s">
        <v>9</v>
      </c>
      <c r="F71" s="100" t="s">
        <v>1063</v>
      </c>
      <c r="G71" s="100" t="s">
        <v>1064</v>
      </c>
      <c r="H71" s="100" t="s">
        <v>1079</v>
      </c>
      <c r="I71" s="94" t="s">
        <v>16</v>
      </c>
      <c r="J71" s="94" t="s">
        <v>34</v>
      </c>
      <c r="K71" s="94" t="s">
        <v>38</v>
      </c>
      <c r="L71" s="100" t="s">
        <v>1066</v>
      </c>
      <c r="M71" s="109"/>
      <c r="N71" s="98">
        <v>42977.0</v>
      </c>
      <c r="O71" s="127"/>
      <c r="P71" s="119">
        <v>0.75</v>
      </c>
      <c r="Q71" s="100" t="s">
        <v>1080</v>
      </c>
      <c r="R71" s="116">
        <v>43191.0</v>
      </c>
      <c r="S71" s="94" t="s">
        <v>17</v>
      </c>
      <c r="T71" s="94" t="s">
        <v>17</v>
      </c>
      <c r="U71" s="94" t="s">
        <v>18</v>
      </c>
    </row>
    <row r="72" ht="71.25" customHeight="1">
      <c r="A72" s="3"/>
      <c r="B72" s="3"/>
      <c r="C72" s="3"/>
      <c r="D72" s="3"/>
      <c r="E72" s="94"/>
      <c r="F72" s="3"/>
      <c r="G72" s="3"/>
      <c r="H72" s="3"/>
      <c r="I72" s="94"/>
      <c r="J72" s="94"/>
      <c r="K72" s="94"/>
      <c r="L72" s="3"/>
      <c r="M72" s="102"/>
      <c r="N72" s="102"/>
      <c r="O72" s="128"/>
      <c r="P72" s="4"/>
      <c r="Q72" s="3"/>
      <c r="R72" s="105"/>
      <c r="S72" s="94"/>
      <c r="T72" s="94"/>
      <c r="U72" s="94"/>
    </row>
    <row r="73" ht="71.25" customHeight="1">
      <c r="A73" s="3"/>
      <c r="B73" s="3"/>
      <c r="C73" s="3"/>
      <c r="D73" s="3"/>
      <c r="E73" s="94"/>
      <c r="F73" s="3"/>
      <c r="G73" s="3"/>
      <c r="H73" s="3"/>
      <c r="I73" s="94"/>
      <c r="J73" s="94"/>
      <c r="K73" s="94"/>
      <c r="L73" s="3"/>
      <c r="M73" s="102"/>
      <c r="N73" s="102"/>
      <c r="O73" s="128"/>
      <c r="P73" s="4"/>
      <c r="Q73" s="3"/>
      <c r="R73" s="105"/>
      <c r="S73" s="94"/>
      <c r="T73" s="94"/>
      <c r="U73" s="94"/>
    </row>
    <row r="74" ht="71.25" customHeight="1">
      <c r="A74" s="3"/>
      <c r="B74" s="3"/>
      <c r="C74" s="3"/>
      <c r="D74" s="3"/>
      <c r="E74" s="94"/>
      <c r="F74" s="3"/>
      <c r="G74" s="3"/>
      <c r="H74" s="3"/>
      <c r="I74" s="94"/>
      <c r="J74" s="94"/>
      <c r="K74" s="94"/>
      <c r="L74" s="3"/>
      <c r="M74" s="102"/>
      <c r="N74" s="102"/>
      <c r="O74" s="128"/>
      <c r="P74" s="4"/>
      <c r="Q74" s="3"/>
      <c r="R74" s="105"/>
      <c r="S74" s="94"/>
      <c r="T74" s="94"/>
      <c r="U74" s="94"/>
    </row>
    <row r="75" ht="71.25" customHeight="1">
      <c r="A75" s="3"/>
      <c r="B75" s="3"/>
      <c r="C75" s="3"/>
      <c r="D75" s="3"/>
      <c r="E75" s="94"/>
      <c r="F75" s="3"/>
      <c r="G75" s="3"/>
      <c r="H75" s="3"/>
      <c r="I75" s="94"/>
      <c r="J75" s="94"/>
      <c r="K75" s="94"/>
      <c r="L75" s="3"/>
      <c r="M75" s="102"/>
      <c r="N75" s="102"/>
      <c r="O75" s="128"/>
      <c r="P75" s="4"/>
      <c r="Q75" s="3"/>
      <c r="R75" s="105"/>
      <c r="S75" s="94"/>
      <c r="T75" s="94"/>
      <c r="U75" s="94"/>
    </row>
    <row r="76" ht="71.25" customHeight="1">
      <c r="A76" s="3"/>
      <c r="B76" s="3"/>
      <c r="C76" s="3"/>
      <c r="D76" s="3"/>
      <c r="E76" s="94"/>
      <c r="F76" s="3"/>
      <c r="G76" s="3"/>
      <c r="H76" s="3"/>
      <c r="I76" s="94"/>
      <c r="J76" s="94"/>
      <c r="K76" s="94"/>
      <c r="L76" s="3"/>
      <c r="M76" s="102"/>
      <c r="N76" s="102"/>
      <c r="O76" s="128"/>
      <c r="P76" s="4"/>
      <c r="Q76" s="3"/>
      <c r="R76" s="105"/>
      <c r="S76" s="94"/>
      <c r="T76" s="94"/>
      <c r="U76" s="94"/>
    </row>
    <row r="77" ht="71.25" customHeight="1">
      <c r="A77" s="3"/>
      <c r="B77" s="3"/>
      <c r="C77" s="3"/>
      <c r="D77" s="3"/>
      <c r="E77" s="94"/>
      <c r="F77" s="3"/>
      <c r="G77" s="3"/>
      <c r="H77" s="3"/>
      <c r="I77" s="94"/>
      <c r="J77" s="94"/>
      <c r="K77" s="94"/>
      <c r="L77" s="3"/>
      <c r="M77" s="102"/>
      <c r="N77" s="102"/>
      <c r="O77" s="128"/>
      <c r="P77" s="4"/>
      <c r="Q77" s="3"/>
      <c r="R77" s="105"/>
      <c r="S77" s="94"/>
      <c r="T77" s="94"/>
      <c r="U77" s="94"/>
    </row>
    <row r="78" ht="71.25" customHeight="1">
      <c r="A78" s="3"/>
      <c r="B78" s="3"/>
      <c r="C78" s="3"/>
      <c r="D78" s="3"/>
      <c r="E78" s="94"/>
      <c r="F78" s="3"/>
      <c r="G78" s="3"/>
      <c r="H78" s="3"/>
      <c r="I78" s="94"/>
      <c r="J78" s="94"/>
      <c r="K78" s="94"/>
      <c r="L78" s="3"/>
      <c r="M78" s="102"/>
      <c r="N78" s="102"/>
      <c r="O78" s="128"/>
      <c r="P78" s="4"/>
      <c r="Q78" s="3"/>
      <c r="R78" s="105"/>
      <c r="S78" s="94"/>
      <c r="T78" s="94"/>
      <c r="U78" s="94"/>
    </row>
    <row r="79" ht="71.25" customHeight="1">
      <c r="A79" s="3"/>
      <c r="B79" s="3"/>
      <c r="C79" s="3"/>
      <c r="D79" s="3"/>
      <c r="E79" s="94"/>
      <c r="F79" s="3"/>
      <c r="G79" s="3"/>
      <c r="H79" s="3"/>
      <c r="I79" s="94"/>
      <c r="J79" s="94"/>
      <c r="K79" s="94"/>
      <c r="L79" s="3"/>
      <c r="M79" s="102"/>
      <c r="N79" s="102"/>
      <c r="O79" s="128"/>
      <c r="P79" s="4"/>
      <c r="Q79" s="3"/>
      <c r="R79" s="105"/>
      <c r="S79" s="94"/>
      <c r="T79" s="94"/>
      <c r="U79" s="94"/>
    </row>
    <row r="80" ht="71.25" customHeight="1">
      <c r="A80" s="3"/>
      <c r="B80" s="3"/>
      <c r="C80" s="3"/>
      <c r="D80" s="3"/>
      <c r="E80" s="94"/>
      <c r="F80" s="3"/>
      <c r="G80" s="3"/>
      <c r="H80" s="3"/>
      <c r="I80" s="94"/>
      <c r="J80" s="94"/>
      <c r="K80" s="94"/>
      <c r="L80" s="3"/>
      <c r="M80" s="102"/>
      <c r="N80" s="102"/>
      <c r="O80" s="128"/>
      <c r="P80" s="4"/>
      <c r="Q80" s="3"/>
      <c r="R80" s="105"/>
      <c r="S80" s="94"/>
      <c r="T80" s="94"/>
      <c r="U80" s="94"/>
    </row>
    <row r="81" ht="71.25" customHeight="1">
      <c r="A81" s="3"/>
      <c r="B81" s="3"/>
      <c r="C81" s="3"/>
      <c r="D81" s="3"/>
      <c r="E81" s="94"/>
      <c r="F81" s="3"/>
      <c r="G81" s="3"/>
      <c r="H81" s="3"/>
      <c r="I81" s="94"/>
      <c r="J81" s="94"/>
      <c r="K81" s="94"/>
      <c r="L81" s="3"/>
      <c r="M81" s="102"/>
      <c r="N81" s="102"/>
      <c r="O81" s="128"/>
      <c r="P81" s="4"/>
      <c r="Q81" s="3"/>
      <c r="R81" s="105"/>
      <c r="S81" s="94"/>
      <c r="T81" s="94"/>
      <c r="U81" s="94"/>
    </row>
    <row r="82" ht="71.25" customHeight="1">
      <c r="A82" s="3"/>
      <c r="B82" s="3"/>
      <c r="C82" s="3"/>
      <c r="D82" s="3"/>
      <c r="E82" s="94"/>
      <c r="F82" s="3"/>
      <c r="G82" s="3"/>
      <c r="H82" s="3"/>
      <c r="I82" s="94"/>
      <c r="J82" s="94"/>
      <c r="K82" s="94"/>
      <c r="L82" s="3"/>
      <c r="M82" s="102"/>
      <c r="N82" s="102"/>
      <c r="O82" s="128"/>
      <c r="P82" s="4"/>
      <c r="Q82" s="3"/>
      <c r="R82" s="105"/>
      <c r="S82" s="94"/>
      <c r="T82" s="94"/>
      <c r="U82" s="94"/>
    </row>
    <row r="83" ht="71.25" customHeight="1">
      <c r="A83" s="3"/>
      <c r="B83" s="3"/>
      <c r="C83" s="3"/>
      <c r="D83" s="3"/>
      <c r="E83" s="94"/>
      <c r="F83" s="3"/>
      <c r="G83" s="3"/>
      <c r="H83" s="3"/>
      <c r="I83" s="94"/>
      <c r="J83" s="94"/>
      <c r="K83" s="94"/>
      <c r="L83" s="3"/>
      <c r="M83" s="102"/>
      <c r="N83" s="102"/>
      <c r="O83" s="128"/>
      <c r="P83" s="4"/>
      <c r="Q83" s="3"/>
      <c r="R83" s="105"/>
      <c r="S83" s="94"/>
      <c r="T83" s="94"/>
      <c r="U83" s="94"/>
    </row>
    <row r="84" ht="71.25" customHeight="1">
      <c r="A84" s="3"/>
      <c r="B84" s="3"/>
      <c r="C84" s="3"/>
      <c r="D84" s="3"/>
      <c r="E84" s="94"/>
      <c r="F84" s="3"/>
      <c r="G84" s="3"/>
      <c r="H84" s="3"/>
      <c r="I84" s="94"/>
      <c r="J84" s="94"/>
      <c r="K84" s="94"/>
      <c r="L84" s="3"/>
      <c r="M84" s="102"/>
      <c r="N84" s="102"/>
      <c r="O84" s="128"/>
      <c r="P84" s="4"/>
      <c r="Q84" s="3"/>
      <c r="R84" s="105"/>
      <c r="S84" s="94"/>
      <c r="T84" s="94"/>
      <c r="U84" s="94"/>
    </row>
    <row r="85" ht="71.25" customHeight="1">
      <c r="A85" s="3"/>
      <c r="B85" s="3"/>
      <c r="C85" s="3"/>
      <c r="D85" s="3"/>
      <c r="E85" s="94"/>
      <c r="F85" s="3"/>
      <c r="G85" s="3"/>
      <c r="H85" s="3"/>
      <c r="I85" s="94"/>
      <c r="J85" s="94"/>
      <c r="K85" s="94"/>
      <c r="L85" s="3"/>
      <c r="M85" s="102"/>
      <c r="N85" s="102"/>
      <c r="O85" s="128"/>
      <c r="P85" s="4"/>
      <c r="Q85" s="3"/>
      <c r="R85" s="105"/>
      <c r="S85" s="94"/>
      <c r="T85" s="94"/>
      <c r="U85" s="94"/>
    </row>
    <row r="86" ht="12.75" customHeight="1">
      <c r="A86" s="138"/>
      <c r="B86" s="138"/>
      <c r="C86" s="138"/>
      <c r="D86" s="138"/>
      <c r="E86" s="54"/>
      <c r="F86" s="138"/>
      <c r="G86" s="138"/>
      <c r="H86" s="138"/>
      <c r="I86" s="138"/>
      <c r="J86" s="138"/>
      <c r="K86" s="138"/>
      <c r="L86" s="138"/>
      <c r="M86" s="140"/>
      <c r="N86" s="140"/>
      <c r="O86" s="138"/>
      <c r="P86" s="142"/>
      <c r="Q86" s="138"/>
      <c r="R86" s="182"/>
      <c r="S86" s="138"/>
      <c r="T86" s="138"/>
      <c r="U86" s="138"/>
    </row>
    <row r="87" ht="12.75" customHeight="1">
      <c r="A87" s="138"/>
      <c r="B87" s="138"/>
      <c r="C87" s="138"/>
      <c r="D87" s="138"/>
      <c r="E87" s="54"/>
      <c r="F87" s="138"/>
      <c r="G87" s="138"/>
      <c r="H87" s="138"/>
      <c r="I87" s="138"/>
      <c r="J87" s="138"/>
      <c r="K87" s="138"/>
      <c r="L87" s="138"/>
      <c r="M87" s="140"/>
      <c r="N87" s="140"/>
      <c r="O87" s="138"/>
      <c r="P87" s="142"/>
      <c r="Q87" s="138"/>
      <c r="R87" s="182"/>
      <c r="S87" s="138"/>
      <c r="T87" s="138"/>
      <c r="U87" s="138"/>
    </row>
    <row r="88" ht="12.75" customHeight="1">
      <c r="A88" s="138"/>
      <c r="B88" s="138"/>
      <c r="C88" s="138"/>
      <c r="D88" s="138"/>
      <c r="E88" s="54"/>
      <c r="F88" s="138"/>
      <c r="G88" s="138"/>
      <c r="H88" s="138"/>
      <c r="I88" s="138"/>
      <c r="J88" s="138"/>
      <c r="K88" s="138"/>
      <c r="L88" s="138"/>
      <c r="M88" s="140"/>
      <c r="N88" s="140"/>
      <c r="O88" s="138"/>
      <c r="P88" s="142"/>
      <c r="Q88" s="138"/>
      <c r="R88" s="182"/>
      <c r="S88" s="138"/>
      <c r="T88" s="138"/>
      <c r="U88" s="138"/>
    </row>
    <row r="89" ht="12.75" customHeight="1">
      <c r="A89" s="138"/>
      <c r="B89" s="138"/>
      <c r="C89" s="138"/>
      <c r="D89" s="138"/>
      <c r="E89" s="54"/>
      <c r="F89" s="138"/>
      <c r="G89" s="138"/>
      <c r="H89" s="138"/>
      <c r="I89" s="138"/>
      <c r="J89" s="138"/>
      <c r="K89" s="138"/>
      <c r="L89" s="138"/>
      <c r="M89" s="140"/>
      <c r="N89" s="140"/>
      <c r="O89" s="138"/>
      <c r="P89" s="142"/>
      <c r="Q89" s="138"/>
      <c r="R89" s="182"/>
      <c r="S89" s="138"/>
      <c r="T89" s="138"/>
      <c r="U89" s="138"/>
    </row>
    <row r="90" ht="12.75" customHeight="1">
      <c r="A90" s="138"/>
      <c r="B90" s="138"/>
      <c r="C90" s="138"/>
      <c r="D90" s="138"/>
      <c r="E90" s="54"/>
      <c r="F90" s="138"/>
      <c r="G90" s="138"/>
      <c r="H90" s="138"/>
      <c r="I90" s="138"/>
      <c r="J90" s="138"/>
      <c r="K90" s="138"/>
      <c r="L90" s="138"/>
      <c r="M90" s="140"/>
      <c r="N90" s="140"/>
      <c r="O90" s="138"/>
      <c r="P90" s="142"/>
      <c r="Q90" s="138"/>
      <c r="R90" s="182"/>
      <c r="S90" s="138"/>
      <c r="T90" s="138"/>
      <c r="U90" s="138"/>
    </row>
    <row r="91" ht="12.75" customHeight="1">
      <c r="A91" s="138"/>
      <c r="B91" s="138"/>
      <c r="C91" s="138"/>
      <c r="D91" s="138"/>
      <c r="E91" s="54"/>
      <c r="F91" s="138"/>
      <c r="G91" s="138"/>
      <c r="H91" s="138"/>
      <c r="I91" s="138"/>
      <c r="J91" s="138"/>
      <c r="K91" s="138"/>
      <c r="L91" s="138"/>
      <c r="M91" s="140"/>
      <c r="N91" s="140"/>
      <c r="O91" s="138"/>
      <c r="P91" s="142"/>
      <c r="Q91" s="138"/>
      <c r="R91" s="182"/>
      <c r="S91" s="138"/>
      <c r="T91" s="138"/>
      <c r="U91" s="138"/>
    </row>
    <row r="92" ht="12.75" customHeight="1">
      <c r="A92" s="138"/>
      <c r="B92" s="138"/>
      <c r="C92" s="138"/>
      <c r="D92" s="138"/>
      <c r="E92" s="54"/>
      <c r="F92" s="138"/>
      <c r="G92" s="138"/>
      <c r="H92" s="138"/>
      <c r="I92" s="138"/>
      <c r="J92" s="138"/>
      <c r="K92" s="138"/>
      <c r="L92" s="138"/>
      <c r="M92" s="140"/>
      <c r="N92" s="140"/>
      <c r="O92" s="138"/>
      <c r="P92" s="142"/>
      <c r="Q92" s="138"/>
      <c r="R92" s="182"/>
      <c r="S92" s="138"/>
      <c r="T92" s="138"/>
      <c r="U92" s="138"/>
    </row>
    <row r="93" ht="12.75" customHeight="1">
      <c r="A93" s="138"/>
      <c r="B93" s="138"/>
      <c r="C93" s="138"/>
      <c r="D93" s="138"/>
      <c r="E93" s="54"/>
      <c r="F93" s="138"/>
      <c r="G93" s="138"/>
      <c r="H93" s="138"/>
      <c r="I93" s="138"/>
      <c r="J93" s="138"/>
      <c r="K93" s="138"/>
      <c r="L93" s="138"/>
      <c r="M93" s="140"/>
      <c r="N93" s="140"/>
      <c r="O93" s="138"/>
      <c r="P93" s="142"/>
      <c r="Q93" s="138"/>
      <c r="R93" s="182"/>
      <c r="S93" s="138"/>
      <c r="T93" s="138"/>
      <c r="U93" s="138"/>
    </row>
    <row r="94" ht="12.75" customHeight="1">
      <c r="A94" s="138"/>
      <c r="B94" s="138"/>
      <c r="C94" s="138"/>
      <c r="D94" s="138"/>
      <c r="E94" s="54"/>
      <c r="F94" s="138"/>
      <c r="G94" s="138"/>
      <c r="H94" s="138"/>
      <c r="I94" s="138"/>
      <c r="J94" s="138"/>
      <c r="K94" s="138"/>
      <c r="L94" s="138"/>
      <c r="M94" s="140"/>
      <c r="N94" s="140"/>
      <c r="O94" s="138"/>
      <c r="P94" s="142"/>
      <c r="Q94" s="138"/>
      <c r="R94" s="182"/>
      <c r="S94" s="138"/>
      <c r="T94" s="138"/>
      <c r="U94" s="138"/>
    </row>
    <row r="95" ht="12.75" customHeight="1">
      <c r="A95" s="138"/>
      <c r="B95" s="138"/>
      <c r="C95" s="138"/>
      <c r="D95" s="138"/>
      <c r="E95" s="54"/>
      <c r="F95" s="138"/>
      <c r="G95" s="138"/>
      <c r="H95" s="138"/>
      <c r="I95" s="138"/>
      <c r="J95" s="138"/>
      <c r="K95" s="138"/>
      <c r="L95" s="138"/>
      <c r="M95" s="140"/>
      <c r="N95" s="140"/>
      <c r="O95" s="138"/>
      <c r="P95" s="142"/>
      <c r="Q95" s="138"/>
      <c r="R95" s="182"/>
      <c r="S95" s="138"/>
      <c r="T95" s="138"/>
      <c r="U95" s="138"/>
    </row>
    <row r="96" ht="12.75" customHeight="1">
      <c r="A96" s="138"/>
      <c r="B96" s="138"/>
      <c r="C96" s="138"/>
      <c r="D96" s="138"/>
      <c r="E96" s="54"/>
      <c r="F96" s="138"/>
      <c r="G96" s="138"/>
      <c r="H96" s="138"/>
      <c r="I96" s="138"/>
      <c r="J96" s="138"/>
      <c r="K96" s="138"/>
      <c r="L96" s="138"/>
      <c r="M96" s="140"/>
      <c r="N96" s="140"/>
      <c r="O96" s="138"/>
      <c r="P96" s="142"/>
      <c r="Q96" s="138"/>
      <c r="R96" s="182"/>
      <c r="S96" s="138"/>
      <c r="T96" s="138"/>
      <c r="U96" s="138"/>
    </row>
    <row r="97" ht="12.75" customHeight="1">
      <c r="A97" s="138"/>
      <c r="B97" s="138"/>
      <c r="C97" s="138"/>
      <c r="D97" s="138"/>
      <c r="E97" s="54"/>
      <c r="F97" s="138"/>
      <c r="G97" s="138"/>
      <c r="H97" s="138"/>
      <c r="I97" s="138"/>
      <c r="J97" s="138"/>
      <c r="K97" s="138"/>
      <c r="L97" s="138"/>
      <c r="M97" s="140"/>
      <c r="N97" s="140"/>
      <c r="O97" s="138"/>
      <c r="P97" s="142"/>
      <c r="Q97" s="138"/>
      <c r="R97" s="182"/>
      <c r="S97" s="138"/>
      <c r="T97" s="138"/>
      <c r="U97" s="138"/>
    </row>
    <row r="98" ht="12.75" customHeight="1">
      <c r="A98" s="138"/>
      <c r="B98" s="138"/>
      <c r="C98" s="138"/>
      <c r="D98" s="138"/>
      <c r="E98" s="54"/>
      <c r="F98" s="138"/>
      <c r="G98" s="138"/>
      <c r="H98" s="138"/>
      <c r="I98" s="138"/>
      <c r="J98" s="138"/>
      <c r="K98" s="138"/>
      <c r="L98" s="138"/>
      <c r="M98" s="140"/>
      <c r="N98" s="140"/>
      <c r="O98" s="138"/>
      <c r="P98" s="142"/>
      <c r="Q98" s="138"/>
      <c r="R98" s="182"/>
      <c r="S98" s="138"/>
      <c r="T98" s="138"/>
      <c r="U98" s="138"/>
    </row>
    <row r="99" ht="12.75" customHeight="1">
      <c r="A99" s="138"/>
      <c r="B99" s="138"/>
      <c r="C99" s="138"/>
      <c r="D99" s="138"/>
      <c r="E99" s="54"/>
      <c r="F99" s="138"/>
      <c r="G99" s="138"/>
      <c r="H99" s="138"/>
      <c r="I99" s="138"/>
      <c r="J99" s="138"/>
      <c r="K99" s="138"/>
      <c r="L99" s="138"/>
      <c r="M99" s="140"/>
      <c r="N99" s="140"/>
      <c r="O99" s="138"/>
      <c r="P99" s="142"/>
      <c r="Q99" s="138"/>
      <c r="R99" s="182"/>
      <c r="S99" s="138"/>
      <c r="T99" s="138"/>
      <c r="U99" s="138"/>
    </row>
    <row r="100" ht="12.75" customHeight="1">
      <c r="A100" s="138"/>
      <c r="B100" s="138"/>
      <c r="C100" s="138"/>
      <c r="D100" s="138"/>
      <c r="E100" s="54"/>
      <c r="F100" s="138"/>
      <c r="G100" s="138"/>
      <c r="H100" s="138"/>
      <c r="I100" s="138"/>
      <c r="J100" s="138"/>
      <c r="K100" s="138"/>
      <c r="L100" s="138"/>
      <c r="M100" s="140"/>
      <c r="N100" s="140"/>
      <c r="O100" s="138"/>
      <c r="P100" s="142"/>
      <c r="Q100" s="138"/>
      <c r="R100" s="182"/>
      <c r="S100" s="138"/>
      <c r="T100" s="138"/>
      <c r="U100" s="138"/>
    </row>
    <row r="101" ht="12.75" customHeight="1">
      <c r="A101" s="138"/>
      <c r="B101" s="138"/>
      <c r="C101" s="138"/>
      <c r="D101" s="138"/>
      <c r="E101" s="54"/>
      <c r="F101" s="138"/>
      <c r="G101" s="138"/>
      <c r="H101" s="138"/>
      <c r="I101" s="138"/>
      <c r="J101" s="138"/>
      <c r="K101" s="138"/>
      <c r="L101" s="138"/>
      <c r="M101" s="140"/>
      <c r="N101" s="140"/>
      <c r="O101" s="138"/>
      <c r="P101" s="142"/>
      <c r="Q101" s="138"/>
      <c r="R101" s="182"/>
      <c r="S101" s="138"/>
      <c r="T101" s="138"/>
      <c r="U101" s="138"/>
    </row>
    <row r="102" ht="12.75" customHeight="1">
      <c r="A102" s="138"/>
      <c r="B102" s="138"/>
      <c r="C102" s="138"/>
      <c r="D102" s="138"/>
      <c r="E102" s="54"/>
      <c r="F102" s="138"/>
      <c r="G102" s="138"/>
      <c r="H102" s="138"/>
      <c r="I102" s="138"/>
      <c r="J102" s="138"/>
      <c r="K102" s="138"/>
      <c r="L102" s="138"/>
      <c r="M102" s="140"/>
      <c r="N102" s="140"/>
      <c r="O102" s="138"/>
      <c r="P102" s="142"/>
      <c r="Q102" s="138"/>
      <c r="R102" s="182"/>
      <c r="S102" s="138"/>
      <c r="T102" s="138"/>
      <c r="U102" s="138"/>
    </row>
    <row r="103" ht="12.75" customHeight="1">
      <c r="A103" s="138"/>
      <c r="B103" s="138"/>
      <c r="C103" s="138"/>
      <c r="D103" s="138"/>
      <c r="E103" s="54"/>
      <c r="F103" s="138"/>
      <c r="G103" s="138"/>
      <c r="H103" s="138"/>
      <c r="I103" s="138"/>
      <c r="J103" s="138"/>
      <c r="K103" s="138"/>
      <c r="L103" s="138"/>
      <c r="M103" s="140"/>
      <c r="N103" s="140"/>
      <c r="O103" s="138"/>
      <c r="P103" s="142"/>
      <c r="Q103" s="138"/>
      <c r="R103" s="182"/>
      <c r="S103" s="138"/>
      <c r="T103" s="138"/>
      <c r="U103" s="138"/>
    </row>
    <row r="104" ht="12.75" customHeight="1">
      <c r="A104" s="138"/>
      <c r="B104" s="138"/>
      <c r="C104" s="138"/>
      <c r="D104" s="138"/>
      <c r="E104" s="54"/>
      <c r="F104" s="138"/>
      <c r="G104" s="138"/>
      <c r="H104" s="138"/>
      <c r="I104" s="138"/>
      <c r="J104" s="138"/>
      <c r="K104" s="138"/>
      <c r="L104" s="138"/>
      <c r="M104" s="140"/>
      <c r="N104" s="140"/>
      <c r="O104" s="138"/>
      <c r="P104" s="142"/>
      <c r="Q104" s="138"/>
      <c r="R104" s="182"/>
      <c r="S104" s="138"/>
      <c r="T104" s="138"/>
      <c r="U104" s="138"/>
    </row>
    <row r="105" ht="12.75" customHeight="1">
      <c r="A105" s="138"/>
      <c r="B105" s="138"/>
      <c r="C105" s="138"/>
      <c r="D105" s="138"/>
      <c r="E105" s="54"/>
      <c r="F105" s="138"/>
      <c r="G105" s="138"/>
      <c r="H105" s="138"/>
      <c r="I105" s="138"/>
      <c r="J105" s="138"/>
      <c r="K105" s="138"/>
      <c r="L105" s="138"/>
      <c r="M105" s="140"/>
      <c r="N105" s="140"/>
      <c r="O105" s="138"/>
      <c r="P105" s="142"/>
      <c r="Q105" s="138"/>
      <c r="R105" s="182"/>
      <c r="S105" s="138"/>
      <c r="T105" s="138"/>
      <c r="U105" s="138"/>
    </row>
    <row r="106" ht="12.75" customHeight="1">
      <c r="A106" s="138"/>
      <c r="B106" s="138"/>
      <c r="C106" s="138"/>
      <c r="D106" s="138"/>
      <c r="E106" s="54"/>
      <c r="F106" s="138"/>
      <c r="G106" s="138"/>
      <c r="H106" s="138"/>
      <c r="I106" s="138"/>
      <c r="J106" s="138"/>
      <c r="K106" s="138"/>
      <c r="L106" s="138"/>
      <c r="M106" s="140"/>
      <c r="N106" s="140"/>
      <c r="O106" s="138"/>
      <c r="P106" s="142"/>
      <c r="Q106" s="138"/>
      <c r="R106" s="182"/>
      <c r="S106" s="138"/>
      <c r="T106" s="138"/>
      <c r="U106" s="138"/>
    </row>
    <row r="107" ht="12.75" customHeight="1">
      <c r="A107" s="138"/>
      <c r="B107" s="138"/>
      <c r="C107" s="138"/>
      <c r="D107" s="138"/>
      <c r="E107" s="54"/>
      <c r="F107" s="138"/>
      <c r="G107" s="138"/>
      <c r="H107" s="138"/>
      <c r="I107" s="138"/>
      <c r="J107" s="138"/>
      <c r="K107" s="138"/>
      <c r="L107" s="138"/>
      <c r="M107" s="140"/>
      <c r="N107" s="140"/>
      <c r="O107" s="138"/>
      <c r="P107" s="142"/>
      <c r="Q107" s="138"/>
      <c r="R107" s="182"/>
      <c r="S107" s="138"/>
      <c r="T107" s="138"/>
      <c r="U107" s="138"/>
    </row>
    <row r="108" ht="12.75" customHeight="1">
      <c r="A108" s="138"/>
      <c r="B108" s="138"/>
      <c r="C108" s="138"/>
      <c r="D108" s="138"/>
      <c r="E108" s="54"/>
      <c r="F108" s="138"/>
      <c r="G108" s="138"/>
      <c r="H108" s="138"/>
      <c r="I108" s="138"/>
      <c r="J108" s="138"/>
      <c r="K108" s="138"/>
      <c r="L108" s="138"/>
      <c r="M108" s="140"/>
      <c r="N108" s="140"/>
      <c r="O108" s="138"/>
      <c r="P108" s="142"/>
      <c r="Q108" s="138"/>
      <c r="R108" s="182"/>
      <c r="S108" s="138"/>
      <c r="T108" s="138"/>
      <c r="U108" s="138"/>
    </row>
    <row r="109" ht="12.75" customHeight="1">
      <c r="A109" s="138"/>
      <c r="B109" s="138"/>
      <c r="C109" s="138"/>
      <c r="D109" s="138"/>
      <c r="E109" s="54"/>
      <c r="F109" s="138"/>
      <c r="G109" s="138"/>
      <c r="H109" s="138"/>
      <c r="I109" s="138"/>
      <c r="J109" s="138"/>
      <c r="K109" s="138"/>
      <c r="L109" s="138"/>
      <c r="M109" s="140"/>
      <c r="N109" s="140"/>
      <c r="O109" s="138"/>
      <c r="P109" s="142"/>
      <c r="Q109" s="138"/>
      <c r="R109" s="182"/>
      <c r="S109" s="138"/>
      <c r="T109" s="138"/>
      <c r="U109" s="138"/>
    </row>
    <row r="110" ht="12.75" customHeight="1">
      <c r="A110" s="138"/>
      <c r="B110" s="138"/>
      <c r="C110" s="138"/>
      <c r="D110" s="138"/>
      <c r="E110" s="54"/>
      <c r="F110" s="138"/>
      <c r="G110" s="138"/>
      <c r="H110" s="138"/>
      <c r="I110" s="138"/>
      <c r="J110" s="138"/>
      <c r="K110" s="138"/>
      <c r="L110" s="138"/>
      <c r="M110" s="140"/>
      <c r="N110" s="140"/>
      <c r="O110" s="138"/>
      <c r="P110" s="142"/>
      <c r="Q110" s="138"/>
      <c r="R110" s="182"/>
      <c r="S110" s="138"/>
      <c r="T110" s="138"/>
      <c r="U110" s="138"/>
    </row>
    <row r="111" ht="12.75" customHeight="1">
      <c r="A111" s="138"/>
      <c r="B111" s="138"/>
      <c r="C111" s="138"/>
      <c r="D111" s="138"/>
      <c r="E111" s="54"/>
      <c r="F111" s="138"/>
      <c r="G111" s="138"/>
      <c r="H111" s="138"/>
      <c r="I111" s="138"/>
      <c r="J111" s="138"/>
      <c r="K111" s="138"/>
      <c r="L111" s="138"/>
      <c r="M111" s="140"/>
      <c r="N111" s="140"/>
      <c r="O111" s="138"/>
      <c r="P111" s="142"/>
      <c r="Q111" s="138"/>
      <c r="R111" s="182"/>
      <c r="S111" s="138"/>
      <c r="T111" s="138"/>
      <c r="U111" s="138"/>
    </row>
    <row r="112" ht="12.75" customHeight="1">
      <c r="A112" s="138"/>
      <c r="B112" s="138"/>
      <c r="C112" s="138"/>
      <c r="D112" s="138"/>
      <c r="E112" s="54"/>
      <c r="F112" s="138"/>
      <c r="G112" s="138"/>
      <c r="H112" s="138"/>
      <c r="I112" s="138"/>
      <c r="J112" s="138"/>
      <c r="K112" s="138"/>
      <c r="L112" s="138"/>
      <c r="M112" s="140"/>
      <c r="N112" s="140"/>
      <c r="O112" s="138"/>
      <c r="P112" s="142"/>
      <c r="Q112" s="138"/>
      <c r="R112" s="182"/>
      <c r="S112" s="138"/>
      <c r="T112" s="138"/>
      <c r="U112" s="138"/>
    </row>
    <row r="113" ht="12.75" customHeight="1">
      <c r="A113" s="138"/>
      <c r="B113" s="138"/>
      <c r="C113" s="138"/>
      <c r="D113" s="138"/>
      <c r="E113" s="54"/>
      <c r="F113" s="138"/>
      <c r="G113" s="138"/>
      <c r="H113" s="138"/>
      <c r="I113" s="138"/>
      <c r="J113" s="138"/>
      <c r="K113" s="138"/>
      <c r="L113" s="138"/>
      <c r="M113" s="140"/>
      <c r="N113" s="140"/>
      <c r="O113" s="138"/>
      <c r="P113" s="142"/>
      <c r="Q113" s="138"/>
      <c r="R113" s="182"/>
      <c r="S113" s="138"/>
      <c r="T113" s="138"/>
      <c r="U113" s="138"/>
    </row>
    <row r="114" ht="12.75" customHeight="1">
      <c r="A114" s="138"/>
      <c r="B114" s="138"/>
      <c r="C114" s="138"/>
      <c r="D114" s="138"/>
      <c r="E114" s="54"/>
      <c r="F114" s="138"/>
      <c r="G114" s="138"/>
      <c r="H114" s="138"/>
      <c r="I114" s="138"/>
      <c r="J114" s="138"/>
      <c r="K114" s="138"/>
      <c r="L114" s="138"/>
      <c r="M114" s="140"/>
      <c r="N114" s="140"/>
      <c r="O114" s="138"/>
      <c r="P114" s="142"/>
      <c r="Q114" s="138"/>
      <c r="R114" s="182"/>
      <c r="S114" s="138"/>
      <c r="T114" s="138"/>
      <c r="U114" s="138"/>
    </row>
    <row r="115" ht="12.75" customHeight="1">
      <c r="A115" s="138"/>
      <c r="B115" s="138"/>
      <c r="C115" s="138"/>
      <c r="D115" s="138"/>
      <c r="E115" s="54"/>
      <c r="F115" s="138"/>
      <c r="G115" s="138"/>
      <c r="H115" s="138"/>
      <c r="I115" s="138"/>
      <c r="J115" s="138"/>
      <c r="K115" s="138"/>
      <c r="L115" s="138"/>
      <c r="M115" s="140"/>
      <c r="N115" s="140"/>
      <c r="O115" s="138"/>
      <c r="P115" s="142"/>
      <c r="Q115" s="138"/>
      <c r="R115" s="182"/>
      <c r="S115" s="138"/>
      <c r="T115" s="138"/>
      <c r="U115" s="138"/>
    </row>
    <row r="116" ht="12.75" customHeight="1">
      <c r="A116" s="138"/>
      <c r="B116" s="138"/>
      <c r="C116" s="138"/>
      <c r="D116" s="138"/>
      <c r="E116" s="54"/>
      <c r="F116" s="138"/>
      <c r="G116" s="138"/>
      <c r="H116" s="138"/>
      <c r="I116" s="138"/>
      <c r="J116" s="138"/>
      <c r="K116" s="138"/>
      <c r="L116" s="138"/>
      <c r="M116" s="140"/>
      <c r="N116" s="140"/>
      <c r="O116" s="138"/>
      <c r="P116" s="142"/>
      <c r="Q116" s="138"/>
      <c r="R116" s="182"/>
      <c r="S116" s="138"/>
      <c r="T116" s="138"/>
      <c r="U116" s="138"/>
    </row>
    <row r="117" ht="12.75" customHeight="1">
      <c r="A117" s="138"/>
      <c r="B117" s="138"/>
      <c r="C117" s="138"/>
      <c r="D117" s="138"/>
      <c r="E117" s="54"/>
      <c r="F117" s="138"/>
      <c r="G117" s="138"/>
      <c r="H117" s="138"/>
      <c r="I117" s="138"/>
      <c r="J117" s="138"/>
      <c r="K117" s="138"/>
      <c r="L117" s="138"/>
      <c r="M117" s="140"/>
      <c r="N117" s="140"/>
      <c r="O117" s="138"/>
      <c r="P117" s="142"/>
      <c r="Q117" s="138"/>
      <c r="R117" s="182"/>
      <c r="S117" s="138"/>
      <c r="T117" s="138"/>
      <c r="U117" s="138"/>
    </row>
    <row r="118" ht="12.75" customHeight="1">
      <c r="A118" s="138"/>
      <c r="B118" s="138"/>
      <c r="C118" s="138"/>
      <c r="D118" s="138"/>
      <c r="E118" s="54"/>
      <c r="F118" s="138"/>
      <c r="G118" s="138"/>
      <c r="H118" s="138"/>
      <c r="I118" s="138"/>
      <c r="J118" s="138"/>
      <c r="K118" s="138"/>
      <c r="L118" s="138"/>
      <c r="M118" s="140"/>
      <c r="N118" s="140"/>
      <c r="O118" s="138"/>
      <c r="P118" s="142"/>
      <c r="Q118" s="138"/>
      <c r="R118" s="182"/>
      <c r="S118" s="138"/>
      <c r="T118" s="138"/>
      <c r="U118" s="138"/>
    </row>
    <row r="119" ht="12.75" customHeight="1">
      <c r="A119" s="138"/>
      <c r="B119" s="138"/>
      <c r="C119" s="138"/>
      <c r="D119" s="138"/>
      <c r="E119" s="54"/>
      <c r="F119" s="138"/>
      <c r="G119" s="138"/>
      <c r="H119" s="138"/>
      <c r="I119" s="138"/>
      <c r="J119" s="138"/>
      <c r="K119" s="138"/>
      <c r="L119" s="138"/>
      <c r="M119" s="140"/>
      <c r="N119" s="140"/>
      <c r="O119" s="138"/>
      <c r="P119" s="142"/>
      <c r="Q119" s="138"/>
      <c r="R119" s="182"/>
      <c r="S119" s="138"/>
      <c r="T119" s="138"/>
      <c r="U119" s="138"/>
    </row>
    <row r="120" ht="12.75" customHeight="1">
      <c r="A120" s="138"/>
      <c r="B120" s="138"/>
      <c r="C120" s="138"/>
      <c r="D120" s="138"/>
      <c r="E120" s="54"/>
      <c r="F120" s="138"/>
      <c r="G120" s="138"/>
      <c r="H120" s="138"/>
      <c r="I120" s="138"/>
      <c r="J120" s="138"/>
      <c r="K120" s="138"/>
      <c r="L120" s="138"/>
      <c r="M120" s="140"/>
      <c r="N120" s="140"/>
      <c r="O120" s="138"/>
      <c r="P120" s="142"/>
      <c r="Q120" s="138"/>
      <c r="R120" s="182"/>
      <c r="S120" s="138"/>
      <c r="T120" s="138"/>
      <c r="U120" s="138"/>
    </row>
    <row r="121" ht="12.75" customHeight="1">
      <c r="A121" s="138"/>
      <c r="B121" s="138"/>
      <c r="C121" s="138"/>
      <c r="D121" s="138"/>
      <c r="E121" s="54"/>
      <c r="F121" s="138"/>
      <c r="G121" s="138"/>
      <c r="H121" s="138"/>
      <c r="I121" s="138"/>
      <c r="J121" s="138"/>
      <c r="K121" s="138"/>
      <c r="L121" s="138"/>
      <c r="M121" s="140"/>
      <c r="N121" s="140"/>
      <c r="O121" s="138"/>
      <c r="P121" s="142"/>
      <c r="Q121" s="138"/>
      <c r="R121" s="182"/>
      <c r="S121" s="138"/>
      <c r="T121" s="138"/>
      <c r="U121" s="138"/>
    </row>
    <row r="122" ht="12.75" customHeight="1">
      <c r="A122" s="138"/>
      <c r="B122" s="138"/>
      <c r="C122" s="138"/>
      <c r="D122" s="138"/>
      <c r="E122" s="54"/>
      <c r="F122" s="138"/>
      <c r="G122" s="138"/>
      <c r="H122" s="138"/>
      <c r="I122" s="138"/>
      <c r="J122" s="138"/>
      <c r="K122" s="138"/>
      <c r="L122" s="138"/>
      <c r="M122" s="140"/>
      <c r="N122" s="140"/>
      <c r="O122" s="138"/>
      <c r="P122" s="142"/>
      <c r="Q122" s="138"/>
      <c r="R122" s="182"/>
      <c r="S122" s="138"/>
      <c r="T122" s="138"/>
      <c r="U122" s="138"/>
    </row>
    <row r="123" ht="12.75" customHeight="1">
      <c r="A123" s="138"/>
      <c r="B123" s="138"/>
      <c r="C123" s="138"/>
      <c r="D123" s="138"/>
      <c r="E123" s="54"/>
      <c r="F123" s="138"/>
      <c r="G123" s="138"/>
      <c r="H123" s="138"/>
      <c r="I123" s="138"/>
      <c r="J123" s="138"/>
      <c r="K123" s="138"/>
      <c r="L123" s="138"/>
      <c r="M123" s="140"/>
      <c r="N123" s="140"/>
      <c r="O123" s="138"/>
      <c r="P123" s="142"/>
      <c r="Q123" s="138"/>
      <c r="R123" s="182"/>
      <c r="S123" s="138"/>
      <c r="T123" s="138"/>
      <c r="U123" s="138"/>
    </row>
    <row r="124" ht="12.75" customHeight="1">
      <c r="A124" s="138"/>
      <c r="B124" s="138"/>
      <c r="C124" s="138"/>
      <c r="D124" s="138"/>
      <c r="E124" s="54"/>
      <c r="F124" s="138"/>
      <c r="G124" s="138"/>
      <c r="H124" s="138"/>
      <c r="I124" s="138"/>
      <c r="J124" s="138"/>
      <c r="K124" s="138"/>
      <c r="L124" s="138"/>
      <c r="M124" s="140"/>
      <c r="N124" s="140"/>
      <c r="O124" s="138"/>
      <c r="P124" s="142"/>
      <c r="Q124" s="138"/>
      <c r="R124" s="182"/>
      <c r="S124" s="138"/>
      <c r="T124" s="138"/>
      <c r="U124" s="138"/>
    </row>
    <row r="125" ht="12.75" customHeight="1">
      <c r="A125" s="138"/>
      <c r="B125" s="138"/>
      <c r="C125" s="138"/>
      <c r="D125" s="138"/>
      <c r="E125" s="54"/>
      <c r="F125" s="138"/>
      <c r="G125" s="138"/>
      <c r="H125" s="138"/>
      <c r="I125" s="138"/>
      <c r="J125" s="138"/>
      <c r="K125" s="138"/>
      <c r="L125" s="138"/>
      <c r="M125" s="140"/>
      <c r="N125" s="140"/>
      <c r="O125" s="138"/>
      <c r="P125" s="142"/>
      <c r="Q125" s="138"/>
      <c r="R125" s="182"/>
      <c r="S125" s="138"/>
      <c r="T125" s="138"/>
      <c r="U125" s="138"/>
    </row>
    <row r="126" ht="12.75" customHeight="1">
      <c r="A126" s="138"/>
      <c r="B126" s="138"/>
      <c r="C126" s="138"/>
      <c r="D126" s="138"/>
      <c r="E126" s="54"/>
      <c r="F126" s="138"/>
      <c r="G126" s="138"/>
      <c r="H126" s="138"/>
      <c r="I126" s="138"/>
      <c r="J126" s="138"/>
      <c r="K126" s="138"/>
      <c r="L126" s="138"/>
      <c r="M126" s="140"/>
      <c r="N126" s="140"/>
      <c r="O126" s="138"/>
      <c r="P126" s="142"/>
      <c r="Q126" s="138"/>
      <c r="R126" s="182"/>
      <c r="S126" s="138"/>
      <c r="T126" s="138"/>
      <c r="U126" s="138"/>
    </row>
    <row r="127" ht="12.75" customHeight="1">
      <c r="A127" s="138"/>
      <c r="B127" s="138"/>
      <c r="C127" s="138"/>
      <c r="D127" s="138"/>
      <c r="E127" s="54"/>
      <c r="F127" s="138"/>
      <c r="G127" s="138"/>
      <c r="H127" s="138"/>
      <c r="I127" s="138"/>
      <c r="J127" s="138"/>
      <c r="K127" s="138"/>
      <c r="L127" s="138"/>
      <c r="M127" s="140"/>
      <c r="N127" s="140"/>
      <c r="O127" s="138"/>
      <c r="P127" s="142"/>
      <c r="Q127" s="138"/>
      <c r="R127" s="182"/>
      <c r="S127" s="138"/>
      <c r="T127" s="138"/>
      <c r="U127" s="138"/>
    </row>
    <row r="128" ht="12.75" customHeight="1">
      <c r="A128" s="138"/>
      <c r="B128" s="138"/>
      <c r="C128" s="138"/>
      <c r="D128" s="138"/>
      <c r="E128" s="54"/>
      <c r="F128" s="138"/>
      <c r="G128" s="138"/>
      <c r="H128" s="138"/>
      <c r="I128" s="138"/>
      <c r="J128" s="138"/>
      <c r="K128" s="138"/>
      <c r="L128" s="138"/>
      <c r="M128" s="140"/>
      <c r="N128" s="140"/>
      <c r="O128" s="138"/>
      <c r="P128" s="142"/>
      <c r="Q128" s="138"/>
      <c r="R128" s="182"/>
      <c r="S128" s="138"/>
      <c r="T128" s="138"/>
      <c r="U128" s="138"/>
    </row>
    <row r="129" ht="12.75" customHeight="1">
      <c r="A129" s="138"/>
      <c r="B129" s="138"/>
      <c r="C129" s="138"/>
      <c r="D129" s="138"/>
      <c r="E129" s="54"/>
      <c r="F129" s="138"/>
      <c r="G129" s="138"/>
      <c r="H129" s="138"/>
      <c r="I129" s="138"/>
      <c r="J129" s="138"/>
      <c r="K129" s="138"/>
      <c r="L129" s="138"/>
      <c r="M129" s="140"/>
      <c r="N129" s="140"/>
      <c r="O129" s="138"/>
      <c r="P129" s="142"/>
      <c r="Q129" s="138"/>
      <c r="R129" s="182"/>
      <c r="S129" s="138"/>
      <c r="T129" s="138"/>
      <c r="U129" s="138"/>
    </row>
    <row r="130" ht="12.75" customHeight="1">
      <c r="A130" s="138"/>
      <c r="B130" s="138"/>
      <c r="C130" s="138"/>
      <c r="D130" s="138"/>
      <c r="E130" s="54"/>
      <c r="F130" s="138"/>
      <c r="G130" s="138"/>
      <c r="H130" s="138"/>
      <c r="I130" s="138"/>
      <c r="J130" s="138"/>
      <c r="K130" s="138"/>
      <c r="L130" s="138"/>
      <c r="M130" s="140"/>
      <c r="N130" s="140"/>
      <c r="O130" s="138"/>
      <c r="P130" s="142"/>
      <c r="Q130" s="138"/>
      <c r="R130" s="182"/>
      <c r="S130" s="138"/>
      <c r="T130" s="138"/>
      <c r="U130" s="138"/>
    </row>
    <row r="131" ht="12.75" customHeight="1">
      <c r="A131" s="138"/>
      <c r="B131" s="138"/>
      <c r="C131" s="138"/>
      <c r="D131" s="138"/>
      <c r="E131" s="54"/>
      <c r="F131" s="138"/>
      <c r="G131" s="138"/>
      <c r="H131" s="138"/>
      <c r="I131" s="138"/>
      <c r="J131" s="138"/>
      <c r="K131" s="138"/>
      <c r="L131" s="138"/>
      <c r="M131" s="140"/>
      <c r="N131" s="140"/>
      <c r="O131" s="138"/>
      <c r="P131" s="142"/>
      <c r="Q131" s="138"/>
      <c r="R131" s="182"/>
      <c r="S131" s="138"/>
      <c r="T131" s="138"/>
      <c r="U131" s="138"/>
    </row>
    <row r="132" ht="12.75" customHeight="1">
      <c r="A132" s="138"/>
      <c r="B132" s="138"/>
      <c r="C132" s="138"/>
      <c r="D132" s="138"/>
      <c r="E132" s="54"/>
      <c r="F132" s="138"/>
      <c r="G132" s="138"/>
      <c r="H132" s="138"/>
      <c r="I132" s="138"/>
      <c r="J132" s="138"/>
      <c r="K132" s="138"/>
      <c r="L132" s="138"/>
      <c r="M132" s="140"/>
      <c r="N132" s="140"/>
      <c r="O132" s="138"/>
      <c r="P132" s="142"/>
      <c r="Q132" s="138"/>
      <c r="R132" s="182"/>
      <c r="S132" s="138"/>
      <c r="T132" s="138"/>
      <c r="U132" s="138"/>
    </row>
    <row r="133" ht="12.75" customHeight="1">
      <c r="A133" s="138"/>
      <c r="B133" s="138"/>
      <c r="C133" s="138"/>
      <c r="D133" s="138"/>
      <c r="E133" s="54"/>
      <c r="F133" s="138"/>
      <c r="G133" s="138"/>
      <c r="H133" s="138"/>
      <c r="I133" s="138"/>
      <c r="J133" s="138"/>
      <c r="K133" s="138"/>
      <c r="L133" s="138"/>
      <c r="M133" s="140"/>
      <c r="N133" s="140"/>
      <c r="O133" s="138"/>
      <c r="P133" s="142"/>
      <c r="Q133" s="138"/>
      <c r="R133" s="182"/>
      <c r="S133" s="138"/>
      <c r="T133" s="138"/>
      <c r="U133" s="138"/>
    </row>
    <row r="134" ht="12.75" customHeight="1">
      <c r="A134" s="138"/>
      <c r="B134" s="138"/>
      <c r="C134" s="138"/>
      <c r="D134" s="138"/>
      <c r="E134" s="54"/>
      <c r="F134" s="138"/>
      <c r="G134" s="138"/>
      <c r="H134" s="138"/>
      <c r="I134" s="138"/>
      <c r="J134" s="138"/>
      <c r="K134" s="138"/>
      <c r="L134" s="138"/>
      <c r="M134" s="140"/>
      <c r="N134" s="140"/>
      <c r="O134" s="138"/>
      <c r="P134" s="142"/>
      <c r="Q134" s="138"/>
      <c r="R134" s="182"/>
      <c r="S134" s="138"/>
      <c r="T134" s="138"/>
      <c r="U134" s="138"/>
    </row>
    <row r="135" ht="12.75" customHeight="1">
      <c r="A135" s="138"/>
      <c r="B135" s="138"/>
      <c r="C135" s="138"/>
      <c r="D135" s="138"/>
      <c r="E135" s="54"/>
      <c r="F135" s="138"/>
      <c r="G135" s="138"/>
      <c r="H135" s="138"/>
      <c r="I135" s="138"/>
      <c r="J135" s="138"/>
      <c r="K135" s="138"/>
      <c r="L135" s="138"/>
      <c r="M135" s="140"/>
      <c r="N135" s="140"/>
      <c r="O135" s="138"/>
      <c r="P135" s="142"/>
      <c r="Q135" s="138"/>
      <c r="R135" s="182"/>
      <c r="S135" s="138"/>
      <c r="T135" s="138"/>
      <c r="U135" s="138"/>
    </row>
    <row r="136" ht="12.75" customHeight="1">
      <c r="A136" s="138"/>
      <c r="B136" s="138"/>
      <c r="C136" s="138"/>
      <c r="D136" s="138"/>
      <c r="E136" s="54"/>
      <c r="F136" s="138"/>
      <c r="G136" s="138"/>
      <c r="H136" s="138"/>
      <c r="I136" s="138"/>
      <c r="J136" s="138"/>
      <c r="K136" s="138"/>
      <c r="L136" s="138"/>
      <c r="M136" s="140"/>
      <c r="N136" s="140"/>
      <c r="O136" s="138"/>
      <c r="P136" s="142"/>
      <c r="Q136" s="138"/>
      <c r="R136" s="182"/>
      <c r="S136" s="138"/>
      <c r="T136" s="138"/>
      <c r="U136" s="138"/>
    </row>
    <row r="137" ht="12.75" customHeight="1">
      <c r="A137" s="138"/>
      <c r="B137" s="138"/>
      <c r="C137" s="138"/>
      <c r="D137" s="138"/>
      <c r="E137" s="54"/>
      <c r="F137" s="138"/>
      <c r="G137" s="138"/>
      <c r="H137" s="138"/>
      <c r="I137" s="138"/>
      <c r="J137" s="138"/>
      <c r="K137" s="138"/>
      <c r="L137" s="138"/>
      <c r="M137" s="140"/>
      <c r="N137" s="140"/>
      <c r="O137" s="138"/>
      <c r="P137" s="142"/>
      <c r="Q137" s="138"/>
      <c r="R137" s="182"/>
      <c r="S137" s="138"/>
      <c r="T137" s="138"/>
      <c r="U137" s="138"/>
    </row>
    <row r="138" ht="12.75" customHeight="1">
      <c r="A138" s="138"/>
      <c r="B138" s="138"/>
      <c r="C138" s="138"/>
      <c r="D138" s="138"/>
      <c r="E138" s="54"/>
      <c r="F138" s="138"/>
      <c r="G138" s="138"/>
      <c r="H138" s="138"/>
      <c r="I138" s="138"/>
      <c r="J138" s="138"/>
      <c r="K138" s="138"/>
      <c r="L138" s="138"/>
      <c r="M138" s="140"/>
      <c r="N138" s="140"/>
      <c r="O138" s="138"/>
      <c r="P138" s="142"/>
      <c r="Q138" s="138"/>
      <c r="R138" s="182"/>
      <c r="S138" s="138"/>
      <c r="T138" s="138"/>
      <c r="U138" s="138"/>
    </row>
    <row r="139" ht="12.75" customHeight="1">
      <c r="A139" s="138"/>
      <c r="B139" s="138"/>
      <c r="C139" s="138"/>
      <c r="D139" s="138"/>
      <c r="E139" s="54"/>
      <c r="F139" s="138"/>
      <c r="G139" s="138"/>
      <c r="H139" s="138"/>
      <c r="I139" s="138"/>
      <c r="J139" s="138"/>
      <c r="K139" s="138"/>
      <c r="L139" s="138"/>
      <c r="M139" s="140"/>
      <c r="N139" s="140"/>
      <c r="O139" s="138"/>
      <c r="P139" s="142"/>
      <c r="Q139" s="138"/>
      <c r="R139" s="182"/>
      <c r="S139" s="138"/>
      <c r="T139" s="138"/>
      <c r="U139" s="138"/>
    </row>
    <row r="140" ht="12.75" customHeight="1">
      <c r="A140" s="138"/>
      <c r="B140" s="138"/>
      <c r="C140" s="138"/>
      <c r="D140" s="138"/>
      <c r="E140" s="54"/>
      <c r="F140" s="138"/>
      <c r="G140" s="138"/>
      <c r="H140" s="138"/>
      <c r="I140" s="138"/>
      <c r="J140" s="138"/>
      <c r="K140" s="138"/>
      <c r="L140" s="138"/>
      <c r="M140" s="140"/>
      <c r="N140" s="140"/>
      <c r="O140" s="138"/>
      <c r="P140" s="142"/>
      <c r="Q140" s="138"/>
      <c r="R140" s="182"/>
      <c r="S140" s="138"/>
      <c r="T140" s="138"/>
      <c r="U140" s="138"/>
    </row>
    <row r="141" ht="12.75" customHeight="1">
      <c r="A141" s="138"/>
      <c r="B141" s="138"/>
      <c r="C141" s="138"/>
      <c r="D141" s="138"/>
      <c r="E141" s="54"/>
      <c r="F141" s="138"/>
      <c r="G141" s="138"/>
      <c r="H141" s="138"/>
      <c r="I141" s="138"/>
      <c r="J141" s="138"/>
      <c r="K141" s="138"/>
      <c r="L141" s="138"/>
      <c r="M141" s="140"/>
      <c r="N141" s="140"/>
      <c r="O141" s="138"/>
      <c r="P141" s="142"/>
      <c r="Q141" s="138"/>
      <c r="R141" s="182"/>
      <c r="S141" s="138"/>
      <c r="T141" s="138"/>
      <c r="U141" s="138"/>
    </row>
    <row r="142" ht="12.75" customHeight="1">
      <c r="A142" s="138"/>
      <c r="B142" s="138"/>
      <c r="C142" s="138"/>
      <c r="D142" s="138"/>
      <c r="E142" s="54"/>
      <c r="F142" s="138"/>
      <c r="G142" s="138"/>
      <c r="H142" s="138"/>
      <c r="I142" s="138"/>
      <c r="J142" s="138"/>
      <c r="K142" s="138"/>
      <c r="L142" s="138"/>
      <c r="M142" s="140"/>
      <c r="N142" s="140"/>
      <c r="O142" s="138"/>
      <c r="P142" s="142"/>
      <c r="Q142" s="138"/>
      <c r="R142" s="182"/>
      <c r="S142" s="138"/>
      <c r="T142" s="138"/>
      <c r="U142" s="138"/>
    </row>
    <row r="143" ht="12.75" customHeight="1">
      <c r="A143" s="138"/>
      <c r="B143" s="138"/>
      <c r="C143" s="138"/>
      <c r="D143" s="138"/>
      <c r="E143" s="54"/>
      <c r="F143" s="138"/>
      <c r="G143" s="138"/>
      <c r="H143" s="138"/>
      <c r="I143" s="138"/>
      <c r="J143" s="138"/>
      <c r="K143" s="138"/>
      <c r="L143" s="138"/>
      <c r="M143" s="140"/>
      <c r="N143" s="140"/>
      <c r="O143" s="138"/>
      <c r="P143" s="142"/>
      <c r="Q143" s="138"/>
      <c r="R143" s="182"/>
      <c r="S143" s="138"/>
      <c r="T143" s="138"/>
      <c r="U143" s="138"/>
    </row>
    <row r="144" ht="12.75" customHeight="1">
      <c r="A144" s="138"/>
      <c r="B144" s="138"/>
      <c r="C144" s="138"/>
      <c r="D144" s="138"/>
      <c r="E144" s="54"/>
      <c r="F144" s="138"/>
      <c r="G144" s="138"/>
      <c r="H144" s="138"/>
      <c r="I144" s="138"/>
      <c r="J144" s="138"/>
      <c r="K144" s="138"/>
      <c r="L144" s="138"/>
      <c r="M144" s="140"/>
      <c r="N144" s="140"/>
      <c r="O144" s="138"/>
      <c r="P144" s="142"/>
      <c r="Q144" s="138"/>
      <c r="R144" s="182"/>
      <c r="S144" s="138"/>
      <c r="T144" s="138"/>
      <c r="U144" s="138"/>
    </row>
    <row r="145" ht="12.75" customHeight="1">
      <c r="A145" s="138"/>
      <c r="B145" s="138"/>
      <c r="C145" s="138"/>
      <c r="D145" s="138"/>
      <c r="E145" s="54"/>
      <c r="F145" s="138"/>
      <c r="G145" s="138"/>
      <c r="H145" s="138"/>
      <c r="I145" s="138"/>
      <c r="J145" s="138"/>
      <c r="K145" s="138"/>
      <c r="L145" s="138"/>
      <c r="M145" s="140"/>
      <c r="N145" s="140"/>
      <c r="O145" s="138"/>
      <c r="P145" s="142"/>
      <c r="Q145" s="138"/>
      <c r="R145" s="182"/>
      <c r="S145" s="138"/>
      <c r="T145" s="138"/>
      <c r="U145" s="138"/>
    </row>
    <row r="146" ht="12.75" customHeight="1">
      <c r="A146" s="138"/>
      <c r="B146" s="138"/>
      <c r="C146" s="138"/>
      <c r="D146" s="138"/>
      <c r="E146" s="54"/>
      <c r="F146" s="138"/>
      <c r="G146" s="138"/>
      <c r="H146" s="138"/>
      <c r="I146" s="138"/>
      <c r="J146" s="138"/>
      <c r="K146" s="138"/>
      <c r="L146" s="138"/>
      <c r="M146" s="140"/>
      <c r="N146" s="140"/>
      <c r="O146" s="138"/>
      <c r="P146" s="142"/>
      <c r="Q146" s="138"/>
      <c r="R146" s="182"/>
      <c r="S146" s="138"/>
      <c r="T146" s="138"/>
      <c r="U146" s="138"/>
    </row>
    <row r="147" ht="12.75" customHeight="1">
      <c r="A147" s="138"/>
      <c r="B147" s="138"/>
      <c r="C147" s="138"/>
      <c r="D147" s="138"/>
      <c r="E147" s="54"/>
      <c r="F147" s="138"/>
      <c r="G147" s="138"/>
      <c r="H147" s="138"/>
      <c r="I147" s="138"/>
      <c r="J147" s="138"/>
      <c r="K147" s="138"/>
      <c r="L147" s="138"/>
      <c r="M147" s="140"/>
      <c r="N147" s="140"/>
      <c r="O147" s="138"/>
      <c r="P147" s="142"/>
      <c r="Q147" s="138"/>
      <c r="R147" s="182"/>
      <c r="S147" s="138"/>
      <c r="T147" s="138"/>
      <c r="U147" s="138"/>
    </row>
    <row r="148" ht="12.75" customHeight="1">
      <c r="A148" s="138"/>
      <c r="B148" s="138"/>
      <c r="C148" s="138"/>
      <c r="D148" s="138"/>
      <c r="E148" s="54"/>
      <c r="F148" s="138"/>
      <c r="G148" s="138"/>
      <c r="H148" s="138"/>
      <c r="I148" s="138"/>
      <c r="J148" s="138"/>
      <c r="K148" s="138"/>
      <c r="L148" s="138"/>
      <c r="M148" s="140"/>
      <c r="N148" s="140"/>
      <c r="O148" s="138"/>
      <c r="P148" s="142"/>
      <c r="Q148" s="138"/>
      <c r="R148" s="182"/>
      <c r="S148" s="138"/>
      <c r="T148" s="138"/>
      <c r="U148" s="138"/>
    </row>
    <row r="149" ht="12.75" customHeight="1">
      <c r="A149" s="138"/>
      <c r="B149" s="138"/>
      <c r="C149" s="138"/>
      <c r="D149" s="138"/>
      <c r="E149" s="54"/>
      <c r="F149" s="138"/>
      <c r="G149" s="138"/>
      <c r="H149" s="138"/>
      <c r="I149" s="138"/>
      <c r="J149" s="138"/>
      <c r="K149" s="138"/>
      <c r="L149" s="138"/>
      <c r="M149" s="140"/>
      <c r="N149" s="140"/>
      <c r="O149" s="138"/>
      <c r="P149" s="142"/>
      <c r="Q149" s="138"/>
      <c r="R149" s="182"/>
      <c r="S149" s="138"/>
      <c r="T149" s="138"/>
      <c r="U149" s="138"/>
    </row>
    <row r="150" ht="12.75" customHeight="1">
      <c r="A150" s="138"/>
      <c r="B150" s="138"/>
      <c r="C150" s="138"/>
      <c r="D150" s="138"/>
      <c r="E150" s="54"/>
      <c r="F150" s="138"/>
      <c r="G150" s="138"/>
      <c r="H150" s="138"/>
      <c r="I150" s="138"/>
      <c r="J150" s="138"/>
      <c r="K150" s="138"/>
      <c r="L150" s="138"/>
      <c r="M150" s="140"/>
      <c r="N150" s="140"/>
      <c r="O150" s="138"/>
      <c r="P150" s="142"/>
      <c r="Q150" s="138"/>
      <c r="R150" s="182"/>
      <c r="S150" s="138"/>
      <c r="T150" s="138"/>
      <c r="U150" s="138"/>
    </row>
    <row r="151" ht="12.75" customHeight="1">
      <c r="A151" s="138"/>
      <c r="B151" s="138"/>
      <c r="C151" s="138"/>
      <c r="D151" s="138"/>
      <c r="E151" s="54"/>
      <c r="F151" s="138"/>
      <c r="G151" s="138"/>
      <c r="H151" s="138"/>
      <c r="I151" s="138"/>
      <c r="J151" s="138"/>
      <c r="K151" s="138"/>
      <c r="L151" s="138"/>
      <c r="M151" s="140"/>
      <c r="N151" s="140"/>
      <c r="O151" s="138"/>
      <c r="P151" s="142"/>
      <c r="Q151" s="138"/>
      <c r="R151" s="182"/>
      <c r="S151" s="138"/>
      <c r="T151" s="138"/>
      <c r="U151" s="138"/>
    </row>
    <row r="152" ht="12.75" customHeight="1">
      <c r="A152" s="138"/>
      <c r="B152" s="138"/>
      <c r="C152" s="138"/>
      <c r="D152" s="138"/>
      <c r="E152" s="54"/>
      <c r="F152" s="138"/>
      <c r="G152" s="138"/>
      <c r="H152" s="138"/>
      <c r="I152" s="138"/>
      <c r="J152" s="138"/>
      <c r="K152" s="138"/>
      <c r="L152" s="138"/>
      <c r="M152" s="140"/>
      <c r="N152" s="140"/>
      <c r="O152" s="138"/>
      <c r="P152" s="142"/>
      <c r="Q152" s="138"/>
      <c r="R152" s="182"/>
      <c r="S152" s="138"/>
      <c r="T152" s="138"/>
      <c r="U152" s="138"/>
    </row>
    <row r="153" ht="12.75" customHeight="1">
      <c r="A153" s="138"/>
      <c r="B153" s="138"/>
      <c r="C153" s="138"/>
      <c r="D153" s="138"/>
      <c r="E153" s="54"/>
      <c r="F153" s="138"/>
      <c r="G153" s="138"/>
      <c r="H153" s="138"/>
      <c r="I153" s="138"/>
      <c r="J153" s="138"/>
      <c r="K153" s="138"/>
      <c r="L153" s="138"/>
      <c r="M153" s="140"/>
      <c r="N153" s="140"/>
      <c r="O153" s="138"/>
      <c r="P153" s="142"/>
      <c r="Q153" s="138"/>
      <c r="R153" s="182"/>
      <c r="S153" s="138"/>
      <c r="T153" s="138"/>
      <c r="U153" s="138"/>
    </row>
    <row r="154" ht="12.75" customHeight="1">
      <c r="A154" s="138"/>
      <c r="B154" s="138"/>
      <c r="C154" s="138"/>
      <c r="D154" s="138"/>
      <c r="E154" s="54"/>
      <c r="F154" s="138"/>
      <c r="G154" s="138"/>
      <c r="H154" s="138"/>
      <c r="I154" s="138"/>
      <c r="J154" s="138"/>
      <c r="K154" s="138"/>
      <c r="L154" s="138"/>
      <c r="M154" s="140"/>
      <c r="N154" s="140"/>
      <c r="O154" s="138"/>
      <c r="P154" s="142"/>
      <c r="Q154" s="138"/>
      <c r="R154" s="182"/>
      <c r="S154" s="138"/>
      <c r="T154" s="138"/>
      <c r="U154" s="138"/>
    </row>
    <row r="155" ht="12.75" customHeight="1">
      <c r="A155" s="138"/>
      <c r="B155" s="138"/>
      <c r="C155" s="138"/>
      <c r="D155" s="138"/>
      <c r="E155" s="54"/>
      <c r="F155" s="138"/>
      <c r="G155" s="138"/>
      <c r="H155" s="138"/>
      <c r="I155" s="138"/>
      <c r="J155" s="138"/>
      <c r="K155" s="138"/>
      <c r="L155" s="138"/>
      <c r="M155" s="140"/>
      <c r="N155" s="140"/>
      <c r="O155" s="138"/>
      <c r="P155" s="142"/>
      <c r="Q155" s="138"/>
      <c r="R155" s="182"/>
      <c r="S155" s="138"/>
      <c r="T155" s="138"/>
      <c r="U155" s="138"/>
    </row>
    <row r="156" ht="12.75" customHeight="1">
      <c r="A156" s="138"/>
      <c r="B156" s="138"/>
      <c r="C156" s="138"/>
      <c r="D156" s="138"/>
      <c r="E156" s="54"/>
      <c r="F156" s="138"/>
      <c r="G156" s="138"/>
      <c r="H156" s="138"/>
      <c r="I156" s="138"/>
      <c r="J156" s="138"/>
      <c r="K156" s="138"/>
      <c r="L156" s="138"/>
      <c r="M156" s="140"/>
      <c r="N156" s="140"/>
      <c r="O156" s="138"/>
      <c r="P156" s="142"/>
      <c r="Q156" s="138"/>
      <c r="R156" s="182"/>
      <c r="S156" s="138"/>
      <c r="T156" s="138"/>
      <c r="U156" s="138"/>
    </row>
    <row r="157" ht="12.75" customHeight="1">
      <c r="A157" s="138"/>
      <c r="B157" s="138"/>
      <c r="C157" s="138"/>
      <c r="D157" s="138"/>
      <c r="E157" s="54"/>
      <c r="F157" s="138"/>
      <c r="G157" s="138"/>
      <c r="H157" s="138"/>
      <c r="I157" s="138"/>
      <c r="J157" s="138"/>
      <c r="K157" s="138"/>
      <c r="L157" s="138"/>
      <c r="M157" s="140"/>
      <c r="N157" s="140"/>
      <c r="O157" s="138"/>
      <c r="P157" s="142"/>
      <c r="Q157" s="138"/>
      <c r="R157" s="182"/>
      <c r="S157" s="138"/>
      <c r="T157" s="138"/>
      <c r="U157" s="138"/>
    </row>
    <row r="158" ht="12.75" customHeight="1">
      <c r="A158" s="138"/>
      <c r="B158" s="138"/>
      <c r="C158" s="138"/>
      <c r="D158" s="138"/>
      <c r="E158" s="54"/>
      <c r="F158" s="138"/>
      <c r="G158" s="138"/>
      <c r="H158" s="138"/>
      <c r="I158" s="138"/>
      <c r="J158" s="138"/>
      <c r="K158" s="138"/>
      <c r="L158" s="138"/>
      <c r="M158" s="140"/>
      <c r="N158" s="140"/>
      <c r="O158" s="138"/>
      <c r="P158" s="142"/>
      <c r="Q158" s="138"/>
      <c r="R158" s="182"/>
      <c r="S158" s="138"/>
      <c r="T158" s="138"/>
      <c r="U158" s="138"/>
    </row>
    <row r="159" ht="12.75" customHeight="1">
      <c r="A159" s="138"/>
      <c r="B159" s="138"/>
      <c r="C159" s="138"/>
      <c r="D159" s="138"/>
      <c r="E159" s="54"/>
      <c r="F159" s="138"/>
      <c r="G159" s="138"/>
      <c r="H159" s="138"/>
      <c r="I159" s="138"/>
      <c r="J159" s="138"/>
      <c r="K159" s="138"/>
      <c r="L159" s="138"/>
      <c r="M159" s="140"/>
      <c r="N159" s="140"/>
      <c r="O159" s="138"/>
      <c r="P159" s="142"/>
      <c r="Q159" s="138"/>
      <c r="R159" s="182"/>
      <c r="S159" s="138"/>
      <c r="T159" s="138"/>
      <c r="U159" s="138"/>
    </row>
    <row r="160" ht="12.75" customHeight="1">
      <c r="A160" s="138"/>
      <c r="B160" s="138"/>
      <c r="C160" s="138"/>
      <c r="D160" s="138"/>
      <c r="E160" s="54"/>
      <c r="F160" s="138"/>
      <c r="G160" s="138"/>
      <c r="H160" s="138"/>
      <c r="I160" s="138"/>
      <c r="J160" s="138"/>
      <c r="K160" s="138"/>
      <c r="L160" s="138"/>
      <c r="M160" s="140"/>
      <c r="N160" s="140"/>
      <c r="O160" s="138"/>
      <c r="P160" s="142"/>
      <c r="Q160" s="138"/>
      <c r="R160" s="182"/>
      <c r="S160" s="138"/>
      <c r="T160" s="138"/>
      <c r="U160" s="138"/>
    </row>
    <row r="161" ht="12.75" customHeight="1">
      <c r="A161" s="138"/>
      <c r="B161" s="138"/>
      <c r="C161" s="138"/>
      <c r="D161" s="138"/>
      <c r="E161" s="54"/>
      <c r="F161" s="138"/>
      <c r="G161" s="138"/>
      <c r="H161" s="138"/>
      <c r="I161" s="138"/>
      <c r="J161" s="138"/>
      <c r="K161" s="138"/>
      <c r="L161" s="138"/>
      <c r="M161" s="140"/>
      <c r="N161" s="140"/>
      <c r="O161" s="138"/>
      <c r="P161" s="142"/>
      <c r="Q161" s="138"/>
      <c r="R161" s="182"/>
      <c r="S161" s="138"/>
      <c r="T161" s="138"/>
      <c r="U161" s="138"/>
    </row>
    <row r="162" ht="12.75" customHeight="1">
      <c r="A162" s="138"/>
      <c r="B162" s="138"/>
      <c r="C162" s="138"/>
      <c r="D162" s="138"/>
      <c r="E162" s="54"/>
      <c r="F162" s="138"/>
      <c r="G162" s="138"/>
      <c r="H162" s="138"/>
      <c r="I162" s="138"/>
      <c r="J162" s="138"/>
      <c r="K162" s="138"/>
      <c r="L162" s="138"/>
      <c r="M162" s="140"/>
      <c r="N162" s="140"/>
      <c r="O162" s="138"/>
      <c r="P162" s="142"/>
      <c r="Q162" s="138"/>
      <c r="R162" s="182"/>
      <c r="S162" s="138"/>
      <c r="T162" s="138"/>
      <c r="U162" s="138"/>
    </row>
    <row r="163" ht="12.75" customHeight="1">
      <c r="A163" s="138"/>
      <c r="B163" s="138"/>
      <c r="C163" s="138"/>
      <c r="D163" s="138"/>
      <c r="E163" s="54"/>
      <c r="F163" s="138"/>
      <c r="G163" s="138"/>
      <c r="H163" s="138"/>
      <c r="I163" s="138"/>
      <c r="J163" s="138"/>
      <c r="K163" s="138"/>
      <c r="L163" s="138"/>
      <c r="M163" s="140"/>
      <c r="N163" s="140"/>
      <c r="O163" s="138"/>
      <c r="P163" s="142"/>
      <c r="Q163" s="138"/>
      <c r="R163" s="182"/>
      <c r="S163" s="138"/>
      <c r="T163" s="138"/>
      <c r="U163" s="138"/>
    </row>
    <row r="164" ht="12.75" customHeight="1">
      <c r="A164" s="138"/>
      <c r="B164" s="138"/>
      <c r="C164" s="138"/>
      <c r="D164" s="138"/>
      <c r="E164" s="54"/>
      <c r="F164" s="138"/>
      <c r="G164" s="138"/>
      <c r="H164" s="138"/>
      <c r="I164" s="138"/>
      <c r="J164" s="138"/>
      <c r="K164" s="138"/>
      <c r="L164" s="138"/>
      <c r="M164" s="140"/>
      <c r="N164" s="140"/>
      <c r="O164" s="138"/>
      <c r="P164" s="142"/>
      <c r="Q164" s="138"/>
      <c r="R164" s="182"/>
      <c r="S164" s="138"/>
      <c r="T164" s="138"/>
      <c r="U164" s="138"/>
    </row>
    <row r="165" ht="12.75" customHeight="1">
      <c r="A165" s="138"/>
      <c r="B165" s="138"/>
      <c r="C165" s="138"/>
      <c r="D165" s="138"/>
      <c r="E165" s="54"/>
      <c r="F165" s="138"/>
      <c r="G165" s="138"/>
      <c r="H165" s="138"/>
      <c r="I165" s="138"/>
      <c r="J165" s="138"/>
      <c r="K165" s="138"/>
      <c r="L165" s="138"/>
      <c r="M165" s="140"/>
      <c r="N165" s="140"/>
      <c r="O165" s="138"/>
      <c r="P165" s="142"/>
      <c r="Q165" s="138"/>
      <c r="R165" s="182"/>
      <c r="S165" s="138"/>
      <c r="T165" s="138"/>
      <c r="U165" s="138"/>
    </row>
    <row r="166" ht="12.75" customHeight="1">
      <c r="A166" s="138"/>
      <c r="B166" s="138"/>
      <c r="C166" s="138"/>
      <c r="D166" s="138"/>
      <c r="E166" s="54"/>
      <c r="F166" s="138"/>
      <c r="G166" s="138"/>
      <c r="H166" s="138"/>
      <c r="I166" s="138"/>
      <c r="J166" s="138"/>
      <c r="K166" s="138"/>
      <c r="L166" s="138"/>
      <c r="M166" s="140"/>
      <c r="N166" s="140"/>
      <c r="O166" s="138"/>
      <c r="P166" s="142"/>
      <c r="Q166" s="138"/>
      <c r="R166" s="182"/>
      <c r="S166" s="138"/>
      <c r="T166" s="138"/>
      <c r="U166" s="138"/>
    </row>
    <row r="167" ht="12.75" customHeight="1">
      <c r="A167" s="138"/>
      <c r="B167" s="138"/>
      <c r="C167" s="138"/>
      <c r="D167" s="138"/>
      <c r="E167" s="54"/>
      <c r="F167" s="138"/>
      <c r="G167" s="138"/>
      <c r="H167" s="138"/>
      <c r="I167" s="138"/>
      <c r="J167" s="138"/>
      <c r="K167" s="138"/>
      <c r="L167" s="138"/>
      <c r="M167" s="140"/>
      <c r="N167" s="140"/>
      <c r="O167" s="138"/>
      <c r="P167" s="142"/>
      <c r="Q167" s="138"/>
      <c r="R167" s="182"/>
      <c r="S167" s="138"/>
      <c r="T167" s="138"/>
      <c r="U167" s="138"/>
    </row>
    <row r="168" ht="12.75" customHeight="1">
      <c r="A168" s="138"/>
      <c r="B168" s="138"/>
      <c r="C168" s="138"/>
      <c r="D168" s="138"/>
      <c r="E168" s="54"/>
      <c r="F168" s="138"/>
      <c r="G168" s="138"/>
      <c r="H168" s="138"/>
      <c r="I168" s="138"/>
      <c r="J168" s="138"/>
      <c r="K168" s="138"/>
      <c r="L168" s="138"/>
      <c r="M168" s="140"/>
      <c r="N168" s="140"/>
      <c r="O168" s="138"/>
      <c r="P168" s="142"/>
      <c r="Q168" s="138"/>
      <c r="R168" s="182"/>
      <c r="S168" s="138"/>
      <c r="T168" s="138"/>
      <c r="U168" s="138"/>
    </row>
    <row r="169" ht="12.75" customHeight="1">
      <c r="A169" s="138"/>
      <c r="B169" s="138"/>
      <c r="C169" s="138"/>
      <c r="D169" s="138"/>
      <c r="E169" s="54"/>
      <c r="F169" s="138"/>
      <c r="G169" s="138"/>
      <c r="H169" s="138"/>
      <c r="I169" s="138"/>
      <c r="J169" s="138"/>
      <c r="K169" s="138"/>
      <c r="L169" s="138"/>
      <c r="M169" s="140"/>
      <c r="N169" s="140"/>
      <c r="O169" s="138"/>
      <c r="P169" s="142"/>
      <c r="Q169" s="138"/>
      <c r="R169" s="182"/>
      <c r="S169" s="138"/>
      <c r="T169" s="138"/>
      <c r="U169" s="138"/>
    </row>
    <row r="170" ht="12.75" customHeight="1">
      <c r="A170" s="138"/>
      <c r="B170" s="138"/>
      <c r="C170" s="138"/>
      <c r="D170" s="138"/>
      <c r="E170" s="54"/>
      <c r="F170" s="138"/>
      <c r="G170" s="138"/>
      <c r="H170" s="138"/>
      <c r="I170" s="138"/>
      <c r="J170" s="138"/>
      <c r="K170" s="138"/>
      <c r="L170" s="138"/>
      <c r="M170" s="140"/>
      <c r="N170" s="140"/>
      <c r="O170" s="138"/>
      <c r="P170" s="142"/>
      <c r="Q170" s="138"/>
      <c r="R170" s="182"/>
      <c r="S170" s="138"/>
      <c r="T170" s="138"/>
      <c r="U170" s="138"/>
    </row>
    <row r="171" ht="12.75" customHeight="1">
      <c r="A171" s="138"/>
      <c r="B171" s="138"/>
      <c r="C171" s="138"/>
      <c r="D171" s="138"/>
      <c r="E171" s="54"/>
      <c r="F171" s="138"/>
      <c r="G171" s="138"/>
      <c r="H171" s="138"/>
      <c r="I171" s="138"/>
      <c r="J171" s="138"/>
      <c r="K171" s="138"/>
      <c r="L171" s="138"/>
      <c r="M171" s="140"/>
      <c r="N171" s="140"/>
      <c r="O171" s="138"/>
      <c r="P171" s="142"/>
      <c r="Q171" s="138"/>
      <c r="R171" s="182"/>
      <c r="S171" s="138"/>
      <c r="T171" s="138"/>
      <c r="U171" s="138"/>
    </row>
    <row r="172" ht="12.75" customHeight="1">
      <c r="A172" s="138"/>
      <c r="B172" s="138"/>
      <c r="C172" s="138"/>
      <c r="D172" s="138"/>
      <c r="E172" s="54"/>
      <c r="F172" s="138"/>
      <c r="G172" s="138"/>
      <c r="H172" s="138"/>
      <c r="I172" s="138"/>
      <c r="J172" s="138"/>
      <c r="K172" s="138"/>
      <c r="L172" s="138"/>
      <c r="M172" s="140"/>
      <c r="N172" s="140"/>
      <c r="O172" s="138"/>
      <c r="P172" s="142"/>
      <c r="Q172" s="138"/>
      <c r="R172" s="182"/>
      <c r="S172" s="138"/>
      <c r="T172" s="138"/>
      <c r="U172" s="138"/>
    </row>
    <row r="173" ht="12.75" customHeight="1">
      <c r="A173" s="138"/>
      <c r="B173" s="138"/>
      <c r="C173" s="138"/>
      <c r="D173" s="138"/>
      <c r="E173" s="54"/>
      <c r="F173" s="138"/>
      <c r="G173" s="138"/>
      <c r="H173" s="138"/>
      <c r="I173" s="138"/>
      <c r="J173" s="138"/>
      <c r="K173" s="138"/>
      <c r="L173" s="138"/>
      <c r="M173" s="140"/>
      <c r="N173" s="140"/>
      <c r="O173" s="138"/>
      <c r="P173" s="142"/>
      <c r="Q173" s="138"/>
      <c r="R173" s="182"/>
      <c r="S173" s="138"/>
      <c r="T173" s="138"/>
      <c r="U173" s="138"/>
    </row>
    <row r="174" ht="12.75" customHeight="1">
      <c r="A174" s="138"/>
      <c r="B174" s="138"/>
      <c r="C174" s="138"/>
      <c r="D174" s="138"/>
      <c r="E174" s="54"/>
      <c r="F174" s="138"/>
      <c r="G174" s="138"/>
      <c r="H174" s="138"/>
      <c r="I174" s="138"/>
      <c r="J174" s="138"/>
      <c r="K174" s="138"/>
      <c r="L174" s="138"/>
      <c r="M174" s="140"/>
      <c r="N174" s="140"/>
      <c r="O174" s="138"/>
      <c r="P174" s="142"/>
      <c r="Q174" s="138"/>
      <c r="R174" s="182"/>
      <c r="S174" s="138"/>
      <c r="T174" s="138"/>
      <c r="U174" s="138"/>
    </row>
    <row r="175" ht="12.75" customHeight="1">
      <c r="A175" s="138"/>
      <c r="B175" s="138"/>
      <c r="C175" s="138"/>
      <c r="D175" s="138"/>
      <c r="E175" s="54"/>
      <c r="F175" s="138"/>
      <c r="G175" s="138"/>
      <c r="H175" s="138"/>
      <c r="I175" s="138"/>
      <c r="J175" s="138"/>
      <c r="K175" s="138"/>
      <c r="L175" s="138"/>
      <c r="M175" s="140"/>
      <c r="N175" s="140"/>
      <c r="O175" s="138"/>
      <c r="P175" s="142"/>
      <c r="Q175" s="138"/>
      <c r="R175" s="182"/>
      <c r="S175" s="138"/>
      <c r="T175" s="138"/>
      <c r="U175" s="138"/>
    </row>
    <row r="176" ht="12.75" customHeight="1">
      <c r="A176" s="138"/>
      <c r="B176" s="138"/>
      <c r="C176" s="138"/>
      <c r="D176" s="138"/>
      <c r="E176" s="54"/>
      <c r="F176" s="138"/>
      <c r="G176" s="138"/>
      <c r="H176" s="138"/>
      <c r="I176" s="138"/>
      <c r="J176" s="138"/>
      <c r="K176" s="138"/>
      <c r="L176" s="138"/>
      <c r="M176" s="140"/>
      <c r="N176" s="140"/>
      <c r="O176" s="138"/>
      <c r="P176" s="142"/>
      <c r="Q176" s="138"/>
      <c r="R176" s="182"/>
      <c r="S176" s="138"/>
      <c r="T176" s="138"/>
      <c r="U176" s="138"/>
    </row>
    <row r="177" ht="12.75" customHeight="1">
      <c r="A177" s="138"/>
      <c r="B177" s="138"/>
      <c r="C177" s="138"/>
      <c r="D177" s="138"/>
      <c r="E177" s="54"/>
      <c r="F177" s="138"/>
      <c r="G177" s="138"/>
      <c r="H177" s="138"/>
      <c r="I177" s="138"/>
      <c r="J177" s="138"/>
      <c r="K177" s="138"/>
      <c r="L177" s="138"/>
      <c r="M177" s="140"/>
      <c r="N177" s="140"/>
      <c r="O177" s="138"/>
      <c r="P177" s="142"/>
      <c r="Q177" s="138"/>
      <c r="R177" s="182"/>
      <c r="S177" s="138"/>
      <c r="T177" s="138"/>
      <c r="U177" s="138"/>
    </row>
    <row r="178" ht="12.75" customHeight="1">
      <c r="A178" s="138"/>
      <c r="B178" s="138"/>
      <c r="C178" s="138"/>
      <c r="D178" s="138"/>
      <c r="E178" s="54"/>
      <c r="F178" s="138"/>
      <c r="G178" s="138"/>
      <c r="H178" s="138"/>
      <c r="I178" s="138"/>
      <c r="J178" s="138"/>
      <c r="K178" s="138"/>
      <c r="L178" s="138"/>
      <c r="M178" s="140"/>
      <c r="N178" s="140"/>
      <c r="O178" s="138"/>
      <c r="P178" s="142"/>
      <c r="Q178" s="138"/>
      <c r="R178" s="182"/>
      <c r="S178" s="138"/>
      <c r="T178" s="138"/>
      <c r="U178" s="138"/>
    </row>
    <row r="179" ht="12.75" customHeight="1">
      <c r="A179" s="138"/>
      <c r="B179" s="138"/>
      <c r="C179" s="138"/>
      <c r="D179" s="138"/>
      <c r="E179" s="54"/>
      <c r="F179" s="138"/>
      <c r="G179" s="138"/>
      <c r="H179" s="138"/>
      <c r="I179" s="138"/>
      <c r="J179" s="138"/>
      <c r="K179" s="138"/>
      <c r="L179" s="138"/>
      <c r="M179" s="140"/>
      <c r="N179" s="140"/>
      <c r="O179" s="138"/>
      <c r="P179" s="142"/>
      <c r="Q179" s="138"/>
      <c r="R179" s="182"/>
      <c r="S179" s="138"/>
      <c r="T179" s="138"/>
      <c r="U179" s="138"/>
    </row>
    <row r="180" ht="12.75" customHeight="1">
      <c r="A180" s="138"/>
      <c r="B180" s="138"/>
      <c r="C180" s="138"/>
      <c r="D180" s="138"/>
      <c r="E180" s="54"/>
      <c r="F180" s="138"/>
      <c r="G180" s="138"/>
      <c r="H180" s="138"/>
      <c r="I180" s="138"/>
      <c r="J180" s="138"/>
      <c r="K180" s="138"/>
      <c r="L180" s="138"/>
      <c r="M180" s="140"/>
      <c r="N180" s="140"/>
      <c r="O180" s="138"/>
      <c r="P180" s="142"/>
      <c r="Q180" s="138"/>
      <c r="R180" s="182"/>
      <c r="S180" s="138"/>
      <c r="T180" s="138"/>
      <c r="U180" s="138"/>
    </row>
    <row r="181" ht="12.75" customHeight="1">
      <c r="A181" s="138"/>
      <c r="B181" s="138"/>
      <c r="C181" s="138"/>
      <c r="D181" s="138"/>
      <c r="E181" s="54"/>
      <c r="F181" s="138"/>
      <c r="G181" s="138"/>
      <c r="H181" s="138"/>
      <c r="I181" s="138"/>
      <c r="J181" s="138"/>
      <c r="K181" s="138"/>
      <c r="L181" s="138"/>
      <c r="M181" s="140"/>
      <c r="N181" s="140"/>
      <c r="O181" s="138"/>
      <c r="P181" s="142"/>
      <c r="Q181" s="138"/>
      <c r="R181" s="182"/>
      <c r="S181" s="138"/>
      <c r="T181" s="138"/>
      <c r="U181" s="138"/>
    </row>
    <row r="182" ht="12.75" customHeight="1">
      <c r="A182" s="138"/>
      <c r="B182" s="138"/>
      <c r="C182" s="138"/>
      <c r="D182" s="138"/>
      <c r="E182" s="54"/>
      <c r="F182" s="138"/>
      <c r="G182" s="138"/>
      <c r="H182" s="138"/>
      <c r="I182" s="138"/>
      <c r="J182" s="138"/>
      <c r="K182" s="138"/>
      <c r="L182" s="138"/>
      <c r="M182" s="140"/>
      <c r="N182" s="140"/>
      <c r="O182" s="138"/>
      <c r="P182" s="142"/>
      <c r="Q182" s="138"/>
      <c r="R182" s="182"/>
      <c r="S182" s="138"/>
      <c r="T182" s="138"/>
      <c r="U182" s="138"/>
    </row>
    <row r="183" ht="12.75" customHeight="1">
      <c r="A183" s="138"/>
      <c r="B183" s="138"/>
      <c r="C183" s="138"/>
      <c r="D183" s="138"/>
      <c r="E183" s="54"/>
      <c r="F183" s="138"/>
      <c r="G183" s="138"/>
      <c r="H183" s="138"/>
      <c r="I183" s="138"/>
      <c r="J183" s="138"/>
      <c r="K183" s="138"/>
      <c r="L183" s="138"/>
      <c r="M183" s="140"/>
      <c r="N183" s="140"/>
      <c r="O183" s="138"/>
      <c r="P183" s="142"/>
      <c r="Q183" s="138"/>
      <c r="R183" s="182"/>
      <c r="S183" s="138"/>
      <c r="T183" s="138"/>
      <c r="U183" s="138"/>
    </row>
    <row r="184" ht="12.75" customHeight="1">
      <c r="A184" s="138"/>
      <c r="B184" s="138"/>
      <c r="C184" s="138"/>
      <c r="D184" s="138"/>
      <c r="E184" s="54"/>
      <c r="F184" s="138"/>
      <c r="G184" s="138"/>
      <c r="H184" s="138"/>
      <c r="I184" s="138"/>
      <c r="J184" s="138"/>
      <c r="K184" s="138"/>
      <c r="L184" s="138"/>
      <c r="M184" s="140"/>
      <c r="N184" s="140"/>
      <c r="O184" s="138"/>
      <c r="P184" s="142"/>
      <c r="Q184" s="138"/>
      <c r="R184" s="182"/>
      <c r="S184" s="138"/>
      <c r="T184" s="138"/>
      <c r="U184" s="138"/>
    </row>
    <row r="185" ht="12.75" customHeight="1">
      <c r="A185" s="138"/>
      <c r="B185" s="138"/>
      <c r="C185" s="138"/>
      <c r="D185" s="138"/>
      <c r="E185" s="54"/>
      <c r="F185" s="138"/>
      <c r="G185" s="138"/>
      <c r="H185" s="138"/>
      <c r="I185" s="138"/>
      <c r="J185" s="138"/>
      <c r="K185" s="138"/>
      <c r="L185" s="138"/>
      <c r="M185" s="140"/>
      <c r="N185" s="140"/>
      <c r="O185" s="138"/>
      <c r="P185" s="142"/>
      <c r="Q185" s="138"/>
      <c r="R185" s="182"/>
      <c r="S185" s="138"/>
      <c r="T185" s="138"/>
      <c r="U185" s="138"/>
    </row>
    <row r="186" ht="12.75" customHeight="1">
      <c r="A186" s="138"/>
      <c r="B186" s="138"/>
      <c r="C186" s="138"/>
      <c r="D186" s="138"/>
      <c r="E186" s="54"/>
      <c r="F186" s="138"/>
      <c r="G186" s="138"/>
      <c r="H186" s="138"/>
      <c r="I186" s="138"/>
      <c r="J186" s="138"/>
      <c r="K186" s="138"/>
      <c r="L186" s="138"/>
      <c r="M186" s="140"/>
      <c r="N186" s="140"/>
      <c r="O186" s="138"/>
      <c r="P186" s="142"/>
      <c r="Q186" s="138"/>
      <c r="R186" s="182"/>
      <c r="S186" s="138"/>
      <c r="T186" s="138"/>
      <c r="U186" s="138"/>
    </row>
    <row r="187" ht="12.75" customHeight="1">
      <c r="A187" s="138"/>
      <c r="B187" s="138"/>
      <c r="C187" s="138"/>
      <c r="D187" s="138"/>
      <c r="E187" s="54"/>
      <c r="F187" s="138"/>
      <c r="G187" s="138"/>
      <c r="H187" s="138"/>
      <c r="I187" s="138"/>
      <c r="J187" s="138"/>
      <c r="K187" s="138"/>
      <c r="L187" s="138"/>
      <c r="M187" s="140"/>
      <c r="N187" s="140"/>
      <c r="O187" s="138"/>
      <c r="P187" s="142"/>
      <c r="Q187" s="138"/>
      <c r="R187" s="182"/>
      <c r="S187" s="138"/>
      <c r="T187" s="138"/>
      <c r="U187" s="138"/>
    </row>
    <row r="188" ht="12.75" customHeight="1">
      <c r="A188" s="138"/>
      <c r="B188" s="138"/>
      <c r="C188" s="138"/>
      <c r="D188" s="138"/>
      <c r="E188" s="54"/>
      <c r="F188" s="138"/>
      <c r="G188" s="138"/>
      <c r="H188" s="138"/>
      <c r="I188" s="138"/>
      <c r="J188" s="138"/>
      <c r="K188" s="138"/>
      <c r="L188" s="138"/>
      <c r="M188" s="140"/>
      <c r="N188" s="140"/>
      <c r="O188" s="138"/>
      <c r="P188" s="142"/>
      <c r="Q188" s="138"/>
      <c r="R188" s="182"/>
      <c r="S188" s="138"/>
      <c r="T188" s="138"/>
      <c r="U188" s="138"/>
    </row>
    <row r="189" ht="12.75" customHeight="1">
      <c r="A189" s="138"/>
      <c r="B189" s="138"/>
      <c r="C189" s="138"/>
      <c r="D189" s="138"/>
      <c r="E189" s="54"/>
      <c r="F189" s="138"/>
      <c r="G189" s="138"/>
      <c r="H189" s="138"/>
      <c r="I189" s="138"/>
      <c r="J189" s="138"/>
      <c r="K189" s="138"/>
      <c r="L189" s="138"/>
      <c r="M189" s="140"/>
      <c r="N189" s="140"/>
      <c r="O189" s="138"/>
      <c r="P189" s="142"/>
      <c r="Q189" s="138"/>
      <c r="R189" s="182"/>
      <c r="S189" s="138"/>
      <c r="T189" s="138"/>
      <c r="U189" s="138"/>
    </row>
    <row r="190" ht="12.75" customHeight="1">
      <c r="A190" s="138"/>
      <c r="B190" s="138"/>
      <c r="C190" s="138"/>
      <c r="D190" s="138"/>
      <c r="E190" s="54"/>
      <c r="F190" s="138"/>
      <c r="G190" s="138"/>
      <c r="H190" s="138"/>
      <c r="I190" s="138"/>
      <c r="J190" s="138"/>
      <c r="K190" s="138"/>
      <c r="L190" s="138"/>
      <c r="M190" s="140"/>
      <c r="N190" s="140"/>
      <c r="O190" s="138"/>
      <c r="P190" s="142"/>
      <c r="Q190" s="138"/>
      <c r="R190" s="182"/>
      <c r="S190" s="138"/>
      <c r="T190" s="138"/>
      <c r="U190" s="138"/>
    </row>
    <row r="191" ht="12.75" customHeight="1">
      <c r="A191" s="138"/>
      <c r="B191" s="138"/>
      <c r="C191" s="138"/>
      <c r="D191" s="138"/>
      <c r="E191" s="54"/>
      <c r="F191" s="138"/>
      <c r="G191" s="138"/>
      <c r="H191" s="138"/>
      <c r="I191" s="138"/>
      <c r="J191" s="138"/>
      <c r="K191" s="138"/>
      <c r="L191" s="138"/>
      <c r="M191" s="140"/>
      <c r="N191" s="140"/>
      <c r="O191" s="138"/>
      <c r="P191" s="142"/>
      <c r="Q191" s="138"/>
      <c r="R191" s="182"/>
      <c r="S191" s="138"/>
      <c r="T191" s="138"/>
      <c r="U191" s="138"/>
    </row>
    <row r="192" ht="12.75" customHeight="1">
      <c r="A192" s="138"/>
      <c r="B192" s="138"/>
      <c r="C192" s="138"/>
      <c r="D192" s="138"/>
      <c r="E192" s="54"/>
      <c r="F192" s="138"/>
      <c r="G192" s="138"/>
      <c r="H192" s="138"/>
      <c r="I192" s="138"/>
      <c r="J192" s="138"/>
      <c r="K192" s="138"/>
      <c r="L192" s="138"/>
      <c r="M192" s="140"/>
      <c r="N192" s="140"/>
      <c r="O192" s="138"/>
      <c r="P192" s="142"/>
      <c r="Q192" s="138"/>
      <c r="R192" s="182"/>
      <c r="S192" s="138"/>
      <c r="T192" s="138"/>
      <c r="U192" s="138"/>
    </row>
    <row r="193" ht="12.75" customHeight="1">
      <c r="A193" s="138"/>
      <c r="B193" s="138"/>
      <c r="C193" s="138"/>
      <c r="D193" s="138"/>
      <c r="E193" s="54"/>
      <c r="F193" s="138"/>
      <c r="G193" s="138"/>
      <c r="H193" s="138"/>
      <c r="I193" s="138"/>
      <c r="J193" s="138"/>
      <c r="K193" s="138"/>
      <c r="L193" s="138"/>
      <c r="M193" s="140"/>
      <c r="N193" s="140"/>
      <c r="O193" s="138"/>
      <c r="P193" s="142"/>
      <c r="Q193" s="138"/>
      <c r="R193" s="182"/>
      <c r="S193" s="138"/>
      <c r="T193" s="138"/>
      <c r="U193" s="138"/>
    </row>
    <row r="194" ht="12.75" customHeight="1">
      <c r="A194" s="138"/>
      <c r="B194" s="138"/>
      <c r="C194" s="138"/>
      <c r="D194" s="138"/>
      <c r="E194" s="54"/>
      <c r="F194" s="138"/>
      <c r="G194" s="138"/>
      <c r="H194" s="138"/>
      <c r="I194" s="138"/>
      <c r="J194" s="138"/>
      <c r="K194" s="138"/>
      <c r="L194" s="138"/>
      <c r="M194" s="140"/>
      <c r="N194" s="140"/>
      <c r="O194" s="138"/>
      <c r="P194" s="142"/>
      <c r="Q194" s="138"/>
      <c r="R194" s="182"/>
      <c r="S194" s="138"/>
      <c r="T194" s="138"/>
      <c r="U194" s="138"/>
    </row>
    <row r="195" ht="12.75" customHeight="1">
      <c r="A195" s="138"/>
      <c r="B195" s="138"/>
      <c r="C195" s="138"/>
      <c r="D195" s="138"/>
      <c r="E195" s="54"/>
      <c r="F195" s="138"/>
      <c r="G195" s="138"/>
      <c r="H195" s="138"/>
      <c r="I195" s="138"/>
      <c r="J195" s="138"/>
      <c r="K195" s="138"/>
      <c r="L195" s="138"/>
      <c r="M195" s="140"/>
      <c r="N195" s="140"/>
      <c r="O195" s="138"/>
      <c r="P195" s="142"/>
      <c r="Q195" s="138"/>
      <c r="R195" s="182"/>
      <c r="S195" s="138"/>
      <c r="T195" s="138"/>
      <c r="U195" s="138"/>
    </row>
    <row r="196" ht="12.75" customHeight="1">
      <c r="A196" s="138"/>
      <c r="B196" s="138"/>
      <c r="C196" s="138"/>
      <c r="D196" s="138"/>
      <c r="E196" s="54"/>
      <c r="F196" s="138"/>
      <c r="G196" s="138"/>
      <c r="H196" s="138"/>
      <c r="I196" s="138"/>
      <c r="J196" s="138"/>
      <c r="K196" s="138"/>
      <c r="L196" s="138"/>
      <c r="M196" s="140"/>
      <c r="N196" s="140"/>
      <c r="O196" s="138"/>
      <c r="P196" s="142"/>
      <c r="Q196" s="138"/>
      <c r="R196" s="182"/>
      <c r="S196" s="138"/>
      <c r="T196" s="138"/>
      <c r="U196" s="138"/>
    </row>
    <row r="197" ht="12.75" customHeight="1">
      <c r="A197" s="138"/>
      <c r="B197" s="138"/>
      <c r="C197" s="138"/>
      <c r="D197" s="138"/>
      <c r="E197" s="54"/>
      <c r="F197" s="138"/>
      <c r="G197" s="138"/>
      <c r="H197" s="138"/>
      <c r="I197" s="138"/>
      <c r="J197" s="138"/>
      <c r="K197" s="138"/>
      <c r="L197" s="138"/>
      <c r="M197" s="140"/>
      <c r="N197" s="140"/>
      <c r="O197" s="138"/>
      <c r="P197" s="142"/>
      <c r="Q197" s="138"/>
      <c r="R197" s="182"/>
      <c r="S197" s="138"/>
      <c r="T197" s="138"/>
      <c r="U197" s="138"/>
    </row>
    <row r="198" ht="12.75" customHeight="1">
      <c r="A198" s="138"/>
      <c r="B198" s="138"/>
      <c r="C198" s="138"/>
      <c r="D198" s="138"/>
      <c r="E198" s="54"/>
      <c r="F198" s="138"/>
      <c r="G198" s="138"/>
      <c r="H198" s="138"/>
      <c r="I198" s="138"/>
      <c r="J198" s="138"/>
      <c r="K198" s="138"/>
      <c r="L198" s="138"/>
      <c r="M198" s="140"/>
      <c r="N198" s="140"/>
      <c r="O198" s="138"/>
      <c r="P198" s="142"/>
      <c r="Q198" s="138"/>
      <c r="R198" s="182"/>
      <c r="S198" s="138"/>
      <c r="T198" s="138"/>
      <c r="U198" s="138"/>
    </row>
    <row r="199" ht="12.75" customHeight="1">
      <c r="A199" s="138"/>
      <c r="B199" s="138"/>
      <c r="C199" s="138"/>
      <c r="D199" s="138"/>
      <c r="E199" s="54"/>
      <c r="F199" s="138"/>
      <c r="G199" s="138"/>
      <c r="H199" s="138"/>
      <c r="I199" s="138"/>
      <c r="J199" s="138"/>
      <c r="K199" s="138"/>
      <c r="L199" s="138"/>
      <c r="M199" s="140"/>
      <c r="N199" s="140"/>
      <c r="O199" s="138"/>
      <c r="P199" s="142"/>
      <c r="Q199" s="138"/>
      <c r="R199" s="182"/>
      <c r="S199" s="138"/>
      <c r="T199" s="138"/>
      <c r="U199" s="138"/>
    </row>
    <row r="200" ht="12.75" customHeight="1">
      <c r="A200" s="138"/>
      <c r="B200" s="138"/>
      <c r="C200" s="138"/>
      <c r="D200" s="138"/>
      <c r="E200" s="54"/>
      <c r="F200" s="138"/>
      <c r="G200" s="138"/>
      <c r="H200" s="138"/>
      <c r="I200" s="138"/>
      <c r="J200" s="138"/>
      <c r="K200" s="138"/>
      <c r="L200" s="138"/>
      <c r="M200" s="140"/>
      <c r="N200" s="140"/>
      <c r="O200" s="138"/>
      <c r="P200" s="142"/>
      <c r="Q200" s="138"/>
      <c r="R200" s="182"/>
      <c r="S200" s="138"/>
      <c r="T200" s="138"/>
      <c r="U200" s="138"/>
    </row>
    <row r="201" ht="12.75" customHeight="1">
      <c r="A201" s="138"/>
      <c r="B201" s="138"/>
      <c r="C201" s="138"/>
      <c r="D201" s="138"/>
      <c r="E201" s="54"/>
      <c r="F201" s="138"/>
      <c r="G201" s="138"/>
      <c r="H201" s="138"/>
      <c r="I201" s="138"/>
      <c r="J201" s="138"/>
      <c r="K201" s="138"/>
      <c r="L201" s="138"/>
      <c r="M201" s="140"/>
      <c r="N201" s="140"/>
      <c r="O201" s="138"/>
      <c r="P201" s="142"/>
      <c r="Q201" s="138"/>
      <c r="R201" s="182"/>
      <c r="S201" s="138"/>
      <c r="T201" s="138"/>
      <c r="U201" s="138"/>
    </row>
    <row r="202" ht="12.75" customHeight="1">
      <c r="A202" s="138"/>
      <c r="B202" s="138"/>
      <c r="C202" s="138"/>
      <c r="D202" s="138"/>
      <c r="E202" s="54"/>
      <c r="F202" s="138"/>
      <c r="G202" s="138"/>
      <c r="H202" s="138"/>
      <c r="I202" s="138"/>
      <c r="J202" s="138"/>
      <c r="K202" s="138"/>
      <c r="L202" s="138"/>
      <c r="M202" s="140"/>
      <c r="N202" s="140"/>
      <c r="O202" s="138"/>
      <c r="P202" s="142"/>
      <c r="Q202" s="138"/>
      <c r="R202" s="182"/>
      <c r="S202" s="138"/>
      <c r="T202" s="138"/>
      <c r="U202" s="138"/>
    </row>
    <row r="203" ht="12.75" customHeight="1">
      <c r="A203" s="138"/>
      <c r="B203" s="138"/>
      <c r="C203" s="138"/>
      <c r="D203" s="138"/>
      <c r="E203" s="54"/>
      <c r="F203" s="138"/>
      <c r="G203" s="138"/>
      <c r="H203" s="138"/>
      <c r="I203" s="138"/>
      <c r="J203" s="138"/>
      <c r="K203" s="138"/>
      <c r="L203" s="138"/>
      <c r="M203" s="140"/>
      <c r="N203" s="140"/>
      <c r="O203" s="138"/>
      <c r="P203" s="142"/>
      <c r="Q203" s="138"/>
      <c r="R203" s="182"/>
      <c r="S203" s="138"/>
      <c r="T203" s="138"/>
      <c r="U203" s="138"/>
    </row>
    <row r="204" ht="12.75" customHeight="1">
      <c r="A204" s="138"/>
      <c r="B204" s="138"/>
      <c r="C204" s="138"/>
      <c r="D204" s="138"/>
      <c r="E204" s="54"/>
      <c r="F204" s="138"/>
      <c r="G204" s="138"/>
      <c r="H204" s="138"/>
      <c r="I204" s="138"/>
      <c r="J204" s="138"/>
      <c r="K204" s="138"/>
      <c r="L204" s="138"/>
      <c r="M204" s="140"/>
      <c r="N204" s="140"/>
      <c r="O204" s="138"/>
      <c r="P204" s="142"/>
      <c r="Q204" s="138"/>
      <c r="R204" s="182"/>
      <c r="S204" s="138"/>
      <c r="T204" s="138"/>
      <c r="U204" s="138"/>
    </row>
    <row r="205" ht="12.75" customHeight="1">
      <c r="A205" s="138"/>
      <c r="B205" s="138"/>
      <c r="C205" s="138"/>
      <c r="D205" s="138"/>
      <c r="E205" s="54"/>
      <c r="F205" s="138"/>
      <c r="G205" s="138"/>
      <c r="H205" s="138"/>
      <c r="I205" s="138"/>
      <c r="J205" s="138"/>
      <c r="K205" s="138"/>
      <c r="L205" s="138"/>
      <c r="M205" s="140"/>
      <c r="N205" s="140"/>
      <c r="O205" s="138"/>
      <c r="P205" s="142"/>
      <c r="Q205" s="138"/>
      <c r="R205" s="182"/>
      <c r="S205" s="138"/>
      <c r="T205" s="138"/>
      <c r="U205" s="138"/>
    </row>
    <row r="206" ht="12.75" customHeight="1">
      <c r="A206" s="138"/>
      <c r="B206" s="138"/>
      <c r="C206" s="138"/>
      <c r="D206" s="138"/>
      <c r="E206" s="54"/>
      <c r="F206" s="138"/>
      <c r="G206" s="138"/>
      <c r="H206" s="138"/>
      <c r="I206" s="138"/>
      <c r="J206" s="138"/>
      <c r="K206" s="138"/>
      <c r="L206" s="138"/>
      <c r="M206" s="140"/>
      <c r="N206" s="140"/>
      <c r="O206" s="138"/>
      <c r="P206" s="142"/>
      <c r="Q206" s="138"/>
      <c r="R206" s="182"/>
      <c r="S206" s="138"/>
      <c r="T206" s="138"/>
      <c r="U206" s="138"/>
    </row>
    <row r="207" ht="12.75" customHeight="1">
      <c r="A207" s="138"/>
      <c r="B207" s="138"/>
      <c r="C207" s="138"/>
      <c r="D207" s="138"/>
      <c r="E207" s="54"/>
      <c r="F207" s="138"/>
      <c r="G207" s="138"/>
      <c r="H207" s="138"/>
      <c r="I207" s="138"/>
      <c r="J207" s="138"/>
      <c r="K207" s="138"/>
      <c r="L207" s="138"/>
      <c r="M207" s="140"/>
      <c r="N207" s="140"/>
      <c r="O207" s="138"/>
      <c r="P207" s="142"/>
      <c r="Q207" s="138"/>
      <c r="R207" s="182"/>
      <c r="S207" s="138"/>
      <c r="T207" s="138"/>
      <c r="U207" s="138"/>
    </row>
    <row r="208" ht="12.75" customHeight="1">
      <c r="A208" s="138"/>
      <c r="B208" s="138"/>
      <c r="C208" s="138"/>
      <c r="D208" s="138"/>
      <c r="E208" s="54"/>
      <c r="F208" s="138"/>
      <c r="G208" s="138"/>
      <c r="H208" s="138"/>
      <c r="I208" s="138"/>
      <c r="J208" s="138"/>
      <c r="K208" s="138"/>
      <c r="L208" s="138"/>
      <c r="M208" s="140"/>
      <c r="N208" s="140"/>
      <c r="O208" s="138"/>
      <c r="P208" s="142"/>
      <c r="Q208" s="138"/>
      <c r="R208" s="182"/>
      <c r="S208" s="138"/>
      <c r="T208" s="138"/>
      <c r="U208" s="138"/>
    </row>
    <row r="209" ht="12.75" customHeight="1">
      <c r="A209" s="138"/>
      <c r="B209" s="138"/>
      <c r="C209" s="138"/>
      <c r="D209" s="138"/>
      <c r="E209" s="54"/>
      <c r="F209" s="138"/>
      <c r="G209" s="138"/>
      <c r="H209" s="138"/>
      <c r="I209" s="138"/>
      <c r="J209" s="138"/>
      <c r="K209" s="138"/>
      <c r="L209" s="138"/>
      <c r="M209" s="140"/>
      <c r="N209" s="140"/>
      <c r="O209" s="138"/>
      <c r="P209" s="142"/>
      <c r="Q209" s="138"/>
      <c r="R209" s="182"/>
      <c r="S209" s="138"/>
      <c r="T209" s="138"/>
      <c r="U209" s="138"/>
    </row>
    <row r="210" ht="12.75" customHeight="1">
      <c r="A210" s="138"/>
      <c r="B210" s="138"/>
      <c r="C210" s="138"/>
      <c r="D210" s="138"/>
      <c r="E210" s="54"/>
      <c r="F210" s="138"/>
      <c r="G210" s="138"/>
      <c r="H210" s="138"/>
      <c r="I210" s="138"/>
      <c r="J210" s="138"/>
      <c r="K210" s="138"/>
      <c r="L210" s="138"/>
      <c r="M210" s="140"/>
      <c r="N210" s="140"/>
      <c r="O210" s="138"/>
      <c r="P210" s="142"/>
      <c r="Q210" s="138"/>
      <c r="R210" s="182"/>
      <c r="S210" s="138"/>
      <c r="T210" s="138"/>
      <c r="U210" s="138"/>
    </row>
    <row r="211" ht="12.75" customHeight="1">
      <c r="A211" s="138"/>
      <c r="B211" s="138"/>
      <c r="C211" s="138"/>
      <c r="D211" s="138"/>
      <c r="E211" s="54"/>
      <c r="F211" s="138"/>
      <c r="G211" s="138"/>
      <c r="H211" s="138"/>
      <c r="I211" s="138"/>
      <c r="J211" s="138"/>
      <c r="K211" s="138"/>
      <c r="L211" s="138"/>
      <c r="M211" s="140"/>
      <c r="N211" s="140"/>
      <c r="O211" s="138"/>
      <c r="P211" s="142"/>
      <c r="Q211" s="138"/>
      <c r="R211" s="182"/>
      <c r="S211" s="138"/>
      <c r="T211" s="138"/>
      <c r="U211" s="138"/>
    </row>
    <row r="212" ht="12.75" customHeight="1">
      <c r="A212" s="138"/>
      <c r="B212" s="138"/>
      <c r="C212" s="138"/>
      <c r="D212" s="138"/>
      <c r="E212" s="54"/>
      <c r="F212" s="138"/>
      <c r="G212" s="138"/>
      <c r="H212" s="138"/>
      <c r="I212" s="138"/>
      <c r="J212" s="138"/>
      <c r="K212" s="138"/>
      <c r="L212" s="138"/>
      <c r="M212" s="140"/>
      <c r="N212" s="140"/>
      <c r="O212" s="138"/>
      <c r="P212" s="142"/>
      <c r="Q212" s="138"/>
      <c r="R212" s="182"/>
      <c r="S212" s="138"/>
      <c r="T212" s="138"/>
      <c r="U212" s="138"/>
    </row>
    <row r="213" ht="12.75" customHeight="1">
      <c r="A213" s="138"/>
      <c r="B213" s="138"/>
      <c r="C213" s="138"/>
      <c r="D213" s="138"/>
      <c r="E213" s="54"/>
      <c r="F213" s="138"/>
      <c r="G213" s="138"/>
      <c r="H213" s="138"/>
      <c r="I213" s="138"/>
      <c r="J213" s="138"/>
      <c r="K213" s="138"/>
      <c r="L213" s="138"/>
      <c r="M213" s="140"/>
      <c r="N213" s="140"/>
      <c r="O213" s="138"/>
      <c r="P213" s="142"/>
      <c r="Q213" s="138"/>
      <c r="R213" s="182"/>
      <c r="S213" s="138"/>
      <c r="T213" s="138"/>
      <c r="U213" s="138"/>
    </row>
    <row r="214" ht="12.75" customHeight="1">
      <c r="A214" s="138"/>
      <c r="B214" s="138"/>
      <c r="C214" s="138"/>
      <c r="D214" s="138"/>
      <c r="E214" s="54"/>
      <c r="F214" s="138"/>
      <c r="G214" s="138"/>
      <c r="H214" s="138"/>
      <c r="I214" s="138"/>
      <c r="J214" s="138"/>
      <c r="K214" s="138"/>
      <c r="L214" s="138"/>
      <c r="M214" s="140"/>
      <c r="N214" s="140"/>
      <c r="O214" s="138"/>
      <c r="P214" s="142"/>
      <c r="Q214" s="138"/>
      <c r="R214" s="182"/>
      <c r="S214" s="138"/>
      <c r="T214" s="138"/>
      <c r="U214" s="138"/>
    </row>
    <row r="215" ht="12.75" customHeight="1">
      <c r="A215" s="138"/>
      <c r="B215" s="138"/>
      <c r="C215" s="138"/>
      <c r="D215" s="138"/>
      <c r="E215" s="54"/>
      <c r="F215" s="138"/>
      <c r="G215" s="138"/>
      <c r="H215" s="138"/>
      <c r="I215" s="138"/>
      <c r="J215" s="138"/>
      <c r="K215" s="138"/>
      <c r="L215" s="138"/>
      <c r="M215" s="140"/>
      <c r="N215" s="140"/>
      <c r="O215" s="138"/>
      <c r="P215" s="142"/>
      <c r="Q215" s="138"/>
      <c r="R215" s="182"/>
      <c r="S215" s="138"/>
      <c r="T215" s="138"/>
      <c r="U215" s="138"/>
    </row>
    <row r="216" ht="12.75" customHeight="1">
      <c r="A216" s="138"/>
      <c r="B216" s="138"/>
      <c r="C216" s="138"/>
      <c r="D216" s="138"/>
      <c r="E216" s="54"/>
      <c r="F216" s="138"/>
      <c r="G216" s="138"/>
      <c r="H216" s="138"/>
      <c r="I216" s="138"/>
      <c r="J216" s="138"/>
      <c r="K216" s="138"/>
      <c r="L216" s="138"/>
      <c r="M216" s="140"/>
      <c r="N216" s="140"/>
      <c r="O216" s="138"/>
      <c r="P216" s="142"/>
      <c r="Q216" s="138"/>
      <c r="R216" s="182"/>
      <c r="S216" s="138"/>
      <c r="T216" s="138"/>
      <c r="U216" s="138"/>
    </row>
    <row r="217" ht="12.75" customHeight="1">
      <c r="A217" s="138"/>
      <c r="B217" s="138"/>
      <c r="C217" s="138"/>
      <c r="D217" s="138"/>
      <c r="E217" s="54"/>
      <c r="F217" s="138"/>
      <c r="G217" s="138"/>
      <c r="H217" s="138"/>
      <c r="I217" s="138"/>
      <c r="J217" s="138"/>
      <c r="K217" s="138"/>
      <c r="L217" s="138"/>
      <c r="M217" s="140"/>
      <c r="N217" s="140"/>
      <c r="O217" s="138"/>
      <c r="P217" s="142"/>
      <c r="Q217" s="138"/>
      <c r="R217" s="182"/>
      <c r="S217" s="138"/>
      <c r="T217" s="138"/>
      <c r="U217" s="138"/>
    </row>
    <row r="218" ht="12.75" customHeight="1">
      <c r="A218" s="138"/>
      <c r="B218" s="138"/>
      <c r="C218" s="138"/>
      <c r="D218" s="138"/>
      <c r="E218" s="54"/>
      <c r="F218" s="138"/>
      <c r="G218" s="138"/>
      <c r="H218" s="138"/>
      <c r="I218" s="138"/>
      <c r="J218" s="138"/>
      <c r="K218" s="138"/>
      <c r="L218" s="138"/>
      <c r="M218" s="140"/>
      <c r="N218" s="140"/>
      <c r="O218" s="138"/>
      <c r="P218" s="142"/>
      <c r="Q218" s="138"/>
      <c r="R218" s="182"/>
      <c r="S218" s="138"/>
      <c r="T218" s="138"/>
      <c r="U218" s="138"/>
    </row>
    <row r="219" ht="12.75" customHeight="1">
      <c r="A219" s="138"/>
      <c r="B219" s="138"/>
      <c r="C219" s="138"/>
      <c r="D219" s="138"/>
      <c r="E219" s="54"/>
      <c r="F219" s="138"/>
      <c r="G219" s="138"/>
      <c r="H219" s="138"/>
      <c r="I219" s="138"/>
      <c r="J219" s="138"/>
      <c r="K219" s="138"/>
      <c r="L219" s="138"/>
      <c r="M219" s="140"/>
      <c r="N219" s="140"/>
      <c r="O219" s="138"/>
      <c r="P219" s="142"/>
      <c r="Q219" s="138"/>
      <c r="R219" s="182"/>
      <c r="S219" s="138"/>
      <c r="T219" s="138"/>
      <c r="U219" s="138"/>
    </row>
    <row r="220" ht="12.75" customHeight="1">
      <c r="A220" s="138"/>
      <c r="B220" s="138"/>
      <c r="C220" s="138"/>
      <c r="D220" s="138"/>
      <c r="E220" s="54"/>
      <c r="F220" s="138"/>
      <c r="G220" s="138"/>
      <c r="H220" s="138"/>
      <c r="I220" s="138"/>
      <c r="J220" s="138"/>
      <c r="K220" s="138"/>
      <c r="L220" s="138"/>
      <c r="M220" s="140"/>
      <c r="N220" s="140"/>
      <c r="O220" s="138"/>
      <c r="P220" s="142"/>
      <c r="Q220" s="138"/>
      <c r="R220" s="182"/>
      <c r="S220" s="138"/>
      <c r="T220" s="138"/>
      <c r="U220" s="138"/>
    </row>
    <row r="221" ht="12.75" customHeight="1">
      <c r="A221" s="138"/>
      <c r="B221" s="138"/>
      <c r="C221" s="138"/>
      <c r="D221" s="138"/>
      <c r="E221" s="54"/>
      <c r="F221" s="138"/>
      <c r="G221" s="138"/>
      <c r="H221" s="138"/>
      <c r="I221" s="138"/>
      <c r="J221" s="138"/>
      <c r="K221" s="138"/>
      <c r="L221" s="138"/>
      <c r="M221" s="140"/>
      <c r="N221" s="140"/>
      <c r="O221" s="138"/>
      <c r="P221" s="142"/>
      <c r="Q221" s="138"/>
      <c r="R221" s="182"/>
      <c r="S221" s="138"/>
      <c r="T221" s="138"/>
      <c r="U221" s="138"/>
    </row>
    <row r="222" ht="12.75" customHeight="1">
      <c r="A222" s="138"/>
      <c r="B222" s="138"/>
      <c r="C222" s="138"/>
      <c r="D222" s="138"/>
      <c r="E222" s="54"/>
      <c r="F222" s="138"/>
      <c r="G222" s="138"/>
      <c r="H222" s="138"/>
      <c r="I222" s="138"/>
      <c r="J222" s="138"/>
      <c r="K222" s="138"/>
      <c r="L222" s="138"/>
      <c r="M222" s="140"/>
      <c r="N222" s="140"/>
      <c r="O222" s="138"/>
      <c r="P222" s="142"/>
      <c r="Q222" s="138"/>
      <c r="R222" s="182"/>
      <c r="S222" s="138"/>
      <c r="T222" s="138"/>
      <c r="U222" s="138"/>
    </row>
    <row r="223" ht="12.75" customHeight="1">
      <c r="A223" s="138"/>
      <c r="B223" s="138"/>
      <c r="C223" s="138"/>
      <c r="D223" s="138"/>
      <c r="E223" s="54"/>
      <c r="F223" s="138"/>
      <c r="G223" s="138"/>
      <c r="H223" s="138"/>
      <c r="I223" s="138"/>
      <c r="J223" s="138"/>
      <c r="K223" s="138"/>
      <c r="L223" s="138"/>
      <c r="M223" s="140"/>
      <c r="N223" s="140"/>
      <c r="O223" s="138"/>
      <c r="P223" s="142"/>
      <c r="Q223" s="138"/>
      <c r="R223" s="182"/>
      <c r="S223" s="138"/>
      <c r="T223" s="138"/>
      <c r="U223" s="138"/>
    </row>
    <row r="224" ht="12.75" customHeight="1">
      <c r="A224" s="138"/>
      <c r="B224" s="138"/>
      <c r="C224" s="138"/>
      <c r="D224" s="138"/>
      <c r="E224" s="54"/>
      <c r="F224" s="138"/>
      <c r="G224" s="138"/>
      <c r="H224" s="138"/>
      <c r="I224" s="138"/>
      <c r="J224" s="138"/>
      <c r="K224" s="138"/>
      <c r="L224" s="138"/>
      <c r="M224" s="140"/>
      <c r="N224" s="140"/>
      <c r="O224" s="138"/>
      <c r="P224" s="142"/>
      <c r="Q224" s="138"/>
      <c r="R224" s="182"/>
      <c r="S224" s="138"/>
      <c r="T224" s="138"/>
      <c r="U224" s="138"/>
    </row>
    <row r="225" ht="12.75" customHeight="1">
      <c r="A225" s="138"/>
      <c r="B225" s="138"/>
      <c r="C225" s="138"/>
      <c r="D225" s="138"/>
      <c r="E225" s="54"/>
      <c r="F225" s="138"/>
      <c r="G225" s="138"/>
      <c r="H225" s="138"/>
      <c r="I225" s="138"/>
      <c r="J225" s="138"/>
      <c r="K225" s="138"/>
      <c r="L225" s="138"/>
      <c r="M225" s="140"/>
      <c r="N225" s="140"/>
      <c r="O225" s="138"/>
      <c r="P225" s="142"/>
      <c r="Q225" s="138"/>
      <c r="R225" s="182"/>
      <c r="S225" s="138"/>
      <c r="T225" s="138"/>
      <c r="U225" s="138"/>
    </row>
    <row r="226" ht="12.75" customHeight="1">
      <c r="A226" s="138"/>
      <c r="B226" s="138"/>
      <c r="C226" s="138"/>
      <c r="D226" s="138"/>
      <c r="E226" s="54"/>
      <c r="F226" s="138"/>
      <c r="G226" s="138"/>
      <c r="H226" s="138"/>
      <c r="I226" s="138"/>
      <c r="J226" s="138"/>
      <c r="K226" s="138"/>
      <c r="L226" s="138"/>
      <c r="M226" s="140"/>
      <c r="N226" s="140"/>
      <c r="O226" s="138"/>
      <c r="P226" s="142"/>
      <c r="Q226" s="138"/>
      <c r="R226" s="182"/>
      <c r="S226" s="138"/>
      <c r="T226" s="138"/>
      <c r="U226" s="138"/>
    </row>
    <row r="227" ht="12.75" customHeight="1">
      <c r="A227" s="138"/>
      <c r="B227" s="138"/>
      <c r="C227" s="138"/>
      <c r="D227" s="138"/>
      <c r="E227" s="54"/>
      <c r="F227" s="138"/>
      <c r="G227" s="138"/>
      <c r="H227" s="138"/>
      <c r="I227" s="138"/>
      <c r="J227" s="138"/>
      <c r="K227" s="138"/>
      <c r="L227" s="138"/>
      <c r="M227" s="140"/>
      <c r="N227" s="140"/>
      <c r="O227" s="138"/>
      <c r="P227" s="142"/>
      <c r="Q227" s="138"/>
      <c r="R227" s="182"/>
      <c r="S227" s="138"/>
      <c r="T227" s="138"/>
      <c r="U227" s="138"/>
    </row>
    <row r="228" ht="12.75" customHeight="1">
      <c r="A228" s="138"/>
      <c r="B228" s="138"/>
      <c r="C228" s="138"/>
      <c r="D228" s="138"/>
      <c r="E228" s="54"/>
      <c r="F228" s="138"/>
      <c r="G228" s="138"/>
      <c r="H228" s="138"/>
      <c r="I228" s="138"/>
      <c r="J228" s="138"/>
      <c r="K228" s="138"/>
      <c r="L228" s="138"/>
      <c r="M228" s="140"/>
      <c r="N228" s="140"/>
      <c r="O228" s="138"/>
      <c r="P228" s="142"/>
      <c r="Q228" s="138"/>
      <c r="R228" s="182"/>
      <c r="S228" s="138"/>
      <c r="T228" s="138"/>
      <c r="U228" s="138"/>
    </row>
    <row r="229" ht="12.75" customHeight="1">
      <c r="A229" s="138"/>
      <c r="B229" s="138"/>
      <c r="C229" s="138"/>
      <c r="D229" s="138"/>
      <c r="E229" s="54"/>
      <c r="F229" s="138"/>
      <c r="G229" s="138"/>
      <c r="H229" s="138"/>
      <c r="I229" s="138"/>
      <c r="J229" s="138"/>
      <c r="K229" s="138"/>
      <c r="L229" s="138"/>
      <c r="M229" s="140"/>
      <c r="N229" s="140"/>
      <c r="O229" s="138"/>
      <c r="P229" s="142"/>
      <c r="Q229" s="138"/>
      <c r="R229" s="182"/>
      <c r="S229" s="138"/>
      <c r="T229" s="138"/>
      <c r="U229" s="138"/>
    </row>
    <row r="230" ht="12.75" customHeight="1">
      <c r="A230" s="138"/>
      <c r="B230" s="138"/>
      <c r="C230" s="138"/>
      <c r="D230" s="138"/>
      <c r="E230" s="54"/>
      <c r="F230" s="138"/>
      <c r="G230" s="138"/>
      <c r="H230" s="138"/>
      <c r="I230" s="138"/>
      <c r="J230" s="138"/>
      <c r="K230" s="138"/>
      <c r="L230" s="138"/>
      <c r="M230" s="140"/>
      <c r="N230" s="140"/>
      <c r="O230" s="138"/>
      <c r="P230" s="142"/>
      <c r="Q230" s="138"/>
      <c r="R230" s="182"/>
      <c r="S230" s="138"/>
      <c r="T230" s="138"/>
      <c r="U230" s="138"/>
    </row>
    <row r="231" ht="12.75" customHeight="1">
      <c r="A231" s="138"/>
      <c r="B231" s="138"/>
      <c r="C231" s="138"/>
      <c r="D231" s="138"/>
      <c r="E231" s="54"/>
      <c r="F231" s="138"/>
      <c r="G231" s="138"/>
      <c r="H231" s="138"/>
      <c r="I231" s="138"/>
      <c r="J231" s="138"/>
      <c r="K231" s="138"/>
      <c r="L231" s="138"/>
      <c r="M231" s="140"/>
      <c r="N231" s="140"/>
      <c r="O231" s="138"/>
      <c r="P231" s="142"/>
      <c r="Q231" s="138"/>
      <c r="R231" s="182"/>
      <c r="S231" s="138"/>
      <c r="T231" s="138"/>
      <c r="U231" s="138"/>
    </row>
    <row r="232" ht="12.75" customHeight="1">
      <c r="A232" s="138"/>
      <c r="B232" s="138"/>
      <c r="C232" s="138"/>
      <c r="D232" s="138"/>
      <c r="E232" s="54"/>
      <c r="F232" s="138"/>
      <c r="G232" s="138"/>
      <c r="H232" s="138"/>
      <c r="I232" s="138"/>
      <c r="J232" s="138"/>
      <c r="K232" s="138"/>
      <c r="L232" s="138"/>
      <c r="M232" s="140"/>
      <c r="N232" s="140"/>
      <c r="O232" s="138"/>
      <c r="P232" s="142"/>
      <c r="Q232" s="138"/>
      <c r="R232" s="182"/>
      <c r="S232" s="138"/>
      <c r="T232" s="138"/>
      <c r="U232" s="138"/>
    </row>
    <row r="233" ht="12.75" customHeight="1">
      <c r="A233" s="138"/>
      <c r="B233" s="138"/>
      <c r="C233" s="138"/>
      <c r="D233" s="138"/>
      <c r="E233" s="54"/>
      <c r="F233" s="138"/>
      <c r="G233" s="138"/>
      <c r="H233" s="138"/>
      <c r="I233" s="138"/>
      <c r="J233" s="138"/>
      <c r="K233" s="138"/>
      <c r="L233" s="138"/>
      <c r="M233" s="140"/>
      <c r="N233" s="140"/>
      <c r="O233" s="138"/>
      <c r="P233" s="142"/>
      <c r="Q233" s="138"/>
      <c r="R233" s="182"/>
      <c r="S233" s="138"/>
      <c r="T233" s="138"/>
      <c r="U233" s="138"/>
    </row>
    <row r="234" ht="12.75" customHeight="1">
      <c r="A234" s="138"/>
      <c r="B234" s="138"/>
      <c r="C234" s="138"/>
      <c r="D234" s="138"/>
      <c r="E234" s="54"/>
      <c r="F234" s="138"/>
      <c r="G234" s="138"/>
      <c r="H234" s="138"/>
      <c r="I234" s="138"/>
      <c r="J234" s="138"/>
      <c r="K234" s="138"/>
      <c r="L234" s="138"/>
      <c r="M234" s="140"/>
      <c r="N234" s="140"/>
      <c r="O234" s="138"/>
      <c r="P234" s="142"/>
      <c r="Q234" s="138"/>
      <c r="R234" s="182"/>
      <c r="S234" s="138"/>
      <c r="T234" s="138"/>
      <c r="U234" s="138"/>
    </row>
    <row r="235" ht="12.75" customHeight="1">
      <c r="A235" s="138"/>
      <c r="B235" s="138"/>
      <c r="C235" s="138"/>
      <c r="D235" s="138"/>
      <c r="E235" s="54"/>
      <c r="F235" s="138"/>
      <c r="G235" s="138"/>
      <c r="H235" s="138"/>
      <c r="I235" s="138"/>
      <c r="J235" s="138"/>
      <c r="K235" s="138"/>
      <c r="L235" s="138"/>
      <c r="M235" s="140"/>
      <c r="N235" s="140"/>
      <c r="O235" s="138"/>
      <c r="P235" s="142"/>
      <c r="Q235" s="138"/>
      <c r="R235" s="182"/>
      <c r="S235" s="138"/>
      <c r="T235" s="138"/>
      <c r="U235" s="138"/>
    </row>
    <row r="236" ht="12.75" customHeight="1">
      <c r="A236" s="138"/>
      <c r="B236" s="138"/>
      <c r="C236" s="138"/>
      <c r="D236" s="138"/>
      <c r="E236" s="54"/>
      <c r="F236" s="138"/>
      <c r="G236" s="138"/>
      <c r="H236" s="138"/>
      <c r="I236" s="138"/>
      <c r="J236" s="138"/>
      <c r="K236" s="138"/>
      <c r="L236" s="138"/>
      <c r="M236" s="140"/>
      <c r="N236" s="140"/>
      <c r="O236" s="138"/>
      <c r="P236" s="142"/>
      <c r="Q236" s="138"/>
      <c r="R236" s="182"/>
      <c r="S236" s="138"/>
      <c r="T236" s="138"/>
      <c r="U236" s="138"/>
    </row>
    <row r="237" ht="12.75" customHeight="1">
      <c r="A237" s="138"/>
      <c r="B237" s="138"/>
      <c r="C237" s="138"/>
      <c r="D237" s="138"/>
      <c r="E237" s="54"/>
      <c r="F237" s="138"/>
      <c r="G237" s="138"/>
      <c r="H237" s="138"/>
      <c r="I237" s="138"/>
      <c r="J237" s="138"/>
      <c r="K237" s="138"/>
      <c r="L237" s="138"/>
      <c r="M237" s="140"/>
      <c r="N237" s="140"/>
      <c r="O237" s="138"/>
      <c r="P237" s="142"/>
      <c r="Q237" s="138"/>
      <c r="R237" s="182"/>
      <c r="S237" s="138"/>
      <c r="T237" s="138"/>
      <c r="U237" s="138"/>
    </row>
    <row r="238" ht="12.75" customHeight="1">
      <c r="A238" s="138"/>
      <c r="B238" s="138"/>
      <c r="C238" s="138"/>
      <c r="D238" s="138"/>
      <c r="E238" s="54"/>
      <c r="F238" s="138"/>
      <c r="G238" s="138"/>
      <c r="H238" s="138"/>
      <c r="I238" s="138"/>
      <c r="J238" s="138"/>
      <c r="K238" s="138"/>
      <c r="L238" s="138"/>
      <c r="M238" s="140"/>
      <c r="N238" s="140"/>
      <c r="O238" s="138"/>
      <c r="P238" s="142"/>
      <c r="Q238" s="138"/>
      <c r="R238" s="182"/>
      <c r="S238" s="138"/>
      <c r="T238" s="138"/>
      <c r="U238" s="138"/>
    </row>
    <row r="239" ht="12.75" customHeight="1">
      <c r="A239" s="138"/>
      <c r="B239" s="138"/>
      <c r="C239" s="138"/>
      <c r="D239" s="138"/>
      <c r="E239" s="54"/>
      <c r="F239" s="138"/>
      <c r="G239" s="138"/>
      <c r="H239" s="138"/>
      <c r="I239" s="138"/>
      <c r="J239" s="138"/>
      <c r="K239" s="138"/>
      <c r="L239" s="138"/>
      <c r="M239" s="140"/>
      <c r="N239" s="140"/>
      <c r="O239" s="138"/>
      <c r="P239" s="142"/>
      <c r="Q239" s="138"/>
      <c r="R239" s="182"/>
      <c r="S239" s="138"/>
      <c r="T239" s="138"/>
      <c r="U239" s="138"/>
    </row>
    <row r="240" ht="12.75" customHeight="1">
      <c r="A240" s="138"/>
      <c r="B240" s="138"/>
      <c r="C240" s="138"/>
      <c r="D240" s="138"/>
      <c r="E240" s="54"/>
      <c r="F240" s="138"/>
      <c r="G240" s="138"/>
      <c r="H240" s="138"/>
      <c r="I240" s="138"/>
      <c r="J240" s="138"/>
      <c r="K240" s="138"/>
      <c r="L240" s="138"/>
      <c r="M240" s="140"/>
      <c r="N240" s="140"/>
      <c r="O240" s="138"/>
      <c r="P240" s="142"/>
      <c r="Q240" s="138"/>
      <c r="R240" s="182"/>
      <c r="S240" s="138"/>
      <c r="T240" s="138"/>
      <c r="U240" s="138"/>
    </row>
    <row r="241" ht="12.75" customHeight="1">
      <c r="A241" s="138"/>
      <c r="B241" s="138"/>
      <c r="C241" s="138"/>
      <c r="D241" s="138"/>
      <c r="E241" s="54"/>
      <c r="F241" s="138"/>
      <c r="G241" s="138"/>
      <c r="H241" s="138"/>
      <c r="I241" s="138"/>
      <c r="J241" s="138"/>
      <c r="K241" s="138"/>
      <c r="L241" s="138"/>
      <c r="M241" s="140"/>
      <c r="N241" s="140"/>
      <c r="O241" s="138"/>
      <c r="P241" s="142"/>
      <c r="Q241" s="138"/>
      <c r="R241" s="182"/>
      <c r="S241" s="138"/>
      <c r="T241" s="138"/>
      <c r="U241" s="138"/>
    </row>
    <row r="242" ht="12.75" customHeight="1">
      <c r="A242" s="138"/>
      <c r="B242" s="138"/>
      <c r="C242" s="138"/>
      <c r="D242" s="138"/>
      <c r="E242" s="54"/>
      <c r="F242" s="138"/>
      <c r="G242" s="138"/>
      <c r="H242" s="138"/>
      <c r="I242" s="138"/>
      <c r="J242" s="138"/>
      <c r="K242" s="138"/>
      <c r="L242" s="138"/>
      <c r="M242" s="140"/>
      <c r="N242" s="140"/>
      <c r="O242" s="138"/>
      <c r="P242" s="142"/>
      <c r="Q242" s="138"/>
      <c r="R242" s="182"/>
      <c r="S242" s="138"/>
      <c r="T242" s="138"/>
      <c r="U242" s="138"/>
    </row>
    <row r="243" ht="12.75" customHeight="1">
      <c r="A243" s="138"/>
      <c r="B243" s="138"/>
      <c r="C243" s="138"/>
      <c r="D243" s="138"/>
      <c r="E243" s="54"/>
      <c r="F243" s="138"/>
      <c r="G243" s="138"/>
      <c r="H243" s="138"/>
      <c r="I243" s="138"/>
      <c r="J243" s="138"/>
      <c r="K243" s="138"/>
      <c r="L243" s="138"/>
      <c r="M243" s="140"/>
      <c r="N243" s="140"/>
      <c r="O243" s="138"/>
      <c r="P243" s="142"/>
      <c r="Q243" s="138"/>
      <c r="R243" s="182"/>
      <c r="S243" s="138"/>
      <c r="T243" s="138"/>
      <c r="U243" s="138"/>
    </row>
    <row r="244" ht="12.75" customHeight="1">
      <c r="A244" s="138"/>
      <c r="B244" s="138"/>
      <c r="C244" s="138"/>
      <c r="D244" s="138"/>
      <c r="E244" s="54"/>
      <c r="F244" s="138"/>
      <c r="G244" s="138"/>
      <c r="H244" s="138"/>
      <c r="I244" s="138"/>
      <c r="J244" s="138"/>
      <c r="K244" s="138"/>
      <c r="L244" s="138"/>
      <c r="M244" s="140"/>
      <c r="N244" s="140"/>
      <c r="O244" s="138"/>
      <c r="P244" s="142"/>
      <c r="Q244" s="138"/>
      <c r="R244" s="182"/>
      <c r="S244" s="138"/>
      <c r="T244" s="138"/>
      <c r="U244" s="138"/>
    </row>
    <row r="245" ht="12.75" customHeight="1">
      <c r="A245" s="138"/>
      <c r="B245" s="138"/>
      <c r="C245" s="138"/>
      <c r="D245" s="138"/>
      <c r="E245" s="54"/>
      <c r="F245" s="138"/>
      <c r="G245" s="138"/>
      <c r="H245" s="138"/>
      <c r="I245" s="138"/>
      <c r="J245" s="138"/>
      <c r="K245" s="138"/>
      <c r="L245" s="138"/>
      <c r="M245" s="140"/>
      <c r="N245" s="140"/>
      <c r="O245" s="138"/>
      <c r="P245" s="142"/>
      <c r="Q245" s="138"/>
      <c r="R245" s="182"/>
      <c r="S245" s="138"/>
      <c r="T245" s="138"/>
      <c r="U245" s="138"/>
    </row>
    <row r="246" ht="12.75" customHeight="1">
      <c r="A246" s="138"/>
      <c r="B246" s="138"/>
      <c r="C246" s="138"/>
      <c r="D246" s="138"/>
      <c r="E246" s="54"/>
      <c r="F246" s="138"/>
      <c r="G246" s="138"/>
      <c r="H246" s="138"/>
      <c r="I246" s="138"/>
      <c r="J246" s="138"/>
      <c r="K246" s="138"/>
      <c r="L246" s="138"/>
      <c r="M246" s="140"/>
      <c r="N246" s="140"/>
      <c r="O246" s="138"/>
      <c r="P246" s="142"/>
      <c r="Q246" s="138"/>
      <c r="R246" s="182"/>
      <c r="S246" s="138"/>
      <c r="T246" s="138"/>
      <c r="U246" s="138"/>
    </row>
    <row r="247" ht="12.75" customHeight="1">
      <c r="A247" s="138"/>
      <c r="B247" s="138"/>
      <c r="C247" s="138"/>
      <c r="D247" s="138"/>
      <c r="E247" s="54"/>
      <c r="F247" s="138"/>
      <c r="G247" s="138"/>
      <c r="H247" s="138"/>
      <c r="I247" s="138"/>
      <c r="J247" s="138"/>
      <c r="K247" s="138"/>
      <c r="L247" s="138"/>
      <c r="M247" s="140"/>
      <c r="N247" s="140"/>
      <c r="O247" s="138"/>
      <c r="P247" s="142"/>
      <c r="Q247" s="138"/>
      <c r="R247" s="182"/>
      <c r="S247" s="138"/>
      <c r="T247" s="138"/>
      <c r="U247" s="138"/>
    </row>
    <row r="248" ht="12.75" customHeight="1">
      <c r="A248" s="138"/>
      <c r="B248" s="138"/>
      <c r="C248" s="138"/>
      <c r="D248" s="138"/>
      <c r="E248" s="54"/>
      <c r="F248" s="138"/>
      <c r="G248" s="138"/>
      <c r="H248" s="138"/>
      <c r="I248" s="138"/>
      <c r="J248" s="138"/>
      <c r="K248" s="138"/>
      <c r="L248" s="138"/>
      <c r="M248" s="140"/>
      <c r="N248" s="140"/>
      <c r="O248" s="138"/>
      <c r="P248" s="142"/>
      <c r="Q248" s="138"/>
      <c r="R248" s="182"/>
      <c r="S248" s="138"/>
      <c r="T248" s="138"/>
      <c r="U248" s="138"/>
    </row>
    <row r="249" ht="12.75" customHeight="1">
      <c r="A249" s="138"/>
      <c r="B249" s="138"/>
      <c r="C249" s="138"/>
      <c r="D249" s="138"/>
      <c r="E249" s="54"/>
      <c r="F249" s="138"/>
      <c r="G249" s="138"/>
      <c r="H249" s="138"/>
      <c r="I249" s="138"/>
      <c r="J249" s="138"/>
      <c r="K249" s="138"/>
      <c r="L249" s="138"/>
      <c r="M249" s="140"/>
      <c r="N249" s="140"/>
      <c r="O249" s="138"/>
      <c r="P249" s="142"/>
      <c r="Q249" s="138"/>
      <c r="R249" s="182"/>
      <c r="S249" s="138"/>
      <c r="T249" s="138"/>
      <c r="U249" s="138"/>
    </row>
    <row r="250" ht="12.75" customHeight="1">
      <c r="A250" s="138"/>
      <c r="B250" s="138"/>
      <c r="C250" s="138"/>
      <c r="D250" s="138"/>
      <c r="E250" s="54"/>
      <c r="F250" s="138"/>
      <c r="G250" s="138"/>
      <c r="H250" s="138"/>
      <c r="I250" s="138"/>
      <c r="J250" s="138"/>
      <c r="K250" s="138"/>
      <c r="L250" s="138"/>
      <c r="M250" s="140"/>
      <c r="N250" s="140"/>
      <c r="O250" s="138"/>
      <c r="P250" s="142"/>
      <c r="Q250" s="138"/>
      <c r="R250" s="182"/>
      <c r="S250" s="138"/>
      <c r="T250" s="138"/>
      <c r="U250" s="138"/>
    </row>
    <row r="251" ht="12.75" customHeight="1">
      <c r="A251" s="138"/>
      <c r="B251" s="138"/>
      <c r="C251" s="138"/>
      <c r="D251" s="138"/>
      <c r="E251" s="54"/>
      <c r="F251" s="138"/>
      <c r="G251" s="138"/>
      <c r="H251" s="138"/>
      <c r="I251" s="138"/>
      <c r="J251" s="138"/>
      <c r="K251" s="138"/>
      <c r="L251" s="138"/>
      <c r="M251" s="140"/>
      <c r="N251" s="140"/>
      <c r="O251" s="138"/>
      <c r="P251" s="142"/>
      <c r="Q251" s="138"/>
      <c r="R251" s="182"/>
      <c r="S251" s="138"/>
      <c r="T251" s="138"/>
      <c r="U251" s="138"/>
    </row>
    <row r="252" ht="12.75" customHeight="1">
      <c r="A252" s="138"/>
      <c r="B252" s="138"/>
      <c r="C252" s="138"/>
      <c r="D252" s="138"/>
      <c r="E252" s="54"/>
      <c r="F252" s="138"/>
      <c r="G252" s="138"/>
      <c r="H252" s="138"/>
      <c r="I252" s="138"/>
      <c r="J252" s="138"/>
      <c r="K252" s="138"/>
      <c r="L252" s="138"/>
      <c r="M252" s="140"/>
      <c r="N252" s="140"/>
      <c r="O252" s="138"/>
      <c r="P252" s="142"/>
      <c r="Q252" s="138"/>
      <c r="R252" s="182"/>
      <c r="S252" s="138"/>
      <c r="T252" s="138"/>
      <c r="U252" s="138"/>
    </row>
    <row r="253" ht="12.75" customHeight="1">
      <c r="A253" s="138"/>
      <c r="B253" s="138"/>
      <c r="C253" s="138"/>
      <c r="D253" s="138"/>
      <c r="E253" s="54"/>
      <c r="F253" s="138"/>
      <c r="G253" s="138"/>
      <c r="H253" s="138"/>
      <c r="I253" s="138"/>
      <c r="J253" s="138"/>
      <c r="K253" s="138"/>
      <c r="L253" s="138"/>
      <c r="M253" s="140"/>
      <c r="N253" s="140"/>
      <c r="O253" s="138"/>
      <c r="P253" s="142"/>
      <c r="Q253" s="138"/>
      <c r="R253" s="182"/>
      <c r="S253" s="138"/>
      <c r="T253" s="138"/>
      <c r="U253" s="138"/>
    </row>
    <row r="254" ht="12.75" customHeight="1">
      <c r="A254" s="138"/>
      <c r="B254" s="138"/>
      <c r="C254" s="138"/>
      <c r="D254" s="138"/>
      <c r="E254" s="54"/>
      <c r="F254" s="138"/>
      <c r="G254" s="138"/>
      <c r="H254" s="138"/>
      <c r="I254" s="138"/>
      <c r="J254" s="138"/>
      <c r="K254" s="138"/>
      <c r="L254" s="138"/>
      <c r="M254" s="140"/>
      <c r="N254" s="140"/>
      <c r="O254" s="138"/>
      <c r="P254" s="142"/>
      <c r="Q254" s="138"/>
      <c r="R254" s="182"/>
      <c r="S254" s="138"/>
      <c r="T254" s="138"/>
      <c r="U254" s="138"/>
    </row>
    <row r="255" ht="12.75" customHeight="1">
      <c r="A255" s="138"/>
      <c r="B255" s="138"/>
      <c r="C255" s="138"/>
      <c r="D255" s="138"/>
      <c r="E255" s="54"/>
      <c r="F255" s="138"/>
      <c r="G255" s="138"/>
      <c r="H255" s="138"/>
      <c r="I255" s="138"/>
      <c r="J255" s="138"/>
      <c r="K255" s="138"/>
      <c r="L255" s="138"/>
      <c r="M255" s="140"/>
      <c r="N255" s="140"/>
      <c r="O255" s="138"/>
      <c r="P255" s="142"/>
      <c r="Q255" s="138"/>
      <c r="R255" s="182"/>
      <c r="S255" s="138"/>
      <c r="T255" s="138"/>
      <c r="U255" s="138"/>
    </row>
    <row r="256" ht="12.75" customHeight="1">
      <c r="A256" s="138"/>
      <c r="B256" s="138"/>
      <c r="C256" s="138"/>
      <c r="D256" s="138"/>
      <c r="E256" s="54"/>
      <c r="F256" s="138"/>
      <c r="G256" s="138"/>
      <c r="H256" s="138"/>
      <c r="I256" s="138"/>
      <c r="J256" s="138"/>
      <c r="K256" s="138"/>
      <c r="L256" s="138"/>
      <c r="M256" s="140"/>
      <c r="N256" s="140"/>
      <c r="O256" s="138"/>
      <c r="P256" s="142"/>
      <c r="Q256" s="138"/>
      <c r="R256" s="182"/>
      <c r="S256" s="138"/>
      <c r="T256" s="138"/>
      <c r="U256" s="138"/>
    </row>
    <row r="257" ht="12.75" customHeight="1">
      <c r="A257" s="138"/>
      <c r="B257" s="138"/>
      <c r="C257" s="138"/>
      <c r="D257" s="138"/>
      <c r="E257" s="54"/>
      <c r="F257" s="138"/>
      <c r="G257" s="138"/>
      <c r="H257" s="138"/>
      <c r="I257" s="138"/>
      <c r="J257" s="138"/>
      <c r="K257" s="138"/>
      <c r="L257" s="138"/>
      <c r="M257" s="140"/>
      <c r="N257" s="140"/>
      <c r="O257" s="138"/>
      <c r="P257" s="142"/>
      <c r="Q257" s="138"/>
      <c r="R257" s="182"/>
      <c r="S257" s="138"/>
      <c r="T257" s="138"/>
      <c r="U257" s="138"/>
    </row>
    <row r="258" ht="12.75" customHeight="1">
      <c r="A258" s="138"/>
      <c r="B258" s="138"/>
      <c r="C258" s="138"/>
      <c r="D258" s="138"/>
      <c r="E258" s="54"/>
      <c r="F258" s="138"/>
      <c r="G258" s="138"/>
      <c r="H258" s="138"/>
      <c r="I258" s="138"/>
      <c r="J258" s="138"/>
      <c r="K258" s="138"/>
      <c r="L258" s="138"/>
      <c r="M258" s="140"/>
      <c r="N258" s="140"/>
      <c r="O258" s="138"/>
      <c r="P258" s="142"/>
      <c r="Q258" s="138"/>
      <c r="R258" s="182"/>
      <c r="S258" s="138"/>
      <c r="T258" s="138"/>
      <c r="U258" s="138"/>
    </row>
    <row r="259" ht="12.75" customHeight="1">
      <c r="A259" s="138"/>
      <c r="B259" s="138"/>
      <c r="C259" s="138"/>
      <c r="D259" s="138"/>
      <c r="E259" s="54"/>
      <c r="F259" s="138"/>
      <c r="G259" s="138"/>
      <c r="H259" s="138"/>
      <c r="I259" s="138"/>
      <c r="J259" s="138"/>
      <c r="K259" s="138"/>
      <c r="L259" s="138"/>
      <c r="M259" s="140"/>
      <c r="N259" s="140"/>
      <c r="O259" s="138"/>
      <c r="P259" s="142"/>
      <c r="Q259" s="138"/>
      <c r="R259" s="182"/>
      <c r="S259" s="138"/>
      <c r="T259" s="138"/>
      <c r="U259" s="138"/>
    </row>
    <row r="260" ht="12.75" customHeight="1">
      <c r="A260" s="138"/>
      <c r="B260" s="138"/>
      <c r="C260" s="138"/>
      <c r="D260" s="138"/>
      <c r="E260" s="54"/>
      <c r="F260" s="138"/>
      <c r="G260" s="138"/>
      <c r="H260" s="138"/>
      <c r="I260" s="138"/>
      <c r="J260" s="138"/>
      <c r="K260" s="138"/>
      <c r="L260" s="138"/>
      <c r="M260" s="140"/>
      <c r="N260" s="140"/>
      <c r="O260" s="138"/>
      <c r="P260" s="142"/>
      <c r="Q260" s="138"/>
      <c r="R260" s="182"/>
      <c r="S260" s="138"/>
      <c r="T260" s="138"/>
      <c r="U260" s="138"/>
    </row>
    <row r="261" ht="12.75" customHeight="1">
      <c r="A261" s="138"/>
      <c r="B261" s="138"/>
      <c r="C261" s="138"/>
      <c r="D261" s="138"/>
      <c r="E261" s="54"/>
      <c r="F261" s="138"/>
      <c r="G261" s="138"/>
      <c r="H261" s="138"/>
      <c r="I261" s="138"/>
      <c r="J261" s="138"/>
      <c r="K261" s="138"/>
      <c r="L261" s="138"/>
      <c r="M261" s="140"/>
      <c r="N261" s="140"/>
      <c r="O261" s="138"/>
      <c r="P261" s="142"/>
      <c r="Q261" s="138"/>
      <c r="R261" s="182"/>
      <c r="S261" s="138"/>
      <c r="T261" s="138"/>
      <c r="U261" s="138"/>
    </row>
    <row r="262" ht="12.75" customHeight="1">
      <c r="A262" s="138"/>
      <c r="B262" s="138"/>
      <c r="C262" s="138"/>
      <c r="D262" s="138"/>
      <c r="E262" s="54"/>
      <c r="F262" s="138"/>
      <c r="G262" s="138"/>
      <c r="H262" s="138"/>
      <c r="I262" s="138"/>
      <c r="J262" s="138"/>
      <c r="K262" s="138"/>
      <c r="L262" s="138"/>
      <c r="M262" s="140"/>
      <c r="N262" s="140"/>
      <c r="O262" s="138"/>
      <c r="P262" s="142"/>
      <c r="Q262" s="138"/>
      <c r="R262" s="182"/>
      <c r="S262" s="138"/>
      <c r="T262" s="138"/>
      <c r="U262" s="138"/>
    </row>
    <row r="263" ht="12.75" customHeight="1">
      <c r="A263" s="138"/>
      <c r="B263" s="138"/>
      <c r="C263" s="138"/>
      <c r="D263" s="138"/>
      <c r="E263" s="54"/>
      <c r="F263" s="138"/>
      <c r="G263" s="138"/>
      <c r="H263" s="138"/>
      <c r="I263" s="138"/>
      <c r="J263" s="138"/>
      <c r="K263" s="138"/>
      <c r="L263" s="138"/>
      <c r="M263" s="140"/>
      <c r="N263" s="140"/>
      <c r="O263" s="138"/>
      <c r="P263" s="142"/>
      <c r="Q263" s="138"/>
      <c r="R263" s="182"/>
      <c r="S263" s="138"/>
      <c r="T263" s="138"/>
      <c r="U263" s="138"/>
    </row>
    <row r="264" ht="12.75" customHeight="1">
      <c r="A264" s="138"/>
      <c r="B264" s="138"/>
      <c r="C264" s="138"/>
      <c r="D264" s="138"/>
      <c r="E264" s="54"/>
      <c r="F264" s="138"/>
      <c r="G264" s="138"/>
      <c r="H264" s="138"/>
      <c r="I264" s="138"/>
      <c r="J264" s="138"/>
      <c r="K264" s="138"/>
      <c r="L264" s="138"/>
      <c r="M264" s="140"/>
      <c r="N264" s="140"/>
      <c r="O264" s="138"/>
      <c r="P264" s="142"/>
      <c r="Q264" s="138"/>
      <c r="R264" s="182"/>
      <c r="S264" s="138"/>
      <c r="T264" s="138"/>
      <c r="U264" s="138"/>
    </row>
    <row r="265" ht="12.75" customHeight="1">
      <c r="A265" s="138"/>
      <c r="B265" s="138"/>
      <c r="C265" s="138"/>
      <c r="D265" s="138"/>
      <c r="E265" s="54"/>
      <c r="F265" s="138"/>
      <c r="G265" s="138"/>
      <c r="H265" s="138"/>
      <c r="I265" s="138"/>
      <c r="J265" s="138"/>
      <c r="K265" s="138"/>
      <c r="L265" s="138"/>
      <c r="M265" s="140"/>
      <c r="N265" s="140"/>
      <c r="O265" s="138"/>
      <c r="P265" s="142"/>
      <c r="Q265" s="138"/>
      <c r="R265" s="182"/>
      <c r="S265" s="138"/>
      <c r="T265" s="138"/>
      <c r="U265" s="138"/>
    </row>
    <row r="266" ht="12.75" customHeight="1">
      <c r="A266" s="138"/>
      <c r="B266" s="138"/>
      <c r="C266" s="138"/>
      <c r="D266" s="138"/>
      <c r="E266" s="54"/>
      <c r="F266" s="138"/>
      <c r="G266" s="138"/>
      <c r="H266" s="138"/>
      <c r="I266" s="138"/>
      <c r="J266" s="138"/>
      <c r="K266" s="138"/>
      <c r="L266" s="138"/>
      <c r="M266" s="140"/>
      <c r="N266" s="140"/>
      <c r="O266" s="138"/>
      <c r="P266" s="142"/>
      <c r="Q266" s="138"/>
      <c r="R266" s="182"/>
      <c r="S266" s="138"/>
      <c r="T266" s="138"/>
      <c r="U266" s="138"/>
    </row>
    <row r="267" ht="12.75" customHeight="1">
      <c r="A267" s="138"/>
      <c r="B267" s="138"/>
      <c r="C267" s="138"/>
      <c r="D267" s="138"/>
      <c r="E267" s="54"/>
      <c r="F267" s="138"/>
      <c r="G267" s="138"/>
      <c r="H267" s="138"/>
      <c r="I267" s="138"/>
      <c r="J267" s="138"/>
      <c r="K267" s="138"/>
      <c r="L267" s="138"/>
      <c r="M267" s="140"/>
      <c r="N267" s="140"/>
      <c r="O267" s="138"/>
      <c r="P267" s="142"/>
      <c r="Q267" s="138"/>
      <c r="R267" s="182"/>
      <c r="S267" s="138"/>
      <c r="T267" s="138"/>
      <c r="U267" s="138"/>
    </row>
    <row r="268" ht="12.75" customHeight="1">
      <c r="A268" s="138"/>
      <c r="B268" s="138"/>
      <c r="C268" s="138"/>
      <c r="D268" s="138"/>
      <c r="E268" s="54"/>
      <c r="F268" s="138"/>
      <c r="G268" s="138"/>
      <c r="H268" s="138"/>
      <c r="I268" s="138"/>
      <c r="J268" s="138"/>
      <c r="K268" s="138"/>
      <c r="L268" s="138"/>
      <c r="M268" s="140"/>
      <c r="N268" s="140"/>
      <c r="O268" s="138"/>
      <c r="P268" s="142"/>
      <c r="Q268" s="138"/>
      <c r="R268" s="182"/>
      <c r="S268" s="138"/>
      <c r="T268" s="138"/>
      <c r="U268" s="138"/>
    </row>
    <row r="269" ht="12.75" customHeight="1">
      <c r="A269" s="138"/>
      <c r="B269" s="138"/>
      <c r="C269" s="138"/>
      <c r="D269" s="138"/>
      <c r="E269" s="54"/>
      <c r="F269" s="138"/>
      <c r="G269" s="138"/>
      <c r="H269" s="138"/>
      <c r="I269" s="138"/>
      <c r="J269" s="138"/>
      <c r="K269" s="138"/>
      <c r="L269" s="138"/>
      <c r="M269" s="140"/>
      <c r="N269" s="140"/>
      <c r="O269" s="138"/>
      <c r="P269" s="142"/>
      <c r="Q269" s="138"/>
      <c r="R269" s="182"/>
      <c r="S269" s="138"/>
      <c r="T269" s="138"/>
      <c r="U269" s="138"/>
    </row>
    <row r="270" ht="12.75" customHeight="1">
      <c r="A270" s="138"/>
      <c r="B270" s="138"/>
      <c r="C270" s="138"/>
      <c r="D270" s="138"/>
      <c r="E270" s="54"/>
      <c r="F270" s="138"/>
      <c r="G270" s="138"/>
      <c r="H270" s="138"/>
      <c r="I270" s="138"/>
      <c r="J270" s="138"/>
      <c r="K270" s="138"/>
      <c r="L270" s="138"/>
      <c r="M270" s="140"/>
      <c r="N270" s="140"/>
      <c r="O270" s="138"/>
      <c r="P270" s="142"/>
      <c r="Q270" s="138"/>
      <c r="R270" s="182"/>
      <c r="S270" s="138"/>
      <c r="T270" s="138"/>
      <c r="U270" s="138"/>
    </row>
    <row r="271" ht="12.75" customHeight="1">
      <c r="A271" s="138"/>
      <c r="B271" s="138"/>
      <c r="C271" s="138"/>
      <c r="D271" s="138"/>
      <c r="E271" s="54"/>
      <c r="F271" s="138"/>
      <c r="G271" s="138"/>
      <c r="H271" s="138"/>
      <c r="I271" s="138"/>
      <c r="J271" s="138"/>
      <c r="K271" s="138"/>
      <c r="L271" s="138"/>
      <c r="M271" s="140"/>
      <c r="N271" s="140"/>
      <c r="O271" s="138"/>
      <c r="P271" s="142"/>
      <c r="Q271" s="138"/>
      <c r="R271" s="182"/>
      <c r="S271" s="138"/>
      <c r="T271" s="138"/>
      <c r="U271" s="138"/>
    </row>
    <row r="272" ht="12.75" customHeight="1">
      <c r="A272" s="138"/>
      <c r="B272" s="138"/>
      <c r="C272" s="138"/>
      <c r="D272" s="138"/>
      <c r="E272" s="54"/>
      <c r="F272" s="138"/>
      <c r="G272" s="138"/>
      <c r="H272" s="138"/>
      <c r="I272" s="138"/>
      <c r="J272" s="138"/>
      <c r="K272" s="138"/>
      <c r="L272" s="138"/>
      <c r="M272" s="140"/>
      <c r="N272" s="140"/>
      <c r="O272" s="138"/>
      <c r="P272" s="142"/>
      <c r="Q272" s="138"/>
      <c r="R272" s="182"/>
      <c r="S272" s="138"/>
      <c r="T272" s="138"/>
      <c r="U272" s="138"/>
    </row>
    <row r="273" ht="12.75" customHeight="1">
      <c r="A273" s="138"/>
      <c r="B273" s="138"/>
      <c r="C273" s="138"/>
      <c r="D273" s="138"/>
      <c r="E273" s="54"/>
      <c r="F273" s="138"/>
      <c r="G273" s="138"/>
      <c r="H273" s="138"/>
      <c r="I273" s="138"/>
      <c r="J273" s="138"/>
      <c r="K273" s="138"/>
      <c r="L273" s="138"/>
      <c r="M273" s="140"/>
      <c r="N273" s="140"/>
      <c r="O273" s="138"/>
      <c r="P273" s="142"/>
      <c r="Q273" s="138"/>
      <c r="R273" s="182"/>
      <c r="S273" s="138"/>
      <c r="T273" s="138"/>
      <c r="U273" s="138"/>
    </row>
    <row r="274" ht="12.75" customHeight="1">
      <c r="A274" s="138"/>
      <c r="B274" s="138"/>
      <c r="C274" s="138"/>
      <c r="D274" s="138"/>
      <c r="E274" s="54"/>
      <c r="F274" s="138"/>
      <c r="G274" s="138"/>
      <c r="H274" s="138"/>
      <c r="I274" s="138"/>
      <c r="J274" s="138"/>
      <c r="K274" s="138"/>
      <c r="L274" s="138"/>
      <c r="M274" s="140"/>
      <c r="N274" s="140"/>
      <c r="O274" s="138"/>
      <c r="P274" s="142"/>
      <c r="Q274" s="138"/>
      <c r="R274" s="182"/>
      <c r="S274" s="138"/>
      <c r="T274" s="138"/>
      <c r="U274" s="138"/>
    </row>
    <row r="275" ht="12.75" customHeight="1">
      <c r="A275" s="138"/>
      <c r="B275" s="138"/>
      <c r="C275" s="138"/>
      <c r="D275" s="138"/>
      <c r="E275" s="54"/>
      <c r="F275" s="138"/>
      <c r="G275" s="138"/>
      <c r="H275" s="138"/>
      <c r="I275" s="138"/>
      <c r="J275" s="138"/>
      <c r="K275" s="138"/>
      <c r="L275" s="138"/>
      <c r="M275" s="140"/>
      <c r="N275" s="140"/>
      <c r="O275" s="138"/>
      <c r="P275" s="142"/>
      <c r="Q275" s="138"/>
      <c r="R275" s="182"/>
      <c r="S275" s="138"/>
      <c r="T275" s="138"/>
      <c r="U275" s="138"/>
    </row>
    <row r="276" ht="12.75" customHeight="1">
      <c r="A276" s="138"/>
      <c r="B276" s="138"/>
      <c r="C276" s="138"/>
      <c r="D276" s="138"/>
      <c r="E276" s="54"/>
      <c r="F276" s="138"/>
      <c r="G276" s="138"/>
      <c r="H276" s="138"/>
      <c r="I276" s="138"/>
      <c r="J276" s="138"/>
      <c r="K276" s="138"/>
      <c r="L276" s="138"/>
      <c r="M276" s="140"/>
      <c r="N276" s="140"/>
      <c r="O276" s="138"/>
      <c r="P276" s="142"/>
      <c r="Q276" s="138"/>
      <c r="R276" s="182"/>
      <c r="S276" s="138"/>
      <c r="T276" s="138"/>
      <c r="U276" s="138"/>
    </row>
    <row r="277" ht="12.75" customHeight="1">
      <c r="A277" s="138"/>
      <c r="B277" s="138"/>
      <c r="C277" s="138"/>
      <c r="D277" s="138"/>
      <c r="E277" s="54"/>
      <c r="F277" s="138"/>
      <c r="G277" s="138"/>
      <c r="H277" s="138"/>
      <c r="I277" s="138"/>
      <c r="J277" s="138"/>
      <c r="K277" s="138"/>
      <c r="L277" s="138"/>
      <c r="M277" s="140"/>
      <c r="N277" s="140"/>
      <c r="O277" s="138"/>
      <c r="P277" s="142"/>
      <c r="Q277" s="138"/>
      <c r="R277" s="182"/>
      <c r="S277" s="138"/>
      <c r="T277" s="138"/>
      <c r="U277" s="138"/>
    </row>
    <row r="278" ht="12.75" customHeight="1">
      <c r="A278" s="138"/>
      <c r="B278" s="138"/>
      <c r="C278" s="138"/>
      <c r="D278" s="138"/>
      <c r="E278" s="54"/>
      <c r="F278" s="138"/>
      <c r="G278" s="138"/>
      <c r="H278" s="138"/>
      <c r="I278" s="138"/>
      <c r="J278" s="138"/>
      <c r="K278" s="138"/>
      <c r="L278" s="138"/>
      <c r="M278" s="140"/>
      <c r="N278" s="140"/>
      <c r="O278" s="138"/>
      <c r="P278" s="142"/>
      <c r="Q278" s="138"/>
      <c r="R278" s="182"/>
      <c r="S278" s="138"/>
      <c r="T278" s="138"/>
      <c r="U278" s="138"/>
    </row>
    <row r="279" ht="12.75" customHeight="1">
      <c r="A279" s="138"/>
      <c r="B279" s="138"/>
      <c r="C279" s="138"/>
      <c r="D279" s="138"/>
      <c r="E279" s="54"/>
      <c r="F279" s="138"/>
      <c r="G279" s="138"/>
      <c r="H279" s="138"/>
      <c r="I279" s="138"/>
      <c r="J279" s="138"/>
      <c r="K279" s="138"/>
      <c r="L279" s="138"/>
      <c r="M279" s="140"/>
      <c r="N279" s="140"/>
      <c r="O279" s="138"/>
      <c r="P279" s="142"/>
      <c r="Q279" s="138"/>
      <c r="R279" s="182"/>
      <c r="S279" s="138"/>
      <c r="T279" s="138"/>
      <c r="U279" s="138"/>
    </row>
    <row r="280" ht="12.75" customHeight="1">
      <c r="A280" s="138"/>
      <c r="B280" s="138"/>
      <c r="C280" s="138"/>
      <c r="D280" s="138"/>
      <c r="E280" s="54"/>
      <c r="F280" s="138"/>
      <c r="G280" s="138"/>
      <c r="H280" s="138"/>
      <c r="I280" s="138"/>
      <c r="J280" s="138"/>
      <c r="K280" s="138"/>
      <c r="L280" s="138"/>
      <c r="M280" s="140"/>
      <c r="N280" s="140"/>
      <c r="O280" s="138"/>
      <c r="P280" s="142"/>
      <c r="Q280" s="138"/>
      <c r="R280" s="182"/>
      <c r="S280" s="138"/>
      <c r="T280" s="138"/>
      <c r="U280" s="138"/>
    </row>
    <row r="281" ht="12.75" customHeight="1">
      <c r="A281" s="138"/>
      <c r="B281" s="138"/>
      <c r="C281" s="138"/>
      <c r="D281" s="138"/>
      <c r="E281" s="54"/>
      <c r="F281" s="138"/>
      <c r="G281" s="138"/>
      <c r="H281" s="138"/>
      <c r="I281" s="138"/>
      <c r="J281" s="138"/>
      <c r="K281" s="138"/>
      <c r="L281" s="138"/>
      <c r="M281" s="140"/>
      <c r="N281" s="140"/>
      <c r="O281" s="138"/>
      <c r="P281" s="142"/>
      <c r="Q281" s="138"/>
      <c r="R281" s="182"/>
      <c r="S281" s="138"/>
      <c r="T281" s="138"/>
      <c r="U281" s="138"/>
    </row>
    <row r="282" ht="12.75" customHeight="1">
      <c r="A282" s="138"/>
      <c r="B282" s="138"/>
      <c r="C282" s="138"/>
      <c r="D282" s="138"/>
      <c r="E282" s="54"/>
      <c r="F282" s="138"/>
      <c r="G282" s="138"/>
      <c r="H282" s="138"/>
      <c r="I282" s="138"/>
      <c r="J282" s="138"/>
      <c r="K282" s="138"/>
      <c r="L282" s="138"/>
      <c r="M282" s="140"/>
      <c r="N282" s="140"/>
      <c r="O282" s="138"/>
      <c r="P282" s="142"/>
      <c r="Q282" s="138"/>
      <c r="R282" s="182"/>
      <c r="S282" s="138"/>
      <c r="T282" s="138"/>
      <c r="U282" s="138"/>
    </row>
    <row r="283" ht="12.75" customHeight="1">
      <c r="A283" s="138"/>
      <c r="B283" s="138"/>
      <c r="C283" s="138"/>
      <c r="D283" s="138"/>
      <c r="E283" s="54"/>
      <c r="F283" s="138"/>
      <c r="G283" s="138"/>
      <c r="H283" s="138"/>
      <c r="I283" s="138"/>
      <c r="J283" s="138"/>
      <c r="K283" s="138"/>
      <c r="L283" s="138"/>
      <c r="M283" s="140"/>
      <c r="N283" s="140"/>
      <c r="O283" s="138"/>
      <c r="P283" s="142"/>
      <c r="Q283" s="138"/>
      <c r="R283" s="182"/>
      <c r="S283" s="138"/>
      <c r="T283" s="138"/>
      <c r="U283" s="138"/>
    </row>
    <row r="284" ht="12.75" customHeight="1">
      <c r="A284" s="138"/>
      <c r="B284" s="138"/>
      <c r="C284" s="138"/>
      <c r="D284" s="138"/>
      <c r="E284" s="54"/>
      <c r="F284" s="138"/>
      <c r="G284" s="138"/>
      <c r="H284" s="138"/>
      <c r="I284" s="138"/>
      <c r="J284" s="138"/>
      <c r="K284" s="138"/>
      <c r="L284" s="138"/>
      <c r="M284" s="140"/>
      <c r="N284" s="140"/>
      <c r="O284" s="138"/>
      <c r="P284" s="142"/>
      <c r="Q284" s="138"/>
      <c r="R284" s="182"/>
      <c r="S284" s="138"/>
      <c r="T284" s="138"/>
      <c r="U284" s="138"/>
    </row>
    <row r="285" ht="12.75" customHeight="1">
      <c r="A285" s="138"/>
      <c r="B285" s="138"/>
      <c r="C285" s="138"/>
      <c r="D285" s="138"/>
      <c r="E285" s="54"/>
      <c r="F285" s="138"/>
      <c r="G285" s="138"/>
      <c r="H285" s="138"/>
      <c r="I285" s="138"/>
      <c r="J285" s="138"/>
      <c r="K285" s="138"/>
      <c r="L285" s="138"/>
      <c r="M285" s="140"/>
      <c r="N285" s="140"/>
      <c r="O285" s="138"/>
      <c r="P285" s="142"/>
      <c r="Q285" s="138"/>
      <c r="R285" s="182"/>
      <c r="S285" s="138"/>
      <c r="T285" s="138"/>
      <c r="U285" s="138"/>
    </row>
    <row r="286" ht="12.75" customHeight="1">
      <c r="A286" s="138"/>
      <c r="B286" s="138"/>
      <c r="C286" s="138"/>
      <c r="D286" s="138"/>
      <c r="E286" s="54"/>
      <c r="F286" s="138"/>
      <c r="G286" s="138"/>
      <c r="H286" s="138"/>
      <c r="I286" s="138"/>
      <c r="J286" s="138"/>
      <c r="K286" s="138"/>
      <c r="L286" s="138"/>
      <c r="M286" s="140"/>
      <c r="N286" s="140"/>
      <c r="O286" s="138"/>
      <c r="P286" s="142"/>
      <c r="Q286" s="138"/>
      <c r="R286" s="182"/>
      <c r="S286" s="138"/>
      <c r="T286" s="138"/>
      <c r="U286" s="138"/>
    </row>
    <row r="287" ht="12.75" customHeight="1">
      <c r="A287" s="138"/>
      <c r="B287" s="138"/>
      <c r="C287" s="138"/>
      <c r="D287" s="138"/>
      <c r="E287" s="54"/>
      <c r="F287" s="138"/>
      <c r="G287" s="138"/>
      <c r="H287" s="138"/>
      <c r="I287" s="138"/>
      <c r="J287" s="138"/>
      <c r="K287" s="138"/>
      <c r="L287" s="138"/>
      <c r="M287" s="140"/>
      <c r="N287" s="140"/>
      <c r="O287" s="138"/>
      <c r="P287" s="142"/>
      <c r="Q287" s="138"/>
      <c r="R287" s="182"/>
      <c r="S287" s="138"/>
      <c r="T287" s="138"/>
      <c r="U287" s="138"/>
    </row>
    <row r="288" ht="12.75" customHeight="1">
      <c r="A288" s="138"/>
      <c r="B288" s="138"/>
      <c r="C288" s="138"/>
      <c r="D288" s="138"/>
      <c r="E288" s="54"/>
      <c r="F288" s="138"/>
      <c r="G288" s="138"/>
      <c r="H288" s="138"/>
      <c r="I288" s="138"/>
      <c r="J288" s="138"/>
      <c r="K288" s="138"/>
      <c r="L288" s="138"/>
      <c r="M288" s="140"/>
      <c r="N288" s="140"/>
      <c r="O288" s="138"/>
      <c r="P288" s="142"/>
      <c r="Q288" s="138"/>
      <c r="R288" s="182"/>
      <c r="S288" s="138"/>
      <c r="T288" s="138"/>
      <c r="U288" s="138"/>
    </row>
    <row r="289" ht="12.75" customHeight="1">
      <c r="A289" s="138"/>
      <c r="B289" s="138"/>
      <c r="C289" s="138"/>
      <c r="D289" s="138"/>
      <c r="E289" s="54"/>
      <c r="F289" s="138"/>
      <c r="G289" s="138"/>
      <c r="H289" s="138"/>
      <c r="I289" s="138"/>
      <c r="J289" s="138"/>
      <c r="K289" s="138"/>
      <c r="L289" s="138"/>
      <c r="M289" s="140"/>
      <c r="N289" s="140"/>
      <c r="O289" s="138"/>
      <c r="P289" s="142"/>
      <c r="Q289" s="138"/>
      <c r="R289" s="182"/>
      <c r="S289" s="138"/>
      <c r="T289" s="138"/>
      <c r="U289" s="138"/>
    </row>
    <row r="290" ht="12.75" customHeight="1">
      <c r="A290" s="138"/>
      <c r="B290" s="138"/>
      <c r="C290" s="138"/>
      <c r="D290" s="138"/>
      <c r="E290" s="54"/>
      <c r="F290" s="138"/>
      <c r="G290" s="138"/>
      <c r="H290" s="138"/>
      <c r="I290" s="138"/>
      <c r="J290" s="138"/>
      <c r="K290" s="138"/>
      <c r="L290" s="138"/>
      <c r="M290" s="140"/>
      <c r="N290" s="140"/>
      <c r="O290" s="138"/>
      <c r="P290" s="142"/>
      <c r="Q290" s="138"/>
      <c r="R290" s="182"/>
      <c r="S290" s="138"/>
      <c r="T290" s="138"/>
      <c r="U290" s="138"/>
    </row>
    <row r="291" ht="12.75" customHeight="1">
      <c r="A291" s="138"/>
      <c r="B291" s="138"/>
      <c r="C291" s="138"/>
      <c r="D291" s="138"/>
      <c r="E291" s="54"/>
      <c r="F291" s="138"/>
      <c r="G291" s="138"/>
      <c r="H291" s="138"/>
      <c r="I291" s="138"/>
      <c r="J291" s="138"/>
      <c r="K291" s="138"/>
      <c r="L291" s="138"/>
      <c r="M291" s="140"/>
      <c r="N291" s="140"/>
      <c r="O291" s="138"/>
      <c r="P291" s="142"/>
      <c r="Q291" s="138"/>
      <c r="R291" s="182"/>
      <c r="S291" s="138"/>
      <c r="T291" s="138"/>
      <c r="U291" s="138"/>
    </row>
    <row r="292" ht="12.75" customHeight="1">
      <c r="A292" s="138"/>
      <c r="B292" s="138"/>
      <c r="C292" s="138"/>
      <c r="D292" s="138"/>
      <c r="E292" s="54"/>
      <c r="F292" s="138"/>
      <c r="G292" s="138"/>
      <c r="H292" s="138"/>
      <c r="I292" s="138"/>
      <c r="J292" s="138"/>
      <c r="K292" s="138"/>
      <c r="L292" s="138"/>
      <c r="M292" s="140"/>
      <c r="N292" s="140"/>
      <c r="O292" s="138"/>
      <c r="P292" s="142"/>
      <c r="Q292" s="138"/>
      <c r="R292" s="182"/>
      <c r="S292" s="138"/>
      <c r="T292" s="138"/>
      <c r="U292" s="138"/>
    </row>
    <row r="293" ht="12.75" customHeight="1">
      <c r="A293" s="138"/>
      <c r="B293" s="138"/>
      <c r="C293" s="138"/>
      <c r="D293" s="138"/>
      <c r="E293" s="54"/>
      <c r="F293" s="138"/>
      <c r="G293" s="138"/>
      <c r="H293" s="138"/>
      <c r="I293" s="138"/>
      <c r="J293" s="138"/>
      <c r="K293" s="138"/>
      <c r="L293" s="138"/>
      <c r="M293" s="140"/>
      <c r="N293" s="140"/>
      <c r="O293" s="138"/>
      <c r="P293" s="142"/>
      <c r="Q293" s="138"/>
      <c r="R293" s="182"/>
      <c r="S293" s="138"/>
      <c r="T293" s="138"/>
      <c r="U293" s="138"/>
    </row>
    <row r="294" ht="12.75" customHeight="1">
      <c r="A294" s="138"/>
      <c r="B294" s="138"/>
      <c r="C294" s="138"/>
      <c r="D294" s="138"/>
      <c r="E294" s="54"/>
      <c r="F294" s="138"/>
      <c r="G294" s="138"/>
      <c r="H294" s="138"/>
      <c r="I294" s="138"/>
      <c r="J294" s="138"/>
      <c r="K294" s="138"/>
      <c r="L294" s="138"/>
      <c r="M294" s="140"/>
      <c r="N294" s="140"/>
      <c r="O294" s="138"/>
      <c r="P294" s="142"/>
      <c r="Q294" s="138"/>
      <c r="R294" s="182"/>
      <c r="S294" s="138"/>
      <c r="T294" s="138"/>
      <c r="U294" s="138"/>
    </row>
    <row r="295" ht="12.75" customHeight="1">
      <c r="A295" s="138"/>
      <c r="B295" s="138"/>
      <c r="C295" s="138"/>
      <c r="D295" s="138"/>
      <c r="E295" s="54"/>
      <c r="F295" s="138"/>
      <c r="G295" s="138"/>
      <c r="H295" s="138"/>
      <c r="I295" s="138"/>
      <c r="J295" s="138"/>
      <c r="K295" s="138"/>
      <c r="L295" s="138"/>
      <c r="M295" s="140"/>
      <c r="N295" s="140"/>
      <c r="O295" s="138"/>
      <c r="P295" s="142"/>
      <c r="Q295" s="138"/>
      <c r="R295" s="182"/>
      <c r="S295" s="138"/>
      <c r="T295" s="138"/>
      <c r="U295" s="138"/>
    </row>
    <row r="296" ht="12.75" customHeight="1">
      <c r="A296" s="138"/>
      <c r="B296" s="138"/>
      <c r="C296" s="138"/>
      <c r="D296" s="138"/>
      <c r="E296" s="54"/>
      <c r="F296" s="138"/>
      <c r="G296" s="138"/>
      <c r="H296" s="138"/>
      <c r="I296" s="138"/>
      <c r="J296" s="138"/>
      <c r="K296" s="138"/>
      <c r="L296" s="138"/>
      <c r="M296" s="140"/>
      <c r="N296" s="140"/>
      <c r="O296" s="138"/>
      <c r="P296" s="142"/>
      <c r="Q296" s="138"/>
      <c r="R296" s="182"/>
      <c r="S296" s="138"/>
      <c r="T296" s="138"/>
      <c r="U296" s="138"/>
    </row>
    <row r="297" ht="12.75" customHeight="1">
      <c r="A297" s="138"/>
      <c r="B297" s="138"/>
      <c r="C297" s="138"/>
      <c r="D297" s="138"/>
      <c r="E297" s="54"/>
      <c r="F297" s="138"/>
      <c r="G297" s="138"/>
      <c r="H297" s="138"/>
      <c r="I297" s="138"/>
      <c r="J297" s="138"/>
      <c r="K297" s="138"/>
      <c r="L297" s="138"/>
      <c r="M297" s="140"/>
      <c r="N297" s="140"/>
      <c r="O297" s="138"/>
      <c r="P297" s="142"/>
      <c r="Q297" s="138"/>
      <c r="R297" s="182"/>
      <c r="S297" s="138"/>
      <c r="T297" s="138"/>
      <c r="U297" s="138"/>
    </row>
    <row r="298" ht="12.75" customHeight="1">
      <c r="A298" s="138"/>
      <c r="B298" s="138"/>
      <c r="C298" s="138"/>
      <c r="D298" s="138"/>
      <c r="E298" s="54"/>
      <c r="F298" s="138"/>
      <c r="G298" s="138"/>
      <c r="H298" s="138"/>
      <c r="I298" s="138"/>
      <c r="J298" s="138"/>
      <c r="K298" s="138"/>
      <c r="L298" s="138"/>
      <c r="M298" s="140"/>
      <c r="N298" s="140"/>
      <c r="O298" s="138"/>
      <c r="P298" s="142"/>
      <c r="Q298" s="138"/>
      <c r="R298" s="182"/>
      <c r="S298" s="138"/>
      <c r="T298" s="138"/>
      <c r="U298" s="138"/>
    </row>
    <row r="299" ht="12.75" customHeight="1">
      <c r="A299" s="138"/>
      <c r="B299" s="138"/>
      <c r="C299" s="138"/>
      <c r="D299" s="138"/>
      <c r="E299" s="54"/>
      <c r="F299" s="138"/>
      <c r="G299" s="138"/>
      <c r="H299" s="138"/>
      <c r="I299" s="138"/>
      <c r="J299" s="138"/>
      <c r="K299" s="138"/>
      <c r="L299" s="138"/>
      <c r="M299" s="140"/>
      <c r="N299" s="140"/>
      <c r="O299" s="138"/>
      <c r="P299" s="142"/>
      <c r="Q299" s="138"/>
      <c r="R299" s="182"/>
      <c r="S299" s="138"/>
      <c r="T299" s="138"/>
      <c r="U299" s="138"/>
    </row>
    <row r="300" ht="12.75" customHeight="1">
      <c r="A300" s="138"/>
      <c r="B300" s="138"/>
      <c r="C300" s="138"/>
      <c r="D300" s="138"/>
      <c r="E300" s="54"/>
      <c r="F300" s="138"/>
      <c r="G300" s="138"/>
      <c r="H300" s="138"/>
      <c r="I300" s="138"/>
      <c r="J300" s="138"/>
      <c r="K300" s="138"/>
      <c r="L300" s="138"/>
      <c r="M300" s="140"/>
      <c r="N300" s="140"/>
      <c r="O300" s="138"/>
      <c r="P300" s="142"/>
      <c r="Q300" s="138"/>
      <c r="R300" s="182"/>
      <c r="S300" s="138"/>
      <c r="T300" s="138"/>
      <c r="U300" s="138"/>
    </row>
    <row r="301" ht="12.75" customHeight="1">
      <c r="A301" s="138"/>
      <c r="B301" s="138"/>
      <c r="C301" s="138"/>
      <c r="D301" s="138"/>
      <c r="E301" s="54"/>
      <c r="F301" s="138"/>
      <c r="G301" s="138"/>
      <c r="H301" s="138"/>
      <c r="I301" s="138"/>
      <c r="J301" s="138"/>
      <c r="K301" s="138"/>
      <c r="L301" s="138"/>
      <c r="M301" s="140"/>
      <c r="N301" s="140"/>
      <c r="O301" s="138"/>
      <c r="P301" s="142"/>
      <c r="Q301" s="138"/>
      <c r="R301" s="182"/>
      <c r="S301" s="138"/>
      <c r="T301" s="138"/>
      <c r="U301" s="138"/>
    </row>
    <row r="302" ht="12.75" customHeight="1">
      <c r="A302" s="138"/>
      <c r="B302" s="138"/>
      <c r="C302" s="138"/>
      <c r="D302" s="138"/>
      <c r="E302" s="54"/>
      <c r="F302" s="138"/>
      <c r="G302" s="138"/>
      <c r="H302" s="138"/>
      <c r="I302" s="138"/>
      <c r="J302" s="138"/>
      <c r="K302" s="138"/>
      <c r="L302" s="138"/>
      <c r="M302" s="140"/>
      <c r="N302" s="140"/>
      <c r="O302" s="138"/>
      <c r="P302" s="142"/>
      <c r="Q302" s="138"/>
      <c r="R302" s="182"/>
      <c r="S302" s="138"/>
      <c r="T302" s="138"/>
      <c r="U302" s="138"/>
    </row>
    <row r="303" ht="12.75" customHeight="1">
      <c r="A303" s="138"/>
      <c r="B303" s="138"/>
      <c r="C303" s="138"/>
      <c r="D303" s="138"/>
      <c r="E303" s="54"/>
      <c r="F303" s="138"/>
      <c r="G303" s="138"/>
      <c r="H303" s="138"/>
      <c r="I303" s="138"/>
      <c r="J303" s="138"/>
      <c r="K303" s="138"/>
      <c r="L303" s="138"/>
      <c r="M303" s="140"/>
      <c r="N303" s="140"/>
      <c r="O303" s="138"/>
      <c r="P303" s="142"/>
      <c r="Q303" s="138"/>
      <c r="R303" s="182"/>
      <c r="S303" s="138"/>
      <c r="T303" s="138"/>
      <c r="U303" s="138"/>
    </row>
    <row r="304" ht="12.75" customHeight="1">
      <c r="A304" s="138"/>
      <c r="B304" s="138"/>
      <c r="C304" s="138"/>
      <c r="D304" s="138"/>
      <c r="E304" s="54"/>
      <c r="F304" s="138"/>
      <c r="G304" s="138"/>
      <c r="H304" s="138"/>
      <c r="I304" s="138"/>
      <c r="J304" s="138"/>
      <c r="K304" s="138"/>
      <c r="L304" s="138"/>
      <c r="M304" s="140"/>
      <c r="N304" s="140"/>
      <c r="O304" s="138"/>
      <c r="P304" s="142"/>
      <c r="Q304" s="138"/>
      <c r="R304" s="182"/>
      <c r="S304" s="138"/>
      <c r="T304" s="138"/>
      <c r="U304" s="138"/>
    </row>
    <row r="305" ht="12.75" customHeight="1">
      <c r="A305" s="138"/>
      <c r="B305" s="138"/>
      <c r="C305" s="138"/>
      <c r="D305" s="138"/>
      <c r="E305" s="54"/>
      <c r="F305" s="138"/>
      <c r="G305" s="138"/>
      <c r="H305" s="138"/>
      <c r="I305" s="138"/>
      <c r="J305" s="138"/>
      <c r="K305" s="138"/>
      <c r="L305" s="138"/>
      <c r="M305" s="140"/>
      <c r="N305" s="140"/>
      <c r="O305" s="138"/>
      <c r="P305" s="142"/>
      <c r="Q305" s="138"/>
      <c r="R305" s="182"/>
      <c r="S305" s="138"/>
      <c r="T305" s="138"/>
      <c r="U305" s="138"/>
    </row>
    <row r="306" ht="12.75" customHeight="1">
      <c r="A306" s="138"/>
      <c r="B306" s="138"/>
      <c r="C306" s="138"/>
      <c r="D306" s="138"/>
      <c r="E306" s="54"/>
      <c r="F306" s="138"/>
      <c r="G306" s="138"/>
      <c r="H306" s="138"/>
      <c r="I306" s="138"/>
      <c r="J306" s="138"/>
      <c r="K306" s="138"/>
      <c r="L306" s="138"/>
      <c r="M306" s="140"/>
      <c r="N306" s="140"/>
      <c r="O306" s="138"/>
      <c r="P306" s="142"/>
      <c r="Q306" s="138"/>
      <c r="R306" s="182"/>
      <c r="S306" s="138"/>
      <c r="T306" s="138"/>
      <c r="U306" s="138"/>
    </row>
    <row r="307" ht="12.75" customHeight="1">
      <c r="A307" s="138"/>
      <c r="B307" s="138"/>
      <c r="C307" s="138"/>
      <c r="D307" s="138"/>
      <c r="E307" s="54"/>
      <c r="F307" s="138"/>
      <c r="G307" s="138"/>
      <c r="H307" s="138"/>
      <c r="I307" s="138"/>
      <c r="J307" s="138"/>
      <c r="K307" s="138"/>
      <c r="L307" s="138"/>
      <c r="M307" s="140"/>
      <c r="N307" s="140"/>
      <c r="O307" s="138"/>
      <c r="P307" s="142"/>
      <c r="Q307" s="138"/>
      <c r="R307" s="182"/>
      <c r="S307" s="138"/>
      <c r="T307" s="138"/>
      <c r="U307" s="138"/>
    </row>
    <row r="308" ht="12.75" customHeight="1">
      <c r="A308" s="138"/>
      <c r="B308" s="138"/>
      <c r="C308" s="138"/>
      <c r="D308" s="138"/>
      <c r="E308" s="54"/>
      <c r="F308" s="138"/>
      <c r="G308" s="138"/>
      <c r="H308" s="138"/>
      <c r="I308" s="138"/>
      <c r="J308" s="138"/>
      <c r="K308" s="138"/>
      <c r="L308" s="138"/>
      <c r="M308" s="140"/>
      <c r="N308" s="140"/>
      <c r="O308" s="138"/>
      <c r="P308" s="142"/>
      <c r="Q308" s="138"/>
      <c r="R308" s="182"/>
      <c r="S308" s="138"/>
      <c r="T308" s="138"/>
      <c r="U308" s="138"/>
    </row>
    <row r="309" ht="12.75" customHeight="1">
      <c r="A309" s="138"/>
      <c r="B309" s="138"/>
      <c r="C309" s="138"/>
      <c r="D309" s="138"/>
      <c r="E309" s="54"/>
      <c r="F309" s="138"/>
      <c r="G309" s="138"/>
      <c r="H309" s="138"/>
      <c r="I309" s="138"/>
      <c r="J309" s="138"/>
      <c r="K309" s="138"/>
      <c r="L309" s="138"/>
      <c r="M309" s="140"/>
      <c r="N309" s="140"/>
      <c r="O309" s="138"/>
      <c r="P309" s="142"/>
      <c r="Q309" s="138"/>
      <c r="R309" s="182"/>
      <c r="S309" s="138"/>
      <c r="T309" s="138"/>
      <c r="U309" s="138"/>
    </row>
    <row r="310" ht="12.75" customHeight="1">
      <c r="A310" s="138"/>
      <c r="B310" s="138"/>
      <c r="C310" s="138"/>
      <c r="D310" s="138"/>
      <c r="E310" s="54"/>
      <c r="F310" s="138"/>
      <c r="G310" s="138"/>
      <c r="H310" s="138"/>
      <c r="I310" s="138"/>
      <c r="J310" s="138"/>
      <c r="K310" s="138"/>
      <c r="L310" s="138"/>
      <c r="M310" s="140"/>
      <c r="N310" s="140"/>
      <c r="O310" s="138"/>
      <c r="P310" s="142"/>
      <c r="Q310" s="138"/>
      <c r="R310" s="182"/>
      <c r="S310" s="138"/>
      <c r="T310" s="138"/>
      <c r="U310" s="138"/>
    </row>
    <row r="311" ht="12.75" customHeight="1">
      <c r="A311" s="138"/>
      <c r="B311" s="138"/>
      <c r="C311" s="138"/>
      <c r="D311" s="138"/>
      <c r="E311" s="54"/>
      <c r="F311" s="138"/>
      <c r="G311" s="138"/>
      <c r="H311" s="138"/>
      <c r="I311" s="138"/>
      <c r="J311" s="138"/>
      <c r="K311" s="138"/>
      <c r="L311" s="138"/>
      <c r="M311" s="140"/>
      <c r="N311" s="140"/>
      <c r="O311" s="138"/>
      <c r="P311" s="142"/>
      <c r="Q311" s="138"/>
      <c r="R311" s="182"/>
      <c r="S311" s="138"/>
      <c r="T311" s="138"/>
      <c r="U311" s="138"/>
    </row>
    <row r="312" ht="12.75" customHeight="1">
      <c r="A312" s="138"/>
      <c r="B312" s="138"/>
      <c r="C312" s="138"/>
      <c r="D312" s="138"/>
      <c r="E312" s="54"/>
      <c r="F312" s="138"/>
      <c r="G312" s="138"/>
      <c r="H312" s="138"/>
      <c r="I312" s="138"/>
      <c r="J312" s="138"/>
      <c r="K312" s="138"/>
      <c r="L312" s="138"/>
      <c r="M312" s="140"/>
      <c r="N312" s="140"/>
      <c r="O312" s="138"/>
      <c r="P312" s="142"/>
      <c r="Q312" s="138"/>
      <c r="R312" s="182"/>
      <c r="S312" s="138"/>
      <c r="T312" s="138"/>
      <c r="U312" s="138"/>
    </row>
    <row r="313" ht="12.75" customHeight="1">
      <c r="A313" s="138"/>
      <c r="B313" s="138"/>
      <c r="C313" s="138"/>
      <c r="D313" s="138"/>
      <c r="E313" s="54"/>
      <c r="F313" s="138"/>
      <c r="G313" s="138"/>
      <c r="H313" s="138"/>
      <c r="I313" s="138"/>
      <c r="J313" s="138"/>
      <c r="K313" s="138"/>
      <c r="L313" s="138"/>
      <c r="M313" s="140"/>
      <c r="N313" s="140"/>
      <c r="O313" s="138"/>
      <c r="P313" s="142"/>
      <c r="Q313" s="138"/>
      <c r="R313" s="182"/>
      <c r="S313" s="138"/>
      <c r="T313" s="138"/>
      <c r="U313" s="138"/>
    </row>
    <row r="314" ht="12.75" customHeight="1">
      <c r="A314" s="138"/>
      <c r="B314" s="138"/>
      <c r="C314" s="138"/>
      <c r="D314" s="138"/>
      <c r="E314" s="54"/>
      <c r="F314" s="138"/>
      <c r="G314" s="138"/>
      <c r="H314" s="138"/>
      <c r="I314" s="138"/>
      <c r="J314" s="138"/>
      <c r="K314" s="138"/>
      <c r="L314" s="138"/>
      <c r="M314" s="140"/>
      <c r="N314" s="140"/>
      <c r="O314" s="138"/>
      <c r="P314" s="142"/>
      <c r="Q314" s="138"/>
      <c r="R314" s="182"/>
      <c r="S314" s="138"/>
      <c r="T314" s="138"/>
      <c r="U314" s="138"/>
    </row>
    <row r="315" ht="12.75" customHeight="1">
      <c r="A315" s="138"/>
      <c r="B315" s="138"/>
      <c r="C315" s="138"/>
      <c r="D315" s="138"/>
      <c r="E315" s="54"/>
      <c r="F315" s="138"/>
      <c r="G315" s="138"/>
      <c r="H315" s="138"/>
      <c r="I315" s="138"/>
      <c r="J315" s="138"/>
      <c r="K315" s="138"/>
      <c r="L315" s="138"/>
      <c r="M315" s="140"/>
      <c r="N315" s="140"/>
      <c r="O315" s="138"/>
      <c r="P315" s="142"/>
      <c r="Q315" s="138"/>
      <c r="R315" s="182"/>
      <c r="S315" s="138"/>
      <c r="T315" s="138"/>
      <c r="U315" s="138"/>
    </row>
    <row r="316" ht="12.75" customHeight="1">
      <c r="A316" s="138"/>
      <c r="B316" s="138"/>
      <c r="C316" s="138"/>
      <c r="D316" s="138"/>
      <c r="E316" s="54"/>
      <c r="F316" s="138"/>
      <c r="G316" s="138"/>
      <c r="H316" s="138"/>
      <c r="I316" s="138"/>
      <c r="J316" s="138"/>
      <c r="K316" s="138"/>
      <c r="L316" s="138"/>
      <c r="M316" s="140"/>
      <c r="N316" s="140"/>
      <c r="O316" s="138"/>
      <c r="P316" s="142"/>
      <c r="Q316" s="138"/>
      <c r="R316" s="182"/>
      <c r="S316" s="138"/>
      <c r="T316" s="138"/>
      <c r="U316" s="138"/>
    </row>
    <row r="317" ht="12.75" customHeight="1">
      <c r="A317" s="138"/>
      <c r="B317" s="138"/>
      <c r="C317" s="138"/>
      <c r="D317" s="138"/>
      <c r="E317" s="54"/>
      <c r="F317" s="138"/>
      <c r="G317" s="138"/>
      <c r="H317" s="138"/>
      <c r="I317" s="138"/>
      <c r="J317" s="138"/>
      <c r="K317" s="138"/>
      <c r="L317" s="138"/>
      <c r="M317" s="140"/>
      <c r="N317" s="140"/>
      <c r="O317" s="138"/>
      <c r="P317" s="142"/>
      <c r="Q317" s="138"/>
      <c r="R317" s="182"/>
      <c r="S317" s="138"/>
      <c r="T317" s="138"/>
      <c r="U317" s="138"/>
    </row>
    <row r="318" ht="12.75" customHeight="1">
      <c r="A318" s="138"/>
      <c r="B318" s="138"/>
      <c r="C318" s="138"/>
      <c r="D318" s="138"/>
      <c r="E318" s="54"/>
      <c r="F318" s="138"/>
      <c r="G318" s="138"/>
      <c r="H318" s="138"/>
      <c r="I318" s="138"/>
      <c r="J318" s="138"/>
      <c r="K318" s="138"/>
      <c r="L318" s="138"/>
      <c r="M318" s="140"/>
      <c r="N318" s="140"/>
      <c r="O318" s="138"/>
      <c r="P318" s="142"/>
      <c r="Q318" s="138"/>
      <c r="R318" s="182"/>
      <c r="S318" s="138"/>
      <c r="T318" s="138"/>
      <c r="U318" s="138"/>
    </row>
    <row r="319" ht="12.75" customHeight="1">
      <c r="A319" s="138"/>
      <c r="B319" s="138"/>
      <c r="C319" s="138"/>
      <c r="D319" s="138"/>
      <c r="E319" s="54"/>
      <c r="F319" s="138"/>
      <c r="G319" s="138"/>
      <c r="H319" s="138"/>
      <c r="I319" s="138"/>
      <c r="J319" s="138"/>
      <c r="K319" s="138"/>
      <c r="L319" s="138"/>
      <c r="M319" s="140"/>
      <c r="N319" s="140"/>
      <c r="O319" s="138"/>
      <c r="P319" s="142"/>
      <c r="Q319" s="138"/>
      <c r="R319" s="182"/>
      <c r="S319" s="138"/>
      <c r="T319" s="138"/>
      <c r="U319" s="138"/>
    </row>
    <row r="320" ht="12.75" customHeight="1">
      <c r="A320" s="138"/>
      <c r="B320" s="138"/>
      <c r="C320" s="138"/>
      <c r="D320" s="138"/>
      <c r="E320" s="54"/>
      <c r="F320" s="138"/>
      <c r="G320" s="138"/>
      <c r="H320" s="138"/>
      <c r="I320" s="138"/>
      <c r="J320" s="138"/>
      <c r="K320" s="138"/>
      <c r="L320" s="138"/>
      <c r="M320" s="140"/>
      <c r="N320" s="140"/>
      <c r="O320" s="138"/>
      <c r="P320" s="142"/>
      <c r="Q320" s="138"/>
      <c r="R320" s="182"/>
      <c r="S320" s="138"/>
      <c r="T320" s="138"/>
      <c r="U320" s="138"/>
    </row>
    <row r="321" ht="12.75" customHeight="1">
      <c r="A321" s="138"/>
      <c r="B321" s="138"/>
      <c r="C321" s="138"/>
      <c r="D321" s="138"/>
      <c r="E321" s="54"/>
      <c r="F321" s="138"/>
      <c r="G321" s="138"/>
      <c r="H321" s="138"/>
      <c r="I321" s="138"/>
      <c r="J321" s="138"/>
      <c r="K321" s="138"/>
      <c r="L321" s="138"/>
      <c r="M321" s="140"/>
      <c r="N321" s="140"/>
      <c r="O321" s="138"/>
      <c r="P321" s="142"/>
      <c r="Q321" s="138"/>
      <c r="R321" s="182"/>
      <c r="S321" s="138"/>
      <c r="T321" s="138"/>
      <c r="U321" s="138"/>
    </row>
    <row r="322" ht="12.75" customHeight="1">
      <c r="A322" s="138"/>
      <c r="B322" s="138"/>
      <c r="C322" s="138"/>
      <c r="D322" s="138"/>
      <c r="E322" s="54"/>
      <c r="F322" s="138"/>
      <c r="G322" s="138"/>
      <c r="H322" s="138"/>
      <c r="I322" s="138"/>
      <c r="J322" s="138"/>
      <c r="K322" s="138"/>
      <c r="L322" s="138"/>
      <c r="M322" s="140"/>
      <c r="N322" s="140"/>
      <c r="O322" s="138"/>
      <c r="P322" s="142"/>
      <c r="Q322" s="138"/>
      <c r="R322" s="182"/>
      <c r="S322" s="138"/>
      <c r="T322" s="138"/>
      <c r="U322" s="138"/>
    </row>
    <row r="323" ht="12.75" customHeight="1">
      <c r="A323" s="138"/>
      <c r="B323" s="138"/>
      <c r="C323" s="138"/>
      <c r="D323" s="138"/>
      <c r="E323" s="54"/>
      <c r="F323" s="138"/>
      <c r="G323" s="138"/>
      <c r="H323" s="138"/>
      <c r="I323" s="138"/>
      <c r="J323" s="138"/>
      <c r="K323" s="138"/>
      <c r="L323" s="138"/>
      <c r="M323" s="140"/>
      <c r="N323" s="140"/>
      <c r="O323" s="138"/>
      <c r="P323" s="142"/>
      <c r="Q323" s="138"/>
      <c r="R323" s="182"/>
      <c r="S323" s="138"/>
      <c r="T323" s="138"/>
      <c r="U323" s="138"/>
    </row>
    <row r="324" ht="12.75" customHeight="1">
      <c r="A324" s="138"/>
      <c r="B324" s="138"/>
      <c r="C324" s="138"/>
      <c r="D324" s="138"/>
      <c r="E324" s="54"/>
      <c r="F324" s="138"/>
      <c r="G324" s="138"/>
      <c r="H324" s="138"/>
      <c r="I324" s="138"/>
      <c r="J324" s="138"/>
      <c r="K324" s="138"/>
      <c r="L324" s="138"/>
      <c r="M324" s="140"/>
      <c r="N324" s="140"/>
      <c r="O324" s="138"/>
      <c r="P324" s="142"/>
      <c r="Q324" s="138"/>
      <c r="R324" s="182"/>
      <c r="S324" s="138"/>
      <c r="T324" s="138"/>
      <c r="U324" s="138"/>
    </row>
    <row r="325" ht="12.75" customHeight="1">
      <c r="A325" s="138"/>
      <c r="B325" s="138"/>
      <c r="C325" s="138"/>
      <c r="D325" s="138"/>
      <c r="E325" s="54"/>
      <c r="F325" s="138"/>
      <c r="G325" s="138"/>
      <c r="H325" s="138"/>
      <c r="I325" s="138"/>
      <c r="J325" s="138"/>
      <c r="K325" s="138"/>
      <c r="L325" s="138"/>
      <c r="M325" s="140"/>
      <c r="N325" s="140"/>
      <c r="O325" s="138"/>
      <c r="P325" s="142"/>
      <c r="Q325" s="138"/>
      <c r="R325" s="182"/>
      <c r="S325" s="138"/>
      <c r="T325" s="138"/>
      <c r="U325" s="138"/>
    </row>
    <row r="326" ht="12.75" customHeight="1">
      <c r="A326" s="138"/>
      <c r="B326" s="138"/>
      <c r="C326" s="138"/>
      <c r="D326" s="138"/>
      <c r="E326" s="54"/>
      <c r="F326" s="138"/>
      <c r="G326" s="138"/>
      <c r="H326" s="138"/>
      <c r="I326" s="138"/>
      <c r="J326" s="138"/>
      <c r="K326" s="138"/>
      <c r="L326" s="138"/>
      <c r="M326" s="140"/>
      <c r="N326" s="140"/>
      <c r="O326" s="138"/>
      <c r="P326" s="142"/>
      <c r="Q326" s="138"/>
      <c r="R326" s="182"/>
      <c r="S326" s="138"/>
      <c r="T326" s="138"/>
      <c r="U326" s="138"/>
    </row>
    <row r="327" ht="12.75" customHeight="1">
      <c r="A327" s="138"/>
      <c r="B327" s="138"/>
      <c r="C327" s="138"/>
      <c r="D327" s="138"/>
      <c r="E327" s="54"/>
      <c r="F327" s="138"/>
      <c r="G327" s="138"/>
      <c r="H327" s="138"/>
      <c r="I327" s="138"/>
      <c r="J327" s="138"/>
      <c r="K327" s="138"/>
      <c r="L327" s="138"/>
      <c r="M327" s="140"/>
      <c r="N327" s="140"/>
      <c r="O327" s="138"/>
      <c r="P327" s="142"/>
      <c r="Q327" s="138"/>
      <c r="R327" s="182"/>
      <c r="S327" s="138"/>
      <c r="T327" s="138"/>
      <c r="U327" s="138"/>
    </row>
    <row r="328" ht="12.75" customHeight="1">
      <c r="A328" s="138"/>
      <c r="B328" s="138"/>
      <c r="C328" s="138"/>
      <c r="D328" s="138"/>
      <c r="E328" s="54"/>
      <c r="F328" s="138"/>
      <c r="G328" s="138"/>
      <c r="H328" s="138"/>
      <c r="I328" s="138"/>
      <c r="J328" s="138"/>
      <c r="K328" s="138"/>
      <c r="L328" s="138"/>
      <c r="M328" s="140"/>
      <c r="N328" s="140"/>
      <c r="O328" s="138"/>
      <c r="P328" s="142"/>
      <c r="Q328" s="138"/>
      <c r="R328" s="182"/>
      <c r="S328" s="138"/>
      <c r="T328" s="138"/>
      <c r="U328" s="138"/>
    </row>
    <row r="329" ht="12.75" customHeight="1">
      <c r="A329" s="138"/>
      <c r="B329" s="138"/>
      <c r="C329" s="138"/>
      <c r="D329" s="138"/>
      <c r="E329" s="54"/>
      <c r="F329" s="138"/>
      <c r="G329" s="138"/>
      <c r="H329" s="138"/>
      <c r="I329" s="138"/>
      <c r="J329" s="138"/>
      <c r="K329" s="138"/>
      <c r="L329" s="138"/>
      <c r="M329" s="140"/>
      <c r="N329" s="140"/>
      <c r="O329" s="138"/>
      <c r="P329" s="142"/>
      <c r="Q329" s="138"/>
      <c r="R329" s="182"/>
      <c r="S329" s="138"/>
      <c r="T329" s="138"/>
      <c r="U329" s="138"/>
    </row>
    <row r="330" ht="12.75" customHeight="1">
      <c r="A330" s="138"/>
      <c r="B330" s="138"/>
      <c r="C330" s="138"/>
      <c r="D330" s="138"/>
      <c r="E330" s="54"/>
      <c r="F330" s="138"/>
      <c r="G330" s="138"/>
      <c r="H330" s="138"/>
      <c r="I330" s="138"/>
      <c r="J330" s="138"/>
      <c r="K330" s="138"/>
      <c r="L330" s="138"/>
      <c r="M330" s="140"/>
      <c r="N330" s="140"/>
      <c r="O330" s="138"/>
      <c r="P330" s="142"/>
      <c r="Q330" s="138"/>
      <c r="R330" s="182"/>
      <c r="S330" s="138"/>
      <c r="T330" s="138"/>
      <c r="U330" s="138"/>
    </row>
    <row r="331" ht="12.75" customHeight="1">
      <c r="A331" s="138"/>
      <c r="B331" s="138"/>
      <c r="C331" s="138"/>
      <c r="D331" s="138"/>
      <c r="E331" s="54"/>
      <c r="F331" s="138"/>
      <c r="G331" s="138"/>
      <c r="H331" s="138"/>
      <c r="I331" s="138"/>
      <c r="J331" s="138"/>
      <c r="K331" s="138"/>
      <c r="L331" s="138"/>
      <c r="M331" s="140"/>
      <c r="N331" s="140"/>
      <c r="O331" s="138"/>
      <c r="P331" s="142"/>
      <c r="Q331" s="138"/>
      <c r="R331" s="182"/>
      <c r="S331" s="138"/>
      <c r="T331" s="138"/>
      <c r="U331" s="138"/>
    </row>
    <row r="332" ht="12.75" customHeight="1">
      <c r="A332" s="138"/>
      <c r="B332" s="138"/>
      <c r="C332" s="138"/>
      <c r="D332" s="138"/>
      <c r="E332" s="54"/>
      <c r="F332" s="138"/>
      <c r="G332" s="138"/>
      <c r="H332" s="138"/>
      <c r="I332" s="138"/>
      <c r="J332" s="138"/>
      <c r="K332" s="138"/>
      <c r="L332" s="138"/>
      <c r="M332" s="140"/>
      <c r="N332" s="140"/>
      <c r="O332" s="138"/>
      <c r="P332" s="142"/>
      <c r="Q332" s="138"/>
      <c r="R332" s="182"/>
      <c r="S332" s="138"/>
      <c r="T332" s="138"/>
      <c r="U332" s="138"/>
    </row>
    <row r="333" ht="12.75" customHeight="1">
      <c r="A333" s="138"/>
      <c r="B333" s="138"/>
      <c r="C333" s="138"/>
      <c r="D333" s="138"/>
      <c r="E333" s="54"/>
      <c r="F333" s="138"/>
      <c r="G333" s="138"/>
      <c r="H333" s="138"/>
      <c r="I333" s="138"/>
      <c r="J333" s="138"/>
      <c r="K333" s="138"/>
      <c r="L333" s="138"/>
      <c r="M333" s="140"/>
      <c r="N333" s="140"/>
      <c r="O333" s="138"/>
      <c r="P333" s="142"/>
      <c r="Q333" s="138"/>
      <c r="R333" s="182"/>
      <c r="S333" s="138"/>
      <c r="T333" s="138"/>
      <c r="U333" s="138"/>
    </row>
    <row r="334" ht="12.75" customHeight="1">
      <c r="A334" s="138"/>
      <c r="B334" s="138"/>
      <c r="C334" s="138"/>
      <c r="D334" s="138"/>
      <c r="E334" s="54"/>
      <c r="F334" s="138"/>
      <c r="G334" s="138"/>
      <c r="H334" s="138"/>
      <c r="I334" s="138"/>
      <c r="J334" s="138"/>
      <c r="K334" s="138"/>
      <c r="L334" s="138"/>
      <c r="M334" s="140"/>
      <c r="N334" s="140"/>
      <c r="O334" s="138"/>
      <c r="P334" s="142"/>
      <c r="Q334" s="138"/>
      <c r="R334" s="182"/>
      <c r="S334" s="138"/>
      <c r="T334" s="138"/>
      <c r="U334" s="138"/>
    </row>
    <row r="335" ht="12.75" customHeight="1">
      <c r="A335" s="138"/>
      <c r="B335" s="138"/>
      <c r="C335" s="138"/>
      <c r="D335" s="138"/>
      <c r="E335" s="54"/>
      <c r="F335" s="138"/>
      <c r="G335" s="138"/>
      <c r="H335" s="138"/>
      <c r="I335" s="138"/>
      <c r="J335" s="138"/>
      <c r="K335" s="138"/>
      <c r="L335" s="138"/>
      <c r="M335" s="140"/>
      <c r="N335" s="140"/>
      <c r="O335" s="138"/>
      <c r="P335" s="142"/>
      <c r="Q335" s="138"/>
      <c r="R335" s="182"/>
      <c r="S335" s="138"/>
      <c r="T335" s="138"/>
      <c r="U335" s="138"/>
    </row>
    <row r="336" ht="12.75" customHeight="1">
      <c r="A336" s="138"/>
      <c r="B336" s="138"/>
      <c r="C336" s="138"/>
      <c r="D336" s="138"/>
      <c r="E336" s="54"/>
      <c r="F336" s="138"/>
      <c r="G336" s="138"/>
      <c r="H336" s="138"/>
      <c r="I336" s="138"/>
      <c r="J336" s="138"/>
      <c r="K336" s="138"/>
      <c r="L336" s="138"/>
      <c r="M336" s="140"/>
      <c r="N336" s="140"/>
      <c r="O336" s="138"/>
      <c r="P336" s="142"/>
      <c r="Q336" s="138"/>
      <c r="R336" s="182"/>
      <c r="S336" s="138"/>
      <c r="T336" s="138"/>
      <c r="U336" s="138"/>
    </row>
    <row r="337" ht="12.75" customHeight="1">
      <c r="A337" s="138"/>
      <c r="B337" s="138"/>
      <c r="C337" s="138"/>
      <c r="D337" s="138"/>
      <c r="E337" s="54"/>
      <c r="F337" s="138"/>
      <c r="G337" s="138"/>
      <c r="H337" s="138"/>
      <c r="I337" s="138"/>
      <c r="J337" s="138"/>
      <c r="K337" s="138"/>
      <c r="L337" s="138"/>
      <c r="M337" s="140"/>
      <c r="N337" s="140"/>
      <c r="O337" s="138"/>
      <c r="P337" s="142"/>
      <c r="Q337" s="138"/>
      <c r="R337" s="182"/>
      <c r="S337" s="138"/>
      <c r="T337" s="138"/>
      <c r="U337" s="138"/>
    </row>
    <row r="338" ht="12.75" customHeight="1">
      <c r="A338" s="138"/>
      <c r="B338" s="138"/>
      <c r="C338" s="138"/>
      <c r="D338" s="138"/>
      <c r="E338" s="54"/>
      <c r="F338" s="138"/>
      <c r="G338" s="138"/>
      <c r="H338" s="138"/>
      <c r="I338" s="138"/>
      <c r="J338" s="138"/>
      <c r="K338" s="138"/>
      <c r="L338" s="138"/>
      <c r="M338" s="140"/>
      <c r="N338" s="140"/>
      <c r="O338" s="138"/>
      <c r="P338" s="142"/>
      <c r="Q338" s="138"/>
      <c r="R338" s="182"/>
      <c r="S338" s="138"/>
      <c r="T338" s="138"/>
      <c r="U338" s="138"/>
    </row>
    <row r="339" ht="12.75" customHeight="1">
      <c r="A339" s="138"/>
      <c r="B339" s="138"/>
      <c r="C339" s="138"/>
      <c r="D339" s="138"/>
      <c r="E339" s="54"/>
      <c r="F339" s="138"/>
      <c r="G339" s="138"/>
      <c r="H339" s="138"/>
      <c r="I339" s="138"/>
      <c r="J339" s="138"/>
      <c r="K339" s="138"/>
      <c r="L339" s="138"/>
      <c r="M339" s="140"/>
      <c r="N339" s="140"/>
      <c r="O339" s="138"/>
      <c r="P339" s="142"/>
      <c r="Q339" s="138"/>
      <c r="R339" s="182"/>
      <c r="S339" s="138"/>
      <c r="T339" s="138"/>
      <c r="U339" s="138"/>
    </row>
    <row r="340" ht="12.75" customHeight="1">
      <c r="A340" s="138"/>
      <c r="B340" s="138"/>
      <c r="C340" s="138"/>
      <c r="D340" s="138"/>
      <c r="E340" s="54"/>
      <c r="F340" s="138"/>
      <c r="G340" s="138"/>
      <c r="H340" s="138"/>
      <c r="I340" s="138"/>
      <c r="J340" s="138"/>
      <c r="K340" s="138"/>
      <c r="L340" s="138"/>
      <c r="M340" s="140"/>
      <c r="N340" s="140"/>
      <c r="O340" s="138"/>
      <c r="P340" s="142"/>
      <c r="Q340" s="138"/>
      <c r="R340" s="182"/>
      <c r="S340" s="138"/>
      <c r="T340" s="138"/>
      <c r="U340" s="138"/>
    </row>
    <row r="341" ht="12.75" customHeight="1">
      <c r="A341" s="138"/>
      <c r="B341" s="138"/>
      <c r="C341" s="138"/>
      <c r="D341" s="138"/>
      <c r="E341" s="54"/>
      <c r="F341" s="138"/>
      <c r="G341" s="138"/>
      <c r="H341" s="138"/>
      <c r="I341" s="138"/>
      <c r="J341" s="138"/>
      <c r="K341" s="138"/>
      <c r="L341" s="138"/>
      <c r="M341" s="140"/>
      <c r="N341" s="140"/>
      <c r="O341" s="138"/>
      <c r="P341" s="142"/>
      <c r="Q341" s="138"/>
      <c r="R341" s="182"/>
      <c r="S341" s="138"/>
      <c r="T341" s="138"/>
      <c r="U341" s="138"/>
    </row>
    <row r="342" ht="12.75" customHeight="1">
      <c r="A342" s="138"/>
      <c r="B342" s="138"/>
      <c r="C342" s="138"/>
      <c r="D342" s="138"/>
      <c r="E342" s="54"/>
      <c r="F342" s="138"/>
      <c r="G342" s="138"/>
      <c r="H342" s="138"/>
      <c r="I342" s="138"/>
      <c r="J342" s="138"/>
      <c r="K342" s="138"/>
      <c r="L342" s="138"/>
      <c r="M342" s="140"/>
      <c r="N342" s="140"/>
      <c r="O342" s="138"/>
      <c r="P342" s="142"/>
      <c r="Q342" s="138"/>
      <c r="R342" s="182"/>
      <c r="S342" s="138"/>
      <c r="T342" s="138"/>
      <c r="U342" s="138"/>
    </row>
    <row r="343" ht="12.75" customHeight="1">
      <c r="A343" s="138"/>
      <c r="B343" s="138"/>
      <c r="C343" s="138"/>
      <c r="D343" s="138"/>
      <c r="E343" s="54"/>
      <c r="F343" s="138"/>
      <c r="G343" s="138"/>
      <c r="H343" s="138"/>
      <c r="I343" s="138"/>
      <c r="J343" s="138"/>
      <c r="K343" s="138"/>
      <c r="L343" s="138"/>
      <c r="M343" s="140"/>
      <c r="N343" s="140"/>
      <c r="O343" s="138"/>
      <c r="P343" s="142"/>
      <c r="Q343" s="138"/>
      <c r="R343" s="182"/>
      <c r="S343" s="138"/>
      <c r="T343" s="138"/>
      <c r="U343" s="138"/>
    </row>
    <row r="344" ht="12.75" customHeight="1">
      <c r="A344" s="138"/>
      <c r="B344" s="138"/>
      <c r="C344" s="138"/>
      <c r="D344" s="138"/>
      <c r="E344" s="54"/>
      <c r="F344" s="138"/>
      <c r="G344" s="138"/>
      <c r="H344" s="138"/>
      <c r="I344" s="138"/>
      <c r="J344" s="138"/>
      <c r="K344" s="138"/>
      <c r="L344" s="138"/>
      <c r="M344" s="140"/>
      <c r="N344" s="140"/>
      <c r="O344" s="138"/>
      <c r="P344" s="142"/>
      <c r="Q344" s="138"/>
      <c r="R344" s="182"/>
      <c r="S344" s="138"/>
      <c r="T344" s="138"/>
      <c r="U344" s="138"/>
    </row>
    <row r="345" ht="12.75" customHeight="1">
      <c r="A345" s="138"/>
      <c r="B345" s="138"/>
      <c r="C345" s="138"/>
      <c r="D345" s="138"/>
      <c r="E345" s="54"/>
      <c r="F345" s="138"/>
      <c r="G345" s="138"/>
      <c r="H345" s="138"/>
      <c r="I345" s="138"/>
      <c r="J345" s="138"/>
      <c r="K345" s="138"/>
      <c r="L345" s="138"/>
      <c r="M345" s="140"/>
      <c r="N345" s="140"/>
      <c r="O345" s="138"/>
      <c r="P345" s="142"/>
      <c r="Q345" s="138"/>
      <c r="R345" s="182"/>
      <c r="S345" s="138"/>
      <c r="T345" s="138"/>
      <c r="U345" s="138"/>
    </row>
    <row r="346" ht="12.75" customHeight="1">
      <c r="A346" s="138"/>
      <c r="B346" s="138"/>
      <c r="C346" s="138"/>
      <c r="D346" s="138"/>
      <c r="E346" s="54"/>
      <c r="F346" s="138"/>
      <c r="G346" s="138"/>
      <c r="H346" s="138"/>
      <c r="I346" s="138"/>
      <c r="J346" s="138"/>
      <c r="K346" s="138"/>
      <c r="L346" s="138"/>
      <c r="M346" s="140"/>
      <c r="N346" s="140"/>
      <c r="O346" s="138"/>
      <c r="P346" s="142"/>
      <c r="Q346" s="138"/>
      <c r="R346" s="182"/>
      <c r="S346" s="138"/>
      <c r="T346" s="138"/>
      <c r="U346" s="138"/>
    </row>
    <row r="347" ht="12.75" customHeight="1">
      <c r="A347" s="138"/>
      <c r="B347" s="138"/>
      <c r="C347" s="138"/>
      <c r="D347" s="138"/>
      <c r="E347" s="54"/>
      <c r="F347" s="138"/>
      <c r="G347" s="138"/>
      <c r="H347" s="138"/>
      <c r="I347" s="138"/>
      <c r="J347" s="138"/>
      <c r="K347" s="138"/>
      <c r="L347" s="138"/>
      <c r="M347" s="140"/>
      <c r="N347" s="140"/>
      <c r="O347" s="138"/>
      <c r="P347" s="142"/>
      <c r="Q347" s="138"/>
      <c r="R347" s="182"/>
      <c r="S347" s="138"/>
      <c r="T347" s="138"/>
      <c r="U347" s="138"/>
    </row>
    <row r="348" ht="12.75" customHeight="1">
      <c r="A348" s="138"/>
      <c r="B348" s="138"/>
      <c r="C348" s="138"/>
      <c r="D348" s="138"/>
      <c r="E348" s="54"/>
      <c r="F348" s="138"/>
      <c r="G348" s="138"/>
      <c r="H348" s="138"/>
      <c r="I348" s="138"/>
      <c r="J348" s="138"/>
      <c r="K348" s="138"/>
      <c r="L348" s="138"/>
      <c r="M348" s="140"/>
      <c r="N348" s="140"/>
      <c r="O348" s="138"/>
      <c r="P348" s="142"/>
      <c r="Q348" s="138"/>
      <c r="R348" s="182"/>
      <c r="S348" s="138"/>
      <c r="T348" s="138"/>
      <c r="U348" s="138"/>
    </row>
    <row r="349" ht="12.75" customHeight="1">
      <c r="A349" s="138"/>
      <c r="B349" s="138"/>
      <c r="C349" s="138"/>
      <c r="D349" s="138"/>
      <c r="E349" s="54"/>
      <c r="F349" s="138"/>
      <c r="G349" s="138"/>
      <c r="H349" s="138"/>
      <c r="I349" s="138"/>
      <c r="J349" s="138"/>
      <c r="K349" s="138"/>
      <c r="L349" s="138"/>
      <c r="M349" s="140"/>
      <c r="N349" s="140"/>
      <c r="O349" s="138"/>
      <c r="P349" s="142"/>
      <c r="Q349" s="138"/>
      <c r="R349" s="182"/>
      <c r="S349" s="138"/>
      <c r="T349" s="138"/>
      <c r="U349" s="138"/>
    </row>
    <row r="350" ht="12.75" customHeight="1">
      <c r="A350" s="138"/>
      <c r="B350" s="138"/>
      <c r="C350" s="138"/>
      <c r="D350" s="138"/>
      <c r="E350" s="54"/>
      <c r="F350" s="138"/>
      <c r="G350" s="138"/>
      <c r="H350" s="138"/>
      <c r="I350" s="138"/>
      <c r="J350" s="138"/>
      <c r="K350" s="138"/>
      <c r="L350" s="138"/>
      <c r="M350" s="140"/>
      <c r="N350" s="140"/>
      <c r="O350" s="138"/>
      <c r="P350" s="142"/>
      <c r="Q350" s="138"/>
      <c r="R350" s="182"/>
      <c r="S350" s="138"/>
      <c r="T350" s="138"/>
      <c r="U350" s="138"/>
    </row>
    <row r="351" ht="12.75" customHeight="1">
      <c r="A351" s="138"/>
      <c r="B351" s="138"/>
      <c r="C351" s="138"/>
      <c r="D351" s="138"/>
      <c r="E351" s="54"/>
      <c r="F351" s="138"/>
      <c r="G351" s="138"/>
      <c r="H351" s="138"/>
      <c r="I351" s="138"/>
      <c r="J351" s="138"/>
      <c r="K351" s="138"/>
      <c r="L351" s="138"/>
      <c r="M351" s="140"/>
      <c r="N351" s="140"/>
      <c r="O351" s="138"/>
      <c r="P351" s="142"/>
      <c r="Q351" s="138"/>
      <c r="R351" s="182"/>
      <c r="S351" s="138"/>
      <c r="T351" s="138"/>
      <c r="U351" s="138"/>
    </row>
    <row r="352" ht="12.75" customHeight="1">
      <c r="A352" s="138"/>
      <c r="B352" s="138"/>
      <c r="C352" s="138"/>
      <c r="D352" s="138"/>
      <c r="E352" s="54"/>
      <c r="F352" s="138"/>
      <c r="G352" s="138"/>
      <c r="H352" s="138"/>
      <c r="I352" s="138"/>
      <c r="J352" s="138"/>
      <c r="K352" s="138"/>
      <c r="L352" s="138"/>
      <c r="M352" s="140"/>
      <c r="N352" s="140"/>
      <c r="O352" s="138"/>
      <c r="P352" s="142"/>
      <c r="Q352" s="138"/>
      <c r="R352" s="182"/>
      <c r="S352" s="138"/>
      <c r="T352" s="138"/>
      <c r="U352" s="138"/>
    </row>
    <row r="353" ht="12.75" customHeight="1">
      <c r="A353" s="138"/>
      <c r="B353" s="138"/>
      <c r="C353" s="138"/>
      <c r="D353" s="138"/>
      <c r="E353" s="54"/>
      <c r="F353" s="138"/>
      <c r="G353" s="138"/>
      <c r="H353" s="138"/>
      <c r="I353" s="138"/>
      <c r="J353" s="138"/>
      <c r="K353" s="138"/>
      <c r="L353" s="138"/>
      <c r="M353" s="140"/>
      <c r="N353" s="140"/>
      <c r="O353" s="138"/>
      <c r="P353" s="142"/>
      <c r="Q353" s="138"/>
      <c r="R353" s="182"/>
      <c r="S353" s="138"/>
      <c r="T353" s="138"/>
      <c r="U353" s="138"/>
    </row>
    <row r="354" ht="12.75" customHeight="1">
      <c r="A354" s="138"/>
      <c r="B354" s="138"/>
      <c r="C354" s="138"/>
      <c r="D354" s="138"/>
      <c r="E354" s="54"/>
      <c r="F354" s="138"/>
      <c r="G354" s="138"/>
      <c r="H354" s="138"/>
      <c r="I354" s="138"/>
      <c r="J354" s="138"/>
      <c r="K354" s="138"/>
      <c r="L354" s="138"/>
      <c r="M354" s="140"/>
      <c r="N354" s="140"/>
      <c r="O354" s="138"/>
      <c r="P354" s="142"/>
      <c r="Q354" s="138"/>
      <c r="R354" s="182"/>
      <c r="S354" s="138"/>
      <c r="T354" s="138"/>
      <c r="U354" s="138"/>
    </row>
    <row r="355" ht="12.75" customHeight="1">
      <c r="A355" s="138"/>
      <c r="B355" s="138"/>
      <c r="C355" s="138"/>
      <c r="D355" s="138"/>
      <c r="E355" s="54"/>
      <c r="F355" s="138"/>
      <c r="G355" s="138"/>
      <c r="H355" s="138"/>
      <c r="I355" s="138"/>
      <c r="J355" s="138"/>
      <c r="K355" s="138"/>
      <c r="L355" s="138"/>
      <c r="M355" s="140"/>
      <c r="N355" s="140"/>
      <c r="O355" s="138"/>
      <c r="P355" s="142"/>
      <c r="Q355" s="138"/>
      <c r="R355" s="182"/>
      <c r="S355" s="138"/>
      <c r="T355" s="138"/>
      <c r="U355" s="138"/>
    </row>
    <row r="356" ht="12.75" customHeight="1">
      <c r="A356" s="138"/>
      <c r="B356" s="138"/>
      <c r="C356" s="138"/>
      <c r="D356" s="138"/>
      <c r="E356" s="54"/>
      <c r="F356" s="138"/>
      <c r="G356" s="138"/>
      <c r="H356" s="138"/>
      <c r="I356" s="138"/>
      <c r="J356" s="138"/>
      <c r="K356" s="138"/>
      <c r="L356" s="138"/>
      <c r="M356" s="140"/>
      <c r="N356" s="140"/>
      <c r="O356" s="138"/>
      <c r="P356" s="142"/>
      <c r="Q356" s="138"/>
      <c r="R356" s="182"/>
      <c r="S356" s="138"/>
      <c r="T356" s="138"/>
      <c r="U356" s="138"/>
    </row>
    <row r="357" ht="12.75" customHeight="1">
      <c r="A357" s="138"/>
      <c r="B357" s="138"/>
      <c r="C357" s="138"/>
      <c r="D357" s="138"/>
      <c r="E357" s="54"/>
      <c r="F357" s="138"/>
      <c r="G357" s="138"/>
      <c r="H357" s="138"/>
      <c r="I357" s="138"/>
      <c r="J357" s="138"/>
      <c r="K357" s="138"/>
      <c r="L357" s="138"/>
      <c r="M357" s="140"/>
      <c r="N357" s="140"/>
      <c r="O357" s="138"/>
      <c r="P357" s="142"/>
      <c r="Q357" s="138"/>
      <c r="R357" s="182"/>
      <c r="S357" s="138"/>
      <c r="T357" s="138"/>
      <c r="U357" s="138"/>
    </row>
    <row r="358" ht="12.75" customHeight="1">
      <c r="A358" s="138"/>
      <c r="B358" s="138"/>
      <c r="C358" s="138"/>
      <c r="D358" s="138"/>
      <c r="E358" s="54"/>
      <c r="F358" s="138"/>
      <c r="G358" s="138"/>
      <c r="H358" s="138"/>
      <c r="I358" s="138"/>
      <c r="J358" s="138"/>
      <c r="K358" s="138"/>
      <c r="L358" s="138"/>
      <c r="M358" s="140"/>
      <c r="N358" s="140"/>
      <c r="O358" s="138"/>
      <c r="P358" s="142"/>
      <c r="Q358" s="138"/>
      <c r="R358" s="182"/>
      <c r="S358" s="138"/>
      <c r="T358" s="138"/>
      <c r="U358" s="138"/>
    </row>
    <row r="359" ht="12.75" customHeight="1">
      <c r="A359" s="138"/>
      <c r="B359" s="138"/>
      <c r="C359" s="138"/>
      <c r="D359" s="138"/>
      <c r="E359" s="54"/>
      <c r="F359" s="138"/>
      <c r="G359" s="138"/>
      <c r="H359" s="138"/>
      <c r="I359" s="138"/>
      <c r="J359" s="138"/>
      <c r="K359" s="138"/>
      <c r="L359" s="138"/>
      <c r="M359" s="140"/>
      <c r="N359" s="140"/>
      <c r="O359" s="138"/>
      <c r="P359" s="142"/>
      <c r="Q359" s="138"/>
      <c r="R359" s="182"/>
      <c r="S359" s="138"/>
      <c r="T359" s="138"/>
      <c r="U359" s="138"/>
    </row>
    <row r="360" ht="12.75" customHeight="1">
      <c r="A360" s="138"/>
      <c r="B360" s="138"/>
      <c r="C360" s="138"/>
      <c r="D360" s="138"/>
      <c r="E360" s="54"/>
      <c r="F360" s="138"/>
      <c r="G360" s="138"/>
      <c r="H360" s="138"/>
      <c r="I360" s="138"/>
      <c r="J360" s="138"/>
      <c r="K360" s="138"/>
      <c r="L360" s="138"/>
      <c r="M360" s="140"/>
      <c r="N360" s="140"/>
      <c r="O360" s="138"/>
      <c r="P360" s="142"/>
      <c r="Q360" s="138"/>
      <c r="R360" s="182"/>
      <c r="S360" s="138"/>
      <c r="T360" s="138"/>
      <c r="U360" s="138"/>
    </row>
    <row r="361" ht="12.75" customHeight="1">
      <c r="A361" s="138"/>
      <c r="B361" s="138"/>
      <c r="C361" s="138"/>
      <c r="D361" s="138"/>
      <c r="E361" s="54"/>
      <c r="F361" s="138"/>
      <c r="G361" s="138"/>
      <c r="H361" s="138"/>
      <c r="I361" s="138"/>
      <c r="J361" s="138"/>
      <c r="K361" s="138"/>
      <c r="L361" s="138"/>
      <c r="M361" s="140"/>
      <c r="N361" s="140"/>
      <c r="O361" s="138"/>
      <c r="P361" s="142"/>
      <c r="Q361" s="138"/>
      <c r="R361" s="182"/>
      <c r="S361" s="138"/>
      <c r="T361" s="138"/>
      <c r="U361" s="138"/>
    </row>
    <row r="362" ht="12.75" customHeight="1">
      <c r="A362" s="138"/>
      <c r="B362" s="138"/>
      <c r="C362" s="138"/>
      <c r="D362" s="138"/>
      <c r="E362" s="54"/>
      <c r="F362" s="138"/>
      <c r="G362" s="138"/>
      <c r="H362" s="138"/>
      <c r="I362" s="138"/>
      <c r="J362" s="138"/>
      <c r="K362" s="138"/>
      <c r="L362" s="138"/>
      <c r="M362" s="140"/>
      <c r="N362" s="140"/>
      <c r="O362" s="138"/>
      <c r="P362" s="142"/>
      <c r="Q362" s="138"/>
      <c r="R362" s="182"/>
      <c r="S362" s="138"/>
      <c r="T362" s="138"/>
      <c r="U362" s="138"/>
    </row>
    <row r="363" ht="12.75" customHeight="1">
      <c r="A363" s="138"/>
      <c r="B363" s="138"/>
      <c r="C363" s="138"/>
      <c r="D363" s="138"/>
      <c r="E363" s="54"/>
      <c r="F363" s="138"/>
      <c r="G363" s="138"/>
      <c r="H363" s="138"/>
      <c r="I363" s="138"/>
      <c r="J363" s="138"/>
      <c r="K363" s="138"/>
      <c r="L363" s="138"/>
      <c r="M363" s="140"/>
      <c r="N363" s="140"/>
      <c r="O363" s="138"/>
      <c r="P363" s="142"/>
      <c r="Q363" s="138"/>
      <c r="R363" s="182"/>
      <c r="S363" s="138"/>
      <c r="T363" s="138"/>
      <c r="U363" s="138"/>
    </row>
    <row r="364" ht="12.75" customHeight="1">
      <c r="A364" s="138"/>
      <c r="B364" s="138"/>
      <c r="C364" s="138"/>
      <c r="D364" s="138"/>
      <c r="E364" s="54"/>
      <c r="F364" s="138"/>
      <c r="G364" s="138"/>
      <c r="H364" s="138"/>
      <c r="I364" s="138"/>
      <c r="J364" s="138"/>
      <c r="K364" s="138"/>
      <c r="L364" s="138"/>
      <c r="M364" s="140"/>
      <c r="N364" s="140"/>
      <c r="O364" s="138"/>
      <c r="P364" s="142"/>
      <c r="Q364" s="138"/>
      <c r="R364" s="182"/>
      <c r="S364" s="138"/>
      <c r="T364" s="138"/>
      <c r="U364" s="138"/>
    </row>
    <row r="365" ht="12.75" customHeight="1">
      <c r="A365" s="138"/>
      <c r="B365" s="138"/>
      <c r="C365" s="138"/>
      <c r="D365" s="138"/>
      <c r="E365" s="54"/>
      <c r="F365" s="138"/>
      <c r="G365" s="138"/>
      <c r="H365" s="138"/>
      <c r="I365" s="138"/>
      <c r="J365" s="138"/>
      <c r="K365" s="138"/>
      <c r="L365" s="138"/>
      <c r="M365" s="140"/>
      <c r="N365" s="140"/>
      <c r="O365" s="138"/>
      <c r="P365" s="142"/>
      <c r="Q365" s="138"/>
      <c r="R365" s="182"/>
      <c r="S365" s="138"/>
      <c r="T365" s="138"/>
      <c r="U365" s="138"/>
    </row>
    <row r="366" ht="12.75" customHeight="1">
      <c r="A366" s="138"/>
      <c r="B366" s="138"/>
      <c r="C366" s="138"/>
      <c r="D366" s="138"/>
      <c r="E366" s="54"/>
      <c r="F366" s="138"/>
      <c r="G366" s="138"/>
      <c r="H366" s="138"/>
      <c r="I366" s="138"/>
      <c r="J366" s="138"/>
      <c r="K366" s="138"/>
      <c r="L366" s="138"/>
      <c r="M366" s="140"/>
      <c r="N366" s="140"/>
      <c r="O366" s="138"/>
      <c r="P366" s="142"/>
      <c r="Q366" s="138"/>
      <c r="R366" s="182"/>
      <c r="S366" s="138"/>
      <c r="T366" s="138"/>
      <c r="U366" s="138"/>
    </row>
    <row r="367" ht="12.75" customHeight="1">
      <c r="A367" s="138"/>
      <c r="B367" s="138"/>
      <c r="C367" s="138"/>
      <c r="D367" s="138"/>
      <c r="E367" s="54"/>
      <c r="F367" s="138"/>
      <c r="G367" s="138"/>
      <c r="H367" s="138"/>
      <c r="I367" s="138"/>
      <c r="J367" s="138"/>
      <c r="K367" s="138"/>
      <c r="L367" s="138"/>
      <c r="M367" s="140"/>
      <c r="N367" s="140"/>
      <c r="O367" s="138"/>
      <c r="P367" s="142"/>
      <c r="Q367" s="138"/>
      <c r="R367" s="182"/>
      <c r="S367" s="138"/>
      <c r="T367" s="138"/>
      <c r="U367" s="138"/>
    </row>
    <row r="368" ht="12.75" customHeight="1">
      <c r="A368" s="138"/>
      <c r="B368" s="138"/>
      <c r="C368" s="138"/>
      <c r="D368" s="138"/>
      <c r="E368" s="54"/>
      <c r="F368" s="138"/>
      <c r="G368" s="138"/>
      <c r="H368" s="138"/>
      <c r="I368" s="138"/>
      <c r="J368" s="138"/>
      <c r="K368" s="138"/>
      <c r="L368" s="138"/>
      <c r="M368" s="140"/>
      <c r="N368" s="140"/>
      <c r="O368" s="138"/>
      <c r="P368" s="142"/>
      <c r="Q368" s="138"/>
      <c r="R368" s="182"/>
      <c r="S368" s="138"/>
      <c r="T368" s="138"/>
      <c r="U368" s="138"/>
    </row>
    <row r="369" ht="12.75" customHeight="1">
      <c r="A369" s="138"/>
      <c r="B369" s="138"/>
      <c r="C369" s="138"/>
      <c r="D369" s="138"/>
      <c r="E369" s="54"/>
      <c r="F369" s="138"/>
      <c r="G369" s="138"/>
      <c r="H369" s="138"/>
      <c r="I369" s="138"/>
      <c r="J369" s="138"/>
      <c r="K369" s="138"/>
      <c r="L369" s="138"/>
      <c r="M369" s="140"/>
      <c r="N369" s="140"/>
      <c r="O369" s="138"/>
      <c r="P369" s="142"/>
      <c r="Q369" s="138"/>
      <c r="R369" s="182"/>
      <c r="S369" s="138"/>
      <c r="T369" s="138"/>
      <c r="U369" s="138"/>
    </row>
    <row r="370" ht="12.75" customHeight="1">
      <c r="A370" s="138"/>
      <c r="B370" s="138"/>
      <c r="C370" s="138"/>
      <c r="D370" s="138"/>
      <c r="E370" s="54"/>
      <c r="F370" s="138"/>
      <c r="G370" s="138"/>
      <c r="H370" s="138"/>
      <c r="I370" s="138"/>
      <c r="J370" s="138"/>
      <c r="K370" s="138"/>
      <c r="L370" s="138"/>
      <c r="M370" s="140"/>
      <c r="N370" s="140"/>
      <c r="O370" s="138"/>
      <c r="P370" s="142"/>
      <c r="Q370" s="138"/>
      <c r="R370" s="182"/>
      <c r="S370" s="138"/>
      <c r="T370" s="138"/>
      <c r="U370" s="138"/>
    </row>
    <row r="371" ht="12.75" customHeight="1">
      <c r="A371" s="138"/>
      <c r="B371" s="138"/>
      <c r="C371" s="138"/>
      <c r="D371" s="138"/>
      <c r="E371" s="54"/>
      <c r="F371" s="138"/>
      <c r="G371" s="138"/>
      <c r="H371" s="138"/>
      <c r="I371" s="138"/>
      <c r="J371" s="138"/>
      <c r="K371" s="138"/>
      <c r="L371" s="138"/>
      <c r="M371" s="140"/>
      <c r="N371" s="140"/>
      <c r="O371" s="138"/>
      <c r="P371" s="142"/>
      <c r="Q371" s="138"/>
      <c r="R371" s="182"/>
      <c r="S371" s="138"/>
      <c r="T371" s="138"/>
      <c r="U371" s="138"/>
    </row>
    <row r="372" ht="12.75" customHeight="1">
      <c r="A372" s="138"/>
      <c r="B372" s="138"/>
      <c r="C372" s="138"/>
      <c r="D372" s="138"/>
      <c r="E372" s="54"/>
      <c r="F372" s="138"/>
      <c r="G372" s="138"/>
      <c r="H372" s="138"/>
      <c r="I372" s="138"/>
      <c r="J372" s="138"/>
      <c r="K372" s="138"/>
      <c r="L372" s="138"/>
      <c r="M372" s="140"/>
      <c r="N372" s="140"/>
      <c r="O372" s="138"/>
      <c r="P372" s="142"/>
      <c r="Q372" s="138"/>
      <c r="R372" s="182"/>
      <c r="S372" s="138"/>
      <c r="T372" s="138"/>
      <c r="U372" s="138"/>
    </row>
    <row r="373" ht="12.75" customHeight="1">
      <c r="A373" s="138"/>
      <c r="B373" s="138"/>
      <c r="C373" s="138"/>
      <c r="D373" s="138"/>
      <c r="E373" s="54"/>
      <c r="F373" s="138"/>
      <c r="G373" s="138"/>
      <c r="H373" s="138"/>
      <c r="I373" s="138"/>
      <c r="J373" s="138"/>
      <c r="K373" s="138"/>
      <c r="L373" s="138"/>
      <c r="M373" s="140"/>
      <c r="N373" s="140"/>
      <c r="O373" s="138"/>
      <c r="P373" s="142"/>
      <c r="Q373" s="138"/>
      <c r="R373" s="182"/>
      <c r="S373" s="138"/>
      <c r="T373" s="138"/>
      <c r="U373" s="138"/>
    </row>
    <row r="374" ht="12.75" customHeight="1">
      <c r="A374" s="138"/>
      <c r="B374" s="138"/>
      <c r="C374" s="138"/>
      <c r="D374" s="138"/>
      <c r="E374" s="54"/>
      <c r="F374" s="138"/>
      <c r="G374" s="138"/>
      <c r="H374" s="138"/>
      <c r="I374" s="138"/>
      <c r="J374" s="138"/>
      <c r="K374" s="138"/>
      <c r="L374" s="138"/>
      <c r="M374" s="140"/>
      <c r="N374" s="140"/>
      <c r="O374" s="138"/>
      <c r="P374" s="142"/>
      <c r="Q374" s="138"/>
      <c r="R374" s="182"/>
      <c r="S374" s="138"/>
      <c r="T374" s="138"/>
      <c r="U374" s="138"/>
    </row>
    <row r="375" ht="12.75" customHeight="1">
      <c r="A375" s="138"/>
      <c r="B375" s="138"/>
      <c r="C375" s="138"/>
      <c r="D375" s="138"/>
      <c r="E375" s="54"/>
      <c r="F375" s="138"/>
      <c r="G375" s="138"/>
      <c r="H375" s="138"/>
      <c r="I375" s="138"/>
      <c r="J375" s="138"/>
      <c r="K375" s="138"/>
      <c r="L375" s="138"/>
      <c r="M375" s="140"/>
      <c r="N375" s="140"/>
      <c r="O375" s="138"/>
      <c r="P375" s="142"/>
      <c r="Q375" s="138"/>
      <c r="R375" s="182"/>
      <c r="S375" s="138"/>
      <c r="T375" s="138"/>
      <c r="U375" s="138"/>
    </row>
    <row r="376" ht="12.75" customHeight="1">
      <c r="A376" s="138"/>
      <c r="B376" s="138"/>
      <c r="C376" s="138"/>
      <c r="D376" s="138"/>
      <c r="E376" s="54"/>
      <c r="F376" s="138"/>
      <c r="G376" s="138"/>
      <c r="H376" s="138"/>
      <c r="I376" s="138"/>
      <c r="J376" s="138"/>
      <c r="K376" s="138"/>
      <c r="L376" s="138"/>
      <c r="M376" s="140"/>
      <c r="N376" s="140"/>
      <c r="O376" s="138"/>
      <c r="P376" s="142"/>
      <c r="Q376" s="138"/>
      <c r="R376" s="182"/>
      <c r="S376" s="138"/>
      <c r="T376" s="138"/>
      <c r="U376" s="138"/>
    </row>
    <row r="377" ht="12.75" customHeight="1">
      <c r="A377" s="138"/>
      <c r="B377" s="138"/>
      <c r="C377" s="138"/>
      <c r="D377" s="138"/>
      <c r="E377" s="54"/>
      <c r="F377" s="138"/>
      <c r="G377" s="138"/>
      <c r="H377" s="138"/>
      <c r="I377" s="138"/>
      <c r="J377" s="138"/>
      <c r="K377" s="138"/>
      <c r="L377" s="138"/>
      <c r="M377" s="140"/>
      <c r="N377" s="140"/>
      <c r="O377" s="138"/>
      <c r="P377" s="142"/>
      <c r="Q377" s="138"/>
      <c r="R377" s="182"/>
      <c r="S377" s="138"/>
      <c r="T377" s="138"/>
      <c r="U377" s="138"/>
    </row>
    <row r="378" ht="12.75" customHeight="1">
      <c r="A378" s="138"/>
      <c r="B378" s="138"/>
      <c r="C378" s="138"/>
      <c r="D378" s="138"/>
      <c r="E378" s="54"/>
      <c r="F378" s="138"/>
      <c r="G378" s="138"/>
      <c r="H378" s="138"/>
      <c r="I378" s="138"/>
      <c r="J378" s="138"/>
      <c r="K378" s="138"/>
      <c r="L378" s="138"/>
      <c r="M378" s="140"/>
      <c r="N378" s="140"/>
      <c r="O378" s="138"/>
      <c r="P378" s="142"/>
      <c r="Q378" s="138"/>
      <c r="R378" s="182"/>
      <c r="S378" s="138"/>
      <c r="T378" s="138"/>
      <c r="U378" s="138"/>
    </row>
    <row r="379" ht="12.75" customHeight="1">
      <c r="A379" s="138"/>
      <c r="B379" s="138"/>
      <c r="C379" s="138"/>
      <c r="D379" s="138"/>
      <c r="E379" s="54"/>
      <c r="F379" s="138"/>
      <c r="G379" s="138"/>
      <c r="H379" s="138"/>
      <c r="I379" s="138"/>
      <c r="J379" s="138"/>
      <c r="K379" s="138"/>
      <c r="L379" s="138"/>
      <c r="M379" s="140"/>
      <c r="N379" s="140"/>
      <c r="O379" s="138"/>
      <c r="P379" s="142"/>
      <c r="Q379" s="138"/>
      <c r="R379" s="182"/>
      <c r="S379" s="138"/>
      <c r="T379" s="138"/>
      <c r="U379" s="138"/>
    </row>
    <row r="380" ht="12.75" customHeight="1">
      <c r="A380" s="138"/>
      <c r="B380" s="138"/>
      <c r="C380" s="138"/>
      <c r="D380" s="138"/>
      <c r="E380" s="54"/>
      <c r="F380" s="138"/>
      <c r="G380" s="138"/>
      <c r="H380" s="138"/>
      <c r="I380" s="138"/>
      <c r="J380" s="138"/>
      <c r="K380" s="138"/>
      <c r="L380" s="138"/>
      <c r="M380" s="140"/>
      <c r="N380" s="140"/>
      <c r="O380" s="138"/>
      <c r="P380" s="142"/>
      <c r="Q380" s="138"/>
      <c r="R380" s="182"/>
      <c r="S380" s="138"/>
      <c r="T380" s="138"/>
      <c r="U380" s="138"/>
    </row>
    <row r="381" ht="12.75" customHeight="1">
      <c r="A381" s="138"/>
      <c r="B381" s="138"/>
      <c r="C381" s="138"/>
      <c r="D381" s="138"/>
      <c r="E381" s="54"/>
      <c r="F381" s="138"/>
      <c r="G381" s="138"/>
      <c r="H381" s="138"/>
      <c r="I381" s="138"/>
      <c r="J381" s="138"/>
      <c r="K381" s="138"/>
      <c r="L381" s="138"/>
      <c r="M381" s="140"/>
      <c r="N381" s="140"/>
      <c r="O381" s="138"/>
      <c r="P381" s="142"/>
      <c r="Q381" s="138"/>
      <c r="R381" s="182"/>
      <c r="S381" s="138"/>
      <c r="T381" s="138"/>
      <c r="U381" s="138"/>
    </row>
    <row r="382" ht="12.75" customHeight="1">
      <c r="A382" s="138"/>
      <c r="B382" s="138"/>
      <c r="C382" s="138"/>
      <c r="D382" s="138"/>
      <c r="E382" s="54"/>
      <c r="F382" s="138"/>
      <c r="G382" s="138"/>
      <c r="H382" s="138"/>
      <c r="I382" s="138"/>
      <c r="J382" s="138"/>
      <c r="K382" s="138"/>
      <c r="L382" s="138"/>
      <c r="M382" s="140"/>
      <c r="N382" s="140"/>
      <c r="O382" s="138"/>
      <c r="P382" s="142"/>
      <c r="Q382" s="138"/>
      <c r="R382" s="182"/>
      <c r="S382" s="138"/>
      <c r="T382" s="138"/>
      <c r="U382" s="138"/>
    </row>
    <row r="383" ht="12.75" customHeight="1">
      <c r="A383" s="138"/>
      <c r="B383" s="138"/>
      <c r="C383" s="138"/>
      <c r="D383" s="138"/>
      <c r="E383" s="54"/>
      <c r="F383" s="138"/>
      <c r="G383" s="138"/>
      <c r="H383" s="138"/>
      <c r="I383" s="138"/>
      <c r="J383" s="138"/>
      <c r="K383" s="138"/>
      <c r="L383" s="138"/>
      <c r="M383" s="140"/>
      <c r="N383" s="140"/>
      <c r="O383" s="138"/>
      <c r="P383" s="142"/>
      <c r="Q383" s="138"/>
      <c r="R383" s="182"/>
      <c r="S383" s="138"/>
      <c r="T383" s="138"/>
      <c r="U383" s="138"/>
    </row>
    <row r="384" ht="12.75" customHeight="1">
      <c r="A384" s="138"/>
      <c r="B384" s="138"/>
      <c r="C384" s="138"/>
      <c r="D384" s="138"/>
      <c r="E384" s="54"/>
      <c r="F384" s="138"/>
      <c r="G384" s="138"/>
      <c r="H384" s="138"/>
      <c r="I384" s="138"/>
      <c r="J384" s="138"/>
      <c r="K384" s="138"/>
      <c r="L384" s="138"/>
      <c r="M384" s="140"/>
      <c r="N384" s="140"/>
      <c r="O384" s="138"/>
      <c r="P384" s="142"/>
      <c r="Q384" s="138"/>
      <c r="R384" s="182"/>
      <c r="S384" s="138"/>
      <c r="T384" s="138"/>
      <c r="U384" s="138"/>
    </row>
    <row r="385" ht="12.75" customHeight="1">
      <c r="A385" s="138"/>
      <c r="B385" s="138"/>
      <c r="C385" s="138"/>
      <c r="D385" s="138"/>
      <c r="E385" s="54"/>
      <c r="F385" s="138"/>
      <c r="G385" s="138"/>
      <c r="H385" s="138"/>
      <c r="I385" s="138"/>
      <c r="J385" s="138"/>
      <c r="K385" s="138"/>
      <c r="L385" s="138"/>
      <c r="M385" s="140"/>
      <c r="N385" s="140"/>
      <c r="O385" s="138"/>
      <c r="P385" s="142"/>
      <c r="Q385" s="138"/>
      <c r="R385" s="182"/>
      <c r="S385" s="138"/>
      <c r="T385" s="138"/>
      <c r="U385" s="138"/>
    </row>
    <row r="386" ht="12.75" customHeight="1">
      <c r="A386" s="138"/>
      <c r="B386" s="138"/>
      <c r="C386" s="138"/>
      <c r="D386" s="138"/>
      <c r="E386" s="54"/>
      <c r="F386" s="138"/>
      <c r="G386" s="138"/>
      <c r="H386" s="138"/>
      <c r="I386" s="138"/>
      <c r="J386" s="138"/>
      <c r="K386" s="138"/>
      <c r="L386" s="138"/>
      <c r="M386" s="140"/>
      <c r="N386" s="140"/>
      <c r="O386" s="138"/>
      <c r="P386" s="142"/>
      <c r="Q386" s="138"/>
      <c r="R386" s="182"/>
      <c r="S386" s="138"/>
      <c r="T386" s="138"/>
      <c r="U386" s="138"/>
    </row>
    <row r="387" ht="12.75" customHeight="1">
      <c r="A387" s="138"/>
      <c r="B387" s="138"/>
      <c r="C387" s="138"/>
      <c r="D387" s="138"/>
      <c r="E387" s="54"/>
      <c r="F387" s="138"/>
      <c r="G387" s="138"/>
      <c r="H387" s="138"/>
      <c r="I387" s="138"/>
      <c r="J387" s="138"/>
      <c r="K387" s="138"/>
      <c r="L387" s="138"/>
      <c r="M387" s="140"/>
      <c r="N387" s="140"/>
      <c r="O387" s="138"/>
      <c r="P387" s="142"/>
      <c r="Q387" s="138"/>
      <c r="R387" s="182"/>
      <c r="S387" s="138"/>
      <c r="T387" s="138"/>
      <c r="U387" s="138"/>
    </row>
    <row r="388" ht="12.75" customHeight="1">
      <c r="A388" s="138"/>
      <c r="B388" s="138"/>
      <c r="C388" s="138"/>
      <c r="D388" s="138"/>
      <c r="E388" s="54"/>
      <c r="F388" s="138"/>
      <c r="G388" s="138"/>
      <c r="H388" s="138"/>
      <c r="I388" s="138"/>
      <c r="J388" s="138"/>
      <c r="K388" s="138"/>
      <c r="L388" s="138"/>
      <c r="M388" s="140"/>
      <c r="N388" s="140"/>
      <c r="O388" s="138"/>
      <c r="P388" s="142"/>
      <c r="Q388" s="138"/>
      <c r="R388" s="182"/>
      <c r="S388" s="138"/>
      <c r="T388" s="138"/>
      <c r="U388" s="138"/>
    </row>
    <row r="389" ht="12.75" customHeight="1">
      <c r="A389" s="138"/>
      <c r="B389" s="138"/>
      <c r="C389" s="138"/>
      <c r="D389" s="138"/>
      <c r="E389" s="54"/>
      <c r="F389" s="138"/>
      <c r="G389" s="138"/>
      <c r="H389" s="138"/>
      <c r="I389" s="138"/>
      <c r="J389" s="138"/>
      <c r="K389" s="138"/>
      <c r="L389" s="138"/>
      <c r="M389" s="140"/>
      <c r="N389" s="140"/>
      <c r="O389" s="138"/>
      <c r="P389" s="142"/>
      <c r="Q389" s="138"/>
      <c r="R389" s="182"/>
      <c r="S389" s="138"/>
      <c r="T389" s="138"/>
      <c r="U389" s="138"/>
    </row>
    <row r="390" ht="12.75" customHeight="1">
      <c r="A390" s="138"/>
      <c r="B390" s="138"/>
      <c r="C390" s="138"/>
      <c r="D390" s="138"/>
      <c r="E390" s="54"/>
      <c r="F390" s="138"/>
      <c r="G390" s="138"/>
      <c r="H390" s="138"/>
      <c r="I390" s="138"/>
      <c r="J390" s="138"/>
      <c r="K390" s="138"/>
      <c r="L390" s="138"/>
      <c r="M390" s="140"/>
      <c r="N390" s="140"/>
      <c r="O390" s="138"/>
      <c r="P390" s="142"/>
      <c r="Q390" s="138"/>
      <c r="R390" s="182"/>
      <c r="S390" s="138"/>
      <c r="T390" s="138"/>
      <c r="U390" s="138"/>
    </row>
    <row r="391" ht="12.75" customHeight="1">
      <c r="A391" s="138"/>
      <c r="B391" s="138"/>
      <c r="C391" s="138"/>
      <c r="D391" s="138"/>
      <c r="E391" s="54"/>
      <c r="F391" s="138"/>
      <c r="G391" s="138"/>
      <c r="H391" s="138"/>
      <c r="I391" s="138"/>
      <c r="J391" s="138"/>
      <c r="K391" s="138"/>
      <c r="L391" s="138"/>
      <c r="M391" s="140"/>
      <c r="N391" s="140"/>
      <c r="O391" s="138"/>
      <c r="P391" s="142"/>
      <c r="Q391" s="138"/>
      <c r="R391" s="182"/>
      <c r="S391" s="138"/>
      <c r="T391" s="138"/>
      <c r="U391" s="138"/>
    </row>
    <row r="392" ht="12.75" customHeight="1">
      <c r="A392" s="138"/>
      <c r="B392" s="138"/>
      <c r="C392" s="138"/>
      <c r="D392" s="138"/>
      <c r="E392" s="54"/>
      <c r="F392" s="138"/>
      <c r="G392" s="138"/>
      <c r="H392" s="138"/>
      <c r="I392" s="138"/>
      <c r="J392" s="138"/>
      <c r="K392" s="138"/>
      <c r="L392" s="138"/>
      <c r="M392" s="140"/>
      <c r="N392" s="140"/>
      <c r="O392" s="138"/>
      <c r="P392" s="142"/>
      <c r="Q392" s="138"/>
      <c r="R392" s="182"/>
      <c r="S392" s="138"/>
      <c r="T392" s="138"/>
      <c r="U392" s="138"/>
    </row>
    <row r="393" ht="12.75" customHeight="1">
      <c r="A393" s="138"/>
      <c r="B393" s="138"/>
      <c r="C393" s="138"/>
      <c r="D393" s="138"/>
      <c r="E393" s="54"/>
      <c r="F393" s="138"/>
      <c r="G393" s="138"/>
      <c r="H393" s="138"/>
      <c r="I393" s="138"/>
      <c r="J393" s="138"/>
      <c r="K393" s="138"/>
      <c r="L393" s="138"/>
      <c r="M393" s="140"/>
      <c r="N393" s="140"/>
      <c r="O393" s="138"/>
      <c r="P393" s="142"/>
      <c r="Q393" s="138"/>
      <c r="R393" s="182"/>
      <c r="S393" s="138"/>
      <c r="T393" s="138"/>
      <c r="U393" s="138"/>
    </row>
    <row r="394" ht="12.75" customHeight="1">
      <c r="A394" s="138"/>
      <c r="B394" s="138"/>
      <c r="C394" s="138"/>
      <c r="D394" s="138"/>
      <c r="E394" s="54"/>
      <c r="F394" s="138"/>
      <c r="G394" s="138"/>
      <c r="H394" s="138"/>
      <c r="I394" s="138"/>
      <c r="J394" s="138"/>
      <c r="K394" s="138"/>
      <c r="L394" s="138"/>
      <c r="M394" s="140"/>
      <c r="N394" s="140"/>
      <c r="O394" s="138"/>
      <c r="P394" s="142"/>
      <c r="Q394" s="138"/>
      <c r="R394" s="182"/>
      <c r="S394" s="138"/>
      <c r="T394" s="138"/>
      <c r="U394" s="138"/>
    </row>
    <row r="395" ht="12.75" customHeight="1">
      <c r="A395" s="138"/>
      <c r="B395" s="138"/>
      <c r="C395" s="138"/>
      <c r="D395" s="138"/>
      <c r="E395" s="54"/>
      <c r="F395" s="138"/>
      <c r="G395" s="138"/>
      <c r="H395" s="138"/>
      <c r="I395" s="138"/>
      <c r="J395" s="138"/>
      <c r="K395" s="138"/>
      <c r="L395" s="138"/>
      <c r="M395" s="140"/>
      <c r="N395" s="140"/>
      <c r="O395" s="138"/>
      <c r="P395" s="142"/>
      <c r="Q395" s="138"/>
      <c r="R395" s="182"/>
      <c r="S395" s="138"/>
      <c r="T395" s="138"/>
      <c r="U395" s="138"/>
    </row>
    <row r="396" ht="12.75" customHeight="1">
      <c r="A396" s="138"/>
      <c r="B396" s="138"/>
      <c r="C396" s="138"/>
      <c r="D396" s="138"/>
      <c r="E396" s="54"/>
      <c r="F396" s="138"/>
      <c r="G396" s="138"/>
      <c r="H396" s="138"/>
      <c r="I396" s="138"/>
      <c r="J396" s="138"/>
      <c r="K396" s="138"/>
      <c r="L396" s="138"/>
      <c r="M396" s="140"/>
      <c r="N396" s="140"/>
      <c r="O396" s="138"/>
      <c r="P396" s="142"/>
      <c r="Q396" s="138"/>
      <c r="R396" s="182"/>
      <c r="S396" s="138"/>
      <c r="T396" s="138"/>
      <c r="U396" s="138"/>
    </row>
    <row r="397" ht="12.75" customHeight="1">
      <c r="A397" s="138"/>
      <c r="B397" s="138"/>
      <c r="C397" s="138"/>
      <c r="D397" s="138"/>
      <c r="E397" s="54"/>
      <c r="F397" s="138"/>
      <c r="G397" s="138"/>
      <c r="H397" s="138"/>
      <c r="I397" s="138"/>
      <c r="J397" s="138"/>
      <c r="K397" s="138"/>
      <c r="L397" s="138"/>
      <c r="M397" s="140"/>
      <c r="N397" s="140"/>
      <c r="O397" s="138"/>
      <c r="P397" s="142"/>
      <c r="Q397" s="138"/>
      <c r="R397" s="182"/>
      <c r="S397" s="138"/>
      <c r="T397" s="138"/>
      <c r="U397" s="138"/>
    </row>
    <row r="398" ht="12.75" customHeight="1">
      <c r="A398" s="138"/>
      <c r="B398" s="138"/>
      <c r="C398" s="138"/>
      <c r="D398" s="138"/>
      <c r="E398" s="54"/>
      <c r="F398" s="138"/>
      <c r="G398" s="138"/>
      <c r="H398" s="138"/>
      <c r="I398" s="138"/>
      <c r="J398" s="138"/>
      <c r="K398" s="138"/>
      <c r="L398" s="138"/>
      <c r="M398" s="140"/>
      <c r="N398" s="140"/>
      <c r="O398" s="138"/>
      <c r="P398" s="142"/>
      <c r="Q398" s="138"/>
      <c r="R398" s="182"/>
      <c r="S398" s="138"/>
      <c r="T398" s="138"/>
      <c r="U398" s="138"/>
    </row>
    <row r="399" ht="12.75" customHeight="1">
      <c r="A399" s="138"/>
      <c r="B399" s="138"/>
      <c r="C399" s="138"/>
      <c r="D399" s="138"/>
      <c r="E399" s="54"/>
      <c r="F399" s="138"/>
      <c r="G399" s="138"/>
      <c r="H399" s="138"/>
      <c r="I399" s="138"/>
      <c r="J399" s="138"/>
      <c r="K399" s="138"/>
      <c r="L399" s="138"/>
      <c r="M399" s="140"/>
      <c r="N399" s="140"/>
      <c r="O399" s="138"/>
      <c r="P399" s="142"/>
      <c r="Q399" s="138"/>
      <c r="R399" s="182"/>
      <c r="S399" s="138"/>
      <c r="T399" s="138"/>
      <c r="U399" s="138"/>
    </row>
    <row r="400" ht="12.75" customHeight="1">
      <c r="A400" s="138"/>
      <c r="B400" s="138"/>
      <c r="C400" s="138"/>
      <c r="D400" s="138"/>
      <c r="E400" s="54"/>
      <c r="F400" s="138"/>
      <c r="G400" s="138"/>
      <c r="H400" s="138"/>
      <c r="I400" s="138"/>
      <c r="J400" s="138"/>
      <c r="K400" s="138"/>
      <c r="L400" s="138"/>
      <c r="M400" s="140"/>
      <c r="N400" s="140"/>
      <c r="O400" s="138"/>
      <c r="P400" s="142"/>
      <c r="Q400" s="138"/>
      <c r="R400" s="182"/>
      <c r="S400" s="138"/>
      <c r="T400" s="138"/>
      <c r="U400" s="138"/>
    </row>
    <row r="401" ht="12.75" customHeight="1">
      <c r="A401" s="138"/>
      <c r="B401" s="138"/>
      <c r="C401" s="138"/>
      <c r="D401" s="138"/>
      <c r="E401" s="54"/>
      <c r="F401" s="138"/>
      <c r="G401" s="138"/>
      <c r="H401" s="138"/>
      <c r="I401" s="138"/>
      <c r="J401" s="138"/>
      <c r="K401" s="138"/>
      <c r="L401" s="138"/>
      <c r="M401" s="140"/>
      <c r="N401" s="140"/>
      <c r="O401" s="138"/>
      <c r="P401" s="142"/>
      <c r="Q401" s="138"/>
      <c r="R401" s="182"/>
      <c r="S401" s="138"/>
      <c r="T401" s="138"/>
      <c r="U401" s="138"/>
    </row>
    <row r="402" ht="12.75" customHeight="1">
      <c r="A402" s="138"/>
      <c r="B402" s="138"/>
      <c r="C402" s="138"/>
      <c r="D402" s="138"/>
      <c r="E402" s="54"/>
      <c r="F402" s="138"/>
      <c r="G402" s="138"/>
      <c r="H402" s="138"/>
      <c r="I402" s="138"/>
      <c r="J402" s="138"/>
      <c r="K402" s="138"/>
      <c r="L402" s="138"/>
      <c r="M402" s="140"/>
      <c r="N402" s="140"/>
      <c r="O402" s="138"/>
      <c r="P402" s="142"/>
      <c r="Q402" s="138"/>
      <c r="R402" s="182"/>
      <c r="S402" s="138"/>
      <c r="T402" s="138"/>
      <c r="U402" s="138"/>
    </row>
    <row r="403" ht="12.75" customHeight="1">
      <c r="A403" s="138"/>
      <c r="B403" s="138"/>
      <c r="C403" s="138"/>
      <c r="D403" s="138"/>
      <c r="E403" s="54"/>
      <c r="F403" s="138"/>
      <c r="G403" s="138"/>
      <c r="H403" s="138"/>
      <c r="I403" s="138"/>
      <c r="J403" s="138"/>
      <c r="K403" s="138"/>
      <c r="L403" s="138"/>
      <c r="M403" s="140"/>
      <c r="N403" s="140"/>
      <c r="O403" s="138"/>
      <c r="P403" s="142"/>
      <c r="Q403" s="138"/>
      <c r="R403" s="182"/>
      <c r="S403" s="138"/>
      <c r="T403" s="138"/>
      <c r="U403" s="138"/>
    </row>
    <row r="404" ht="12.75" customHeight="1">
      <c r="A404" s="138"/>
      <c r="B404" s="138"/>
      <c r="C404" s="138"/>
      <c r="D404" s="138"/>
      <c r="E404" s="54"/>
      <c r="F404" s="138"/>
      <c r="G404" s="138"/>
      <c r="H404" s="138"/>
      <c r="I404" s="138"/>
      <c r="J404" s="138"/>
      <c r="K404" s="138"/>
      <c r="L404" s="138"/>
      <c r="M404" s="140"/>
      <c r="N404" s="140"/>
      <c r="O404" s="138"/>
      <c r="P404" s="142"/>
      <c r="Q404" s="138"/>
      <c r="R404" s="182"/>
      <c r="S404" s="138"/>
      <c r="T404" s="138"/>
      <c r="U404" s="138"/>
    </row>
    <row r="405" ht="12.75" customHeight="1">
      <c r="A405" s="138"/>
      <c r="B405" s="138"/>
      <c r="C405" s="138"/>
      <c r="D405" s="138"/>
      <c r="E405" s="54"/>
      <c r="F405" s="138"/>
      <c r="G405" s="138"/>
      <c r="H405" s="138"/>
      <c r="I405" s="138"/>
      <c r="J405" s="138"/>
      <c r="K405" s="138"/>
      <c r="L405" s="138"/>
      <c r="M405" s="140"/>
      <c r="N405" s="140"/>
      <c r="O405" s="138"/>
      <c r="P405" s="142"/>
      <c r="Q405" s="138"/>
      <c r="R405" s="182"/>
      <c r="S405" s="138"/>
      <c r="T405" s="138"/>
      <c r="U405" s="138"/>
    </row>
    <row r="406" ht="12.75" customHeight="1">
      <c r="A406" s="138"/>
      <c r="B406" s="138"/>
      <c r="C406" s="138"/>
      <c r="D406" s="138"/>
      <c r="E406" s="54"/>
      <c r="F406" s="138"/>
      <c r="G406" s="138"/>
      <c r="H406" s="138"/>
      <c r="I406" s="138"/>
      <c r="J406" s="138"/>
      <c r="K406" s="138"/>
      <c r="L406" s="138"/>
      <c r="M406" s="140"/>
      <c r="N406" s="140"/>
      <c r="O406" s="138"/>
      <c r="P406" s="142"/>
      <c r="Q406" s="138"/>
      <c r="R406" s="182"/>
      <c r="S406" s="138"/>
      <c r="T406" s="138"/>
      <c r="U406" s="138"/>
    </row>
    <row r="407" ht="12.75" customHeight="1">
      <c r="A407" s="138"/>
      <c r="B407" s="138"/>
      <c r="C407" s="138"/>
      <c r="D407" s="138"/>
      <c r="E407" s="54"/>
      <c r="F407" s="138"/>
      <c r="G407" s="138"/>
      <c r="H407" s="138"/>
      <c r="I407" s="138"/>
      <c r="J407" s="138"/>
      <c r="K407" s="138"/>
      <c r="L407" s="138"/>
      <c r="M407" s="140"/>
      <c r="N407" s="140"/>
      <c r="O407" s="138"/>
      <c r="P407" s="142"/>
      <c r="Q407" s="138"/>
      <c r="R407" s="182"/>
      <c r="S407" s="138"/>
      <c r="T407" s="138"/>
      <c r="U407" s="138"/>
    </row>
    <row r="408" ht="12.75" customHeight="1">
      <c r="A408" s="138"/>
      <c r="B408" s="138"/>
      <c r="C408" s="138"/>
      <c r="D408" s="138"/>
      <c r="E408" s="54"/>
      <c r="F408" s="138"/>
      <c r="G408" s="138"/>
      <c r="H408" s="138"/>
      <c r="I408" s="138"/>
      <c r="J408" s="138"/>
      <c r="K408" s="138"/>
      <c r="L408" s="138"/>
      <c r="M408" s="140"/>
      <c r="N408" s="140"/>
      <c r="O408" s="138"/>
      <c r="P408" s="142"/>
      <c r="Q408" s="138"/>
      <c r="R408" s="182"/>
      <c r="S408" s="138"/>
      <c r="T408" s="138"/>
      <c r="U408" s="138"/>
    </row>
    <row r="409" ht="12.75" customHeight="1">
      <c r="A409" s="138"/>
      <c r="B409" s="138"/>
      <c r="C409" s="138"/>
      <c r="D409" s="138"/>
      <c r="E409" s="54"/>
      <c r="F409" s="138"/>
      <c r="G409" s="138"/>
      <c r="H409" s="138"/>
      <c r="I409" s="138"/>
      <c r="J409" s="138"/>
      <c r="K409" s="138"/>
      <c r="L409" s="138"/>
      <c r="M409" s="140"/>
      <c r="N409" s="140"/>
      <c r="O409" s="138"/>
      <c r="P409" s="142"/>
      <c r="Q409" s="138"/>
      <c r="R409" s="182"/>
      <c r="S409" s="138"/>
      <c r="T409" s="138"/>
      <c r="U409" s="138"/>
    </row>
    <row r="410" ht="12.75" customHeight="1">
      <c r="A410" s="138"/>
      <c r="B410" s="138"/>
      <c r="C410" s="138"/>
      <c r="D410" s="138"/>
      <c r="E410" s="54"/>
      <c r="F410" s="138"/>
      <c r="G410" s="138"/>
      <c r="H410" s="138"/>
      <c r="I410" s="138"/>
      <c r="J410" s="138"/>
      <c r="K410" s="138"/>
      <c r="L410" s="138"/>
      <c r="M410" s="140"/>
      <c r="N410" s="140"/>
      <c r="O410" s="138"/>
      <c r="P410" s="142"/>
      <c r="Q410" s="138"/>
      <c r="R410" s="182"/>
      <c r="S410" s="138"/>
      <c r="T410" s="138"/>
      <c r="U410" s="138"/>
    </row>
    <row r="411" ht="12.75" customHeight="1">
      <c r="A411" s="138"/>
      <c r="B411" s="138"/>
      <c r="C411" s="138"/>
      <c r="D411" s="138"/>
      <c r="E411" s="54"/>
      <c r="F411" s="138"/>
      <c r="G411" s="138"/>
      <c r="H411" s="138"/>
      <c r="I411" s="138"/>
      <c r="J411" s="138"/>
      <c r="K411" s="138"/>
      <c r="L411" s="138"/>
      <c r="M411" s="140"/>
      <c r="N411" s="140"/>
      <c r="O411" s="138"/>
      <c r="P411" s="142"/>
      <c r="Q411" s="138"/>
      <c r="R411" s="182"/>
      <c r="S411" s="138"/>
      <c r="T411" s="138"/>
      <c r="U411" s="138"/>
    </row>
    <row r="412" ht="12.75" customHeight="1">
      <c r="A412" s="138"/>
      <c r="B412" s="138"/>
      <c r="C412" s="138"/>
      <c r="D412" s="138"/>
      <c r="E412" s="54"/>
      <c r="F412" s="138"/>
      <c r="G412" s="138"/>
      <c r="H412" s="138"/>
      <c r="I412" s="138"/>
      <c r="J412" s="138"/>
      <c r="K412" s="138"/>
      <c r="L412" s="138"/>
      <c r="M412" s="140"/>
      <c r="N412" s="140"/>
      <c r="O412" s="138"/>
      <c r="P412" s="142"/>
      <c r="Q412" s="138"/>
      <c r="R412" s="182"/>
      <c r="S412" s="138"/>
      <c r="T412" s="138"/>
      <c r="U412" s="138"/>
    </row>
    <row r="413" ht="12.75" customHeight="1">
      <c r="A413" s="138"/>
      <c r="B413" s="138"/>
      <c r="C413" s="138"/>
      <c r="D413" s="138"/>
      <c r="E413" s="54"/>
      <c r="F413" s="138"/>
      <c r="G413" s="138"/>
      <c r="H413" s="138"/>
      <c r="I413" s="138"/>
      <c r="J413" s="138"/>
      <c r="K413" s="138"/>
      <c r="L413" s="138"/>
      <c r="M413" s="140"/>
      <c r="N413" s="140"/>
      <c r="O413" s="138"/>
      <c r="P413" s="142"/>
      <c r="Q413" s="138"/>
      <c r="R413" s="182"/>
      <c r="S413" s="138"/>
      <c r="T413" s="138"/>
      <c r="U413" s="138"/>
    </row>
    <row r="414" ht="12.75" customHeight="1">
      <c r="A414" s="138"/>
      <c r="B414" s="138"/>
      <c r="C414" s="138"/>
      <c r="D414" s="138"/>
      <c r="E414" s="54"/>
      <c r="F414" s="138"/>
      <c r="G414" s="138"/>
      <c r="H414" s="138"/>
      <c r="I414" s="138"/>
      <c r="J414" s="138"/>
      <c r="K414" s="138"/>
      <c r="L414" s="138"/>
      <c r="M414" s="140"/>
      <c r="N414" s="140"/>
      <c r="O414" s="138"/>
      <c r="P414" s="142"/>
      <c r="Q414" s="138"/>
      <c r="R414" s="182"/>
      <c r="S414" s="138"/>
      <c r="T414" s="138"/>
      <c r="U414" s="138"/>
    </row>
    <row r="415" ht="12.75" customHeight="1">
      <c r="A415" s="138"/>
      <c r="B415" s="138"/>
      <c r="C415" s="138"/>
      <c r="D415" s="138"/>
      <c r="E415" s="54"/>
      <c r="F415" s="138"/>
      <c r="G415" s="138"/>
      <c r="H415" s="138"/>
      <c r="I415" s="138"/>
      <c r="J415" s="138"/>
      <c r="K415" s="138"/>
      <c r="L415" s="138"/>
      <c r="M415" s="140"/>
      <c r="N415" s="140"/>
      <c r="O415" s="138"/>
      <c r="P415" s="142"/>
      <c r="Q415" s="138"/>
      <c r="R415" s="182"/>
      <c r="S415" s="138"/>
      <c r="T415" s="138"/>
      <c r="U415" s="138"/>
    </row>
    <row r="416" ht="12.75" customHeight="1">
      <c r="A416" s="138"/>
      <c r="B416" s="138"/>
      <c r="C416" s="138"/>
      <c r="D416" s="138"/>
      <c r="E416" s="54"/>
      <c r="F416" s="138"/>
      <c r="G416" s="138"/>
      <c r="H416" s="138"/>
      <c r="I416" s="138"/>
      <c r="J416" s="138"/>
      <c r="K416" s="138"/>
      <c r="L416" s="138"/>
      <c r="M416" s="140"/>
      <c r="N416" s="140"/>
      <c r="O416" s="138"/>
      <c r="P416" s="142"/>
      <c r="Q416" s="138"/>
      <c r="R416" s="182"/>
      <c r="S416" s="138"/>
      <c r="T416" s="138"/>
      <c r="U416" s="138"/>
    </row>
    <row r="417" ht="12.75" customHeight="1">
      <c r="A417" s="138"/>
      <c r="B417" s="138"/>
      <c r="C417" s="138"/>
      <c r="D417" s="138"/>
      <c r="E417" s="54"/>
      <c r="F417" s="138"/>
      <c r="G417" s="138"/>
      <c r="H417" s="138"/>
      <c r="I417" s="138"/>
      <c r="J417" s="138"/>
      <c r="K417" s="138"/>
      <c r="L417" s="138"/>
      <c r="M417" s="140"/>
      <c r="N417" s="140"/>
      <c r="O417" s="138"/>
      <c r="P417" s="142"/>
      <c r="Q417" s="138"/>
      <c r="R417" s="182"/>
      <c r="S417" s="138"/>
      <c r="T417" s="138"/>
      <c r="U417" s="138"/>
    </row>
    <row r="418" ht="12.75" customHeight="1">
      <c r="A418" s="138"/>
      <c r="B418" s="138"/>
      <c r="C418" s="138"/>
      <c r="D418" s="138"/>
      <c r="E418" s="54"/>
      <c r="F418" s="138"/>
      <c r="G418" s="138"/>
      <c r="H418" s="138"/>
      <c r="I418" s="138"/>
      <c r="J418" s="138"/>
      <c r="K418" s="138"/>
      <c r="L418" s="138"/>
      <c r="M418" s="140"/>
      <c r="N418" s="140"/>
      <c r="O418" s="138"/>
      <c r="P418" s="142"/>
      <c r="Q418" s="138"/>
      <c r="R418" s="182"/>
      <c r="S418" s="138"/>
      <c r="T418" s="138"/>
      <c r="U418" s="138"/>
    </row>
    <row r="419" ht="12.75" customHeight="1">
      <c r="A419" s="138"/>
      <c r="B419" s="138"/>
      <c r="C419" s="138"/>
      <c r="D419" s="138"/>
      <c r="E419" s="54"/>
      <c r="F419" s="138"/>
      <c r="G419" s="138"/>
      <c r="H419" s="138"/>
      <c r="I419" s="138"/>
      <c r="J419" s="138"/>
      <c r="K419" s="138"/>
      <c r="L419" s="138"/>
      <c r="M419" s="140"/>
      <c r="N419" s="140"/>
      <c r="O419" s="138"/>
      <c r="P419" s="142"/>
      <c r="Q419" s="138"/>
      <c r="R419" s="182"/>
      <c r="S419" s="138"/>
      <c r="T419" s="138"/>
      <c r="U419" s="138"/>
    </row>
    <row r="420" ht="12.75" customHeight="1">
      <c r="A420" s="138"/>
      <c r="B420" s="138"/>
      <c r="C420" s="138"/>
      <c r="D420" s="138"/>
      <c r="E420" s="54"/>
      <c r="F420" s="138"/>
      <c r="G420" s="138"/>
      <c r="H420" s="138"/>
      <c r="I420" s="138"/>
      <c r="J420" s="138"/>
      <c r="K420" s="138"/>
      <c r="L420" s="138"/>
      <c r="M420" s="140"/>
      <c r="N420" s="140"/>
      <c r="O420" s="138"/>
      <c r="P420" s="142"/>
      <c r="Q420" s="138"/>
      <c r="R420" s="182"/>
      <c r="S420" s="138"/>
      <c r="T420" s="138"/>
      <c r="U420" s="138"/>
    </row>
    <row r="421" ht="12.75" customHeight="1">
      <c r="A421" s="138"/>
      <c r="B421" s="138"/>
      <c r="C421" s="138"/>
      <c r="D421" s="138"/>
      <c r="E421" s="54"/>
      <c r="F421" s="138"/>
      <c r="G421" s="138"/>
      <c r="H421" s="138"/>
      <c r="I421" s="138"/>
      <c r="J421" s="138"/>
      <c r="K421" s="138"/>
      <c r="L421" s="138"/>
      <c r="M421" s="140"/>
      <c r="N421" s="140"/>
      <c r="O421" s="138"/>
      <c r="P421" s="142"/>
      <c r="Q421" s="138"/>
      <c r="R421" s="182"/>
      <c r="S421" s="138"/>
      <c r="T421" s="138"/>
      <c r="U421" s="138"/>
    </row>
    <row r="422" ht="12.75" customHeight="1">
      <c r="A422" s="138"/>
      <c r="B422" s="138"/>
      <c r="C422" s="138"/>
      <c r="D422" s="138"/>
      <c r="E422" s="54"/>
      <c r="F422" s="138"/>
      <c r="G422" s="138"/>
      <c r="H422" s="138"/>
      <c r="I422" s="138"/>
      <c r="J422" s="138"/>
      <c r="K422" s="138"/>
      <c r="L422" s="138"/>
      <c r="M422" s="140"/>
      <c r="N422" s="140"/>
      <c r="O422" s="138"/>
      <c r="P422" s="142"/>
      <c r="Q422" s="138"/>
      <c r="R422" s="182"/>
      <c r="S422" s="138"/>
      <c r="T422" s="138"/>
      <c r="U422" s="138"/>
    </row>
    <row r="423" ht="12.75" customHeight="1">
      <c r="A423" s="138"/>
      <c r="B423" s="138"/>
      <c r="C423" s="138"/>
      <c r="D423" s="138"/>
      <c r="E423" s="54"/>
      <c r="F423" s="138"/>
      <c r="G423" s="138"/>
      <c r="H423" s="138"/>
      <c r="I423" s="138"/>
      <c r="J423" s="138"/>
      <c r="K423" s="138"/>
      <c r="L423" s="138"/>
      <c r="M423" s="140"/>
      <c r="N423" s="140"/>
      <c r="O423" s="138"/>
      <c r="P423" s="142"/>
      <c r="Q423" s="138"/>
      <c r="R423" s="182"/>
      <c r="S423" s="138"/>
      <c r="T423" s="138"/>
      <c r="U423" s="138"/>
    </row>
    <row r="424" ht="12.75" customHeight="1">
      <c r="A424" s="138"/>
      <c r="B424" s="138"/>
      <c r="C424" s="138"/>
      <c r="D424" s="138"/>
      <c r="E424" s="54"/>
      <c r="F424" s="138"/>
      <c r="G424" s="138"/>
      <c r="H424" s="138"/>
      <c r="I424" s="138"/>
      <c r="J424" s="138"/>
      <c r="K424" s="138"/>
      <c r="L424" s="138"/>
      <c r="M424" s="140"/>
      <c r="N424" s="140"/>
      <c r="O424" s="138"/>
      <c r="P424" s="142"/>
      <c r="Q424" s="138"/>
      <c r="R424" s="182"/>
      <c r="S424" s="138"/>
      <c r="T424" s="138"/>
      <c r="U424" s="138"/>
    </row>
    <row r="425" ht="12.75" customHeight="1">
      <c r="A425" s="138"/>
      <c r="B425" s="138"/>
      <c r="C425" s="138"/>
      <c r="D425" s="138"/>
      <c r="E425" s="54"/>
      <c r="F425" s="138"/>
      <c r="G425" s="138"/>
      <c r="H425" s="138"/>
      <c r="I425" s="138"/>
      <c r="J425" s="138"/>
      <c r="K425" s="138"/>
      <c r="L425" s="138"/>
      <c r="M425" s="140"/>
      <c r="N425" s="140"/>
      <c r="O425" s="138"/>
      <c r="P425" s="142"/>
      <c r="Q425" s="138"/>
      <c r="R425" s="182"/>
      <c r="S425" s="138"/>
      <c r="T425" s="138"/>
      <c r="U425" s="138"/>
    </row>
    <row r="426" ht="12.75" customHeight="1">
      <c r="A426" s="138"/>
      <c r="B426" s="138"/>
      <c r="C426" s="138"/>
      <c r="D426" s="138"/>
      <c r="E426" s="54"/>
      <c r="F426" s="138"/>
      <c r="G426" s="138"/>
      <c r="H426" s="138"/>
      <c r="I426" s="138"/>
      <c r="J426" s="138"/>
      <c r="K426" s="138"/>
      <c r="L426" s="138"/>
      <c r="M426" s="140"/>
      <c r="N426" s="140"/>
      <c r="O426" s="138"/>
      <c r="P426" s="142"/>
      <c r="Q426" s="138"/>
      <c r="R426" s="182"/>
      <c r="S426" s="138"/>
      <c r="T426" s="138"/>
      <c r="U426" s="138"/>
    </row>
    <row r="427" ht="12.75" customHeight="1">
      <c r="A427" s="138"/>
      <c r="B427" s="138"/>
      <c r="C427" s="138"/>
      <c r="D427" s="138"/>
      <c r="E427" s="54"/>
      <c r="F427" s="138"/>
      <c r="G427" s="138"/>
      <c r="H427" s="138"/>
      <c r="I427" s="138"/>
      <c r="J427" s="138"/>
      <c r="K427" s="138"/>
      <c r="L427" s="138"/>
      <c r="M427" s="140"/>
      <c r="N427" s="140"/>
      <c r="O427" s="138"/>
      <c r="P427" s="142"/>
      <c r="Q427" s="138"/>
      <c r="R427" s="182"/>
      <c r="S427" s="138"/>
      <c r="T427" s="138"/>
      <c r="U427" s="138"/>
    </row>
    <row r="428" ht="12.75" customHeight="1">
      <c r="A428" s="138"/>
      <c r="B428" s="138"/>
      <c r="C428" s="138"/>
      <c r="D428" s="138"/>
      <c r="E428" s="54"/>
      <c r="F428" s="138"/>
      <c r="G428" s="138"/>
      <c r="H428" s="138"/>
      <c r="I428" s="138"/>
      <c r="J428" s="138"/>
      <c r="K428" s="138"/>
      <c r="L428" s="138"/>
      <c r="M428" s="140"/>
      <c r="N428" s="140"/>
      <c r="O428" s="138"/>
      <c r="P428" s="142"/>
      <c r="Q428" s="138"/>
      <c r="R428" s="182"/>
      <c r="S428" s="138"/>
      <c r="T428" s="138"/>
      <c r="U428" s="138"/>
    </row>
    <row r="429" ht="12.75" customHeight="1">
      <c r="A429" s="138"/>
      <c r="B429" s="138"/>
      <c r="C429" s="138"/>
      <c r="D429" s="138"/>
      <c r="E429" s="54"/>
      <c r="F429" s="138"/>
      <c r="G429" s="138"/>
      <c r="H429" s="138"/>
      <c r="I429" s="138"/>
      <c r="J429" s="138"/>
      <c r="K429" s="138"/>
      <c r="L429" s="138"/>
      <c r="M429" s="140"/>
      <c r="N429" s="140"/>
      <c r="O429" s="138"/>
      <c r="P429" s="142"/>
      <c r="Q429" s="138"/>
      <c r="R429" s="182"/>
      <c r="S429" s="138"/>
      <c r="T429" s="138"/>
      <c r="U429" s="138"/>
    </row>
    <row r="430" ht="12.75" customHeight="1">
      <c r="A430" s="138"/>
      <c r="B430" s="138"/>
      <c r="C430" s="138"/>
      <c r="D430" s="138"/>
      <c r="E430" s="54"/>
      <c r="F430" s="138"/>
      <c r="G430" s="138"/>
      <c r="H430" s="138"/>
      <c r="I430" s="138"/>
      <c r="J430" s="138"/>
      <c r="K430" s="138"/>
      <c r="L430" s="138"/>
      <c r="M430" s="140"/>
      <c r="N430" s="140"/>
      <c r="O430" s="138"/>
      <c r="P430" s="142"/>
      <c r="Q430" s="138"/>
      <c r="R430" s="182"/>
      <c r="S430" s="138"/>
      <c r="T430" s="138"/>
      <c r="U430" s="138"/>
    </row>
    <row r="431" ht="12.75" customHeight="1">
      <c r="A431" s="138"/>
      <c r="B431" s="138"/>
      <c r="C431" s="138"/>
      <c r="D431" s="138"/>
      <c r="E431" s="54"/>
      <c r="F431" s="138"/>
      <c r="G431" s="138"/>
      <c r="H431" s="138"/>
      <c r="I431" s="138"/>
      <c r="J431" s="138"/>
      <c r="K431" s="138"/>
      <c r="L431" s="138"/>
      <c r="M431" s="140"/>
      <c r="N431" s="140"/>
      <c r="O431" s="138"/>
      <c r="P431" s="142"/>
      <c r="Q431" s="138"/>
      <c r="R431" s="182"/>
      <c r="S431" s="138"/>
      <c r="T431" s="138"/>
      <c r="U431" s="138"/>
    </row>
    <row r="432" ht="12.75" customHeight="1">
      <c r="A432" s="138"/>
      <c r="B432" s="138"/>
      <c r="C432" s="138"/>
      <c r="D432" s="138"/>
      <c r="E432" s="54"/>
      <c r="F432" s="138"/>
      <c r="G432" s="138"/>
      <c r="H432" s="138"/>
      <c r="I432" s="138"/>
      <c r="J432" s="138"/>
      <c r="K432" s="138"/>
      <c r="L432" s="138"/>
      <c r="M432" s="140"/>
      <c r="N432" s="140"/>
      <c r="O432" s="138"/>
      <c r="P432" s="142"/>
      <c r="Q432" s="138"/>
      <c r="R432" s="182"/>
      <c r="S432" s="138"/>
      <c r="T432" s="138"/>
      <c r="U432" s="138"/>
    </row>
    <row r="433" ht="12.75" customHeight="1">
      <c r="A433" s="138"/>
      <c r="B433" s="138"/>
      <c r="C433" s="138"/>
      <c r="D433" s="138"/>
      <c r="E433" s="54"/>
      <c r="F433" s="138"/>
      <c r="G433" s="138"/>
      <c r="H433" s="138"/>
      <c r="I433" s="138"/>
      <c r="J433" s="138"/>
      <c r="K433" s="138"/>
      <c r="L433" s="138"/>
      <c r="M433" s="140"/>
      <c r="N433" s="140"/>
      <c r="O433" s="138"/>
      <c r="P433" s="142"/>
      <c r="Q433" s="138"/>
      <c r="R433" s="182"/>
      <c r="S433" s="138"/>
      <c r="T433" s="138"/>
      <c r="U433" s="138"/>
    </row>
    <row r="434" ht="12.75" customHeight="1">
      <c r="A434" s="138"/>
      <c r="B434" s="138"/>
      <c r="C434" s="138"/>
      <c r="D434" s="138"/>
      <c r="E434" s="54"/>
      <c r="F434" s="138"/>
      <c r="G434" s="138"/>
      <c r="H434" s="138"/>
      <c r="I434" s="138"/>
      <c r="J434" s="138"/>
      <c r="K434" s="138"/>
      <c r="L434" s="138"/>
      <c r="M434" s="140"/>
      <c r="N434" s="140"/>
      <c r="O434" s="138"/>
      <c r="P434" s="142"/>
      <c r="Q434" s="138"/>
      <c r="R434" s="182"/>
      <c r="S434" s="138"/>
      <c r="T434" s="138"/>
      <c r="U434" s="138"/>
    </row>
    <row r="435" ht="12.75" customHeight="1">
      <c r="A435" s="138"/>
      <c r="B435" s="138"/>
      <c r="C435" s="138"/>
      <c r="D435" s="138"/>
      <c r="E435" s="54"/>
      <c r="F435" s="138"/>
      <c r="G435" s="138"/>
      <c r="H435" s="138"/>
      <c r="I435" s="138"/>
      <c r="J435" s="138"/>
      <c r="K435" s="138"/>
      <c r="L435" s="138"/>
      <c r="M435" s="140"/>
      <c r="N435" s="140"/>
      <c r="O435" s="138"/>
      <c r="P435" s="142"/>
      <c r="Q435" s="138"/>
      <c r="R435" s="182"/>
      <c r="S435" s="138"/>
      <c r="T435" s="138"/>
      <c r="U435" s="138"/>
    </row>
    <row r="436" ht="12.75" customHeight="1">
      <c r="A436" s="138"/>
      <c r="B436" s="138"/>
      <c r="C436" s="138"/>
      <c r="D436" s="138"/>
      <c r="E436" s="54"/>
      <c r="F436" s="138"/>
      <c r="G436" s="138"/>
      <c r="H436" s="138"/>
      <c r="I436" s="138"/>
      <c r="J436" s="138"/>
      <c r="K436" s="138"/>
      <c r="L436" s="138"/>
      <c r="M436" s="140"/>
      <c r="N436" s="140"/>
      <c r="O436" s="138"/>
      <c r="P436" s="142"/>
      <c r="Q436" s="138"/>
      <c r="R436" s="182"/>
      <c r="S436" s="138"/>
      <c r="T436" s="138"/>
      <c r="U436" s="138"/>
    </row>
    <row r="437" ht="12.75" customHeight="1">
      <c r="A437" s="138"/>
      <c r="B437" s="138"/>
      <c r="C437" s="138"/>
      <c r="D437" s="138"/>
      <c r="E437" s="54"/>
      <c r="F437" s="138"/>
      <c r="G437" s="138"/>
      <c r="H437" s="138"/>
      <c r="I437" s="138"/>
      <c r="J437" s="138"/>
      <c r="K437" s="138"/>
      <c r="L437" s="138"/>
      <c r="M437" s="140"/>
      <c r="N437" s="140"/>
      <c r="O437" s="138"/>
      <c r="P437" s="142"/>
      <c r="Q437" s="138"/>
      <c r="R437" s="182"/>
      <c r="S437" s="138"/>
      <c r="T437" s="138"/>
      <c r="U437" s="138"/>
    </row>
    <row r="438" ht="12.75" customHeight="1">
      <c r="A438" s="138"/>
      <c r="B438" s="138"/>
      <c r="C438" s="138"/>
      <c r="D438" s="138"/>
      <c r="E438" s="54"/>
      <c r="F438" s="138"/>
      <c r="G438" s="138"/>
      <c r="H438" s="138"/>
      <c r="I438" s="138"/>
      <c r="J438" s="138"/>
      <c r="K438" s="138"/>
      <c r="L438" s="138"/>
      <c r="M438" s="140"/>
      <c r="N438" s="140"/>
      <c r="O438" s="138"/>
      <c r="P438" s="142"/>
      <c r="Q438" s="138"/>
      <c r="R438" s="182"/>
      <c r="S438" s="138"/>
      <c r="T438" s="138"/>
      <c r="U438" s="138"/>
    </row>
    <row r="439" ht="12.75" customHeight="1">
      <c r="A439" s="138"/>
      <c r="B439" s="138"/>
      <c r="C439" s="138"/>
      <c r="D439" s="138"/>
      <c r="E439" s="54"/>
      <c r="F439" s="138"/>
      <c r="G439" s="138"/>
      <c r="H439" s="138"/>
      <c r="I439" s="138"/>
      <c r="J439" s="138"/>
      <c r="K439" s="138"/>
      <c r="L439" s="138"/>
      <c r="M439" s="140"/>
      <c r="N439" s="140"/>
      <c r="O439" s="138"/>
      <c r="P439" s="142"/>
      <c r="Q439" s="138"/>
      <c r="R439" s="182"/>
      <c r="S439" s="138"/>
      <c r="T439" s="138"/>
      <c r="U439" s="138"/>
    </row>
    <row r="440" ht="12.75" customHeight="1">
      <c r="A440" s="138"/>
      <c r="B440" s="138"/>
      <c r="C440" s="138"/>
      <c r="D440" s="138"/>
      <c r="E440" s="54"/>
      <c r="F440" s="138"/>
      <c r="G440" s="138"/>
      <c r="H440" s="138"/>
      <c r="I440" s="138"/>
      <c r="J440" s="138"/>
      <c r="K440" s="138"/>
      <c r="L440" s="138"/>
      <c r="M440" s="140"/>
      <c r="N440" s="140"/>
      <c r="O440" s="138"/>
      <c r="P440" s="142"/>
      <c r="Q440" s="138"/>
      <c r="R440" s="182"/>
      <c r="S440" s="138"/>
      <c r="T440" s="138"/>
      <c r="U440" s="138"/>
    </row>
    <row r="441" ht="12.75" customHeight="1">
      <c r="A441" s="138"/>
      <c r="B441" s="138"/>
      <c r="C441" s="138"/>
      <c r="D441" s="138"/>
      <c r="E441" s="54"/>
      <c r="F441" s="138"/>
      <c r="G441" s="138"/>
      <c r="H441" s="138"/>
      <c r="I441" s="138"/>
      <c r="J441" s="138"/>
      <c r="K441" s="138"/>
      <c r="L441" s="138"/>
      <c r="M441" s="140"/>
      <c r="N441" s="140"/>
      <c r="O441" s="138"/>
      <c r="P441" s="142"/>
      <c r="Q441" s="138"/>
      <c r="R441" s="182"/>
      <c r="S441" s="138"/>
      <c r="T441" s="138"/>
      <c r="U441" s="138"/>
    </row>
    <row r="442" ht="12.75" customHeight="1">
      <c r="A442" s="138"/>
      <c r="B442" s="138"/>
      <c r="C442" s="138"/>
      <c r="D442" s="138"/>
      <c r="E442" s="54"/>
      <c r="F442" s="138"/>
      <c r="G442" s="138"/>
      <c r="H442" s="138"/>
      <c r="I442" s="138"/>
      <c r="J442" s="138"/>
      <c r="K442" s="138"/>
      <c r="L442" s="138"/>
      <c r="M442" s="140"/>
      <c r="N442" s="140"/>
      <c r="O442" s="138"/>
      <c r="P442" s="142"/>
      <c r="Q442" s="138"/>
      <c r="R442" s="182"/>
      <c r="S442" s="138"/>
      <c r="T442" s="138"/>
      <c r="U442" s="138"/>
    </row>
    <row r="443" ht="12.75" customHeight="1">
      <c r="A443" s="138"/>
      <c r="B443" s="138"/>
      <c r="C443" s="138"/>
      <c r="D443" s="138"/>
      <c r="E443" s="54"/>
      <c r="F443" s="138"/>
      <c r="G443" s="138"/>
      <c r="H443" s="138"/>
      <c r="I443" s="138"/>
      <c r="J443" s="138"/>
      <c r="K443" s="138"/>
      <c r="L443" s="138"/>
      <c r="M443" s="140"/>
      <c r="N443" s="140"/>
      <c r="O443" s="138"/>
      <c r="P443" s="142"/>
      <c r="Q443" s="138"/>
      <c r="R443" s="182"/>
      <c r="S443" s="138"/>
      <c r="T443" s="138"/>
      <c r="U443" s="138"/>
    </row>
    <row r="444" ht="12.75" customHeight="1">
      <c r="A444" s="138"/>
      <c r="B444" s="138"/>
      <c r="C444" s="138"/>
      <c r="D444" s="138"/>
      <c r="E444" s="54"/>
      <c r="F444" s="138"/>
      <c r="G444" s="138"/>
      <c r="H444" s="138"/>
      <c r="I444" s="138"/>
      <c r="J444" s="138"/>
      <c r="K444" s="138"/>
      <c r="L444" s="138"/>
      <c r="M444" s="140"/>
      <c r="N444" s="140"/>
      <c r="O444" s="138"/>
      <c r="P444" s="142"/>
      <c r="Q444" s="138"/>
      <c r="R444" s="182"/>
      <c r="S444" s="138"/>
      <c r="T444" s="138"/>
      <c r="U444" s="138"/>
    </row>
    <row r="445" ht="12.75" customHeight="1">
      <c r="A445" s="138"/>
      <c r="B445" s="138"/>
      <c r="C445" s="138"/>
      <c r="D445" s="138"/>
      <c r="E445" s="54"/>
      <c r="F445" s="138"/>
      <c r="G445" s="138"/>
      <c r="H445" s="138"/>
      <c r="I445" s="138"/>
      <c r="J445" s="138"/>
      <c r="K445" s="138"/>
      <c r="L445" s="138"/>
      <c r="M445" s="140"/>
      <c r="N445" s="140"/>
      <c r="O445" s="138"/>
      <c r="P445" s="142"/>
      <c r="Q445" s="138"/>
      <c r="R445" s="182"/>
      <c r="S445" s="138"/>
      <c r="T445" s="138"/>
      <c r="U445" s="138"/>
    </row>
    <row r="446" ht="12.75" customHeight="1">
      <c r="A446" s="138"/>
      <c r="B446" s="138"/>
      <c r="C446" s="138"/>
      <c r="D446" s="138"/>
      <c r="E446" s="54"/>
      <c r="F446" s="138"/>
      <c r="G446" s="138"/>
      <c r="H446" s="138"/>
      <c r="I446" s="138"/>
      <c r="J446" s="138"/>
      <c r="K446" s="138"/>
      <c r="L446" s="138"/>
      <c r="M446" s="140"/>
      <c r="N446" s="140"/>
      <c r="O446" s="138"/>
      <c r="P446" s="142"/>
      <c r="Q446" s="138"/>
      <c r="R446" s="182"/>
      <c r="S446" s="138"/>
      <c r="T446" s="138"/>
      <c r="U446" s="138"/>
    </row>
    <row r="447" ht="12.75" customHeight="1">
      <c r="A447" s="138"/>
      <c r="B447" s="138"/>
      <c r="C447" s="138"/>
      <c r="D447" s="138"/>
      <c r="E447" s="54"/>
      <c r="F447" s="138"/>
      <c r="G447" s="138"/>
      <c r="H447" s="138"/>
      <c r="I447" s="138"/>
      <c r="J447" s="138"/>
      <c r="K447" s="138"/>
      <c r="L447" s="138"/>
      <c r="M447" s="140"/>
      <c r="N447" s="140"/>
      <c r="O447" s="138"/>
      <c r="P447" s="142"/>
      <c r="Q447" s="138"/>
      <c r="R447" s="182"/>
      <c r="S447" s="138"/>
      <c r="T447" s="138"/>
      <c r="U447" s="138"/>
    </row>
    <row r="448" ht="12.75" customHeight="1">
      <c r="A448" s="138"/>
      <c r="B448" s="138"/>
      <c r="C448" s="138"/>
      <c r="D448" s="138"/>
      <c r="E448" s="54"/>
      <c r="F448" s="138"/>
      <c r="G448" s="138"/>
      <c r="H448" s="138"/>
      <c r="I448" s="138"/>
      <c r="J448" s="138"/>
      <c r="K448" s="138"/>
      <c r="L448" s="138"/>
      <c r="M448" s="140"/>
      <c r="N448" s="140"/>
      <c r="O448" s="138"/>
      <c r="P448" s="142"/>
      <c r="Q448" s="138"/>
      <c r="R448" s="182"/>
      <c r="S448" s="138"/>
      <c r="T448" s="138"/>
      <c r="U448" s="138"/>
    </row>
    <row r="449" ht="12.75" customHeight="1">
      <c r="A449" s="138"/>
      <c r="B449" s="138"/>
      <c r="C449" s="138"/>
      <c r="D449" s="138"/>
      <c r="E449" s="54"/>
      <c r="F449" s="138"/>
      <c r="G449" s="138"/>
      <c r="H449" s="138"/>
      <c r="I449" s="138"/>
      <c r="J449" s="138"/>
      <c r="K449" s="138"/>
      <c r="L449" s="138"/>
      <c r="M449" s="140"/>
      <c r="N449" s="140"/>
      <c r="O449" s="138"/>
      <c r="P449" s="142"/>
      <c r="Q449" s="138"/>
      <c r="R449" s="182"/>
      <c r="S449" s="138"/>
      <c r="T449" s="138"/>
      <c r="U449" s="138"/>
    </row>
    <row r="450" ht="12.75" customHeight="1">
      <c r="A450" s="138"/>
      <c r="B450" s="138"/>
      <c r="C450" s="138"/>
      <c r="D450" s="138"/>
      <c r="E450" s="54"/>
      <c r="F450" s="138"/>
      <c r="G450" s="138"/>
      <c r="H450" s="138"/>
      <c r="I450" s="138"/>
      <c r="J450" s="138"/>
      <c r="K450" s="138"/>
      <c r="L450" s="138"/>
      <c r="M450" s="140"/>
      <c r="N450" s="140"/>
      <c r="O450" s="138"/>
      <c r="P450" s="142"/>
      <c r="Q450" s="138"/>
      <c r="R450" s="182"/>
      <c r="S450" s="138"/>
      <c r="T450" s="138"/>
      <c r="U450" s="138"/>
    </row>
    <row r="451" ht="12.75" customHeight="1">
      <c r="A451" s="138"/>
      <c r="B451" s="138"/>
      <c r="C451" s="138"/>
      <c r="D451" s="138"/>
      <c r="E451" s="54"/>
      <c r="F451" s="138"/>
      <c r="G451" s="138"/>
      <c r="H451" s="138"/>
      <c r="I451" s="138"/>
      <c r="J451" s="138"/>
      <c r="K451" s="138"/>
      <c r="L451" s="138"/>
      <c r="M451" s="140"/>
      <c r="N451" s="140"/>
      <c r="O451" s="138"/>
      <c r="P451" s="142"/>
      <c r="Q451" s="138"/>
      <c r="R451" s="182"/>
      <c r="S451" s="138"/>
      <c r="T451" s="138"/>
      <c r="U451" s="138"/>
    </row>
    <row r="452" ht="12.75" customHeight="1">
      <c r="A452" s="138"/>
      <c r="B452" s="138"/>
      <c r="C452" s="138"/>
      <c r="D452" s="138"/>
      <c r="E452" s="54"/>
      <c r="F452" s="138"/>
      <c r="G452" s="138"/>
      <c r="H452" s="138"/>
      <c r="I452" s="138"/>
      <c r="J452" s="138"/>
      <c r="K452" s="138"/>
      <c r="L452" s="138"/>
      <c r="M452" s="140"/>
      <c r="N452" s="140"/>
      <c r="O452" s="138"/>
      <c r="P452" s="142"/>
      <c r="Q452" s="138"/>
      <c r="R452" s="182"/>
      <c r="S452" s="138"/>
      <c r="T452" s="138"/>
      <c r="U452" s="138"/>
    </row>
    <row r="453" ht="12.75" customHeight="1">
      <c r="A453" s="138"/>
      <c r="B453" s="138"/>
      <c r="C453" s="138"/>
      <c r="D453" s="138"/>
      <c r="E453" s="54"/>
      <c r="F453" s="138"/>
      <c r="G453" s="138"/>
      <c r="H453" s="138"/>
      <c r="I453" s="138"/>
      <c r="J453" s="138"/>
      <c r="K453" s="138"/>
      <c r="L453" s="138"/>
      <c r="M453" s="140"/>
      <c r="N453" s="140"/>
      <c r="O453" s="138"/>
      <c r="P453" s="142"/>
      <c r="Q453" s="138"/>
      <c r="R453" s="182"/>
      <c r="S453" s="138"/>
      <c r="T453" s="138"/>
      <c r="U453" s="138"/>
    </row>
    <row r="454" ht="12.75" customHeight="1">
      <c r="A454" s="138"/>
      <c r="B454" s="138"/>
      <c r="C454" s="138"/>
      <c r="D454" s="138"/>
      <c r="E454" s="54"/>
      <c r="F454" s="138"/>
      <c r="G454" s="138"/>
      <c r="H454" s="138"/>
      <c r="I454" s="138"/>
      <c r="J454" s="138"/>
      <c r="K454" s="138"/>
      <c r="L454" s="138"/>
      <c r="M454" s="140"/>
      <c r="N454" s="140"/>
      <c r="O454" s="138"/>
      <c r="P454" s="142"/>
      <c r="Q454" s="138"/>
      <c r="R454" s="182"/>
      <c r="S454" s="138"/>
      <c r="T454" s="138"/>
      <c r="U454" s="138"/>
    </row>
    <row r="455" ht="12.75" customHeight="1">
      <c r="A455" s="138"/>
      <c r="B455" s="138"/>
      <c r="C455" s="138"/>
      <c r="D455" s="138"/>
      <c r="E455" s="54"/>
      <c r="F455" s="138"/>
      <c r="G455" s="138"/>
      <c r="H455" s="138"/>
      <c r="I455" s="138"/>
      <c r="J455" s="138"/>
      <c r="K455" s="138"/>
      <c r="L455" s="138"/>
      <c r="M455" s="140"/>
      <c r="N455" s="140"/>
      <c r="O455" s="138"/>
      <c r="P455" s="142"/>
      <c r="Q455" s="138"/>
      <c r="R455" s="182"/>
      <c r="S455" s="138"/>
      <c r="T455" s="138"/>
      <c r="U455" s="138"/>
    </row>
    <row r="456" ht="12.75" customHeight="1">
      <c r="A456" s="138"/>
      <c r="B456" s="138"/>
      <c r="C456" s="138"/>
      <c r="D456" s="138"/>
      <c r="E456" s="54"/>
      <c r="F456" s="138"/>
      <c r="G456" s="138"/>
      <c r="H456" s="138"/>
      <c r="I456" s="138"/>
      <c r="J456" s="138"/>
      <c r="K456" s="138"/>
      <c r="L456" s="138"/>
      <c r="M456" s="140"/>
      <c r="N456" s="140"/>
      <c r="O456" s="138"/>
      <c r="P456" s="142"/>
      <c r="Q456" s="138"/>
      <c r="R456" s="182"/>
      <c r="S456" s="138"/>
      <c r="T456" s="138"/>
      <c r="U456" s="138"/>
    </row>
    <row r="457" ht="12.75" customHeight="1">
      <c r="A457" s="138"/>
      <c r="B457" s="138"/>
      <c r="C457" s="138"/>
      <c r="D457" s="138"/>
      <c r="E457" s="54"/>
      <c r="F457" s="138"/>
      <c r="G457" s="138"/>
      <c r="H457" s="138"/>
      <c r="I457" s="138"/>
      <c r="J457" s="138"/>
      <c r="K457" s="138"/>
      <c r="L457" s="138"/>
      <c r="M457" s="140"/>
      <c r="N457" s="140"/>
      <c r="O457" s="138"/>
      <c r="P457" s="142"/>
      <c r="Q457" s="138"/>
      <c r="R457" s="182"/>
      <c r="S457" s="138"/>
      <c r="T457" s="138"/>
      <c r="U457" s="138"/>
    </row>
    <row r="458" ht="12.75" customHeight="1">
      <c r="A458" s="138"/>
      <c r="B458" s="138"/>
      <c r="C458" s="138"/>
      <c r="D458" s="138"/>
      <c r="E458" s="54"/>
      <c r="F458" s="138"/>
      <c r="G458" s="138"/>
      <c r="H458" s="138"/>
      <c r="I458" s="138"/>
      <c r="J458" s="138"/>
      <c r="K458" s="138"/>
      <c r="L458" s="138"/>
      <c r="M458" s="140"/>
      <c r="N458" s="140"/>
      <c r="O458" s="138"/>
      <c r="P458" s="142"/>
      <c r="Q458" s="138"/>
      <c r="R458" s="182"/>
      <c r="S458" s="138"/>
      <c r="T458" s="138"/>
      <c r="U458" s="138"/>
    </row>
    <row r="459" ht="12.75" customHeight="1">
      <c r="A459" s="138"/>
      <c r="B459" s="138"/>
      <c r="C459" s="138"/>
      <c r="D459" s="138"/>
      <c r="E459" s="54"/>
      <c r="F459" s="138"/>
      <c r="G459" s="138"/>
      <c r="H459" s="138"/>
      <c r="I459" s="138"/>
      <c r="J459" s="138"/>
      <c r="K459" s="138"/>
      <c r="L459" s="138"/>
      <c r="M459" s="140"/>
      <c r="N459" s="140"/>
      <c r="O459" s="138"/>
      <c r="P459" s="142"/>
      <c r="Q459" s="138"/>
      <c r="R459" s="182"/>
      <c r="S459" s="138"/>
      <c r="T459" s="138"/>
      <c r="U459" s="138"/>
    </row>
    <row r="460" ht="12.75" customHeight="1">
      <c r="A460" s="138"/>
      <c r="B460" s="138"/>
      <c r="C460" s="138"/>
      <c r="D460" s="138"/>
      <c r="E460" s="54"/>
      <c r="F460" s="138"/>
      <c r="G460" s="138"/>
      <c r="H460" s="138"/>
      <c r="I460" s="138"/>
      <c r="J460" s="138"/>
      <c r="K460" s="138"/>
      <c r="L460" s="138"/>
      <c r="M460" s="140"/>
      <c r="N460" s="140"/>
      <c r="O460" s="138"/>
      <c r="P460" s="142"/>
      <c r="Q460" s="138"/>
      <c r="R460" s="182"/>
      <c r="S460" s="138"/>
      <c r="T460" s="138"/>
      <c r="U460" s="138"/>
    </row>
    <row r="461" ht="12.75" customHeight="1">
      <c r="A461" s="138"/>
      <c r="B461" s="138"/>
      <c r="C461" s="138"/>
      <c r="D461" s="138"/>
      <c r="E461" s="54"/>
      <c r="F461" s="138"/>
      <c r="G461" s="138"/>
      <c r="H461" s="138"/>
      <c r="I461" s="138"/>
      <c r="J461" s="138"/>
      <c r="K461" s="138"/>
      <c r="L461" s="138"/>
      <c r="M461" s="140"/>
      <c r="N461" s="140"/>
      <c r="O461" s="138"/>
      <c r="P461" s="142"/>
      <c r="Q461" s="138"/>
      <c r="R461" s="182"/>
      <c r="S461" s="138"/>
      <c r="T461" s="138"/>
      <c r="U461" s="138"/>
    </row>
    <row r="462" ht="12.75" customHeight="1">
      <c r="A462" s="138"/>
      <c r="B462" s="138"/>
      <c r="C462" s="138"/>
      <c r="D462" s="138"/>
      <c r="E462" s="54"/>
      <c r="F462" s="138"/>
      <c r="G462" s="138"/>
      <c r="H462" s="138"/>
      <c r="I462" s="138"/>
      <c r="J462" s="138"/>
      <c r="K462" s="138"/>
      <c r="L462" s="138"/>
      <c r="M462" s="140"/>
      <c r="N462" s="140"/>
      <c r="O462" s="138"/>
      <c r="P462" s="142"/>
      <c r="Q462" s="138"/>
      <c r="R462" s="182"/>
      <c r="S462" s="138"/>
      <c r="T462" s="138"/>
      <c r="U462" s="138"/>
    </row>
    <row r="463" ht="12.75" customHeight="1">
      <c r="A463" s="138"/>
      <c r="B463" s="138"/>
      <c r="C463" s="138"/>
      <c r="D463" s="138"/>
      <c r="E463" s="54"/>
      <c r="F463" s="138"/>
      <c r="G463" s="138"/>
      <c r="H463" s="138"/>
      <c r="I463" s="138"/>
      <c r="J463" s="138"/>
      <c r="K463" s="138"/>
      <c r="L463" s="138"/>
      <c r="M463" s="140"/>
      <c r="N463" s="140"/>
      <c r="O463" s="138"/>
      <c r="P463" s="142"/>
      <c r="Q463" s="138"/>
      <c r="R463" s="182"/>
      <c r="S463" s="138"/>
      <c r="T463" s="138"/>
      <c r="U463" s="138"/>
    </row>
    <row r="464" ht="12.75" customHeight="1">
      <c r="A464" s="138"/>
      <c r="B464" s="138"/>
      <c r="C464" s="138"/>
      <c r="D464" s="138"/>
      <c r="E464" s="54"/>
      <c r="F464" s="138"/>
      <c r="G464" s="138"/>
      <c r="H464" s="138"/>
      <c r="I464" s="138"/>
      <c r="J464" s="138"/>
      <c r="K464" s="138"/>
      <c r="L464" s="138"/>
      <c r="M464" s="140"/>
      <c r="N464" s="140"/>
      <c r="O464" s="138"/>
      <c r="P464" s="142"/>
      <c r="Q464" s="138"/>
      <c r="R464" s="182"/>
      <c r="S464" s="138"/>
      <c r="T464" s="138"/>
      <c r="U464" s="138"/>
    </row>
    <row r="465" ht="12.75" customHeight="1">
      <c r="A465" s="138"/>
      <c r="B465" s="138"/>
      <c r="C465" s="138"/>
      <c r="D465" s="138"/>
      <c r="E465" s="54"/>
      <c r="F465" s="138"/>
      <c r="G465" s="138"/>
      <c r="H465" s="138"/>
      <c r="I465" s="138"/>
      <c r="J465" s="138"/>
      <c r="K465" s="138"/>
      <c r="L465" s="138"/>
      <c r="M465" s="140"/>
      <c r="N465" s="140"/>
      <c r="O465" s="138"/>
      <c r="P465" s="142"/>
      <c r="Q465" s="138"/>
      <c r="R465" s="182"/>
      <c r="S465" s="138"/>
      <c r="T465" s="138"/>
      <c r="U465" s="138"/>
    </row>
    <row r="466" ht="12.75" customHeight="1">
      <c r="A466" s="138"/>
      <c r="B466" s="138"/>
      <c r="C466" s="138"/>
      <c r="D466" s="138"/>
      <c r="E466" s="54"/>
      <c r="F466" s="138"/>
      <c r="G466" s="138"/>
      <c r="H466" s="138"/>
      <c r="I466" s="138"/>
      <c r="J466" s="138"/>
      <c r="K466" s="138"/>
      <c r="L466" s="138"/>
      <c r="M466" s="140"/>
      <c r="N466" s="140"/>
      <c r="O466" s="138"/>
      <c r="P466" s="142"/>
      <c r="Q466" s="138"/>
      <c r="R466" s="182"/>
      <c r="S466" s="138"/>
      <c r="T466" s="138"/>
      <c r="U466" s="138"/>
    </row>
    <row r="467" ht="12.75" customHeight="1">
      <c r="A467" s="138"/>
      <c r="B467" s="138"/>
      <c r="C467" s="138"/>
      <c r="D467" s="138"/>
      <c r="E467" s="54"/>
      <c r="F467" s="138"/>
      <c r="G467" s="138"/>
      <c r="H467" s="138"/>
      <c r="I467" s="138"/>
      <c r="J467" s="138"/>
      <c r="K467" s="138"/>
      <c r="L467" s="138"/>
      <c r="M467" s="140"/>
      <c r="N467" s="140"/>
      <c r="O467" s="138"/>
      <c r="P467" s="142"/>
      <c r="Q467" s="138"/>
      <c r="R467" s="182"/>
      <c r="S467" s="138"/>
      <c r="T467" s="138"/>
      <c r="U467" s="138"/>
    </row>
    <row r="468" ht="12.75" customHeight="1">
      <c r="A468" s="138"/>
      <c r="B468" s="138"/>
      <c r="C468" s="138"/>
      <c r="D468" s="138"/>
      <c r="E468" s="54"/>
      <c r="F468" s="138"/>
      <c r="G468" s="138"/>
      <c r="H468" s="138"/>
      <c r="I468" s="138"/>
      <c r="J468" s="138"/>
      <c r="K468" s="138"/>
      <c r="L468" s="138"/>
      <c r="M468" s="140"/>
      <c r="N468" s="140"/>
      <c r="O468" s="138"/>
      <c r="P468" s="142"/>
      <c r="Q468" s="138"/>
      <c r="R468" s="182"/>
      <c r="S468" s="138"/>
      <c r="T468" s="138"/>
      <c r="U468" s="138"/>
    </row>
    <row r="469" ht="12.75" customHeight="1">
      <c r="A469" s="138"/>
      <c r="B469" s="138"/>
      <c r="C469" s="138"/>
      <c r="D469" s="138"/>
      <c r="E469" s="54"/>
      <c r="F469" s="138"/>
      <c r="G469" s="138"/>
      <c r="H469" s="138"/>
      <c r="I469" s="138"/>
      <c r="J469" s="138"/>
      <c r="K469" s="138"/>
      <c r="L469" s="138"/>
      <c r="M469" s="140"/>
      <c r="N469" s="140"/>
      <c r="O469" s="138"/>
      <c r="P469" s="142"/>
      <c r="Q469" s="138"/>
      <c r="R469" s="182"/>
      <c r="S469" s="138"/>
      <c r="T469" s="138"/>
      <c r="U469" s="138"/>
    </row>
    <row r="470" ht="12.75" customHeight="1">
      <c r="A470" s="138"/>
      <c r="B470" s="138"/>
      <c r="C470" s="138"/>
      <c r="D470" s="138"/>
      <c r="E470" s="54"/>
      <c r="F470" s="138"/>
      <c r="G470" s="138"/>
      <c r="H470" s="138"/>
      <c r="I470" s="138"/>
      <c r="J470" s="138"/>
      <c r="K470" s="138"/>
      <c r="L470" s="138"/>
      <c r="M470" s="140"/>
      <c r="N470" s="140"/>
      <c r="O470" s="138"/>
      <c r="P470" s="142"/>
      <c r="Q470" s="138"/>
      <c r="R470" s="182"/>
      <c r="S470" s="138"/>
      <c r="T470" s="138"/>
      <c r="U470" s="138"/>
    </row>
    <row r="471" ht="12.75" customHeight="1">
      <c r="A471" s="138"/>
      <c r="B471" s="138"/>
      <c r="C471" s="138"/>
      <c r="D471" s="138"/>
      <c r="E471" s="54"/>
      <c r="F471" s="138"/>
      <c r="G471" s="138"/>
      <c r="H471" s="138"/>
      <c r="I471" s="138"/>
      <c r="J471" s="138"/>
      <c r="K471" s="138"/>
      <c r="L471" s="138"/>
      <c r="M471" s="140"/>
      <c r="N471" s="140"/>
      <c r="O471" s="138"/>
      <c r="P471" s="142"/>
      <c r="Q471" s="138"/>
      <c r="R471" s="182"/>
      <c r="S471" s="138"/>
      <c r="T471" s="138"/>
      <c r="U471" s="138"/>
    </row>
    <row r="472" ht="12.75" customHeight="1">
      <c r="A472" s="138"/>
      <c r="B472" s="138"/>
      <c r="C472" s="138"/>
      <c r="D472" s="138"/>
      <c r="E472" s="54"/>
      <c r="F472" s="138"/>
      <c r="G472" s="138"/>
      <c r="H472" s="138"/>
      <c r="I472" s="138"/>
      <c r="J472" s="138"/>
      <c r="K472" s="138"/>
      <c r="L472" s="138"/>
      <c r="M472" s="140"/>
      <c r="N472" s="140"/>
      <c r="O472" s="138"/>
      <c r="P472" s="142"/>
      <c r="Q472" s="138"/>
      <c r="R472" s="182"/>
      <c r="S472" s="138"/>
      <c r="T472" s="138"/>
      <c r="U472" s="138"/>
    </row>
    <row r="473" ht="12.75" customHeight="1">
      <c r="A473" s="138"/>
      <c r="B473" s="138"/>
      <c r="C473" s="138"/>
      <c r="D473" s="138"/>
      <c r="E473" s="54"/>
      <c r="F473" s="138"/>
      <c r="G473" s="138"/>
      <c r="H473" s="138"/>
      <c r="I473" s="138"/>
      <c r="J473" s="138"/>
      <c r="K473" s="138"/>
      <c r="L473" s="138"/>
      <c r="M473" s="140"/>
      <c r="N473" s="140"/>
      <c r="O473" s="138"/>
      <c r="P473" s="142"/>
      <c r="Q473" s="138"/>
      <c r="R473" s="182"/>
      <c r="S473" s="138"/>
      <c r="T473" s="138"/>
      <c r="U473" s="138"/>
    </row>
    <row r="474" ht="12.75" customHeight="1">
      <c r="A474" s="138"/>
      <c r="B474" s="138"/>
      <c r="C474" s="138"/>
      <c r="D474" s="138"/>
      <c r="E474" s="54"/>
      <c r="F474" s="138"/>
      <c r="G474" s="138"/>
      <c r="H474" s="138"/>
      <c r="I474" s="138"/>
      <c r="J474" s="138"/>
      <c r="K474" s="138"/>
      <c r="L474" s="138"/>
      <c r="M474" s="140"/>
      <c r="N474" s="140"/>
      <c r="O474" s="138"/>
      <c r="P474" s="142"/>
      <c r="Q474" s="138"/>
      <c r="R474" s="182"/>
      <c r="S474" s="138"/>
      <c r="T474" s="138"/>
      <c r="U474" s="138"/>
    </row>
    <row r="475" ht="12.75" customHeight="1">
      <c r="A475" s="138"/>
      <c r="B475" s="138"/>
      <c r="C475" s="138"/>
      <c r="D475" s="138"/>
      <c r="E475" s="54"/>
      <c r="F475" s="138"/>
      <c r="G475" s="138"/>
      <c r="H475" s="138"/>
      <c r="I475" s="138"/>
      <c r="J475" s="138"/>
      <c r="K475" s="138"/>
      <c r="L475" s="138"/>
      <c r="M475" s="140"/>
      <c r="N475" s="140"/>
      <c r="O475" s="138"/>
      <c r="P475" s="142"/>
      <c r="Q475" s="138"/>
      <c r="R475" s="182"/>
      <c r="S475" s="138"/>
      <c r="T475" s="138"/>
      <c r="U475" s="138"/>
    </row>
    <row r="476" ht="12.75" customHeight="1">
      <c r="A476" s="138"/>
      <c r="B476" s="138"/>
      <c r="C476" s="138"/>
      <c r="D476" s="138"/>
      <c r="E476" s="54"/>
      <c r="F476" s="138"/>
      <c r="G476" s="138"/>
      <c r="H476" s="138"/>
      <c r="I476" s="138"/>
      <c r="J476" s="138"/>
      <c r="K476" s="138"/>
      <c r="L476" s="138"/>
      <c r="M476" s="140"/>
      <c r="N476" s="140"/>
      <c r="O476" s="138"/>
      <c r="P476" s="142"/>
      <c r="Q476" s="138"/>
      <c r="R476" s="182"/>
      <c r="S476" s="138"/>
      <c r="T476" s="138"/>
      <c r="U476" s="138"/>
    </row>
    <row r="477" ht="12.75" customHeight="1">
      <c r="A477" s="138"/>
      <c r="B477" s="138"/>
      <c r="C477" s="138"/>
      <c r="D477" s="138"/>
      <c r="E477" s="54"/>
      <c r="F477" s="138"/>
      <c r="G477" s="138"/>
      <c r="H477" s="138"/>
      <c r="I477" s="138"/>
      <c r="J477" s="138"/>
      <c r="K477" s="138"/>
      <c r="L477" s="138"/>
      <c r="M477" s="140"/>
      <c r="N477" s="140"/>
      <c r="O477" s="138"/>
      <c r="P477" s="142"/>
      <c r="Q477" s="138"/>
      <c r="R477" s="182"/>
      <c r="S477" s="138"/>
      <c r="T477" s="138"/>
      <c r="U477" s="138"/>
    </row>
    <row r="478" ht="12.75" customHeight="1">
      <c r="A478" s="138"/>
      <c r="B478" s="138"/>
      <c r="C478" s="138"/>
      <c r="D478" s="138"/>
      <c r="E478" s="54"/>
      <c r="F478" s="138"/>
      <c r="G478" s="138"/>
      <c r="H478" s="138"/>
      <c r="I478" s="138"/>
      <c r="J478" s="138"/>
      <c r="K478" s="138"/>
      <c r="L478" s="138"/>
      <c r="M478" s="140"/>
      <c r="N478" s="140"/>
      <c r="O478" s="138"/>
      <c r="P478" s="142"/>
      <c r="Q478" s="138"/>
      <c r="R478" s="182"/>
      <c r="S478" s="138"/>
      <c r="T478" s="138"/>
      <c r="U478" s="138"/>
    </row>
    <row r="479" ht="12.75" customHeight="1">
      <c r="A479" s="138"/>
      <c r="B479" s="138"/>
      <c r="C479" s="138"/>
      <c r="D479" s="138"/>
      <c r="E479" s="54"/>
      <c r="F479" s="138"/>
      <c r="G479" s="138"/>
      <c r="H479" s="138"/>
      <c r="I479" s="138"/>
      <c r="J479" s="138"/>
      <c r="K479" s="138"/>
      <c r="L479" s="138"/>
      <c r="M479" s="140"/>
      <c r="N479" s="140"/>
      <c r="O479" s="138"/>
      <c r="P479" s="142"/>
      <c r="Q479" s="138"/>
      <c r="R479" s="182"/>
      <c r="S479" s="138"/>
      <c r="T479" s="138"/>
      <c r="U479" s="138"/>
    </row>
    <row r="480" ht="12.75" customHeight="1">
      <c r="A480" s="138"/>
      <c r="B480" s="138"/>
      <c r="C480" s="138"/>
      <c r="D480" s="138"/>
      <c r="E480" s="54"/>
      <c r="F480" s="138"/>
      <c r="G480" s="138"/>
      <c r="H480" s="138"/>
      <c r="I480" s="138"/>
      <c r="J480" s="138"/>
      <c r="K480" s="138"/>
      <c r="L480" s="138"/>
      <c r="M480" s="140"/>
      <c r="N480" s="140"/>
      <c r="O480" s="138"/>
      <c r="P480" s="142"/>
      <c r="Q480" s="138"/>
      <c r="R480" s="182"/>
      <c r="S480" s="138"/>
      <c r="T480" s="138"/>
      <c r="U480" s="138"/>
    </row>
    <row r="481" ht="12.75" customHeight="1">
      <c r="A481" s="138"/>
      <c r="B481" s="138"/>
      <c r="C481" s="138"/>
      <c r="D481" s="138"/>
      <c r="E481" s="54"/>
      <c r="F481" s="138"/>
      <c r="G481" s="138"/>
      <c r="H481" s="138"/>
      <c r="I481" s="138"/>
      <c r="J481" s="138"/>
      <c r="K481" s="138"/>
      <c r="L481" s="138"/>
      <c r="M481" s="140"/>
      <c r="N481" s="140"/>
      <c r="O481" s="138"/>
      <c r="P481" s="142"/>
      <c r="Q481" s="138"/>
      <c r="R481" s="182"/>
      <c r="S481" s="138"/>
      <c r="T481" s="138"/>
      <c r="U481" s="138"/>
    </row>
    <row r="482" ht="12.75" customHeight="1">
      <c r="A482" s="138"/>
      <c r="B482" s="138"/>
      <c r="C482" s="138"/>
      <c r="D482" s="138"/>
      <c r="E482" s="54"/>
      <c r="F482" s="138"/>
      <c r="G482" s="138"/>
      <c r="H482" s="138"/>
      <c r="I482" s="138"/>
      <c r="J482" s="138"/>
      <c r="K482" s="138"/>
      <c r="L482" s="138"/>
      <c r="M482" s="140"/>
      <c r="N482" s="140"/>
      <c r="O482" s="138"/>
      <c r="P482" s="142"/>
      <c r="Q482" s="138"/>
      <c r="R482" s="182"/>
      <c r="S482" s="138"/>
      <c r="T482" s="138"/>
      <c r="U482" s="138"/>
    </row>
    <row r="483" ht="12.75" customHeight="1">
      <c r="A483" s="138"/>
      <c r="B483" s="138"/>
      <c r="C483" s="138"/>
      <c r="D483" s="138"/>
      <c r="E483" s="54"/>
      <c r="F483" s="138"/>
      <c r="G483" s="138"/>
      <c r="H483" s="138"/>
      <c r="I483" s="138"/>
      <c r="J483" s="138"/>
      <c r="K483" s="138"/>
      <c r="L483" s="138"/>
      <c r="M483" s="140"/>
      <c r="N483" s="140"/>
      <c r="O483" s="138"/>
      <c r="P483" s="142"/>
      <c r="Q483" s="138"/>
      <c r="R483" s="182"/>
      <c r="S483" s="138"/>
      <c r="T483" s="138"/>
      <c r="U483" s="138"/>
    </row>
    <row r="484" ht="12.75" customHeight="1">
      <c r="A484" s="138"/>
      <c r="B484" s="138"/>
      <c r="C484" s="138"/>
      <c r="D484" s="138"/>
      <c r="E484" s="54"/>
      <c r="F484" s="138"/>
      <c r="G484" s="138"/>
      <c r="H484" s="138"/>
      <c r="I484" s="138"/>
      <c r="J484" s="138"/>
      <c r="K484" s="138"/>
      <c r="L484" s="138"/>
      <c r="M484" s="140"/>
      <c r="N484" s="140"/>
      <c r="O484" s="138"/>
      <c r="P484" s="142"/>
      <c r="Q484" s="138"/>
      <c r="R484" s="182"/>
      <c r="S484" s="138"/>
      <c r="T484" s="138"/>
      <c r="U484" s="138"/>
    </row>
    <row r="485" ht="12.75" customHeight="1">
      <c r="A485" s="138"/>
      <c r="B485" s="138"/>
      <c r="C485" s="138"/>
      <c r="D485" s="138"/>
      <c r="E485" s="54"/>
      <c r="F485" s="138"/>
      <c r="G485" s="138"/>
      <c r="H485" s="138"/>
      <c r="I485" s="138"/>
      <c r="J485" s="138"/>
      <c r="K485" s="138"/>
      <c r="L485" s="138"/>
      <c r="M485" s="140"/>
      <c r="N485" s="140"/>
      <c r="O485" s="138"/>
      <c r="P485" s="142"/>
      <c r="Q485" s="138"/>
      <c r="R485" s="182"/>
      <c r="S485" s="138"/>
      <c r="T485" s="138"/>
      <c r="U485" s="138"/>
    </row>
    <row r="486" ht="12.75" customHeight="1">
      <c r="A486" s="138"/>
      <c r="B486" s="138"/>
      <c r="C486" s="138"/>
      <c r="D486" s="138"/>
      <c r="E486" s="54"/>
      <c r="F486" s="138"/>
      <c r="G486" s="138"/>
      <c r="H486" s="138"/>
      <c r="I486" s="138"/>
      <c r="J486" s="138"/>
      <c r="K486" s="138"/>
      <c r="L486" s="138"/>
      <c r="M486" s="140"/>
      <c r="N486" s="140"/>
      <c r="O486" s="138"/>
      <c r="P486" s="142"/>
      <c r="Q486" s="138"/>
      <c r="R486" s="182"/>
      <c r="S486" s="138"/>
      <c r="T486" s="138"/>
      <c r="U486" s="138"/>
    </row>
    <row r="487" ht="12.75" customHeight="1">
      <c r="A487" s="138"/>
      <c r="B487" s="138"/>
      <c r="C487" s="138"/>
      <c r="D487" s="138"/>
      <c r="E487" s="54"/>
      <c r="F487" s="138"/>
      <c r="G487" s="138"/>
      <c r="H487" s="138"/>
      <c r="I487" s="138"/>
      <c r="J487" s="138"/>
      <c r="K487" s="138"/>
      <c r="L487" s="138"/>
      <c r="M487" s="140"/>
      <c r="N487" s="140"/>
      <c r="O487" s="138"/>
      <c r="P487" s="142"/>
      <c r="Q487" s="138"/>
      <c r="R487" s="182"/>
      <c r="S487" s="138"/>
      <c r="T487" s="138"/>
      <c r="U487" s="138"/>
    </row>
    <row r="488" ht="12.75" customHeight="1">
      <c r="A488" s="138"/>
      <c r="B488" s="138"/>
      <c r="C488" s="138"/>
      <c r="D488" s="138"/>
      <c r="E488" s="54"/>
      <c r="F488" s="138"/>
      <c r="G488" s="138"/>
      <c r="H488" s="138"/>
      <c r="I488" s="138"/>
      <c r="J488" s="138"/>
      <c r="K488" s="138"/>
      <c r="L488" s="138"/>
      <c r="M488" s="140"/>
      <c r="N488" s="140"/>
      <c r="O488" s="138"/>
      <c r="P488" s="142"/>
      <c r="Q488" s="138"/>
      <c r="R488" s="182"/>
      <c r="S488" s="138"/>
      <c r="T488" s="138"/>
      <c r="U488" s="138"/>
    </row>
    <row r="489" ht="12.75" customHeight="1">
      <c r="A489" s="138"/>
      <c r="B489" s="138"/>
      <c r="C489" s="138"/>
      <c r="D489" s="138"/>
      <c r="E489" s="54"/>
      <c r="F489" s="138"/>
      <c r="G489" s="138"/>
      <c r="H489" s="138"/>
      <c r="I489" s="138"/>
      <c r="J489" s="138"/>
      <c r="K489" s="138"/>
      <c r="L489" s="138"/>
      <c r="M489" s="140"/>
      <c r="N489" s="140"/>
      <c r="O489" s="138"/>
      <c r="P489" s="142"/>
      <c r="Q489" s="138"/>
      <c r="R489" s="182"/>
      <c r="S489" s="138"/>
      <c r="T489" s="138"/>
      <c r="U489" s="138"/>
    </row>
    <row r="490" ht="12.75" customHeight="1">
      <c r="A490" s="138"/>
      <c r="B490" s="138"/>
      <c r="C490" s="138"/>
      <c r="D490" s="138"/>
      <c r="E490" s="54"/>
      <c r="F490" s="138"/>
      <c r="G490" s="138"/>
      <c r="H490" s="138"/>
      <c r="I490" s="138"/>
      <c r="J490" s="138"/>
      <c r="K490" s="138"/>
      <c r="L490" s="138"/>
      <c r="M490" s="140"/>
      <c r="N490" s="140"/>
      <c r="O490" s="138"/>
      <c r="P490" s="142"/>
      <c r="Q490" s="138"/>
      <c r="R490" s="182"/>
      <c r="S490" s="138"/>
      <c r="T490" s="138"/>
      <c r="U490" s="138"/>
    </row>
    <row r="491" ht="12.75" customHeight="1">
      <c r="A491" s="138"/>
      <c r="B491" s="138"/>
      <c r="C491" s="138"/>
      <c r="D491" s="138"/>
      <c r="E491" s="54"/>
      <c r="F491" s="138"/>
      <c r="G491" s="138"/>
      <c r="H491" s="138"/>
      <c r="I491" s="138"/>
      <c r="J491" s="138"/>
      <c r="K491" s="138"/>
      <c r="L491" s="138"/>
      <c r="M491" s="140"/>
      <c r="N491" s="140"/>
      <c r="O491" s="138"/>
      <c r="P491" s="142"/>
      <c r="Q491" s="138"/>
      <c r="R491" s="182"/>
      <c r="S491" s="138"/>
      <c r="T491" s="138"/>
      <c r="U491" s="138"/>
    </row>
    <row r="492" ht="12.75" customHeight="1">
      <c r="A492" s="138"/>
      <c r="B492" s="138"/>
      <c r="C492" s="138"/>
      <c r="D492" s="138"/>
      <c r="E492" s="54"/>
      <c r="F492" s="138"/>
      <c r="G492" s="138"/>
      <c r="H492" s="138"/>
      <c r="I492" s="138"/>
      <c r="J492" s="138"/>
      <c r="K492" s="138"/>
      <c r="L492" s="138"/>
      <c r="M492" s="140"/>
      <c r="N492" s="140"/>
      <c r="O492" s="138"/>
      <c r="P492" s="142"/>
      <c r="Q492" s="138"/>
      <c r="R492" s="182"/>
      <c r="S492" s="138"/>
      <c r="T492" s="138"/>
      <c r="U492" s="138"/>
    </row>
    <row r="493" ht="12.75" customHeight="1">
      <c r="A493" s="138"/>
      <c r="B493" s="138"/>
      <c r="C493" s="138"/>
      <c r="D493" s="138"/>
      <c r="E493" s="54"/>
      <c r="F493" s="138"/>
      <c r="G493" s="138"/>
      <c r="H493" s="138"/>
      <c r="I493" s="138"/>
      <c r="J493" s="138"/>
      <c r="K493" s="138"/>
      <c r="L493" s="138"/>
      <c r="M493" s="140"/>
      <c r="N493" s="140"/>
      <c r="O493" s="138"/>
      <c r="P493" s="142"/>
      <c r="Q493" s="138"/>
      <c r="R493" s="182"/>
      <c r="S493" s="138"/>
      <c r="T493" s="138"/>
      <c r="U493" s="138"/>
    </row>
    <row r="494" ht="12.75" customHeight="1">
      <c r="A494" s="138"/>
      <c r="B494" s="138"/>
      <c r="C494" s="138"/>
      <c r="D494" s="138"/>
      <c r="E494" s="54"/>
      <c r="F494" s="138"/>
      <c r="G494" s="138"/>
      <c r="H494" s="138"/>
      <c r="I494" s="138"/>
      <c r="J494" s="138"/>
      <c r="K494" s="138"/>
      <c r="L494" s="138"/>
      <c r="M494" s="140"/>
      <c r="N494" s="140"/>
      <c r="O494" s="138"/>
      <c r="P494" s="142"/>
      <c r="Q494" s="138"/>
      <c r="R494" s="182"/>
      <c r="S494" s="138"/>
      <c r="T494" s="138"/>
      <c r="U494" s="138"/>
    </row>
    <row r="495" ht="12.75" customHeight="1">
      <c r="A495" s="138"/>
      <c r="B495" s="138"/>
      <c r="C495" s="138"/>
      <c r="D495" s="138"/>
      <c r="E495" s="54"/>
      <c r="F495" s="138"/>
      <c r="G495" s="138"/>
      <c r="H495" s="138"/>
      <c r="I495" s="138"/>
      <c r="J495" s="138"/>
      <c r="K495" s="138"/>
      <c r="L495" s="138"/>
      <c r="M495" s="140"/>
      <c r="N495" s="140"/>
      <c r="O495" s="138"/>
      <c r="P495" s="142"/>
      <c r="Q495" s="138"/>
      <c r="R495" s="182"/>
      <c r="S495" s="138"/>
      <c r="T495" s="138"/>
      <c r="U495" s="138"/>
    </row>
    <row r="496" ht="12.75" customHeight="1">
      <c r="A496" s="138"/>
      <c r="B496" s="138"/>
      <c r="C496" s="138"/>
      <c r="D496" s="138"/>
      <c r="E496" s="54"/>
      <c r="F496" s="138"/>
      <c r="G496" s="138"/>
      <c r="H496" s="138"/>
      <c r="I496" s="138"/>
      <c r="J496" s="138"/>
      <c r="K496" s="138"/>
      <c r="L496" s="138"/>
      <c r="M496" s="140"/>
      <c r="N496" s="140"/>
      <c r="O496" s="138"/>
      <c r="P496" s="142"/>
      <c r="Q496" s="138"/>
      <c r="R496" s="182"/>
      <c r="S496" s="138"/>
      <c r="T496" s="138"/>
      <c r="U496" s="138"/>
    </row>
    <row r="497" ht="12.75" customHeight="1">
      <c r="A497" s="138"/>
      <c r="B497" s="138"/>
      <c r="C497" s="138"/>
      <c r="D497" s="138"/>
      <c r="E497" s="54"/>
      <c r="F497" s="138"/>
      <c r="G497" s="138"/>
      <c r="H497" s="138"/>
      <c r="I497" s="138"/>
      <c r="J497" s="138"/>
      <c r="K497" s="138"/>
      <c r="L497" s="138"/>
      <c r="M497" s="140"/>
      <c r="N497" s="140"/>
      <c r="O497" s="138"/>
      <c r="P497" s="142"/>
      <c r="Q497" s="138"/>
      <c r="R497" s="182"/>
      <c r="S497" s="138"/>
      <c r="T497" s="138"/>
      <c r="U497" s="138"/>
    </row>
    <row r="498" ht="12.75" customHeight="1">
      <c r="A498" s="138"/>
      <c r="B498" s="138"/>
      <c r="C498" s="138"/>
      <c r="D498" s="138"/>
      <c r="E498" s="54"/>
      <c r="F498" s="138"/>
      <c r="G498" s="138"/>
      <c r="H498" s="138"/>
      <c r="I498" s="138"/>
      <c r="J498" s="138"/>
      <c r="K498" s="138"/>
      <c r="L498" s="138"/>
      <c r="M498" s="140"/>
      <c r="N498" s="140"/>
      <c r="O498" s="138"/>
      <c r="P498" s="142"/>
      <c r="Q498" s="138"/>
      <c r="R498" s="182"/>
      <c r="S498" s="138"/>
      <c r="T498" s="138"/>
      <c r="U498" s="138"/>
    </row>
    <row r="499" ht="12.75" customHeight="1">
      <c r="A499" s="138"/>
      <c r="B499" s="138"/>
      <c r="C499" s="138"/>
      <c r="D499" s="138"/>
      <c r="E499" s="54"/>
      <c r="F499" s="138"/>
      <c r="G499" s="138"/>
      <c r="H499" s="138"/>
      <c r="I499" s="138"/>
      <c r="J499" s="138"/>
      <c r="K499" s="138"/>
      <c r="L499" s="138"/>
      <c r="M499" s="140"/>
      <c r="N499" s="140"/>
      <c r="O499" s="138"/>
      <c r="P499" s="142"/>
      <c r="Q499" s="138"/>
      <c r="R499" s="182"/>
      <c r="S499" s="138"/>
      <c r="T499" s="138"/>
      <c r="U499" s="138"/>
    </row>
    <row r="500" ht="12.75" customHeight="1">
      <c r="A500" s="138"/>
      <c r="B500" s="138"/>
      <c r="C500" s="138"/>
      <c r="D500" s="138"/>
      <c r="E500" s="54"/>
      <c r="F500" s="138"/>
      <c r="G500" s="138"/>
      <c r="H500" s="138"/>
      <c r="I500" s="138"/>
      <c r="J500" s="138"/>
      <c r="K500" s="138"/>
      <c r="L500" s="138"/>
      <c r="M500" s="140"/>
      <c r="N500" s="140"/>
      <c r="O500" s="138"/>
      <c r="P500" s="142"/>
      <c r="Q500" s="138"/>
      <c r="R500" s="182"/>
      <c r="S500" s="138"/>
      <c r="T500" s="138"/>
      <c r="U500" s="138"/>
    </row>
    <row r="501" ht="12.75" customHeight="1">
      <c r="A501" s="138"/>
      <c r="B501" s="138"/>
      <c r="C501" s="138"/>
      <c r="D501" s="138"/>
      <c r="E501" s="54"/>
      <c r="F501" s="138"/>
      <c r="G501" s="138"/>
      <c r="H501" s="138"/>
      <c r="I501" s="138"/>
      <c r="J501" s="138"/>
      <c r="K501" s="138"/>
      <c r="L501" s="138"/>
      <c r="M501" s="140"/>
      <c r="N501" s="140"/>
      <c r="O501" s="138"/>
      <c r="P501" s="142"/>
      <c r="Q501" s="138"/>
      <c r="R501" s="182"/>
      <c r="S501" s="138"/>
      <c r="T501" s="138"/>
      <c r="U501" s="138"/>
    </row>
    <row r="502" ht="12.75" customHeight="1">
      <c r="A502" s="138"/>
      <c r="B502" s="138"/>
      <c r="C502" s="138"/>
      <c r="D502" s="138"/>
      <c r="E502" s="54"/>
      <c r="F502" s="138"/>
      <c r="G502" s="138"/>
      <c r="H502" s="138"/>
      <c r="I502" s="138"/>
      <c r="J502" s="138"/>
      <c r="K502" s="138"/>
      <c r="L502" s="138"/>
      <c r="M502" s="140"/>
      <c r="N502" s="140"/>
      <c r="O502" s="138"/>
      <c r="P502" s="142"/>
      <c r="Q502" s="138"/>
      <c r="R502" s="182"/>
      <c r="S502" s="138"/>
      <c r="T502" s="138"/>
      <c r="U502" s="138"/>
    </row>
    <row r="503" ht="12.75" customHeight="1">
      <c r="A503" s="138"/>
      <c r="B503" s="138"/>
      <c r="C503" s="138"/>
      <c r="D503" s="138"/>
      <c r="E503" s="54"/>
      <c r="F503" s="138"/>
      <c r="G503" s="138"/>
      <c r="H503" s="138"/>
      <c r="I503" s="138"/>
      <c r="J503" s="138"/>
      <c r="K503" s="138"/>
      <c r="L503" s="138"/>
      <c r="M503" s="140"/>
      <c r="N503" s="140"/>
      <c r="O503" s="138"/>
      <c r="P503" s="142"/>
      <c r="Q503" s="138"/>
      <c r="R503" s="182"/>
      <c r="S503" s="138"/>
      <c r="T503" s="138"/>
      <c r="U503" s="138"/>
    </row>
    <row r="504" ht="12.75" customHeight="1">
      <c r="A504" s="138"/>
      <c r="B504" s="138"/>
      <c r="C504" s="138"/>
      <c r="D504" s="138"/>
      <c r="E504" s="54"/>
      <c r="F504" s="138"/>
      <c r="G504" s="138"/>
      <c r="H504" s="138"/>
      <c r="I504" s="138"/>
      <c r="J504" s="138"/>
      <c r="K504" s="138"/>
      <c r="L504" s="138"/>
      <c r="M504" s="140"/>
      <c r="N504" s="140"/>
      <c r="O504" s="138"/>
      <c r="P504" s="142"/>
      <c r="Q504" s="138"/>
      <c r="R504" s="182"/>
      <c r="S504" s="138"/>
      <c r="T504" s="138"/>
      <c r="U504" s="138"/>
    </row>
    <row r="505" ht="12.75" customHeight="1">
      <c r="A505" s="138"/>
      <c r="B505" s="138"/>
      <c r="C505" s="138"/>
      <c r="D505" s="138"/>
      <c r="E505" s="54"/>
      <c r="F505" s="138"/>
      <c r="G505" s="138"/>
      <c r="H505" s="138"/>
      <c r="I505" s="138"/>
      <c r="J505" s="138"/>
      <c r="K505" s="138"/>
      <c r="L505" s="138"/>
      <c r="M505" s="140"/>
      <c r="N505" s="140"/>
      <c r="O505" s="138"/>
      <c r="P505" s="142"/>
      <c r="Q505" s="138"/>
      <c r="R505" s="182"/>
      <c r="S505" s="138"/>
      <c r="T505" s="138"/>
      <c r="U505" s="138"/>
    </row>
    <row r="506" ht="12.75" customHeight="1">
      <c r="A506" s="138"/>
      <c r="B506" s="138"/>
      <c r="C506" s="138"/>
      <c r="D506" s="138"/>
      <c r="E506" s="54"/>
      <c r="F506" s="138"/>
      <c r="G506" s="138"/>
      <c r="H506" s="138"/>
      <c r="I506" s="138"/>
      <c r="J506" s="138"/>
      <c r="K506" s="138"/>
      <c r="L506" s="138"/>
      <c r="M506" s="140"/>
      <c r="N506" s="140"/>
      <c r="O506" s="138"/>
      <c r="P506" s="142"/>
      <c r="Q506" s="138"/>
      <c r="R506" s="182"/>
      <c r="S506" s="138"/>
      <c r="T506" s="138"/>
      <c r="U506" s="138"/>
    </row>
    <row r="507" ht="12.75" customHeight="1">
      <c r="A507" s="138"/>
      <c r="B507" s="138"/>
      <c r="C507" s="138"/>
      <c r="D507" s="138"/>
      <c r="E507" s="54"/>
      <c r="F507" s="138"/>
      <c r="G507" s="138"/>
      <c r="H507" s="138"/>
      <c r="I507" s="138"/>
      <c r="J507" s="138"/>
      <c r="K507" s="138"/>
      <c r="L507" s="138"/>
      <c r="M507" s="140"/>
      <c r="N507" s="140"/>
      <c r="O507" s="138"/>
      <c r="P507" s="142"/>
      <c r="Q507" s="138"/>
      <c r="R507" s="182"/>
      <c r="S507" s="138"/>
      <c r="T507" s="138"/>
      <c r="U507" s="138"/>
    </row>
    <row r="508" ht="12.75" customHeight="1">
      <c r="A508" s="138"/>
      <c r="B508" s="138"/>
      <c r="C508" s="138"/>
      <c r="D508" s="138"/>
      <c r="E508" s="54"/>
      <c r="F508" s="138"/>
      <c r="G508" s="138"/>
      <c r="H508" s="138"/>
      <c r="I508" s="138"/>
      <c r="J508" s="138"/>
      <c r="K508" s="138"/>
      <c r="L508" s="138"/>
      <c r="M508" s="140"/>
      <c r="N508" s="140"/>
      <c r="O508" s="138"/>
      <c r="P508" s="142"/>
      <c r="Q508" s="138"/>
      <c r="R508" s="182"/>
      <c r="S508" s="138"/>
      <c r="T508" s="138"/>
      <c r="U508" s="138"/>
    </row>
    <row r="509" ht="12.75" customHeight="1">
      <c r="A509" s="138"/>
      <c r="B509" s="138"/>
      <c r="C509" s="138"/>
      <c r="D509" s="138"/>
      <c r="E509" s="54"/>
      <c r="F509" s="138"/>
      <c r="G509" s="138"/>
      <c r="H509" s="138"/>
      <c r="I509" s="138"/>
      <c r="J509" s="138"/>
      <c r="K509" s="138"/>
      <c r="L509" s="138"/>
      <c r="M509" s="140"/>
      <c r="N509" s="140"/>
      <c r="O509" s="138"/>
      <c r="P509" s="142"/>
      <c r="Q509" s="138"/>
      <c r="R509" s="182"/>
      <c r="S509" s="138"/>
      <c r="T509" s="138"/>
      <c r="U509" s="138"/>
    </row>
    <row r="510" ht="12.75" customHeight="1">
      <c r="A510" s="138"/>
      <c r="B510" s="138"/>
      <c r="C510" s="138"/>
      <c r="D510" s="138"/>
      <c r="E510" s="54"/>
      <c r="F510" s="138"/>
      <c r="G510" s="138"/>
      <c r="H510" s="138"/>
      <c r="I510" s="138"/>
      <c r="J510" s="138"/>
      <c r="K510" s="138"/>
      <c r="L510" s="138"/>
      <c r="M510" s="140"/>
      <c r="N510" s="140"/>
      <c r="O510" s="138"/>
      <c r="P510" s="142"/>
      <c r="Q510" s="138"/>
      <c r="R510" s="182"/>
      <c r="S510" s="138"/>
      <c r="T510" s="138"/>
      <c r="U510" s="138"/>
    </row>
    <row r="511" ht="12.75" customHeight="1">
      <c r="A511" s="138"/>
      <c r="B511" s="138"/>
      <c r="C511" s="138"/>
      <c r="D511" s="138"/>
      <c r="E511" s="54"/>
      <c r="F511" s="138"/>
      <c r="G511" s="138"/>
      <c r="H511" s="138"/>
      <c r="I511" s="138"/>
      <c r="J511" s="138"/>
      <c r="K511" s="138"/>
      <c r="L511" s="138"/>
      <c r="M511" s="140"/>
      <c r="N511" s="140"/>
      <c r="O511" s="138"/>
      <c r="P511" s="142"/>
      <c r="Q511" s="138"/>
      <c r="R511" s="182"/>
      <c r="S511" s="138"/>
      <c r="T511" s="138"/>
      <c r="U511" s="138"/>
    </row>
    <row r="512" ht="12.75" customHeight="1">
      <c r="A512" s="138"/>
      <c r="B512" s="138"/>
      <c r="C512" s="138"/>
      <c r="D512" s="138"/>
      <c r="E512" s="54"/>
      <c r="F512" s="138"/>
      <c r="G512" s="138"/>
      <c r="H512" s="138"/>
      <c r="I512" s="138"/>
      <c r="J512" s="138"/>
      <c r="K512" s="138"/>
      <c r="L512" s="138"/>
      <c r="M512" s="140"/>
      <c r="N512" s="140"/>
      <c r="O512" s="138"/>
      <c r="P512" s="142"/>
      <c r="Q512" s="138"/>
      <c r="R512" s="182"/>
      <c r="S512" s="138"/>
      <c r="T512" s="138"/>
      <c r="U512" s="138"/>
    </row>
    <row r="513" ht="12.75" customHeight="1">
      <c r="A513" s="138"/>
      <c r="B513" s="138"/>
      <c r="C513" s="138"/>
      <c r="D513" s="138"/>
      <c r="E513" s="54"/>
      <c r="F513" s="138"/>
      <c r="G513" s="138"/>
      <c r="H513" s="138"/>
      <c r="I513" s="138"/>
      <c r="J513" s="138"/>
      <c r="K513" s="138"/>
      <c r="L513" s="138"/>
      <c r="M513" s="140"/>
      <c r="N513" s="140"/>
      <c r="O513" s="138"/>
      <c r="P513" s="142"/>
      <c r="Q513" s="138"/>
      <c r="R513" s="182"/>
      <c r="S513" s="138"/>
      <c r="T513" s="138"/>
      <c r="U513" s="138"/>
    </row>
    <row r="514" ht="12.75" customHeight="1">
      <c r="A514" s="138"/>
      <c r="B514" s="138"/>
      <c r="C514" s="138"/>
      <c r="D514" s="138"/>
      <c r="E514" s="54"/>
      <c r="F514" s="138"/>
      <c r="G514" s="138"/>
      <c r="H514" s="138"/>
      <c r="I514" s="138"/>
      <c r="J514" s="138"/>
      <c r="K514" s="138"/>
      <c r="L514" s="138"/>
      <c r="M514" s="140"/>
      <c r="N514" s="140"/>
      <c r="O514" s="138"/>
      <c r="P514" s="142"/>
      <c r="Q514" s="138"/>
      <c r="R514" s="182"/>
      <c r="S514" s="138"/>
      <c r="T514" s="138"/>
      <c r="U514" s="138"/>
    </row>
    <row r="515" ht="12.75" customHeight="1">
      <c r="A515" s="138"/>
      <c r="B515" s="138"/>
      <c r="C515" s="138"/>
      <c r="D515" s="138"/>
      <c r="E515" s="54"/>
      <c r="F515" s="138"/>
      <c r="G515" s="138"/>
      <c r="H515" s="138"/>
      <c r="I515" s="138"/>
      <c r="J515" s="138"/>
      <c r="K515" s="138"/>
      <c r="L515" s="138"/>
      <c r="M515" s="140"/>
      <c r="N515" s="140"/>
      <c r="O515" s="138"/>
      <c r="P515" s="142"/>
      <c r="Q515" s="138"/>
      <c r="R515" s="182"/>
      <c r="S515" s="138"/>
      <c r="T515" s="138"/>
      <c r="U515" s="138"/>
    </row>
    <row r="516" ht="12.75" customHeight="1">
      <c r="A516" s="138"/>
      <c r="B516" s="138"/>
      <c r="C516" s="138"/>
      <c r="D516" s="138"/>
      <c r="E516" s="54"/>
      <c r="F516" s="138"/>
      <c r="G516" s="138"/>
      <c r="H516" s="138"/>
      <c r="I516" s="138"/>
      <c r="J516" s="138"/>
      <c r="K516" s="138"/>
      <c r="L516" s="138"/>
      <c r="M516" s="140"/>
      <c r="N516" s="140"/>
      <c r="O516" s="138"/>
      <c r="P516" s="142"/>
      <c r="Q516" s="138"/>
      <c r="R516" s="182"/>
      <c r="S516" s="138"/>
      <c r="T516" s="138"/>
      <c r="U516" s="138"/>
    </row>
    <row r="517" ht="12.75" customHeight="1">
      <c r="A517" s="138"/>
      <c r="B517" s="138"/>
      <c r="C517" s="138"/>
      <c r="D517" s="138"/>
      <c r="E517" s="54"/>
      <c r="F517" s="138"/>
      <c r="G517" s="138"/>
      <c r="H517" s="138"/>
      <c r="I517" s="138"/>
      <c r="J517" s="138"/>
      <c r="K517" s="138"/>
      <c r="L517" s="138"/>
      <c r="M517" s="140"/>
      <c r="N517" s="140"/>
      <c r="O517" s="138"/>
      <c r="P517" s="142"/>
      <c r="Q517" s="138"/>
      <c r="R517" s="182"/>
      <c r="S517" s="138"/>
      <c r="T517" s="138"/>
      <c r="U517" s="138"/>
    </row>
    <row r="518" ht="12.75" customHeight="1">
      <c r="A518" s="138"/>
      <c r="B518" s="138"/>
      <c r="C518" s="138"/>
      <c r="D518" s="138"/>
      <c r="E518" s="54"/>
      <c r="F518" s="138"/>
      <c r="G518" s="138"/>
      <c r="H518" s="138"/>
      <c r="I518" s="138"/>
      <c r="J518" s="138"/>
      <c r="K518" s="138"/>
      <c r="L518" s="138"/>
      <c r="M518" s="140"/>
      <c r="N518" s="140"/>
      <c r="O518" s="138"/>
      <c r="P518" s="142"/>
      <c r="Q518" s="138"/>
      <c r="R518" s="182"/>
      <c r="S518" s="138"/>
      <c r="T518" s="138"/>
      <c r="U518" s="138"/>
    </row>
    <row r="519" ht="12.75" customHeight="1">
      <c r="A519" s="138"/>
      <c r="B519" s="138"/>
      <c r="C519" s="138"/>
      <c r="D519" s="138"/>
      <c r="E519" s="54"/>
      <c r="F519" s="138"/>
      <c r="G519" s="138"/>
      <c r="H519" s="138"/>
      <c r="I519" s="138"/>
      <c r="J519" s="138"/>
      <c r="K519" s="138"/>
      <c r="L519" s="138"/>
      <c r="M519" s="140"/>
      <c r="N519" s="140"/>
      <c r="O519" s="138"/>
      <c r="P519" s="142"/>
      <c r="Q519" s="138"/>
      <c r="R519" s="182"/>
      <c r="S519" s="138"/>
      <c r="T519" s="138"/>
      <c r="U519" s="138"/>
    </row>
    <row r="520" ht="12.75" customHeight="1">
      <c r="A520" s="138"/>
      <c r="B520" s="138"/>
      <c r="C520" s="138"/>
      <c r="D520" s="138"/>
      <c r="E520" s="54"/>
      <c r="F520" s="138"/>
      <c r="G520" s="138"/>
      <c r="H520" s="138"/>
      <c r="I520" s="138"/>
      <c r="J520" s="138"/>
      <c r="K520" s="138"/>
      <c r="L520" s="138"/>
      <c r="M520" s="140"/>
      <c r="N520" s="140"/>
      <c r="O520" s="138"/>
      <c r="P520" s="142"/>
      <c r="Q520" s="138"/>
      <c r="R520" s="182"/>
      <c r="S520" s="138"/>
      <c r="T520" s="138"/>
      <c r="U520" s="138"/>
    </row>
    <row r="521" ht="12.75" customHeight="1">
      <c r="A521" s="138"/>
      <c r="B521" s="138"/>
      <c r="C521" s="138"/>
      <c r="D521" s="138"/>
      <c r="E521" s="54"/>
      <c r="F521" s="138"/>
      <c r="G521" s="138"/>
      <c r="H521" s="138"/>
      <c r="I521" s="138"/>
      <c r="J521" s="138"/>
      <c r="K521" s="138"/>
      <c r="L521" s="138"/>
      <c r="M521" s="140"/>
      <c r="N521" s="140"/>
      <c r="O521" s="138"/>
      <c r="P521" s="142"/>
      <c r="Q521" s="138"/>
      <c r="R521" s="182"/>
      <c r="S521" s="138"/>
      <c r="T521" s="138"/>
      <c r="U521" s="138"/>
    </row>
    <row r="522" ht="12.75" customHeight="1">
      <c r="A522" s="138"/>
      <c r="B522" s="138"/>
      <c r="C522" s="138"/>
      <c r="D522" s="138"/>
      <c r="E522" s="54"/>
      <c r="F522" s="138"/>
      <c r="G522" s="138"/>
      <c r="H522" s="138"/>
      <c r="I522" s="138"/>
      <c r="J522" s="138"/>
      <c r="K522" s="138"/>
      <c r="L522" s="138"/>
      <c r="M522" s="140"/>
      <c r="N522" s="140"/>
      <c r="O522" s="138"/>
      <c r="P522" s="142"/>
      <c r="Q522" s="138"/>
      <c r="R522" s="182"/>
      <c r="S522" s="138"/>
      <c r="T522" s="138"/>
      <c r="U522" s="138"/>
    </row>
    <row r="523" ht="12.75" customHeight="1">
      <c r="A523" s="138"/>
      <c r="B523" s="138"/>
      <c r="C523" s="138"/>
      <c r="D523" s="138"/>
      <c r="E523" s="54"/>
      <c r="F523" s="138"/>
      <c r="G523" s="138"/>
      <c r="H523" s="138"/>
      <c r="I523" s="138"/>
      <c r="J523" s="138"/>
      <c r="K523" s="138"/>
      <c r="L523" s="138"/>
      <c r="M523" s="140"/>
      <c r="N523" s="140"/>
      <c r="O523" s="138"/>
      <c r="P523" s="142"/>
      <c r="Q523" s="138"/>
      <c r="R523" s="182"/>
      <c r="S523" s="138"/>
      <c r="T523" s="138"/>
      <c r="U523" s="138"/>
    </row>
    <row r="524" ht="12.75" customHeight="1">
      <c r="A524" s="138"/>
      <c r="B524" s="138"/>
      <c r="C524" s="138"/>
      <c r="D524" s="138"/>
      <c r="E524" s="54"/>
      <c r="F524" s="138"/>
      <c r="G524" s="138"/>
      <c r="H524" s="138"/>
      <c r="I524" s="138"/>
      <c r="J524" s="138"/>
      <c r="K524" s="138"/>
      <c r="L524" s="138"/>
      <c r="M524" s="140"/>
      <c r="N524" s="140"/>
      <c r="O524" s="138"/>
      <c r="P524" s="142"/>
      <c r="Q524" s="138"/>
      <c r="R524" s="182"/>
      <c r="S524" s="138"/>
      <c r="T524" s="138"/>
      <c r="U524" s="138"/>
    </row>
    <row r="525" ht="12.75" customHeight="1">
      <c r="A525" s="138"/>
      <c r="B525" s="138"/>
      <c r="C525" s="138"/>
      <c r="D525" s="138"/>
      <c r="E525" s="54"/>
      <c r="F525" s="138"/>
      <c r="G525" s="138"/>
      <c r="H525" s="138"/>
      <c r="I525" s="138"/>
      <c r="J525" s="138"/>
      <c r="K525" s="138"/>
      <c r="L525" s="138"/>
      <c r="M525" s="140"/>
      <c r="N525" s="140"/>
      <c r="O525" s="138"/>
      <c r="P525" s="142"/>
      <c r="Q525" s="138"/>
      <c r="R525" s="182"/>
      <c r="S525" s="138"/>
      <c r="T525" s="138"/>
      <c r="U525" s="138"/>
    </row>
    <row r="526" ht="12.75" customHeight="1">
      <c r="A526" s="138"/>
      <c r="B526" s="138"/>
      <c r="C526" s="138"/>
      <c r="D526" s="138"/>
      <c r="E526" s="54"/>
      <c r="F526" s="138"/>
      <c r="G526" s="138"/>
      <c r="H526" s="138"/>
      <c r="I526" s="138"/>
      <c r="J526" s="138"/>
      <c r="K526" s="138"/>
      <c r="L526" s="138"/>
      <c r="M526" s="140"/>
      <c r="N526" s="140"/>
      <c r="O526" s="138"/>
      <c r="P526" s="142"/>
      <c r="Q526" s="138"/>
      <c r="R526" s="182"/>
      <c r="S526" s="138"/>
      <c r="T526" s="138"/>
      <c r="U526" s="138"/>
    </row>
    <row r="527" ht="12.75" customHeight="1">
      <c r="A527" s="138"/>
      <c r="B527" s="138"/>
      <c r="C527" s="138"/>
      <c r="D527" s="138"/>
      <c r="E527" s="54"/>
      <c r="F527" s="138"/>
      <c r="G527" s="138"/>
      <c r="H527" s="138"/>
      <c r="I527" s="138"/>
      <c r="J527" s="138"/>
      <c r="K527" s="138"/>
      <c r="L527" s="138"/>
      <c r="M527" s="140"/>
      <c r="N527" s="140"/>
      <c r="O527" s="138"/>
      <c r="P527" s="142"/>
      <c r="Q527" s="138"/>
      <c r="R527" s="182"/>
      <c r="S527" s="138"/>
      <c r="T527" s="138"/>
      <c r="U527" s="138"/>
    </row>
    <row r="528" ht="12.75" customHeight="1">
      <c r="A528" s="138"/>
      <c r="B528" s="138"/>
      <c r="C528" s="138"/>
      <c r="D528" s="138"/>
      <c r="E528" s="54"/>
      <c r="F528" s="138"/>
      <c r="G528" s="138"/>
      <c r="H528" s="138"/>
      <c r="I528" s="138"/>
      <c r="J528" s="138"/>
      <c r="K528" s="138"/>
      <c r="L528" s="138"/>
      <c r="M528" s="140"/>
      <c r="N528" s="140"/>
      <c r="O528" s="138"/>
      <c r="P528" s="142"/>
      <c r="Q528" s="138"/>
      <c r="R528" s="182"/>
      <c r="S528" s="138"/>
      <c r="T528" s="138"/>
      <c r="U528" s="138"/>
    </row>
    <row r="529" ht="12.75" customHeight="1">
      <c r="A529" s="138"/>
      <c r="B529" s="138"/>
      <c r="C529" s="138"/>
      <c r="D529" s="138"/>
      <c r="E529" s="54"/>
      <c r="F529" s="138"/>
      <c r="G529" s="138"/>
      <c r="H529" s="138"/>
      <c r="I529" s="138"/>
      <c r="J529" s="138"/>
      <c r="K529" s="138"/>
      <c r="L529" s="138"/>
      <c r="M529" s="140"/>
      <c r="N529" s="140"/>
      <c r="O529" s="138"/>
      <c r="P529" s="142"/>
      <c r="Q529" s="138"/>
      <c r="R529" s="182"/>
      <c r="S529" s="138"/>
      <c r="T529" s="138"/>
      <c r="U529" s="138"/>
    </row>
    <row r="530" ht="12.75" customHeight="1">
      <c r="A530" s="138"/>
      <c r="B530" s="138"/>
      <c r="C530" s="138"/>
      <c r="D530" s="138"/>
      <c r="E530" s="54"/>
      <c r="F530" s="138"/>
      <c r="G530" s="138"/>
      <c r="H530" s="138"/>
      <c r="I530" s="138"/>
      <c r="J530" s="138"/>
      <c r="K530" s="138"/>
      <c r="L530" s="138"/>
      <c r="M530" s="140"/>
      <c r="N530" s="140"/>
      <c r="O530" s="138"/>
      <c r="P530" s="142"/>
      <c r="Q530" s="138"/>
      <c r="R530" s="182"/>
      <c r="S530" s="138"/>
      <c r="T530" s="138"/>
      <c r="U530" s="138"/>
    </row>
    <row r="531" ht="12.75" customHeight="1">
      <c r="A531" s="138"/>
      <c r="B531" s="138"/>
      <c r="C531" s="138"/>
      <c r="D531" s="138"/>
      <c r="E531" s="54"/>
      <c r="F531" s="138"/>
      <c r="G531" s="138"/>
      <c r="H531" s="138"/>
      <c r="I531" s="138"/>
      <c r="J531" s="138"/>
      <c r="K531" s="138"/>
      <c r="L531" s="138"/>
      <c r="M531" s="140"/>
      <c r="N531" s="140"/>
      <c r="O531" s="138"/>
      <c r="P531" s="142"/>
      <c r="Q531" s="138"/>
      <c r="R531" s="182"/>
      <c r="S531" s="138"/>
      <c r="T531" s="138"/>
      <c r="U531" s="138"/>
    </row>
    <row r="532" ht="12.75" customHeight="1">
      <c r="A532" s="138"/>
      <c r="B532" s="138"/>
      <c r="C532" s="138"/>
      <c r="D532" s="138"/>
      <c r="E532" s="54"/>
      <c r="F532" s="138"/>
      <c r="G532" s="138"/>
      <c r="H532" s="138"/>
      <c r="I532" s="138"/>
      <c r="J532" s="138"/>
      <c r="K532" s="138"/>
      <c r="L532" s="138"/>
      <c r="M532" s="140"/>
      <c r="N532" s="140"/>
      <c r="O532" s="138"/>
      <c r="P532" s="142"/>
      <c r="Q532" s="138"/>
      <c r="R532" s="182"/>
      <c r="S532" s="138"/>
      <c r="T532" s="138"/>
      <c r="U532" s="138"/>
    </row>
    <row r="533" ht="12.75" customHeight="1">
      <c r="A533" s="138"/>
      <c r="B533" s="138"/>
      <c r="C533" s="138"/>
      <c r="D533" s="138"/>
      <c r="E533" s="54"/>
      <c r="F533" s="138"/>
      <c r="G533" s="138"/>
      <c r="H533" s="138"/>
      <c r="I533" s="138"/>
      <c r="J533" s="138"/>
      <c r="K533" s="138"/>
      <c r="L533" s="138"/>
      <c r="M533" s="140"/>
      <c r="N533" s="140"/>
      <c r="O533" s="138"/>
      <c r="P533" s="142"/>
      <c r="Q533" s="138"/>
      <c r="R533" s="182"/>
      <c r="S533" s="138"/>
      <c r="T533" s="138"/>
      <c r="U533" s="138"/>
    </row>
    <row r="534" ht="12.75" customHeight="1">
      <c r="A534" s="138"/>
      <c r="B534" s="138"/>
      <c r="C534" s="138"/>
      <c r="D534" s="138"/>
      <c r="E534" s="54"/>
      <c r="F534" s="138"/>
      <c r="G534" s="138"/>
      <c r="H534" s="138"/>
      <c r="I534" s="138"/>
      <c r="J534" s="138"/>
      <c r="K534" s="138"/>
      <c r="L534" s="138"/>
      <c r="M534" s="140"/>
      <c r="N534" s="140"/>
      <c r="O534" s="138"/>
      <c r="P534" s="142"/>
      <c r="Q534" s="138"/>
      <c r="R534" s="182"/>
      <c r="S534" s="138"/>
      <c r="T534" s="138"/>
      <c r="U534" s="138"/>
    </row>
    <row r="535" ht="12.75" customHeight="1">
      <c r="A535" s="138"/>
      <c r="B535" s="138"/>
      <c r="C535" s="138"/>
      <c r="D535" s="138"/>
      <c r="E535" s="54"/>
      <c r="F535" s="138"/>
      <c r="G535" s="138"/>
      <c r="H535" s="138"/>
      <c r="I535" s="138"/>
      <c r="J535" s="138"/>
      <c r="K535" s="138"/>
      <c r="L535" s="138"/>
      <c r="M535" s="140"/>
      <c r="N535" s="140"/>
      <c r="O535" s="138"/>
      <c r="P535" s="142"/>
      <c r="Q535" s="138"/>
      <c r="R535" s="182"/>
      <c r="S535" s="138"/>
      <c r="T535" s="138"/>
      <c r="U535" s="138"/>
    </row>
    <row r="536" ht="12.75" customHeight="1">
      <c r="A536" s="138"/>
      <c r="B536" s="138"/>
      <c r="C536" s="138"/>
      <c r="D536" s="138"/>
      <c r="E536" s="54"/>
      <c r="F536" s="138"/>
      <c r="G536" s="138"/>
      <c r="H536" s="138"/>
      <c r="I536" s="138"/>
      <c r="J536" s="138"/>
      <c r="K536" s="138"/>
      <c r="L536" s="138"/>
      <c r="M536" s="140"/>
      <c r="N536" s="140"/>
      <c r="O536" s="138"/>
      <c r="P536" s="142"/>
      <c r="Q536" s="138"/>
      <c r="R536" s="182"/>
      <c r="S536" s="138"/>
      <c r="T536" s="138"/>
      <c r="U536" s="138"/>
    </row>
    <row r="537" ht="12.75" customHeight="1">
      <c r="A537" s="138"/>
      <c r="B537" s="138"/>
      <c r="C537" s="138"/>
      <c r="D537" s="138"/>
      <c r="E537" s="54"/>
      <c r="F537" s="138"/>
      <c r="G537" s="138"/>
      <c r="H537" s="138"/>
      <c r="I537" s="138"/>
      <c r="J537" s="138"/>
      <c r="K537" s="138"/>
      <c r="L537" s="138"/>
      <c r="M537" s="140"/>
      <c r="N537" s="140"/>
      <c r="O537" s="138"/>
      <c r="P537" s="142"/>
      <c r="Q537" s="138"/>
      <c r="R537" s="182"/>
      <c r="S537" s="138"/>
      <c r="T537" s="138"/>
      <c r="U537" s="138"/>
    </row>
    <row r="538" ht="12.75" customHeight="1">
      <c r="A538" s="138"/>
      <c r="B538" s="138"/>
      <c r="C538" s="138"/>
      <c r="D538" s="138"/>
      <c r="E538" s="54"/>
      <c r="F538" s="138"/>
      <c r="G538" s="138"/>
      <c r="H538" s="138"/>
      <c r="I538" s="138"/>
      <c r="J538" s="138"/>
      <c r="K538" s="138"/>
      <c r="L538" s="138"/>
      <c r="M538" s="140"/>
      <c r="N538" s="140"/>
      <c r="O538" s="138"/>
      <c r="P538" s="142"/>
      <c r="Q538" s="138"/>
      <c r="R538" s="182"/>
      <c r="S538" s="138"/>
      <c r="T538" s="138"/>
      <c r="U538" s="138"/>
    </row>
    <row r="539" ht="12.75" customHeight="1">
      <c r="A539" s="138"/>
      <c r="B539" s="138"/>
      <c r="C539" s="138"/>
      <c r="D539" s="138"/>
      <c r="E539" s="54"/>
      <c r="F539" s="138"/>
      <c r="G539" s="138"/>
      <c r="H539" s="138"/>
      <c r="I539" s="138"/>
      <c r="J539" s="138"/>
      <c r="K539" s="138"/>
      <c r="L539" s="138"/>
      <c r="M539" s="140"/>
      <c r="N539" s="140"/>
      <c r="O539" s="138"/>
      <c r="P539" s="142"/>
      <c r="Q539" s="138"/>
      <c r="R539" s="182"/>
      <c r="S539" s="138"/>
      <c r="T539" s="138"/>
      <c r="U539" s="138"/>
    </row>
    <row r="540" ht="12.75" customHeight="1">
      <c r="A540" s="138"/>
      <c r="B540" s="138"/>
      <c r="C540" s="138"/>
      <c r="D540" s="138"/>
      <c r="E540" s="54"/>
      <c r="F540" s="138"/>
      <c r="G540" s="138"/>
      <c r="H540" s="138"/>
      <c r="I540" s="138"/>
      <c r="J540" s="138"/>
      <c r="K540" s="138"/>
      <c r="L540" s="138"/>
      <c r="M540" s="140"/>
      <c r="N540" s="140"/>
      <c r="O540" s="138"/>
      <c r="P540" s="142"/>
      <c r="Q540" s="138"/>
      <c r="R540" s="182"/>
      <c r="S540" s="138"/>
      <c r="T540" s="138"/>
      <c r="U540" s="138"/>
    </row>
    <row r="541" ht="12.75" customHeight="1">
      <c r="A541" s="138"/>
      <c r="B541" s="138"/>
      <c r="C541" s="138"/>
      <c r="D541" s="138"/>
      <c r="E541" s="54"/>
      <c r="F541" s="138"/>
      <c r="G541" s="138"/>
      <c r="H541" s="138"/>
      <c r="I541" s="138"/>
      <c r="J541" s="138"/>
      <c r="K541" s="138"/>
      <c r="L541" s="138"/>
      <c r="M541" s="140"/>
      <c r="N541" s="140"/>
      <c r="O541" s="138"/>
      <c r="P541" s="142"/>
      <c r="Q541" s="138"/>
      <c r="R541" s="182"/>
      <c r="S541" s="138"/>
      <c r="T541" s="138"/>
      <c r="U541" s="138"/>
    </row>
    <row r="542" ht="12.75" customHeight="1">
      <c r="A542" s="138"/>
      <c r="B542" s="138"/>
      <c r="C542" s="138"/>
      <c r="D542" s="138"/>
      <c r="E542" s="54"/>
      <c r="F542" s="138"/>
      <c r="G542" s="138"/>
      <c r="H542" s="138"/>
      <c r="I542" s="138"/>
      <c r="J542" s="138"/>
      <c r="K542" s="138"/>
      <c r="L542" s="138"/>
      <c r="M542" s="140"/>
      <c r="N542" s="140"/>
      <c r="O542" s="138"/>
      <c r="P542" s="142"/>
      <c r="Q542" s="138"/>
      <c r="R542" s="182"/>
      <c r="S542" s="138"/>
      <c r="T542" s="138"/>
      <c r="U542" s="138"/>
    </row>
    <row r="543" ht="12.75" customHeight="1">
      <c r="A543" s="138"/>
      <c r="B543" s="138"/>
      <c r="C543" s="138"/>
      <c r="D543" s="138"/>
      <c r="E543" s="54"/>
      <c r="F543" s="138"/>
      <c r="G543" s="138"/>
      <c r="H543" s="138"/>
      <c r="I543" s="138"/>
      <c r="J543" s="138"/>
      <c r="K543" s="138"/>
      <c r="L543" s="138"/>
      <c r="M543" s="140"/>
      <c r="N543" s="140"/>
      <c r="O543" s="138"/>
      <c r="P543" s="142"/>
      <c r="Q543" s="138"/>
      <c r="R543" s="182"/>
      <c r="S543" s="138"/>
      <c r="T543" s="138"/>
      <c r="U543" s="138"/>
    </row>
    <row r="544" ht="12.75" customHeight="1">
      <c r="A544" s="138"/>
      <c r="B544" s="138"/>
      <c r="C544" s="138"/>
      <c r="D544" s="138"/>
      <c r="E544" s="54"/>
      <c r="F544" s="138"/>
      <c r="G544" s="138"/>
      <c r="H544" s="138"/>
      <c r="I544" s="138"/>
      <c r="J544" s="138"/>
      <c r="K544" s="138"/>
      <c r="L544" s="138"/>
      <c r="M544" s="140"/>
      <c r="N544" s="140"/>
      <c r="O544" s="138"/>
      <c r="P544" s="142"/>
      <c r="Q544" s="138"/>
      <c r="R544" s="182"/>
      <c r="S544" s="138"/>
      <c r="T544" s="138"/>
      <c r="U544" s="138"/>
    </row>
    <row r="545" ht="12.75" customHeight="1">
      <c r="A545" s="138"/>
      <c r="B545" s="138"/>
      <c r="C545" s="138"/>
      <c r="D545" s="138"/>
      <c r="E545" s="54"/>
      <c r="F545" s="138"/>
      <c r="G545" s="138"/>
      <c r="H545" s="138"/>
      <c r="I545" s="138"/>
      <c r="J545" s="138"/>
      <c r="K545" s="138"/>
      <c r="L545" s="138"/>
      <c r="M545" s="140"/>
      <c r="N545" s="140"/>
      <c r="O545" s="138"/>
      <c r="P545" s="142"/>
      <c r="Q545" s="138"/>
      <c r="R545" s="182"/>
      <c r="S545" s="138"/>
      <c r="T545" s="138"/>
      <c r="U545" s="138"/>
    </row>
    <row r="546" ht="12.75" customHeight="1">
      <c r="A546" s="138"/>
      <c r="B546" s="138"/>
      <c r="C546" s="138"/>
      <c r="D546" s="138"/>
      <c r="E546" s="54"/>
      <c r="F546" s="138"/>
      <c r="G546" s="138"/>
      <c r="H546" s="138"/>
      <c r="I546" s="138"/>
      <c r="J546" s="138"/>
      <c r="K546" s="138"/>
      <c r="L546" s="138"/>
      <c r="M546" s="140"/>
      <c r="N546" s="140"/>
      <c r="O546" s="138"/>
      <c r="P546" s="142"/>
      <c r="Q546" s="138"/>
      <c r="R546" s="182"/>
      <c r="S546" s="138"/>
      <c r="T546" s="138"/>
      <c r="U546" s="138"/>
    </row>
    <row r="547" ht="12.75" customHeight="1">
      <c r="A547" s="138"/>
      <c r="B547" s="138"/>
      <c r="C547" s="138"/>
      <c r="D547" s="138"/>
      <c r="E547" s="54"/>
      <c r="F547" s="138"/>
      <c r="G547" s="138"/>
      <c r="H547" s="138"/>
      <c r="I547" s="138"/>
      <c r="J547" s="138"/>
      <c r="K547" s="138"/>
      <c r="L547" s="138"/>
      <c r="M547" s="140"/>
      <c r="N547" s="140"/>
      <c r="O547" s="138"/>
      <c r="P547" s="142"/>
      <c r="Q547" s="138"/>
      <c r="R547" s="182"/>
      <c r="S547" s="138"/>
      <c r="T547" s="138"/>
      <c r="U547" s="138"/>
    </row>
    <row r="548" ht="12.75" customHeight="1">
      <c r="A548" s="138"/>
      <c r="B548" s="138"/>
      <c r="C548" s="138"/>
      <c r="D548" s="138"/>
      <c r="E548" s="54"/>
      <c r="F548" s="138"/>
      <c r="G548" s="138"/>
      <c r="H548" s="138"/>
      <c r="I548" s="138"/>
      <c r="J548" s="138"/>
      <c r="K548" s="138"/>
      <c r="L548" s="138"/>
      <c r="M548" s="140"/>
      <c r="N548" s="140"/>
      <c r="O548" s="138"/>
      <c r="P548" s="142"/>
      <c r="Q548" s="138"/>
      <c r="R548" s="182"/>
      <c r="S548" s="138"/>
      <c r="T548" s="138"/>
      <c r="U548" s="138"/>
    </row>
    <row r="549" ht="12.75" customHeight="1">
      <c r="A549" s="138"/>
      <c r="B549" s="138"/>
      <c r="C549" s="138"/>
      <c r="D549" s="138"/>
      <c r="E549" s="54"/>
      <c r="F549" s="138"/>
      <c r="G549" s="138"/>
      <c r="H549" s="138"/>
      <c r="I549" s="138"/>
      <c r="J549" s="138"/>
      <c r="K549" s="138"/>
      <c r="L549" s="138"/>
      <c r="M549" s="140"/>
      <c r="N549" s="140"/>
      <c r="O549" s="138"/>
      <c r="P549" s="142"/>
      <c r="Q549" s="138"/>
      <c r="R549" s="182"/>
      <c r="S549" s="138"/>
      <c r="T549" s="138"/>
      <c r="U549" s="138"/>
    </row>
    <row r="550" ht="12.75" customHeight="1">
      <c r="A550" s="138"/>
      <c r="B550" s="138"/>
      <c r="C550" s="138"/>
      <c r="D550" s="138"/>
      <c r="E550" s="54"/>
      <c r="F550" s="138"/>
      <c r="G550" s="138"/>
      <c r="H550" s="138"/>
      <c r="I550" s="138"/>
      <c r="J550" s="138"/>
      <c r="K550" s="138"/>
      <c r="L550" s="138"/>
      <c r="M550" s="140"/>
      <c r="N550" s="140"/>
      <c r="O550" s="138"/>
      <c r="P550" s="142"/>
      <c r="Q550" s="138"/>
      <c r="R550" s="182"/>
      <c r="S550" s="138"/>
      <c r="T550" s="138"/>
      <c r="U550" s="138"/>
    </row>
    <row r="551" ht="12.75" customHeight="1">
      <c r="A551" s="138"/>
      <c r="B551" s="138"/>
      <c r="C551" s="138"/>
      <c r="D551" s="138"/>
      <c r="E551" s="54"/>
      <c r="F551" s="138"/>
      <c r="G551" s="138"/>
      <c r="H551" s="138"/>
      <c r="I551" s="138"/>
      <c r="J551" s="138"/>
      <c r="K551" s="138"/>
      <c r="L551" s="138"/>
      <c r="M551" s="140"/>
      <c r="N551" s="140"/>
      <c r="O551" s="138"/>
      <c r="P551" s="142"/>
      <c r="Q551" s="138"/>
      <c r="R551" s="182"/>
      <c r="S551" s="138"/>
      <c r="T551" s="138"/>
      <c r="U551" s="138"/>
    </row>
    <row r="552" ht="12.75" customHeight="1">
      <c r="A552" s="138"/>
      <c r="B552" s="138"/>
      <c r="C552" s="138"/>
      <c r="D552" s="138"/>
      <c r="E552" s="54"/>
      <c r="F552" s="138"/>
      <c r="G552" s="138"/>
      <c r="H552" s="138"/>
      <c r="I552" s="138"/>
      <c r="J552" s="138"/>
      <c r="K552" s="138"/>
      <c r="L552" s="138"/>
      <c r="M552" s="140"/>
      <c r="N552" s="140"/>
      <c r="O552" s="138"/>
      <c r="P552" s="142"/>
      <c r="Q552" s="138"/>
      <c r="R552" s="182"/>
      <c r="S552" s="138"/>
      <c r="T552" s="138"/>
      <c r="U552" s="138"/>
    </row>
    <row r="553" ht="12.75" customHeight="1">
      <c r="A553" s="138"/>
      <c r="B553" s="138"/>
      <c r="C553" s="138"/>
      <c r="D553" s="138"/>
      <c r="E553" s="54"/>
      <c r="F553" s="138"/>
      <c r="G553" s="138"/>
      <c r="H553" s="138"/>
      <c r="I553" s="138"/>
      <c r="J553" s="138"/>
      <c r="K553" s="138"/>
      <c r="L553" s="138"/>
      <c r="M553" s="140"/>
      <c r="N553" s="140"/>
      <c r="O553" s="138"/>
      <c r="P553" s="142"/>
      <c r="Q553" s="138"/>
      <c r="R553" s="182"/>
      <c r="S553" s="138"/>
      <c r="T553" s="138"/>
      <c r="U553" s="138"/>
    </row>
    <row r="554" ht="12.75" customHeight="1">
      <c r="A554" s="138"/>
      <c r="B554" s="138"/>
      <c r="C554" s="138"/>
      <c r="D554" s="138"/>
      <c r="E554" s="54"/>
      <c r="F554" s="138"/>
      <c r="G554" s="138"/>
      <c r="H554" s="138"/>
      <c r="I554" s="138"/>
      <c r="J554" s="138"/>
      <c r="K554" s="138"/>
      <c r="L554" s="138"/>
      <c r="M554" s="140"/>
      <c r="N554" s="140"/>
      <c r="O554" s="138"/>
      <c r="P554" s="142"/>
      <c r="Q554" s="138"/>
      <c r="R554" s="182"/>
      <c r="S554" s="138"/>
      <c r="T554" s="138"/>
      <c r="U554" s="138"/>
    </row>
    <row r="555" ht="12.75" customHeight="1">
      <c r="A555" s="138"/>
      <c r="B555" s="138"/>
      <c r="C555" s="138"/>
      <c r="D555" s="138"/>
      <c r="E555" s="54"/>
      <c r="F555" s="138"/>
      <c r="G555" s="138"/>
      <c r="H555" s="138"/>
      <c r="I555" s="138"/>
      <c r="J555" s="138"/>
      <c r="K555" s="138"/>
      <c r="L555" s="138"/>
      <c r="M555" s="140"/>
      <c r="N555" s="140"/>
      <c r="O555" s="138"/>
      <c r="P555" s="142"/>
      <c r="Q555" s="138"/>
      <c r="R555" s="182"/>
      <c r="S555" s="138"/>
      <c r="T555" s="138"/>
      <c r="U555" s="138"/>
    </row>
    <row r="556" ht="12.75" customHeight="1">
      <c r="A556" s="138"/>
      <c r="B556" s="138"/>
      <c r="C556" s="138"/>
      <c r="D556" s="138"/>
      <c r="E556" s="54"/>
      <c r="F556" s="138"/>
      <c r="G556" s="138"/>
      <c r="H556" s="138"/>
      <c r="I556" s="138"/>
      <c r="J556" s="138"/>
      <c r="K556" s="138"/>
      <c r="L556" s="138"/>
      <c r="M556" s="140"/>
      <c r="N556" s="140"/>
      <c r="O556" s="138"/>
      <c r="P556" s="142"/>
      <c r="Q556" s="138"/>
      <c r="R556" s="182"/>
      <c r="S556" s="138"/>
      <c r="T556" s="138"/>
      <c r="U556" s="138"/>
    </row>
    <row r="557" ht="12.75" customHeight="1">
      <c r="A557" s="138"/>
      <c r="B557" s="138"/>
      <c r="C557" s="138"/>
      <c r="D557" s="138"/>
      <c r="E557" s="54"/>
      <c r="F557" s="138"/>
      <c r="G557" s="138"/>
      <c r="H557" s="138"/>
      <c r="I557" s="138"/>
      <c r="J557" s="138"/>
      <c r="K557" s="138"/>
      <c r="L557" s="138"/>
      <c r="M557" s="140"/>
      <c r="N557" s="140"/>
      <c r="O557" s="138"/>
      <c r="P557" s="142"/>
      <c r="Q557" s="138"/>
      <c r="R557" s="182"/>
      <c r="S557" s="138"/>
      <c r="T557" s="138"/>
      <c r="U557" s="138"/>
    </row>
    <row r="558" ht="12.75" customHeight="1">
      <c r="A558" s="138"/>
      <c r="B558" s="138"/>
      <c r="C558" s="138"/>
      <c r="D558" s="138"/>
      <c r="E558" s="54"/>
      <c r="F558" s="138"/>
      <c r="G558" s="138"/>
      <c r="H558" s="138"/>
      <c r="I558" s="138"/>
      <c r="J558" s="138"/>
      <c r="K558" s="138"/>
      <c r="L558" s="138"/>
      <c r="M558" s="140"/>
      <c r="N558" s="140"/>
      <c r="O558" s="138"/>
      <c r="P558" s="142"/>
      <c r="Q558" s="138"/>
      <c r="R558" s="182"/>
      <c r="S558" s="138"/>
      <c r="T558" s="138"/>
      <c r="U558" s="138"/>
    </row>
    <row r="559" ht="12.75" customHeight="1">
      <c r="A559" s="138"/>
      <c r="B559" s="138"/>
      <c r="C559" s="138"/>
      <c r="D559" s="138"/>
      <c r="E559" s="54"/>
      <c r="F559" s="138"/>
      <c r="G559" s="138"/>
      <c r="H559" s="138"/>
      <c r="I559" s="138"/>
      <c r="J559" s="138"/>
      <c r="K559" s="138"/>
      <c r="L559" s="138"/>
      <c r="M559" s="140"/>
      <c r="N559" s="140"/>
      <c r="O559" s="138"/>
      <c r="P559" s="142"/>
      <c r="Q559" s="138"/>
      <c r="R559" s="182"/>
      <c r="S559" s="138"/>
      <c r="T559" s="138"/>
      <c r="U559" s="138"/>
    </row>
    <row r="560" ht="12.75" customHeight="1">
      <c r="A560" s="138"/>
      <c r="B560" s="138"/>
      <c r="C560" s="138"/>
      <c r="D560" s="138"/>
      <c r="E560" s="54"/>
      <c r="F560" s="138"/>
      <c r="G560" s="138"/>
      <c r="H560" s="138"/>
      <c r="I560" s="138"/>
      <c r="J560" s="138"/>
      <c r="K560" s="138"/>
      <c r="L560" s="138"/>
      <c r="M560" s="140"/>
      <c r="N560" s="140"/>
      <c r="O560" s="138"/>
      <c r="P560" s="142"/>
      <c r="Q560" s="138"/>
      <c r="R560" s="182"/>
      <c r="S560" s="138"/>
      <c r="T560" s="138"/>
      <c r="U560" s="138"/>
    </row>
    <row r="561" ht="12.75" customHeight="1">
      <c r="A561" s="138"/>
      <c r="B561" s="138"/>
      <c r="C561" s="138"/>
      <c r="D561" s="138"/>
      <c r="E561" s="54"/>
      <c r="F561" s="138"/>
      <c r="G561" s="138"/>
      <c r="H561" s="138"/>
      <c r="I561" s="138"/>
      <c r="J561" s="138"/>
      <c r="K561" s="138"/>
      <c r="L561" s="138"/>
      <c r="M561" s="140"/>
      <c r="N561" s="140"/>
      <c r="O561" s="138"/>
      <c r="P561" s="142"/>
      <c r="Q561" s="138"/>
      <c r="R561" s="182"/>
      <c r="S561" s="138"/>
      <c r="T561" s="138"/>
      <c r="U561" s="138"/>
    </row>
    <row r="562" ht="12.75" customHeight="1">
      <c r="A562" s="138"/>
      <c r="B562" s="138"/>
      <c r="C562" s="138"/>
      <c r="D562" s="138"/>
      <c r="E562" s="54"/>
      <c r="F562" s="138"/>
      <c r="G562" s="138"/>
      <c r="H562" s="138"/>
      <c r="I562" s="138"/>
      <c r="J562" s="138"/>
      <c r="K562" s="138"/>
      <c r="L562" s="138"/>
      <c r="M562" s="140"/>
      <c r="N562" s="140"/>
      <c r="O562" s="138"/>
      <c r="P562" s="142"/>
      <c r="Q562" s="138"/>
      <c r="R562" s="182"/>
      <c r="S562" s="138"/>
      <c r="T562" s="138"/>
      <c r="U562" s="138"/>
    </row>
    <row r="563" ht="12.75" customHeight="1">
      <c r="A563" s="138"/>
      <c r="B563" s="138"/>
      <c r="C563" s="138"/>
      <c r="D563" s="138"/>
      <c r="E563" s="54"/>
      <c r="F563" s="138"/>
      <c r="G563" s="138"/>
      <c r="H563" s="138"/>
      <c r="I563" s="138"/>
      <c r="J563" s="138"/>
      <c r="K563" s="138"/>
      <c r="L563" s="138"/>
      <c r="M563" s="140"/>
      <c r="N563" s="140"/>
      <c r="O563" s="138"/>
      <c r="P563" s="142"/>
      <c r="Q563" s="138"/>
      <c r="R563" s="182"/>
      <c r="S563" s="138"/>
      <c r="T563" s="138"/>
      <c r="U563" s="138"/>
    </row>
    <row r="564" ht="12.75" customHeight="1">
      <c r="A564" s="138"/>
      <c r="B564" s="138"/>
      <c r="C564" s="138"/>
      <c r="D564" s="138"/>
      <c r="E564" s="54"/>
      <c r="F564" s="138"/>
      <c r="G564" s="138"/>
      <c r="H564" s="138"/>
      <c r="I564" s="138"/>
      <c r="J564" s="138"/>
      <c r="K564" s="138"/>
      <c r="L564" s="138"/>
      <c r="M564" s="140"/>
      <c r="N564" s="140"/>
      <c r="O564" s="138"/>
      <c r="P564" s="142"/>
      <c r="Q564" s="138"/>
      <c r="R564" s="182"/>
      <c r="S564" s="138"/>
      <c r="T564" s="138"/>
      <c r="U564" s="138"/>
    </row>
    <row r="565" ht="12.75" customHeight="1">
      <c r="A565" s="138"/>
      <c r="B565" s="138"/>
      <c r="C565" s="138"/>
      <c r="D565" s="138"/>
      <c r="E565" s="54"/>
      <c r="F565" s="138"/>
      <c r="G565" s="138"/>
      <c r="H565" s="138"/>
      <c r="I565" s="138"/>
      <c r="J565" s="138"/>
      <c r="K565" s="138"/>
      <c r="L565" s="138"/>
      <c r="M565" s="140"/>
      <c r="N565" s="140"/>
      <c r="O565" s="138"/>
      <c r="P565" s="142"/>
      <c r="Q565" s="138"/>
      <c r="R565" s="182"/>
      <c r="S565" s="138"/>
      <c r="T565" s="138"/>
      <c r="U565" s="138"/>
    </row>
    <row r="566" ht="12.75" customHeight="1">
      <c r="A566" s="138"/>
      <c r="B566" s="138"/>
      <c r="C566" s="138"/>
      <c r="D566" s="138"/>
      <c r="E566" s="54"/>
      <c r="F566" s="138"/>
      <c r="G566" s="138"/>
      <c r="H566" s="138"/>
      <c r="I566" s="138"/>
      <c r="J566" s="138"/>
      <c r="K566" s="138"/>
      <c r="L566" s="138"/>
      <c r="M566" s="140"/>
      <c r="N566" s="140"/>
      <c r="O566" s="138"/>
      <c r="P566" s="142"/>
      <c r="Q566" s="138"/>
      <c r="R566" s="182"/>
      <c r="S566" s="138"/>
      <c r="T566" s="138"/>
      <c r="U566" s="138"/>
    </row>
    <row r="567" ht="12.75" customHeight="1">
      <c r="A567" s="138"/>
      <c r="B567" s="138"/>
      <c r="C567" s="138"/>
      <c r="D567" s="138"/>
      <c r="E567" s="54"/>
      <c r="F567" s="138"/>
      <c r="G567" s="138"/>
      <c r="H567" s="138"/>
      <c r="I567" s="138"/>
      <c r="J567" s="138"/>
      <c r="K567" s="138"/>
      <c r="L567" s="138"/>
      <c r="M567" s="140"/>
      <c r="N567" s="140"/>
      <c r="O567" s="138"/>
      <c r="P567" s="142"/>
      <c r="Q567" s="138"/>
      <c r="R567" s="182"/>
      <c r="S567" s="138"/>
      <c r="T567" s="138"/>
      <c r="U567" s="138"/>
    </row>
    <row r="568" ht="12.75" customHeight="1">
      <c r="A568" s="138"/>
      <c r="B568" s="138"/>
      <c r="C568" s="138"/>
      <c r="D568" s="138"/>
      <c r="E568" s="54"/>
      <c r="F568" s="138"/>
      <c r="G568" s="138"/>
      <c r="H568" s="138"/>
      <c r="I568" s="138"/>
      <c r="J568" s="138"/>
      <c r="K568" s="138"/>
      <c r="L568" s="138"/>
      <c r="M568" s="140"/>
      <c r="N568" s="140"/>
      <c r="O568" s="138"/>
      <c r="P568" s="142"/>
      <c r="Q568" s="138"/>
      <c r="R568" s="182"/>
      <c r="S568" s="138"/>
      <c r="T568" s="138"/>
      <c r="U568" s="138"/>
    </row>
    <row r="569" ht="12.75" customHeight="1">
      <c r="A569" s="138"/>
      <c r="B569" s="138"/>
      <c r="C569" s="138"/>
      <c r="D569" s="138"/>
      <c r="E569" s="54"/>
      <c r="F569" s="138"/>
      <c r="G569" s="138"/>
      <c r="H569" s="138"/>
      <c r="I569" s="138"/>
      <c r="J569" s="138"/>
      <c r="K569" s="138"/>
      <c r="L569" s="138"/>
      <c r="M569" s="140"/>
      <c r="N569" s="140"/>
      <c r="O569" s="138"/>
      <c r="P569" s="142"/>
      <c r="Q569" s="138"/>
      <c r="R569" s="182"/>
      <c r="S569" s="138"/>
      <c r="T569" s="138"/>
      <c r="U569" s="138"/>
    </row>
    <row r="570" ht="12.75" customHeight="1">
      <c r="A570" s="138"/>
      <c r="B570" s="138"/>
      <c r="C570" s="138"/>
      <c r="D570" s="138"/>
      <c r="E570" s="54"/>
      <c r="F570" s="138"/>
      <c r="G570" s="138"/>
      <c r="H570" s="138"/>
      <c r="I570" s="138"/>
      <c r="J570" s="138"/>
      <c r="K570" s="138"/>
      <c r="L570" s="138"/>
      <c r="M570" s="140"/>
      <c r="N570" s="140"/>
      <c r="O570" s="138"/>
      <c r="P570" s="142"/>
      <c r="Q570" s="138"/>
      <c r="R570" s="182"/>
      <c r="S570" s="138"/>
      <c r="T570" s="138"/>
      <c r="U570" s="138"/>
    </row>
    <row r="571" ht="12.75" customHeight="1">
      <c r="A571" s="138"/>
      <c r="B571" s="138"/>
      <c r="C571" s="138"/>
      <c r="D571" s="138"/>
      <c r="E571" s="54"/>
      <c r="F571" s="138"/>
      <c r="G571" s="138"/>
      <c r="H571" s="138"/>
      <c r="I571" s="138"/>
      <c r="J571" s="138"/>
      <c r="K571" s="138"/>
      <c r="L571" s="138"/>
      <c r="M571" s="140"/>
      <c r="N571" s="140"/>
      <c r="O571" s="138"/>
      <c r="P571" s="142"/>
      <c r="Q571" s="138"/>
      <c r="R571" s="182"/>
      <c r="S571" s="138"/>
      <c r="T571" s="138"/>
      <c r="U571" s="138"/>
    </row>
    <row r="572" ht="12.75" customHeight="1">
      <c r="A572" s="138"/>
      <c r="B572" s="138"/>
      <c r="C572" s="138"/>
      <c r="D572" s="138"/>
      <c r="E572" s="54"/>
      <c r="F572" s="138"/>
      <c r="G572" s="138"/>
      <c r="H572" s="138"/>
      <c r="I572" s="138"/>
      <c r="J572" s="138"/>
      <c r="K572" s="138"/>
      <c r="L572" s="138"/>
      <c r="M572" s="140"/>
      <c r="N572" s="140"/>
      <c r="O572" s="138"/>
      <c r="P572" s="142"/>
      <c r="Q572" s="138"/>
      <c r="R572" s="182"/>
      <c r="S572" s="138"/>
      <c r="T572" s="138"/>
      <c r="U572" s="138"/>
    </row>
    <row r="573" ht="12.75" customHeight="1">
      <c r="A573" s="138"/>
      <c r="B573" s="138"/>
      <c r="C573" s="138"/>
      <c r="D573" s="138"/>
      <c r="E573" s="54"/>
      <c r="F573" s="138"/>
      <c r="G573" s="138"/>
      <c r="H573" s="138"/>
      <c r="I573" s="138"/>
      <c r="J573" s="138"/>
      <c r="K573" s="138"/>
      <c r="L573" s="138"/>
      <c r="M573" s="140"/>
      <c r="N573" s="140"/>
      <c r="O573" s="138"/>
      <c r="P573" s="142"/>
      <c r="Q573" s="138"/>
      <c r="R573" s="182"/>
      <c r="S573" s="138"/>
      <c r="T573" s="138"/>
      <c r="U573" s="138"/>
    </row>
    <row r="574" ht="12.75" customHeight="1">
      <c r="A574" s="138"/>
      <c r="B574" s="138"/>
      <c r="C574" s="138"/>
      <c r="D574" s="138"/>
      <c r="E574" s="54"/>
      <c r="F574" s="138"/>
      <c r="G574" s="138"/>
      <c r="H574" s="138"/>
      <c r="I574" s="138"/>
      <c r="J574" s="138"/>
      <c r="K574" s="138"/>
      <c r="L574" s="138"/>
      <c r="M574" s="140"/>
      <c r="N574" s="140"/>
      <c r="O574" s="138"/>
      <c r="P574" s="142"/>
      <c r="Q574" s="138"/>
      <c r="R574" s="182"/>
      <c r="S574" s="138"/>
      <c r="T574" s="138"/>
      <c r="U574" s="138"/>
    </row>
    <row r="575" ht="12.75" customHeight="1">
      <c r="A575" s="138"/>
      <c r="B575" s="138"/>
      <c r="C575" s="138"/>
      <c r="D575" s="138"/>
      <c r="E575" s="54"/>
      <c r="F575" s="138"/>
      <c r="G575" s="138"/>
      <c r="H575" s="138"/>
      <c r="I575" s="138"/>
      <c r="J575" s="138"/>
      <c r="K575" s="138"/>
      <c r="L575" s="138"/>
      <c r="M575" s="140"/>
      <c r="N575" s="140"/>
      <c r="O575" s="138"/>
      <c r="P575" s="142"/>
      <c r="Q575" s="138"/>
      <c r="R575" s="182"/>
      <c r="S575" s="138"/>
      <c r="T575" s="138"/>
      <c r="U575" s="138"/>
    </row>
    <row r="576" ht="12.75" customHeight="1">
      <c r="A576" s="138"/>
      <c r="B576" s="138"/>
      <c r="C576" s="138"/>
      <c r="D576" s="138"/>
      <c r="E576" s="54"/>
      <c r="F576" s="138"/>
      <c r="G576" s="138"/>
      <c r="H576" s="138"/>
      <c r="I576" s="138"/>
      <c r="J576" s="138"/>
      <c r="K576" s="138"/>
      <c r="L576" s="138"/>
      <c r="M576" s="140"/>
      <c r="N576" s="140"/>
      <c r="O576" s="138"/>
      <c r="P576" s="142"/>
      <c r="Q576" s="138"/>
      <c r="R576" s="182"/>
      <c r="S576" s="138"/>
      <c r="T576" s="138"/>
      <c r="U576" s="138"/>
    </row>
    <row r="577" ht="12.75" customHeight="1">
      <c r="A577" s="138"/>
      <c r="B577" s="138"/>
      <c r="C577" s="138"/>
      <c r="D577" s="138"/>
      <c r="E577" s="54"/>
      <c r="F577" s="138"/>
      <c r="G577" s="138"/>
      <c r="H577" s="138"/>
      <c r="I577" s="138"/>
      <c r="J577" s="138"/>
      <c r="K577" s="138"/>
      <c r="L577" s="138"/>
      <c r="M577" s="140"/>
      <c r="N577" s="140"/>
      <c r="O577" s="138"/>
      <c r="P577" s="142"/>
      <c r="Q577" s="138"/>
      <c r="R577" s="182"/>
      <c r="S577" s="138"/>
      <c r="T577" s="138"/>
      <c r="U577" s="138"/>
    </row>
    <row r="578" ht="12.75" customHeight="1">
      <c r="A578" s="138"/>
      <c r="B578" s="138"/>
      <c r="C578" s="138"/>
      <c r="D578" s="138"/>
      <c r="E578" s="54"/>
      <c r="F578" s="138"/>
      <c r="G578" s="138"/>
      <c r="H578" s="138"/>
      <c r="I578" s="138"/>
      <c r="J578" s="138"/>
      <c r="K578" s="138"/>
      <c r="L578" s="138"/>
      <c r="M578" s="140"/>
      <c r="N578" s="140"/>
      <c r="O578" s="138"/>
      <c r="P578" s="142"/>
      <c r="Q578" s="138"/>
      <c r="R578" s="182"/>
      <c r="S578" s="138"/>
      <c r="T578" s="138"/>
      <c r="U578" s="138"/>
    </row>
    <row r="579" ht="12.75" customHeight="1">
      <c r="A579" s="138"/>
      <c r="B579" s="138"/>
      <c r="C579" s="138"/>
      <c r="D579" s="138"/>
      <c r="E579" s="54"/>
      <c r="F579" s="138"/>
      <c r="G579" s="138"/>
      <c r="H579" s="138"/>
      <c r="I579" s="138"/>
      <c r="J579" s="138"/>
      <c r="K579" s="138"/>
      <c r="L579" s="138"/>
      <c r="M579" s="140"/>
      <c r="N579" s="140"/>
      <c r="O579" s="138"/>
      <c r="P579" s="142"/>
      <c r="Q579" s="138"/>
      <c r="R579" s="182"/>
      <c r="S579" s="138"/>
      <c r="T579" s="138"/>
      <c r="U579" s="138"/>
    </row>
    <row r="580" ht="12.75" customHeight="1">
      <c r="A580" s="138"/>
      <c r="B580" s="138"/>
      <c r="C580" s="138"/>
      <c r="D580" s="138"/>
      <c r="E580" s="54"/>
      <c r="F580" s="138"/>
      <c r="G580" s="138"/>
      <c r="H580" s="138"/>
      <c r="I580" s="138"/>
      <c r="J580" s="138"/>
      <c r="K580" s="138"/>
      <c r="L580" s="138"/>
      <c r="M580" s="140"/>
      <c r="N580" s="140"/>
      <c r="O580" s="138"/>
      <c r="P580" s="142"/>
      <c r="Q580" s="138"/>
      <c r="R580" s="182"/>
      <c r="S580" s="138"/>
      <c r="T580" s="138"/>
      <c r="U580" s="138"/>
    </row>
    <row r="581" ht="12.75" customHeight="1">
      <c r="A581" s="138"/>
      <c r="B581" s="138"/>
      <c r="C581" s="138"/>
      <c r="D581" s="138"/>
      <c r="E581" s="54"/>
      <c r="F581" s="138"/>
      <c r="G581" s="138"/>
      <c r="H581" s="138"/>
      <c r="I581" s="138"/>
      <c r="J581" s="138"/>
      <c r="K581" s="138"/>
      <c r="L581" s="138"/>
      <c r="M581" s="140"/>
      <c r="N581" s="140"/>
      <c r="O581" s="138"/>
      <c r="P581" s="142"/>
      <c r="Q581" s="138"/>
      <c r="R581" s="182"/>
      <c r="S581" s="138"/>
      <c r="T581" s="138"/>
      <c r="U581" s="138"/>
    </row>
    <row r="582" ht="12.75" customHeight="1">
      <c r="A582" s="138"/>
      <c r="B582" s="138"/>
      <c r="C582" s="138"/>
      <c r="D582" s="138"/>
      <c r="E582" s="54"/>
      <c r="F582" s="138"/>
      <c r="G582" s="138"/>
      <c r="H582" s="138"/>
      <c r="I582" s="138"/>
      <c r="J582" s="138"/>
      <c r="K582" s="138"/>
      <c r="L582" s="138"/>
      <c r="M582" s="140"/>
      <c r="N582" s="140"/>
      <c r="O582" s="138"/>
      <c r="P582" s="142"/>
      <c r="Q582" s="138"/>
      <c r="R582" s="182"/>
      <c r="S582" s="138"/>
      <c r="T582" s="138"/>
      <c r="U582" s="138"/>
    </row>
    <row r="583" ht="12.75" customHeight="1">
      <c r="A583" s="138"/>
      <c r="B583" s="138"/>
      <c r="C583" s="138"/>
      <c r="D583" s="138"/>
      <c r="E583" s="54"/>
      <c r="F583" s="138"/>
      <c r="G583" s="138"/>
      <c r="H583" s="138"/>
      <c r="I583" s="138"/>
      <c r="J583" s="138"/>
      <c r="K583" s="138"/>
      <c r="L583" s="138"/>
      <c r="M583" s="140"/>
      <c r="N583" s="140"/>
      <c r="O583" s="138"/>
      <c r="P583" s="142"/>
      <c r="Q583" s="138"/>
      <c r="R583" s="182"/>
      <c r="S583" s="138"/>
      <c r="T583" s="138"/>
      <c r="U583" s="138"/>
    </row>
    <row r="584" ht="12.75" customHeight="1">
      <c r="A584" s="138"/>
      <c r="B584" s="138"/>
      <c r="C584" s="138"/>
      <c r="D584" s="138"/>
      <c r="E584" s="54"/>
      <c r="F584" s="138"/>
      <c r="G584" s="138"/>
      <c r="H584" s="138"/>
      <c r="I584" s="138"/>
      <c r="J584" s="138"/>
      <c r="K584" s="138"/>
      <c r="L584" s="138"/>
      <c r="M584" s="140"/>
      <c r="N584" s="140"/>
      <c r="O584" s="138"/>
      <c r="P584" s="142"/>
      <c r="Q584" s="138"/>
      <c r="R584" s="182"/>
      <c r="S584" s="138"/>
      <c r="T584" s="138"/>
      <c r="U584" s="138"/>
    </row>
    <row r="585" ht="12.75" customHeight="1">
      <c r="A585" s="138"/>
      <c r="B585" s="138"/>
      <c r="C585" s="138"/>
      <c r="D585" s="138"/>
      <c r="E585" s="54"/>
      <c r="F585" s="138"/>
      <c r="G585" s="138"/>
      <c r="H585" s="138"/>
      <c r="I585" s="138"/>
      <c r="J585" s="138"/>
      <c r="K585" s="138"/>
      <c r="L585" s="138"/>
      <c r="M585" s="140"/>
      <c r="N585" s="140"/>
      <c r="O585" s="138"/>
      <c r="P585" s="142"/>
      <c r="Q585" s="138"/>
      <c r="R585" s="182"/>
      <c r="S585" s="138"/>
      <c r="T585" s="138"/>
      <c r="U585" s="138"/>
    </row>
    <row r="586" ht="12.75" customHeight="1">
      <c r="A586" s="138"/>
      <c r="B586" s="138"/>
      <c r="C586" s="138"/>
      <c r="D586" s="138"/>
      <c r="E586" s="54"/>
      <c r="F586" s="138"/>
      <c r="G586" s="138"/>
      <c r="H586" s="138"/>
      <c r="I586" s="138"/>
      <c r="J586" s="138"/>
      <c r="K586" s="138"/>
      <c r="L586" s="138"/>
      <c r="M586" s="140"/>
      <c r="N586" s="140"/>
      <c r="O586" s="138"/>
      <c r="P586" s="142"/>
      <c r="Q586" s="138"/>
      <c r="R586" s="182"/>
      <c r="S586" s="138"/>
      <c r="T586" s="138"/>
      <c r="U586" s="138"/>
    </row>
    <row r="587" ht="12.75" customHeight="1">
      <c r="A587" s="138"/>
      <c r="B587" s="138"/>
      <c r="C587" s="138"/>
      <c r="D587" s="138"/>
      <c r="E587" s="54"/>
      <c r="F587" s="138"/>
      <c r="G587" s="138"/>
      <c r="H587" s="138"/>
      <c r="I587" s="138"/>
      <c r="J587" s="138"/>
      <c r="K587" s="138"/>
      <c r="L587" s="138"/>
      <c r="M587" s="140"/>
      <c r="N587" s="140"/>
      <c r="O587" s="138"/>
      <c r="P587" s="142"/>
      <c r="Q587" s="138"/>
      <c r="R587" s="182"/>
      <c r="S587" s="138"/>
      <c r="T587" s="138"/>
      <c r="U587" s="138"/>
    </row>
    <row r="588" ht="12.75" customHeight="1">
      <c r="A588" s="138"/>
      <c r="B588" s="138"/>
      <c r="C588" s="138"/>
      <c r="D588" s="138"/>
      <c r="E588" s="54"/>
      <c r="F588" s="138"/>
      <c r="G588" s="138"/>
      <c r="H588" s="138"/>
      <c r="I588" s="138"/>
      <c r="J588" s="138"/>
      <c r="K588" s="138"/>
      <c r="L588" s="138"/>
      <c r="M588" s="140"/>
      <c r="N588" s="140"/>
      <c r="O588" s="138"/>
      <c r="P588" s="142"/>
      <c r="Q588" s="138"/>
      <c r="R588" s="182"/>
      <c r="S588" s="138"/>
      <c r="T588" s="138"/>
      <c r="U588" s="138"/>
    </row>
    <row r="589" ht="12.75" customHeight="1">
      <c r="A589" s="138"/>
      <c r="B589" s="138"/>
      <c r="C589" s="138"/>
      <c r="D589" s="138"/>
      <c r="E589" s="54"/>
      <c r="F589" s="138"/>
      <c r="G589" s="138"/>
      <c r="H589" s="138"/>
      <c r="I589" s="138"/>
      <c r="J589" s="138"/>
      <c r="K589" s="138"/>
      <c r="L589" s="138"/>
      <c r="M589" s="140"/>
      <c r="N589" s="140"/>
      <c r="O589" s="138"/>
      <c r="P589" s="142"/>
      <c r="Q589" s="138"/>
      <c r="R589" s="182"/>
      <c r="S589" s="138"/>
      <c r="T589" s="138"/>
      <c r="U589" s="138"/>
    </row>
    <row r="590" ht="12.75" customHeight="1">
      <c r="A590" s="138"/>
      <c r="B590" s="138"/>
      <c r="C590" s="138"/>
      <c r="D590" s="138"/>
      <c r="E590" s="54"/>
      <c r="F590" s="138"/>
      <c r="G590" s="138"/>
      <c r="H590" s="138"/>
      <c r="I590" s="138"/>
      <c r="J590" s="138"/>
      <c r="K590" s="138"/>
      <c r="L590" s="138"/>
      <c r="M590" s="140"/>
      <c r="N590" s="140"/>
      <c r="O590" s="138"/>
      <c r="P590" s="142"/>
      <c r="Q590" s="138"/>
      <c r="R590" s="182"/>
      <c r="S590" s="138"/>
      <c r="T590" s="138"/>
      <c r="U590" s="138"/>
    </row>
    <row r="591" ht="12.75" customHeight="1">
      <c r="A591" s="138"/>
      <c r="B591" s="138"/>
      <c r="C591" s="138"/>
      <c r="D591" s="138"/>
      <c r="E591" s="54"/>
      <c r="F591" s="138"/>
      <c r="G591" s="138"/>
      <c r="H591" s="138"/>
      <c r="I591" s="138"/>
      <c r="J591" s="138"/>
      <c r="K591" s="138"/>
      <c r="L591" s="138"/>
      <c r="M591" s="140"/>
      <c r="N591" s="140"/>
      <c r="O591" s="138"/>
      <c r="P591" s="142"/>
      <c r="Q591" s="138"/>
      <c r="R591" s="182"/>
      <c r="S591" s="138"/>
      <c r="T591" s="138"/>
      <c r="U591" s="138"/>
    </row>
    <row r="592" ht="12.75" customHeight="1">
      <c r="A592" s="138"/>
      <c r="B592" s="138"/>
      <c r="C592" s="138"/>
      <c r="D592" s="138"/>
      <c r="E592" s="54"/>
      <c r="F592" s="138"/>
      <c r="G592" s="138"/>
      <c r="H592" s="138"/>
      <c r="I592" s="138"/>
      <c r="J592" s="138"/>
      <c r="K592" s="138"/>
      <c r="L592" s="138"/>
      <c r="M592" s="140"/>
      <c r="N592" s="140"/>
      <c r="O592" s="138"/>
      <c r="P592" s="142"/>
      <c r="Q592" s="138"/>
      <c r="R592" s="182"/>
      <c r="S592" s="138"/>
      <c r="T592" s="138"/>
      <c r="U592" s="138"/>
    </row>
    <row r="593" ht="12.75" customHeight="1">
      <c r="A593" s="138"/>
      <c r="B593" s="138"/>
      <c r="C593" s="138"/>
      <c r="D593" s="138"/>
      <c r="E593" s="54"/>
      <c r="F593" s="138"/>
      <c r="G593" s="138"/>
      <c r="H593" s="138"/>
      <c r="I593" s="138"/>
      <c r="J593" s="138"/>
      <c r="K593" s="138"/>
      <c r="L593" s="138"/>
      <c r="M593" s="140"/>
      <c r="N593" s="140"/>
      <c r="O593" s="138"/>
      <c r="P593" s="142"/>
      <c r="Q593" s="138"/>
      <c r="R593" s="182"/>
      <c r="S593" s="138"/>
      <c r="T593" s="138"/>
      <c r="U593" s="138"/>
    </row>
    <row r="594" ht="12.75" customHeight="1">
      <c r="A594" s="138"/>
      <c r="B594" s="138"/>
      <c r="C594" s="138"/>
      <c r="D594" s="138"/>
      <c r="E594" s="54"/>
      <c r="F594" s="138"/>
      <c r="G594" s="138"/>
      <c r="H594" s="138"/>
      <c r="I594" s="138"/>
      <c r="J594" s="138"/>
      <c r="K594" s="138"/>
      <c r="L594" s="138"/>
      <c r="M594" s="140"/>
      <c r="N594" s="140"/>
      <c r="O594" s="138"/>
      <c r="P594" s="142"/>
      <c r="Q594" s="138"/>
      <c r="R594" s="182"/>
      <c r="S594" s="138"/>
      <c r="T594" s="138"/>
      <c r="U594" s="138"/>
    </row>
    <row r="595" ht="12.75" customHeight="1">
      <c r="A595" s="138"/>
      <c r="B595" s="138"/>
      <c r="C595" s="138"/>
      <c r="D595" s="138"/>
      <c r="E595" s="54"/>
      <c r="F595" s="138"/>
      <c r="G595" s="138"/>
      <c r="H595" s="138"/>
      <c r="I595" s="138"/>
      <c r="J595" s="138"/>
      <c r="K595" s="138"/>
      <c r="L595" s="138"/>
      <c r="M595" s="140"/>
      <c r="N595" s="140"/>
      <c r="O595" s="138"/>
      <c r="P595" s="142"/>
      <c r="Q595" s="138"/>
      <c r="R595" s="182"/>
      <c r="S595" s="138"/>
      <c r="T595" s="138"/>
      <c r="U595" s="138"/>
    </row>
    <row r="596" ht="12.75" customHeight="1">
      <c r="A596" s="138"/>
      <c r="B596" s="138"/>
      <c r="C596" s="138"/>
      <c r="D596" s="138"/>
      <c r="E596" s="54"/>
      <c r="F596" s="138"/>
      <c r="G596" s="138"/>
      <c r="H596" s="138"/>
      <c r="I596" s="138"/>
      <c r="J596" s="138"/>
      <c r="K596" s="138"/>
      <c r="L596" s="138"/>
      <c r="M596" s="140"/>
      <c r="N596" s="140"/>
      <c r="O596" s="138"/>
      <c r="P596" s="142"/>
      <c r="Q596" s="138"/>
      <c r="R596" s="182"/>
      <c r="S596" s="138"/>
      <c r="T596" s="138"/>
      <c r="U596" s="138"/>
    </row>
    <row r="597" ht="12.75" customHeight="1">
      <c r="A597" s="138"/>
      <c r="B597" s="138"/>
      <c r="C597" s="138"/>
      <c r="D597" s="138"/>
      <c r="E597" s="54"/>
      <c r="F597" s="138"/>
      <c r="G597" s="138"/>
      <c r="H597" s="138"/>
      <c r="I597" s="138"/>
      <c r="J597" s="138"/>
      <c r="K597" s="138"/>
      <c r="L597" s="138"/>
      <c r="M597" s="140"/>
      <c r="N597" s="140"/>
      <c r="O597" s="138"/>
      <c r="P597" s="142"/>
      <c r="Q597" s="138"/>
      <c r="R597" s="182"/>
      <c r="S597" s="138"/>
      <c r="T597" s="138"/>
      <c r="U597" s="138"/>
    </row>
    <row r="598" ht="12.75" customHeight="1">
      <c r="A598" s="138"/>
      <c r="B598" s="138"/>
      <c r="C598" s="138"/>
      <c r="D598" s="138"/>
      <c r="E598" s="54"/>
      <c r="F598" s="138"/>
      <c r="G598" s="138"/>
      <c r="H598" s="138"/>
      <c r="I598" s="138"/>
      <c r="J598" s="138"/>
      <c r="K598" s="138"/>
      <c r="L598" s="138"/>
      <c r="M598" s="140"/>
      <c r="N598" s="140"/>
      <c r="O598" s="138"/>
      <c r="P598" s="142"/>
      <c r="Q598" s="138"/>
      <c r="R598" s="182"/>
      <c r="S598" s="138"/>
      <c r="T598" s="138"/>
      <c r="U598" s="138"/>
    </row>
    <row r="599" ht="12.75" customHeight="1">
      <c r="A599" s="138"/>
      <c r="B599" s="138"/>
      <c r="C599" s="138"/>
      <c r="D599" s="138"/>
      <c r="E599" s="54"/>
      <c r="F599" s="138"/>
      <c r="G599" s="138"/>
      <c r="H599" s="138"/>
      <c r="I599" s="138"/>
      <c r="J599" s="138"/>
      <c r="K599" s="138"/>
      <c r="L599" s="138"/>
      <c r="M599" s="140"/>
      <c r="N599" s="140"/>
      <c r="O599" s="138"/>
      <c r="P599" s="142"/>
      <c r="Q599" s="138"/>
      <c r="R599" s="182"/>
      <c r="S599" s="138"/>
      <c r="T599" s="138"/>
      <c r="U599" s="138"/>
    </row>
    <row r="600" ht="12.75" customHeight="1">
      <c r="A600" s="138"/>
      <c r="B600" s="138"/>
      <c r="C600" s="138"/>
      <c r="D600" s="138"/>
      <c r="E600" s="54"/>
      <c r="F600" s="138"/>
      <c r="G600" s="138"/>
      <c r="H600" s="138"/>
      <c r="I600" s="138"/>
      <c r="J600" s="138"/>
      <c r="K600" s="138"/>
      <c r="L600" s="138"/>
      <c r="M600" s="140"/>
      <c r="N600" s="140"/>
      <c r="O600" s="138"/>
      <c r="P600" s="142"/>
      <c r="Q600" s="138"/>
      <c r="R600" s="182"/>
      <c r="S600" s="138"/>
      <c r="T600" s="138"/>
      <c r="U600" s="138"/>
    </row>
    <row r="601" ht="12.75" customHeight="1">
      <c r="A601" s="138"/>
      <c r="B601" s="138"/>
      <c r="C601" s="138"/>
      <c r="D601" s="138"/>
      <c r="E601" s="54"/>
      <c r="F601" s="138"/>
      <c r="G601" s="138"/>
      <c r="H601" s="138"/>
      <c r="I601" s="138"/>
      <c r="J601" s="138"/>
      <c r="K601" s="138"/>
      <c r="L601" s="138"/>
      <c r="M601" s="140"/>
      <c r="N601" s="140"/>
      <c r="O601" s="138"/>
      <c r="P601" s="142"/>
      <c r="Q601" s="138"/>
      <c r="R601" s="182"/>
      <c r="S601" s="138"/>
      <c r="T601" s="138"/>
      <c r="U601" s="138"/>
    </row>
    <row r="602" ht="12.75" customHeight="1">
      <c r="A602" s="138"/>
      <c r="B602" s="138"/>
      <c r="C602" s="138"/>
      <c r="D602" s="138"/>
      <c r="E602" s="54"/>
      <c r="F602" s="138"/>
      <c r="G602" s="138"/>
      <c r="H602" s="138"/>
      <c r="I602" s="138"/>
      <c r="J602" s="138"/>
      <c r="K602" s="138"/>
      <c r="L602" s="138"/>
      <c r="M602" s="140"/>
      <c r="N602" s="140"/>
      <c r="O602" s="138"/>
      <c r="P602" s="142"/>
      <c r="Q602" s="138"/>
      <c r="R602" s="182"/>
      <c r="S602" s="138"/>
      <c r="T602" s="138"/>
      <c r="U602" s="138"/>
    </row>
    <row r="603" ht="12.75" customHeight="1">
      <c r="A603" s="138"/>
      <c r="B603" s="138"/>
      <c r="C603" s="138"/>
      <c r="D603" s="138"/>
      <c r="E603" s="54"/>
      <c r="F603" s="138"/>
      <c r="G603" s="138"/>
      <c r="H603" s="138"/>
      <c r="I603" s="138"/>
      <c r="J603" s="138"/>
      <c r="K603" s="138"/>
      <c r="L603" s="138"/>
      <c r="M603" s="140"/>
      <c r="N603" s="140"/>
      <c r="O603" s="138"/>
      <c r="P603" s="142"/>
      <c r="Q603" s="138"/>
      <c r="R603" s="182"/>
      <c r="S603" s="138"/>
      <c r="T603" s="138"/>
      <c r="U603" s="138"/>
    </row>
    <row r="604" ht="12.75" customHeight="1">
      <c r="A604" s="138"/>
      <c r="B604" s="138"/>
      <c r="C604" s="138"/>
      <c r="D604" s="138"/>
      <c r="E604" s="54"/>
      <c r="F604" s="138"/>
      <c r="G604" s="138"/>
      <c r="H604" s="138"/>
      <c r="I604" s="138"/>
      <c r="J604" s="138"/>
      <c r="K604" s="138"/>
      <c r="L604" s="138"/>
      <c r="M604" s="140"/>
      <c r="N604" s="140"/>
      <c r="O604" s="138"/>
      <c r="P604" s="142"/>
      <c r="Q604" s="138"/>
      <c r="R604" s="182"/>
      <c r="S604" s="138"/>
      <c r="T604" s="138"/>
      <c r="U604" s="138"/>
    </row>
    <row r="605" ht="12.75" customHeight="1">
      <c r="A605" s="138"/>
      <c r="B605" s="138"/>
      <c r="C605" s="138"/>
      <c r="D605" s="138"/>
      <c r="E605" s="54"/>
      <c r="F605" s="138"/>
      <c r="G605" s="138"/>
      <c r="H605" s="138"/>
      <c r="I605" s="138"/>
      <c r="J605" s="138"/>
      <c r="K605" s="138"/>
      <c r="L605" s="138"/>
      <c r="M605" s="140"/>
      <c r="N605" s="140"/>
      <c r="O605" s="138"/>
      <c r="P605" s="142"/>
      <c r="Q605" s="138"/>
      <c r="R605" s="182"/>
      <c r="S605" s="138"/>
      <c r="T605" s="138"/>
      <c r="U605" s="138"/>
    </row>
    <row r="606" ht="12.75" customHeight="1">
      <c r="A606" s="138"/>
      <c r="B606" s="138"/>
      <c r="C606" s="138"/>
      <c r="D606" s="138"/>
      <c r="E606" s="54"/>
      <c r="F606" s="138"/>
      <c r="G606" s="138"/>
      <c r="H606" s="138"/>
      <c r="I606" s="138"/>
      <c r="J606" s="138"/>
      <c r="K606" s="138"/>
      <c r="L606" s="138"/>
      <c r="M606" s="140"/>
      <c r="N606" s="140"/>
      <c r="O606" s="138"/>
      <c r="P606" s="142"/>
      <c r="Q606" s="138"/>
      <c r="R606" s="182"/>
      <c r="S606" s="138"/>
      <c r="T606" s="138"/>
      <c r="U606" s="138"/>
    </row>
    <row r="607" ht="12.75" customHeight="1">
      <c r="A607" s="138"/>
      <c r="B607" s="138"/>
      <c r="C607" s="138"/>
      <c r="D607" s="138"/>
      <c r="E607" s="54"/>
      <c r="F607" s="138"/>
      <c r="G607" s="138"/>
      <c r="H607" s="138"/>
      <c r="I607" s="138"/>
      <c r="J607" s="138"/>
      <c r="K607" s="138"/>
      <c r="L607" s="138"/>
      <c r="M607" s="140"/>
      <c r="N607" s="140"/>
      <c r="O607" s="138"/>
      <c r="P607" s="142"/>
      <c r="Q607" s="138"/>
      <c r="R607" s="182"/>
      <c r="S607" s="138"/>
      <c r="T607" s="138"/>
      <c r="U607" s="138"/>
    </row>
    <row r="608" ht="12.75" customHeight="1">
      <c r="A608" s="138"/>
      <c r="B608" s="138"/>
      <c r="C608" s="138"/>
      <c r="D608" s="138"/>
      <c r="E608" s="54"/>
      <c r="F608" s="138"/>
      <c r="G608" s="138"/>
      <c r="H608" s="138"/>
      <c r="I608" s="138"/>
      <c r="J608" s="138"/>
      <c r="K608" s="138"/>
      <c r="L608" s="138"/>
      <c r="M608" s="140"/>
      <c r="N608" s="140"/>
      <c r="O608" s="138"/>
      <c r="P608" s="142"/>
      <c r="Q608" s="138"/>
      <c r="R608" s="182"/>
      <c r="S608" s="138"/>
      <c r="T608" s="138"/>
      <c r="U608" s="138"/>
    </row>
    <row r="609" ht="12.75" customHeight="1">
      <c r="A609" s="138"/>
      <c r="B609" s="138"/>
      <c r="C609" s="138"/>
      <c r="D609" s="138"/>
      <c r="E609" s="54"/>
      <c r="F609" s="138"/>
      <c r="G609" s="138"/>
      <c r="H609" s="138"/>
      <c r="I609" s="138"/>
      <c r="J609" s="138"/>
      <c r="K609" s="138"/>
      <c r="L609" s="138"/>
      <c r="M609" s="140"/>
      <c r="N609" s="140"/>
      <c r="O609" s="138"/>
      <c r="P609" s="142"/>
      <c r="Q609" s="138"/>
      <c r="R609" s="182"/>
      <c r="S609" s="138"/>
      <c r="T609" s="138"/>
      <c r="U609" s="138"/>
    </row>
    <row r="610" ht="12.75" customHeight="1">
      <c r="A610" s="138"/>
      <c r="B610" s="138"/>
      <c r="C610" s="138"/>
      <c r="D610" s="138"/>
      <c r="E610" s="54"/>
      <c r="F610" s="138"/>
      <c r="G610" s="138"/>
      <c r="H610" s="138"/>
      <c r="I610" s="138"/>
      <c r="J610" s="138"/>
      <c r="K610" s="138"/>
      <c r="L610" s="138"/>
      <c r="M610" s="140"/>
      <c r="N610" s="140"/>
      <c r="O610" s="138"/>
      <c r="P610" s="142"/>
      <c r="Q610" s="138"/>
      <c r="R610" s="182"/>
      <c r="S610" s="138"/>
      <c r="T610" s="138"/>
      <c r="U610" s="138"/>
    </row>
    <row r="611" ht="12.75" customHeight="1">
      <c r="A611" s="138"/>
      <c r="B611" s="138"/>
      <c r="C611" s="138"/>
      <c r="D611" s="138"/>
      <c r="E611" s="54"/>
      <c r="F611" s="138"/>
      <c r="G611" s="138"/>
      <c r="H611" s="138"/>
      <c r="I611" s="138"/>
      <c r="J611" s="138"/>
      <c r="K611" s="138"/>
      <c r="L611" s="138"/>
      <c r="M611" s="140"/>
      <c r="N611" s="140"/>
      <c r="O611" s="138"/>
      <c r="P611" s="142"/>
      <c r="Q611" s="138"/>
      <c r="R611" s="182"/>
      <c r="S611" s="138"/>
      <c r="T611" s="138"/>
      <c r="U611" s="138"/>
    </row>
    <row r="612" ht="12.75" customHeight="1">
      <c r="A612" s="138"/>
      <c r="B612" s="138"/>
      <c r="C612" s="138"/>
      <c r="D612" s="138"/>
      <c r="E612" s="54"/>
      <c r="F612" s="138"/>
      <c r="G612" s="138"/>
      <c r="H612" s="138"/>
      <c r="I612" s="138"/>
      <c r="J612" s="138"/>
      <c r="K612" s="138"/>
      <c r="L612" s="138"/>
      <c r="M612" s="140"/>
      <c r="N612" s="140"/>
      <c r="O612" s="138"/>
      <c r="P612" s="142"/>
      <c r="Q612" s="138"/>
      <c r="R612" s="182"/>
      <c r="S612" s="138"/>
      <c r="T612" s="138"/>
      <c r="U612" s="138"/>
    </row>
    <row r="613" ht="12.75" customHeight="1">
      <c r="A613" s="138"/>
      <c r="B613" s="138"/>
      <c r="C613" s="138"/>
      <c r="D613" s="138"/>
      <c r="E613" s="54"/>
      <c r="F613" s="138"/>
      <c r="G613" s="138"/>
      <c r="H613" s="138"/>
      <c r="I613" s="138"/>
      <c r="J613" s="138"/>
      <c r="K613" s="138"/>
      <c r="L613" s="138"/>
      <c r="M613" s="140"/>
      <c r="N613" s="140"/>
      <c r="O613" s="138"/>
      <c r="P613" s="142"/>
      <c r="Q613" s="138"/>
      <c r="R613" s="182"/>
      <c r="S613" s="138"/>
      <c r="T613" s="138"/>
      <c r="U613" s="138"/>
    </row>
    <row r="614" ht="12.75" customHeight="1">
      <c r="A614" s="138"/>
      <c r="B614" s="138"/>
      <c r="C614" s="138"/>
      <c r="D614" s="138"/>
      <c r="E614" s="54"/>
      <c r="F614" s="138"/>
      <c r="G614" s="138"/>
      <c r="H614" s="138"/>
      <c r="I614" s="138"/>
      <c r="J614" s="138"/>
      <c r="K614" s="138"/>
      <c r="L614" s="138"/>
      <c r="M614" s="140"/>
      <c r="N614" s="140"/>
      <c r="O614" s="138"/>
      <c r="P614" s="142"/>
      <c r="Q614" s="138"/>
      <c r="R614" s="182"/>
      <c r="S614" s="138"/>
      <c r="T614" s="138"/>
      <c r="U614" s="138"/>
    </row>
    <row r="615" ht="12.75" customHeight="1">
      <c r="A615" s="138"/>
      <c r="B615" s="138"/>
      <c r="C615" s="138"/>
      <c r="D615" s="138"/>
      <c r="E615" s="54"/>
      <c r="F615" s="138"/>
      <c r="G615" s="138"/>
      <c r="H615" s="138"/>
      <c r="I615" s="138"/>
      <c r="J615" s="138"/>
      <c r="K615" s="138"/>
      <c r="L615" s="138"/>
      <c r="M615" s="140"/>
      <c r="N615" s="140"/>
      <c r="O615" s="138"/>
      <c r="P615" s="142"/>
      <c r="Q615" s="138"/>
      <c r="R615" s="182"/>
      <c r="S615" s="138"/>
      <c r="T615" s="138"/>
      <c r="U615" s="138"/>
    </row>
    <row r="616" ht="12.75" customHeight="1">
      <c r="A616" s="138"/>
      <c r="B616" s="138"/>
      <c r="C616" s="138"/>
      <c r="D616" s="138"/>
      <c r="E616" s="54"/>
      <c r="F616" s="138"/>
      <c r="G616" s="138"/>
      <c r="H616" s="138"/>
      <c r="I616" s="138"/>
      <c r="J616" s="138"/>
      <c r="K616" s="138"/>
      <c r="L616" s="138"/>
      <c r="M616" s="140"/>
      <c r="N616" s="140"/>
      <c r="O616" s="138"/>
      <c r="P616" s="142"/>
      <c r="Q616" s="138"/>
      <c r="R616" s="182"/>
      <c r="S616" s="138"/>
      <c r="T616" s="138"/>
      <c r="U616" s="138"/>
    </row>
    <row r="617" ht="12.75" customHeight="1">
      <c r="A617" s="138"/>
      <c r="B617" s="138"/>
      <c r="C617" s="138"/>
      <c r="D617" s="138"/>
      <c r="E617" s="54"/>
      <c r="F617" s="138"/>
      <c r="G617" s="138"/>
      <c r="H617" s="138"/>
      <c r="I617" s="138"/>
      <c r="J617" s="138"/>
      <c r="K617" s="138"/>
      <c r="L617" s="138"/>
      <c r="M617" s="140"/>
      <c r="N617" s="140"/>
      <c r="O617" s="138"/>
      <c r="P617" s="142"/>
      <c r="Q617" s="138"/>
      <c r="R617" s="182"/>
      <c r="S617" s="138"/>
      <c r="T617" s="138"/>
      <c r="U617" s="138"/>
    </row>
    <row r="618" ht="12.75" customHeight="1">
      <c r="A618" s="138"/>
      <c r="B618" s="138"/>
      <c r="C618" s="138"/>
      <c r="D618" s="138"/>
      <c r="E618" s="54"/>
      <c r="F618" s="138"/>
      <c r="G618" s="138"/>
      <c r="H618" s="138"/>
      <c r="I618" s="138"/>
      <c r="J618" s="138"/>
      <c r="K618" s="138"/>
      <c r="L618" s="138"/>
      <c r="M618" s="140"/>
      <c r="N618" s="140"/>
      <c r="O618" s="138"/>
      <c r="P618" s="142"/>
      <c r="Q618" s="138"/>
      <c r="R618" s="182"/>
      <c r="S618" s="138"/>
      <c r="T618" s="138"/>
      <c r="U618" s="138"/>
    </row>
    <row r="619" ht="12.75" customHeight="1">
      <c r="A619" s="138"/>
      <c r="B619" s="138"/>
      <c r="C619" s="138"/>
      <c r="D619" s="138"/>
      <c r="E619" s="54"/>
      <c r="F619" s="138"/>
      <c r="G619" s="138"/>
      <c r="H619" s="138"/>
      <c r="I619" s="138"/>
      <c r="J619" s="138"/>
      <c r="K619" s="138"/>
      <c r="L619" s="138"/>
      <c r="M619" s="140"/>
      <c r="N619" s="140"/>
      <c r="O619" s="138"/>
      <c r="P619" s="142"/>
      <c r="Q619" s="138"/>
      <c r="R619" s="182"/>
      <c r="S619" s="138"/>
      <c r="T619" s="138"/>
      <c r="U619" s="138"/>
    </row>
    <row r="620" ht="12.75" customHeight="1">
      <c r="A620" s="138"/>
      <c r="B620" s="138"/>
      <c r="C620" s="138"/>
      <c r="D620" s="138"/>
      <c r="E620" s="54"/>
      <c r="F620" s="138"/>
      <c r="G620" s="138"/>
      <c r="H620" s="138"/>
      <c r="I620" s="138"/>
      <c r="J620" s="138"/>
      <c r="K620" s="138"/>
      <c r="L620" s="138"/>
      <c r="M620" s="140"/>
      <c r="N620" s="140"/>
      <c r="O620" s="138"/>
      <c r="P620" s="142"/>
      <c r="Q620" s="138"/>
      <c r="R620" s="182"/>
      <c r="S620" s="138"/>
      <c r="T620" s="138"/>
      <c r="U620" s="138"/>
    </row>
    <row r="621" ht="12.75" customHeight="1">
      <c r="A621" s="138"/>
      <c r="B621" s="138"/>
      <c r="C621" s="138"/>
      <c r="D621" s="138"/>
      <c r="E621" s="54"/>
      <c r="F621" s="138"/>
      <c r="G621" s="138"/>
      <c r="H621" s="138"/>
      <c r="I621" s="138"/>
      <c r="J621" s="138"/>
      <c r="K621" s="138"/>
      <c r="L621" s="138"/>
      <c r="M621" s="140"/>
      <c r="N621" s="140"/>
      <c r="O621" s="138"/>
      <c r="P621" s="142"/>
      <c r="Q621" s="138"/>
      <c r="R621" s="182"/>
      <c r="S621" s="138"/>
      <c r="T621" s="138"/>
      <c r="U621" s="138"/>
    </row>
    <row r="622" ht="12.75" customHeight="1">
      <c r="A622" s="138"/>
      <c r="B622" s="138"/>
      <c r="C622" s="138"/>
      <c r="D622" s="138"/>
      <c r="E622" s="54"/>
      <c r="F622" s="138"/>
      <c r="G622" s="138"/>
      <c r="H622" s="138"/>
      <c r="I622" s="138"/>
      <c r="J622" s="138"/>
      <c r="K622" s="138"/>
      <c r="L622" s="138"/>
      <c r="M622" s="140"/>
      <c r="N622" s="140"/>
      <c r="O622" s="138"/>
      <c r="P622" s="142"/>
      <c r="Q622" s="138"/>
      <c r="R622" s="182"/>
      <c r="S622" s="138"/>
      <c r="T622" s="138"/>
      <c r="U622" s="138"/>
    </row>
    <row r="623" ht="12.75" customHeight="1">
      <c r="A623" s="138"/>
      <c r="B623" s="138"/>
      <c r="C623" s="138"/>
      <c r="D623" s="138"/>
      <c r="E623" s="54"/>
      <c r="F623" s="138"/>
      <c r="G623" s="138"/>
      <c r="H623" s="138"/>
      <c r="I623" s="138"/>
      <c r="J623" s="138"/>
      <c r="K623" s="138"/>
      <c r="L623" s="138"/>
      <c r="M623" s="140"/>
      <c r="N623" s="140"/>
      <c r="O623" s="138"/>
      <c r="P623" s="142"/>
      <c r="Q623" s="138"/>
      <c r="R623" s="182"/>
      <c r="S623" s="138"/>
      <c r="T623" s="138"/>
      <c r="U623" s="138"/>
    </row>
    <row r="624" ht="12.75" customHeight="1">
      <c r="A624" s="138"/>
      <c r="B624" s="138"/>
      <c r="C624" s="138"/>
      <c r="D624" s="138"/>
      <c r="E624" s="54"/>
      <c r="F624" s="138"/>
      <c r="G624" s="138"/>
      <c r="H624" s="138"/>
      <c r="I624" s="138"/>
      <c r="J624" s="138"/>
      <c r="K624" s="138"/>
      <c r="L624" s="138"/>
      <c r="M624" s="140"/>
      <c r="N624" s="140"/>
      <c r="O624" s="138"/>
      <c r="P624" s="142"/>
      <c r="Q624" s="138"/>
      <c r="R624" s="182"/>
      <c r="S624" s="138"/>
      <c r="T624" s="138"/>
      <c r="U624" s="138"/>
    </row>
    <row r="625" ht="12.75" customHeight="1">
      <c r="A625" s="138"/>
      <c r="B625" s="138"/>
      <c r="C625" s="138"/>
      <c r="D625" s="138"/>
      <c r="E625" s="54"/>
      <c r="F625" s="138"/>
      <c r="G625" s="138"/>
      <c r="H625" s="138"/>
      <c r="I625" s="138"/>
      <c r="J625" s="138"/>
      <c r="K625" s="138"/>
      <c r="L625" s="138"/>
      <c r="M625" s="140"/>
      <c r="N625" s="140"/>
      <c r="O625" s="138"/>
      <c r="P625" s="142"/>
      <c r="Q625" s="138"/>
      <c r="R625" s="182"/>
      <c r="S625" s="138"/>
      <c r="T625" s="138"/>
      <c r="U625" s="138"/>
    </row>
    <row r="626" ht="12.75" customHeight="1">
      <c r="A626" s="138"/>
      <c r="B626" s="138"/>
      <c r="C626" s="138"/>
      <c r="D626" s="138"/>
      <c r="E626" s="54"/>
      <c r="F626" s="138"/>
      <c r="G626" s="138"/>
      <c r="H626" s="138"/>
      <c r="I626" s="138"/>
      <c r="J626" s="138"/>
      <c r="K626" s="138"/>
      <c r="L626" s="138"/>
      <c r="M626" s="140"/>
      <c r="N626" s="140"/>
      <c r="O626" s="138"/>
      <c r="P626" s="142"/>
      <c r="Q626" s="138"/>
      <c r="R626" s="182"/>
      <c r="S626" s="138"/>
      <c r="T626" s="138"/>
      <c r="U626" s="138"/>
    </row>
    <row r="627" ht="12.75" customHeight="1">
      <c r="A627" s="138"/>
      <c r="B627" s="138"/>
      <c r="C627" s="138"/>
      <c r="D627" s="138"/>
      <c r="E627" s="54"/>
      <c r="F627" s="138"/>
      <c r="G627" s="138"/>
      <c r="H627" s="138"/>
      <c r="I627" s="138"/>
      <c r="J627" s="138"/>
      <c r="K627" s="138"/>
      <c r="L627" s="138"/>
      <c r="M627" s="140"/>
      <c r="N627" s="140"/>
      <c r="O627" s="138"/>
      <c r="P627" s="142"/>
      <c r="Q627" s="138"/>
      <c r="R627" s="182"/>
      <c r="S627" s="138"/>
      <c r="T627" s="138"/>
      <c r="U627" s="138"/>
    </row>
    <row r="628" ht="12.75" customHeight="1">
      <c r="A628" s="138"/>
      <c r="B628" s="138"/>
      <c r="C628" s="138"/>
      <c r="D628" s="138"/>
      <c r="E628" s="54"/>
      <c r="F628" s="138"/>
      <c r="G628" s="138"/>
      <c r="H628" s="138"/>
      <c r="I628" s="138"/>
      <c r="J628" s="138"/>
      <c r="K628" s="138"/>
      <c r="L628" s="138"/>
      <c r="M628" s="140"/>
      <c r="N628" s="140"/>
      <c r="O628" s="138"/>
      <c r="P628" s="142"/>
      <c r="Q628" s="138"/>
      <c r="R628" s="182"/>
      <c r="S628" s="138"/>
      <c r="T628" s="138"/>
      <c r="U628" s="138"/>
    </row>
    <row r="629" ht="12.75" customHeight="1">
      <c r="A629" s="138"/>
      <c r="B629" s="138"/>
      <c r="C629" s="138"/>
      <c r="D629" s="138"/>
      <c r="E629" s="54"/>
      <c r="F629" s="138"/>
      <c r="G629" s="138"/>
      <c r="H629" s="138"/>
      <c r="I629" s="138"/>
      <c r="J629" s="138"/>
      <c r="K629" s="138"/>
      <c r="L629" s="138"/>
      <c r="M629" s="140"/>
      <c r="N629" s="140"/>
      <c r="O629" s="138"/>
      <c r="P629" s="142"/>
      <c r="Q629" s="138"/>
      <c r="R629" s="182"/>
      <c r="S629" s="138"/>
      <c r="T629" s="138"/>
      <c r="U629" s="138"/>
    </row>
    <row r="630" ht="12.75" customHeight="1">
      <c r="A630" s="138"/>
      <c r="B630" s="138"/>
      <c r="C630" s="138"/>
      <c r="D630" s="138"/>
      <c r="E630" s="54"/>
      <c r="F630" s="138"/>
      <c r="G630" s="138"/>
      <c r="H630" s="138"/>
      <c r="I630" s="138"/>
      <c r="J630" s="138"/>
      <c r="K630" s="138"/>
      <c r="L630" s="138"/>
      <c r="M630" s="140"/>
      <c r="N630" s="140"/>
      <c r="O630" s="138"/>
      <c r="P630" s="142"/>
      <c r="Q630" s="138"/>
      <c r="R630" s="182"/>
      <c r="S630" s="138"/>
      <c r="T630" s="138"/>
      <c r="U630" s="138"/>
    </row>
    <row r="631" ht="12.75" customHeight="1">
      <c r="A631" s="138"/>
      <c r="B631" s="138"/>
      <c r="C631" s="138"/>
      <c r="D631" s="138"/>
      <c r="E631" s="54"/>
      <c r="F631" s="138"/>
      <c r="G631" s="138"/>
      <c r="H631" s="138"/>
      <c r="I631" s="138"/>
      <c r="J631" s="138"/>
      <c r="K631" s="138"/>
      <c r="L631" s="138"/>
      <c r="M631" s="140"/>
      <c r="N631" s="140"/>
      <c r="O631" s="138"/>
      <c r="P631" s="142"/>
      <c r="Q631" s="138"/>
      <c r="R631" s="182"/>
      <c r="S631" s="138"/>
      <c r="T631" s="138"/>
      <c r="U631" s="138"/>
    </row>
    <row r="632" ht="12.75" customHeight="1">
      <c r="A632" s="138"/>
      <c r="B632" s="138"/>
      <c r="C632" s="138"/>
      <c r="D632" s="138"/>
      <c r="E632" s="54"/>
      <c r="F632" s="138"/>
      <c r="G632" s="138"/>
      <c r="H632" s="138"/>
      <c r="I632" s="138"/>
      <c r="J632" s="138"/>
      <c r="K632" s="138"/>
      <c r="L632" s="138"/>
      <c r="M632" s="140"/>
      <c r="N632" s="140"/>
      <c r="O632" s="138"/>
      <c r="P632" s="142"/>
      <c r="Q632" s="138"/>
      <c r="R632" s="182"/>
      <c r="S632" s="138"/>
      <c r="T632" s="138"/>
      <c r="U632" s="138"/>
    </row>
    <row r="633" ht="12.75" customHeight="1">
      <c r="A633" s="138"/>
      <c r="B633" s="138"/>
      <c r="C633" s="138"/>
      <c r="D633" s="138"/>
      <c r="E633" s="54"/>
      <c r="F633" s="138"/>
      <c r="G633" s="138"/>
      <c r="H633" s="138"/>
      <c r="I633" s="138"/>
      <c r="J633" s="138"/>
      <c r="K633" s="138"/>
      <c r="L633" s="138"/>
      <c r="M633" s="140"/>
      <c r="N633" s="140"/>
      <c r="O633" s="138"/>
      <c r="P633" s="142"/>
      <c r="Q633" s="138"/>
      <c r="R633" s="182"/>
      <c r="S633" s="138"/>
      <c r="T633" s="138"/>
      <c r="U633" s="138"/>
    </row>
    <row r="634" ht="12.75" customHeight="1">
      <c r="A634" s="138"/>
      <c r="B634" s="138"/>
      <c r="C634" s="138"/>
      <c r="D634" s="138"/>
      <c r="E634" s="54"/>
      <c r="F634" s="138"/>
      <c r="G634" s="138"/>
      <c r="H634" s="138"/>
      <c r="I634" s="138"/>
      <c r="J634" s="138"/>
      <c r="K634" s="138"/>
      <c r="L634" s="138"/>
      <c r="M634" s="140"/>
      <c r="N634" s="140"/>
      <c r="O634" s="138"/>
      <c r="P634" s="142"/>
      <c r="Q634" s="138"/>
      <c r="R634" s="182"/>
      <c r="S634" s="138"/>
      <c r="T634" s="138"/>
      <c r="U634" s="138"/>
    </row>
    <row r="635" ht="12.75" customHeight="1">
      <c r="A635" s="138"/>
      <c r="B635" s="138"/>
      <c r="C635" s="138"/>
      <c r="D635" s="138"/>
      <c r="E635" s="54"/>
      <c r="F635" s="138"/>
      <c r="G635" s="138"/>
      <c r="H635" s="138"/>
      <c r="I635" s="138"/>
      <c r="J635" s="138"/>
      <c r="K635" s="138"/>
      <c r="L635" s="138"/>
      <c r="M635" s="140"/>
      <c r="N635" s="140"/>
      <c r="O635" s="138"/>
      <c r="P635" s="142"/>
      <c r="Q635" s="138"/>
      <c r="R635" s="182"/>
      <c r="S635" s="138"/>
      <c r="T635" s="138"/>
      <c r="U635" s="138"/>
    </row>
    <row r="636" ht="12.75" customHeight="1">
      <c r="A636" s="138"/>
      <c r="B636" s="138"/>
      <c r="C636" s="138"/>
      <c r="D636" s="138"/>
      <c r="E636" s="54"/>
      <c r="F636" s="138"/>
      <c r="G636" s="138"/>
      <c r="H636" s="138"/>
      <c r="I636" s="138"/>
      <c r="J636" s="138"/>
      <c r="K636" s="138"/>
      <c r="L636" s="138"/>
      <c r="M636" s="140"/>
      <c r="N636" s="140"/>
      <c r="O636" s="138"/>
      <c r="P636" s="142"/>
      <c r="Q636" s="138"/>
      <c r="R636" s="182"/>
      <c r="S636" s="138"/>
      <c r="T636" s="138"/>
      <c r="U636" s="138"/>
    </row>
    <row r="637" ht="12.75" customHeight="1">
      <c r="A637" s="138"/>
      <c r="B637" s="138"/>
      <c r="C637" s="138"/>
      <c r="D637" s="138"/>
      <c r="E637" s="54"/>
      <c r="F637" s="138"/>
      <c r="G637" s="138"/>
      <c r="H637" s="138"/>
      <c r="I637" s="138"/>
      <c r="J637" s="138"/>
      <c r="K637" s="138"/>
      <c r="L637" s="138"/>
      <c r="M637" s="140"/>
      <c r="N637" s="140"/>
      <c r="O637" s="138"/>
      <c r="P637" s="142"/>
      <c r="Q637" s="138"/>
      <c r="R637" s="182"/>
      <c r="S637" s="138"/>
      <c r="T637" s="138"/>
      <c r="U637" s="138"/>
    </row>
    <row r="638" ht="12.75" customHeight="1">
      <c r="A638" s="138"/>
      <c r="B638" s="138"/>
      <c r="C638" s="138"/>
      <c r="D638" s="138"/>
      <c r="E638" s="54"/>
      <c r="F638" s="138"/>
      <c r="G638" s="138"/>
      <c r="H638" s="138"/>
      <c r="I638" s="138"/>
      <c r="J638" s="138"/>
      <c r="K638" s="138"/>
      <c r="L638" s="138"/>
      <c r="M638" s="140"/>
      <c r="N638" s="140"/>
      <c r="O638" s="138"/>
      <c r="P638" s="142"/>
      <c r="Q638" s="138"/>
      <c r="R638" s="182"/>
      <c r="S638" s="138"/>
      <c r="T638" s="138"/>
      <c r="U638" s="138"/>
    </row>
    <row r="639" ht="12.75" customHeight="1">
      <c r="A639" s="138"/>
      <c r="B639" s="138"/>
      <c r="C639" s="138"/>
      <c r="D639" s="138"/>
      <c r="E639" s="54"/>
      <c r="F639" s="138"/>
      <c r="G639" s="138"/>
      <c r="H639" s="138"/>
      <c r="I639" s="138"/>
      <c r="J639" s="138"/>
      <c r="K639" s="138"/>
      <c r="L639" s="138"/>
      <c r="M639" s="140"/>
      <c r="N639" s="140"/>
      <c r="O639" s="138"/>
      <c r="P639" s="142"/>
      <c r="Q639" s="138"/>
      <c r="R639" s="182"/>
      <c r="S639" s="138"/>
      <c r="T639" s="138"/>
      <c r="U639" s="138"/>
    </row>
    <row r="640" ht="12.75" customHeight="1">
      <c r="A640" s="138"/>
      <c r="B640" s="138"/>
      <c r="C640" s="138"/>
      <c r="D640" s="138"/>
      <c r="E640" s="54"/>
      <c r="F640" s="138"/>
      <c r="G640" s="138"/>
      <c r="H640" s="138"/>
      <c r="I640" s="138"/>
      <c r="J640" s="138"/>
      <c r="K640" s="138"/>
      <c r="L640" s="138"/>
      <c r="M640" s="140"/>
      <c r="N640" s="140"/>
      <c r="O640" s="138"/>
      <c r="P640" s="142"/>
      <c r="Q640" s="138"/>
      <c r="R640" s="182"/>
      <c r="S640" s="138"/>
      <c r="T640" s="138"/>
      <c r="U640" s="138"/>
    </row>
    <row r="641" ht="12.75" customHeight="1">
      <c r="A641" s="138"/>
      <c r="B641" s="138"/>
      <c r="C641" s="138"/>
      <c r="D641" s="138"/>
      <c r="E641" s="54"/>
      <c r="F641" s="138"/>
      <c r="G641" s="138"/>
      <c r="H641" s="138"/>
      <c r="I641" s="138"/>
      <c r="J641" s="138"/>
      <c r="K641" s="138"/>
      <c r="L641" s="138"/>
      <c r="M641" s="140"/>
      <c r="N641" s="140"/>
      <c r="O641" s="138"/>
      <c r="P641" s="142"/>
      <c r="Q641" s="138"/>
      <c r="R641" s="182"/>
      <c r="S641" s="138"/>
      <c r="T641" s="138"/>
      <c r="U641" s="138"/>
    </row>
    <row r="642" ht="12.75" customHeight="1">
      <c r="A642" s="138"/>
      <c r="B642" s="138"/>
      <c r="C642" s="138"/>
      <c r="D642" s="138"/>
      <c r="E642" s="54"/>
      <c r="F642" s="138"/>
      <c r="G642" s="138"/>
      <c r="H642" s="138"/>
      <c r="I642" s="138"/>
      <c r="J642" s="138"/>
      <c r="K642" s="138"/>
      <c r="L642" s="138"/>
      <c r="M642" s="140"/>
      <c r="N642" s="140"/>
      <c r="O642" s="138"/>
      <c r="P642" s="142"/>
      <c r="Q642" s="138"/>
      <c r="R642" s="182"/>
      <c r="S642" s="138"/>
      <c r="T642" s="138"/>
      <c r="U642" s="138"/>
    </row>
    <row r="643" ht="12.75" customHeight="1">
      <c r="A643" s="138"/>
      <c r="B643" s="138"/>
      <c r="C643" s="138"/>
      <c r="D643" s="138"/>
      <c r="E643" s="54"/>
      <c r="F643" s="138"/>
      <c r="G643" s="138"/>
      <c r="H643" s="138"/>
      <c r="I643" s="138"/>
      <c r="J643" s="138"/>
      <c r="K643" s="138"/>
      <c r="L643" s="138"/>
      <c r="M643" s="140"/>
      <c r="N643" s="140"/>
      <c r="O643" s="138"/>
      <c r="P643" s="142"/>
      <c r="Q643" s="138"/>
      <c r="R643" s="182"/>
      <c r="S643" s="138"/>
      <c r="T643" s="138"/>
      <c r="U643" s="138"/>
    </row>
    <row r="644" ht="12.75" customHeight="1">
      <c r="A644" s="138"/>
      <c r="B644" s="138"/>
      <c r="C644" s="138"/>
      <c r="D644" s="138"/>
      <c r="E644" s="54"/>
      <c r="F644" s="138"/>
      <c r="G644" s="138"/>
      <c r="H644" s="138"/>
      <c r="I644" s="138"/>
      <c r="J644" s="138"/>
      <c r="K644" s="138"/>
      <c r="L644" s="138"/>
      <c r="M644" s="140"/>
      <c r="N644" s="140"/>
      <c r="O644" s="138"/>
      <c r="P644" s="142"/>
      <c r="Q644" s="138"/>
      <c r="R644" s="182"/>
      <c r="S644" s="138"/>
      <c r="T644" s="138"/>
      <c r="U644" s="138"/>
    </row>
    <row r="645" ht="12.75" customHeight="1">
      <c r="A645" s="138"/>
      <c r="B645" s="138"/>
      <c r="C645" s="138"/>
      <c r="D645" s="138"/>
      <c r="E645" s="54"/>
      <c r="F645" s="138"/>
      <c r="G645" s="138"/>
      <c r="H645" s="138"/>
      <c r="I645" s="138"/>
      <c r="J645" s="138"/>
      <c r="K645" s="138"/>
      <c r="L645" s="138"/>
      <c r="M645" s="140"/>
      <c r="N645" s="140"/>
      <c r="O645" s="138"/>
      <c r="P645" s="142"/>
      <c r="Q645" s="138"/>
      <c r="R645" s="182"/>
      <c r="S645" s="138"/>
      <c r="T645" s="138"/>
      <c r="U645" s="138"/>
    </row>
    <row r="646" ht="12.75" customHeight="1">
      <c r="A646" s="138"/>
      <c r="B646" s="138"/>
      <c r="C646" s="138"/>
      <c r="D646" s="138"/>
      <c r="E646" s="54"/>
      <c r="F646" s="138"/>
      <c r="G646" s="138"/>
      <c r="H646" s="138"/>
      <c r="I646" s="138"/>
      <c r="J646" s="138"/>
      <c r="K646" s="138"/>
      <c r="L646" s="138"/>
      <c r="M646" s="140"/>
      <c r="N646" s="140"/>
      <c r="O646" s="138"/>
      <c r="P646" s="142"/>
      <c r="Q646" s="138"/>
      <c r="R646" s="182"/>
      <c r="S646" s="138"/>
      <c r="T646" s="138"/>
      <c r="U646" s="138"/>
    </row>
    <row r="647" ht="12.75" customHeight="1">
      <c r="A647" s="138"/>
      <c r="B647" s="138"/>
      <c r="C647" s="138"/>
      <c r="D647" s="138"/>
      <c r="E647" s="54"/>
      <c r="F647" s="138"/>
      <c r="G647" s="138"/>
      <c r="H647" s="138"/>
      <c r="I647" s="138"/>
      <c r="J647" s="138"/>
      <c r="K647" s="138"/>
      <c r="L647" s="138"/>
      <c r="M647" s="140"/>
      <c r="N647" s="140"/>
      <c r="O647" s="138"/>
      <c r="P647" s="142"/>
      <c r="Q647" s="138"/>
      <c r="R647" s="182"/>
      <c r="S647" s="138"/>
      <c r="T647" s="138"/>
      <c r="U647" s="138"/>
    </row>
    <row r="648" ht="12.75" customHeight="1">
      <c r="A648" s="138"/>
      <c r="B648" s="138"/>
      <c r="C648" s="138"/>
      <c r="D648" s="138"/>
      <c r="E648" s="54"/>
      <c r="F648" s="138"/>
      <c r="G648" s="138"/>
      <c r="H648" s="138"/>
      <c r="I648" s="138"/>
      <c r="J648" s="138"/>
      <c r="K648" s="138"/>
      <c r="L648" s="138"/>
      <c r="M648" s="140"/>
      <c r="N648" s="140"/>
      <c r="O648" s="138"/>
      <c r="P648" s="142"/>
      <c r="Q648" s="138"/>
      <c r="R648" s="182"/>
      <c r="S648" s="138"/>
      <c r="T648" s="138"/>
      <c r="U648" s="138"/>
    </row>
    <row r="649" ht="12.75" customHeight="1">
      <c r="A649" s="138"/>
      <c r="B649" s="138"/>
      <c r="C649" s="138"/>
      <c r="D649" s="138"/>
      <c r="E649" s="54"/>
      <c r="F649" s="138"/>
      <c r="G649" s="138"/>
      <c r="H649" s="138"/>
      <c r="I649" s="138"/>
      <c r="J649" s="138"/>
      <c r="K649" s="138"/>
      <c r="L649" s="138"/>
      <c r="M649" s="140"/>
      <c r="N649" s="140"/>
      <c r="O649" s="138"/>
      <c r="P649" s="142"/>
      <c r="Q649" s="138"/>
      <c r="R649" s="182"/>
      <c r="S649" s="138"/>
      <c r="T649" s="138"/>
      <c r="U649" s="138"/>
    </row>
    <row r="650" ht="12.75" customHeight="1">
      <c r="A650" s="138"/>
      <c r="B650" s="138"/>
      <c r="C650" s="138"/>
      <c r="D650" s="138"/>
      <c r="E650" s="54"/>
      <c r="F650" s="138"/>
      <c r="G650" s="138"/>
      <c r="H650" s="138"/>
      <c r="I650" s="138"/>
      <c r="J650" s="138"/>
      <c r="K650" s="138"/>
      <c r="L650" s="138"/>
      <c r="M650" s="140"/>
      <c r="N650" s="140"/>
      <c r="O650" s="138"/>
      <c r="P650" s="142"/>
      <c r="Q650" s="138"/>
      <c r="R650" s="182"/>
      <c r="S650" s="138"/>
      <c r="T650" s="138"/>
      <c r="U650" s="138"/>
    </row>
    <row r="651" ht="12.75" customHeight="1">
      <c r="A651" s="138"/>
      <c r="B651" s="138"/>
      <c r="C651" s="138"/>
      <c r="D651" s="138"/>
      <c r="E651" s="54"/>
      <c r="F651" s="138"/>
      <c r="G651" s="138"/>
      <c r="H651" s="138"/>
      <c r="I651" s="138"/>
      <c r="J651" s="138"/>
      <c r="K651" s="138"/>
      <c r="L651" s="138"/>
      <c r="M651" s="140"/>
      <c r="N651" s="140"/>
      <c r="O651" s="138"/>
      <c r="P651" s="142"/>
      <c r="Q651" s="138"/>
      <c r="R651" s="182"/>
      <c r="S651" s="138"/>
      <c r="T651" s="138"/>
      <c r="U651" s="138"/>
    </row>
    <row r="652" ht="12.75" customHeight="1">
      <c r="A652" s="138"/>
      <c r="B652" s="138"/>
      <c r="C652" s="138"/>
      <c r="D652" s="138"/>
      <c r="E652" s="54"/>
      <c r="F652" s="138"/>
      <c r="G652" s="138"/>
      <c r="H652" s="138"/>
      <c r="I652" s="138"/>
      <c r="J652" s="138"/>
      <c r="K652" s="138"/>
      <c r="L652" s="138"/>
      <c r="M652" s="140"/>
      <c r="N652" s="140"/>
      <c r="O652" s="138"/>
      <c r="P652" s="142"/>
      <c r="Q652" s="138"/>
      <c r="R652" s="182"/>
      <c r="S652" s="138"/>
      <c r="T652" s="138"/>
      <c r="U652" s="138"/>
    </row>
    <row r="653" ht="12.75" customHeight="1">
      <c r="A653" s="138"/>
      <c r="B653" s="138"/>
      <c r="C653" s="138"/>
      <c r="D653" s="138"/>
      <c r="E653" s="54"/>
      <c r="F653" s="138"/>
      <c r="G653" s="138"/>
      <c r="H653" s="138"/>
      <c r="I653" s="138"/>
      <c r="J653" s="138"/>
      <c r="K653" s="138"/>
      <c r="L653" s="138"/>
      <c r="M653" s="140"/>
      <c r="N653" s="140"/>
      <c r="O653" s="138"/>
      <c r="P653" s="142"/>
      <c r="Q653" s="138"/>
      <c r="R653" s="182"/>
      <c r="S653" s="138"/>
      <c r="T653" s="138"/>
      <c r="U653" s="138"/>
    </row>
    <row r="654" ht="12.75" customHeight="1">
      <c r="A654" s="138"/>
      <c r="B654" s="138"/>
      <c r="C654" s="138"/>
      <c r="D654" s="138"/>
      <c r="E654" s="54"/>
      <c r="F654" s="138"/>
      <c r="G654" s="138"/>
      <c r="H654" s="138"/>
      <c r="I654" s="138"/>
      <c r="J654" s="138"/>
      <c r="K654" s="138"/>
      <c r="L654" s="138"/>
      <c r="M654" s="140"/>
      <c r="N654" s="140"/>
      <c r="O654" s="138"/>
      <c r="P654" s="142"/>
      <c r="Q654" s="138"/>
      <c r="R654" s="182"/>
      <c r="S654" s="138"/>
      <c r="T654" s="138"/>
      <c r="U654" s="138"/>
    </row>
    <row r="655" ht="12.75" customHeight="1">
      <c r="A655" s="138"/>
      <c r="B655" s="138"/>
      <c r="C655" s="138"/>
      <c r="D655" s="138"/>
      <c r="E655" s="54"/>
      <c r="F655" s="138"/>
      <c r="G655" s="138"/>
      <c r="H655" s="138"/>
      <c r="I655" s="138"/>
      <c r="J655" s="138"/>
      <c r="K655" s="138"/>
      <c r="L655" s="138"/>
      <c r="M655" s="140"/>
      <c r="N655" s="140"/>
      <c r="O655" s="138"/>
      <c r="P655" s="142"/>
      <c r="Q655" s="138"/>
      <c r="R655" s="182"/>
      <c r="S655" s="138"/>
      <c r="T655" s="138"/>
      <c r="U655" s="138"/>
    </row>
    <row r="656" ht="12.75" customHeight="1">
      <c r="A656" s="138"/>
      <c r="B656" s="138"/>
      <c r="C656" s="138"/>
      <c r="D656" s="138"/>
      <c r="E656" s="54"/>
      <c r="F656" s="138"/>
      <c r="G656" s="138"/>
      <c r="H656" s="138"/>
      <c r="I656" s="138"/>
      <c r="J656" s="138"/>
      <c r="K656" s="138"/>
      <c r="L656" s="138"/>
      <c r="M656" s="140"/>
      <c r="N656" s="140"/>
      <c r="O656" s="138"/>
      <c r="P656" s="142"/>
      <c r="Q656" s="138"/>
      <c r="R656" s="182"/>
      <c r="S656" s="138"/>
      <c r="T656" s="138"/>
      <c r="U656" s="138"/>
    </row>
    <row r="657" ht="12.75" customHeight="1">
      <c r="A657" s="138"/>
      <c r="B657" s="138"/>
      <c r="C657" s="138"/>
      <c r="D657" s="138"/>
      <c r="E657" s="54"/>
      <c r="F657" s="138"/>
      <c r="G657" s="138"/>
      <c r="H657" s="138"/>
      <c r="I657" s="138"/>
      <c r="J657" s="138"/>
      <c r="K657" s="138"/>
      <c r="L657" s="138"/>
      <c r="M657" s="140"/>
      <c r="N657" s="140"/>
      <c r="O657" s="138"/>
      <c r="P657" s="142"/>
      <c r="Q657" s="138"/>
      <c r="R657" s="182"/>
      <c r="S657" s="138"/>
      <c r="T657" s="138"/>
      <c r="U657" s="138"/>
    </row>
    <row r="658" ht="12.75" customHeight="1">
      <c r="A658" s="138"/>
      <c r="B658" s="138"/>
      <c r="C658" s="138"/>
      <c r="D658" s="138"/>
      <c r="E658" s="54"/>
      <c r="F658" s="138"/>
      <c r="G658" s="138"/>
      <c r="H658" s="138"/>
      <c r="I658" s="138"/>
      <c r="J658" s="138"/>
      <c r="K658" s="138"/>
      <c r="L658" s="138"/>
      <c r="M658" s="140"/>
      <c r="N658" s="140"/>
      <c r="O658" s="138"/>
      <c r="P658" s="142"/>
      <c r="Q658" s="138"/>
      <c r="R658" s="182"/>
      <c r="S658" s="138"/>
      <c r="T658" s="138"/>
      <c r="U658" s="138"/>
    </row>
    <row r="659" ht="12.75" customHeight="1">
      <c r="A659" s="138"/>
      <c r="B659" s="138"/>
      <c r="C659" s="138"/>
      <c r="D659" s="138"/>
      <c r="E659" s="54"/>
      <c r="F659" s="138"/>
      <c r="G659" s="138"/>
      <c r="H659" s="138"/>
      <c r="I659" s="138"/>
      <c r="J659" s="138"/>
      <c r="K659" s="138"/>
      <c r="L659" s="138"/>
      <c r="M659" s="140"/>
      <c r="N659" s="140"/>
      <c r="O659" s="138"/>
      <c r="P659" s="142"/>
      <c r="Q659" s="138"/>
      <c r="R659" s="182"/>
      <c r="S659" s="138"/>
      <c r="T659" s="138"/>
      <c r="U659" s="138"/>
    </row>
    <row r="660" ht="12.75" customHeight="1">
      <c r="A660" s="138"/>
      <c r="B660" s="138"/>
      <c r="C660" s="138"/>
      <c r="D660" s="138"/>
      <c r="E660" s="54"/>
      <c r="F660" s="138"/>
      <c r="G660" s="138"/>
      <c r="H660" s="138"/>
      <c r="I660" s="138"/>
      <c r="J660" s="138"/>
      <c r="K660" s="138"/>
      <c r="L660" s="138"/>
      <c r="M660" s="140"/>
      <c r="N660" s="140"/>
      <c r="O660" s="138"/>
      <c r="P660" s="142"/>
      <c r="Q660" s="138"/>
      <c r="R660" s="182"/>
      <c r="S660" s="138"/>
      <c r="T660" s="138"/>
      <c r="U660" s="138"/>
    </row>
    <row r="661" ht="12.75" customHeight="1">
      <c r="A661" s="138"/>
      <c r="B661" s="138"/>
      <c r="C661" s="138"/>
      <c r="D661" s="138"/>
      <c r="E661" s="54"/>
      <c r="F661" s="138"/>
      <c r="G661" s="138"/>
      <c r="H661" s="138"/>
      <c r="I661" s="138"/>
      <c r="J661" s="138"/>
      <c r="K661" s="138"/>
      <c r="L661" s="138"/>
      <c r="M661" s="140"/>
      <c r="N661" s="140"/>
      <c r="O661" s="138"/>
      <c r="P661" s="142"/>
      <c r="Q661" s="138"/>
      <c r="R661" s="182"/>
      <c r="S661" s="138"/>
      <c r="T661" s="138"/>
      <c r="U661" s="138"/>
    </row>
    <row r="662" ht="12.75" customHeight="1">
      <c r="A662" s="138"/>
      <c r="B662" s="138"/>
      <c r="C662" s="138"/>
      <c r="D662" s="138"/>
      <c r="E662" s="54"/>
      <c r="F662" s="138"/>
      <c r="G662" s="138"/>
      <c r="H662" s="138"/>
      <c r="I662" s="138"/>
      <c r="J662" s="138"/>
      <c r="K662" s="138"/>
      <c r="L662" s="138"/>
      <c r="M662" s="140"/>
      <c r="N662" s="140"/>
      <c r="O662" s="138"/>
      <c r="P662" s="142"/>
      <c r="Q662" s="138"/>
      <c r="R662" s="182"/>
      <c r="S662" s="138"/>
      <c r="T662" s="138"/>
      <c r="U662" s="138"/>
    </row>
    <row r="663" ht="12.75" customHeight="1">
      <c r="A663" s="138"/>
      <c r="B663" s="138"/>
      <c r="C663" s="138"/>
      <c r="D663" s="138"/>
      <c r="E663" s="54"/>
      <c r="F663" s="138"/>
      <c r="G663" s="138"/>
      <c r="H663" s="138"/>
      <c r="I663" s="138"/>
      <c r="J663" s="138"/>
      <c r="K663" s="138"/>
      <c r="L663" s="138"/>
      <c r="M663" s="140"/>
      <c r="N663" s="140"/>
      <c r="O663" s="138"/>
      <c r="P663" s="142"/>
      <c r="Q663" s="138"/>
      <c r="R663" s="182"/>
      <c r="S663" s="138"/>
      <c r="T663" s="138"/>
      <c r="U663" s="138"/>
    </row>
    <row r="664" ht="12.75" customHeight="1">
      <c r="A664" s="138"/>
      <c r="B664" s="138"/>
      <c r="C664" s="138"/>
      <c r="D664" s="138"/>
      <c r="E664" s="54"/>
      <c r="F664" s="138"/>
      <c r="G664" s="138"/>
      <c r="H664" s="138"/>
      <c r="I664" s="138"/>
      <c r="J664" s="138"/>
      <c r="K664" s="138"/>
      <c r="L664" s="138"/>
      <c r="M664" s="140"/>
      <c r="N664" s="140"/>
      <c r="O664" s="138"/>
      <c r="P664" s="142"/>
      <c r="Q664" s="138"/>
      <c r="R664" s="182"/>
      <c r="S664" s="138"/>
      <c r="T664" s="138"/>
      <c r="U664" s="138"/>
    </row>
    <row r="665" ht="12.75" customHeight="1">
      <c r="A665" s="138"/>
      <c r="B665" s="138"/>
      <c r="C665" s="138"/>
      <c r="D665" s="138"/>
      <c r="E665" s="54"/>
      <c r="F665" s="138"/>
      <c r="G665" s="138"/>
      <c r="H665" s="138"/>
      <c r="I665" s="138"/>
      <c r="J665" s="138"/>
      <c r="K665" s="138"/>
      <c r="L665" s="138"/>
      <c r="M665" s="140"/>
      <c r="N665" s="140"/>
      <c r="O665" s="138"/>
      <c r="P665" s="142"/>
      <c r="Q665" s="138"/>
      <c r="R665" s="182"/>
      <c r="S665" s="138"/>
      <c r="T665" s="138"/>
      <c r="U665" s="138"/>
    </row>
    <row r="666" ht="12.75" customHeight="1">
      <c r="A666" s="138"/>
      <c r="B666" s="138"/>
      <c r="C666" s="138"/>
      <c r="D666" s="138"/>
      <c r="E666" s="54"/>
      <c r="F666" s="138"/>
      <c r="G666" s="138"/>
      <c r="H666" s="138"/>
      <c r="I666" s="138"/>
      <c r="J666" s="138"/>
      <c r="K666" s="138"/>
      <c r="L666" s="138"/>
      <c r="M666" s="140"/>
      <c r="N666" s="140"/>
      <c r="O666" s="138"/>
      <c r="P666" s="142"/>
      <c r="Q666" s="138"/>
      <c r="R666" s="182"/>
      <c r="S666" s="138"/>
      <c r="T666" s="138"/>
      <c r="U666" s="138"/>
    </row>
    <row r="667" ht="12.75" customHeight="1">
      <c r="A667" s="138"/>
      <c r="B667" s="138"/>
      <c r="C667" s="138"/>
      <c r="D667" s="138"/>
      <c r="E667" s="54"/>
      <c r="F667" s="138"/>
      <c r="G667" s="138"/>
      <c r="H667" s="138"/>
      <c r="I667" s="138"/>
      <c r="J667" s="138"/>
      <c r="K667" s="138"/>
      <c r="L667" s="138"/>
      <c r="M667" s="140"/>
      <c r="N667" s="140"/>
      <c r="O667" s="138"/>
      <c r="P667" s="142"/>
      <c r="Q667" s="138"/>
      <c r="R667" s="182"/>
      <c r="S667" s="138"/>
      <c r="T667" s="138"/>
      <c r="U667" s="138"/>
    </row>
    <row r="668" ht="12.75" customHeight="1">
      <c r="A668" s="138"/>
      <c r="B668" s="138"/>
      <c r="C668" s="138"/>
      <c r="D668" s="138"/>
      <c r="E668" s="54"/>
      <c r="F668" s="138"/>
      <c r="G668" s="138"/>
      <c r="H668" s="138"/>
      <c r="I668" s="138"/>
      <c r="J668" s="138"/>
      <c r="K668" s="138"/>
      <c r="L668" s="138"/>
      <c r="M668" s="140"/>
      <c r="N668" s="140"/>
      <c r="O668" s="138"/>
      <c r="P668" s="142"/>
      <c r="Q668" s="138"/>
      <c r="R668" s="182"/>
      <c r="S668" s="138"/>
      <c r="T668" s="138"/>
      <c r="U668" s="138"/>
    </row>
    <row r="669" ht="12.75" customHeight="1">
      <c r="A669" s="138"/>
      <c r="B669" s="138"/>
      <c r="C669" s="138"/>
      <c r="D669" s="138"/>
      <c r="E669" s="54"/>
      <c r="F669" s="138"/>
      <c r="G669" s="138"/>
      <c r="H669" s="138"/>
      <c r="I669" s="138"/>
      <c r="J669" s="138"/>
      <c r="K669" s="138"/>
      <c r="L669" s="138"/>
      <c r="M669" s="140"/>
      <c r="N669" s="140"/>
      <c r="O669" s="138"/>
      <c r="P669" s="142"/>
      <c r="Q669" s="138"/>
      <c r="R669" s="182"/>
      <c r="S669" s="138"/>
      <c r="T669" s="138"/>
      <c r="U669" s="138"/>
    </row>
    <row r="670" ht="12.75" customHeight="1">
      <c r="A670" s="138"/>
      <c r="B670" s="138"/>
      <c r="C670" s="138"/>
      <c r="D670" s="138"/>
      <c r="E670" s="54"/>
      <c r="F670" s="138"/>
      <c r="G670" s="138"/>
      <c r="H670" s="138"/>
      <c r="I670" s="138"/>
      <c r="J670" s="138"/>
      <c r="K670" s="138"/>
      <c r="L670" s="138"/>
      <c r="M670" s="140"/>
      <c r="N670" s="140"/>
      <c r="O670" s="138"/>
      <c r="P670" s="142"/>
      <c r="Q670" s="138"/>
      <c r="R670" s="182"/>
      <c r="S670" s="138"/>
      <c r="T670" s="138"/>
      <c r="U670" s="138"/>
    </row>
    <row r="671" ht="12.75" customHeight="1">
      <c r="A671" s="138"/>
      <c r="B671" s="138"/>
      <c r="C671" s="138"/>
      <c r="D671" s="138"/>
      <c r="E671" s="54"/>
      <c r="F671" s="138"/>
      <c r="G671" s="138"/>
      <c r="H671" s="138"/>
      <c r="I671" s="138"/>
      <c r="J671" s="138"/>
      <c r="K671" s="138"/>
      <c r="L671" s="138"/>
      <c r="M671" s="140"/>
      <c r="N671" s="140"/>
      <c r="O671" s="138"/>
      <c r="P671" s="142"/>
      <c r="Q671" s="138"/>
      <c r="R671" s="182"/>
      <c r="S671" s="138"/>
      <c r="T671" s="138"/>
      <c r="U671" s="138"/>
    </row>
    <row r="672" ht="12.75" customHeight="1">
      <c r="A672" s="138"/>
      <c r="B672" s="138"/>
      <c r="C672" s="138"/>
      <c r="D672" s="138"/>
      <c r="E672" s="54"/>
      <c r="F672" s="138"/>
      <c r="G672" s="138"/>
      <c r="H672" s="138"/>
      <c r="I672" s="138"/>
      <c r="J672" s="138"/>
      <c r="K672" s="138"/>
      <c r="L672" s="138"/>
      <c r="M672" s="140"/>
      <c r="N672" s="140"/>
      <c r="O672" s="138"/>
      <c r="P672" s="142"/>
      <c r="Q672" s="138"/>
      <c r="R672" s="182"/>
      <c r="S672" s="138"/>
      <c r="T672" s="138"/>
      <c r="U672" s="138"/>
    </row>
    <row r="673" ht="12.75" customHeight="1">
      <c r="A673" s="138"/>
      <c r="B673" s="138"/>
      <c r="C673" s="138"/>
      <c r="D673" s="138"/>
      <c r="E673" s="54"/>
      <c r="F673" s="138"/>
      <c r="G673" s="138"/>
      <c r="H673" s="138"/>
      <c r="I673" s="138"/>
      <c r="J673" s="138"/>
      <c r="K673" s="138"/>
      <c r="L673" s="138"/>
      <c r="M673" s="140"/>
      <c r="N673" s="140"/>
      <c r="O673" s="138"/>
      <c r="P673" s="142"/>
      <c r="Q673" s="138"/>
      <c r="R673" s="182"/>
      <c r="S673" s="138"/>
      <c r="T673" s="138"/>
      <c r="U673" s="138"/>
    </row>
    <row r="674" ht="12.75" customHeight="1">
      <c r="A674" s="138"/>
      <c r="B674" s="138"/>
      <c r="C674" s="138"/>
      <c r="D674" s="138"/>
      <c r="E674" s="54"/>
      <c r="F674" s="138"/>
      <c r="G674" s="138"/>
      <c r="H674" s="138"/>
      <c r="I674" s="138"/>
      <c r="J674" s="138"/>
      <c r="K674" s="138"/>
      <c r="L674" s="138"/>
      <c r="M674" s="140"/>
      <c r="N674" s="140"/>
      <c r="O674" s="138"/>
      <c r="P674" s="142"/>
      <c r="Q674" s="138"/>
      <c r="R674" s="182"/>
      <c r="S674" s="138"/>
      <c r="T674" s="138"/>
      <c r="U674" s="138"/>
    </row>
    <row r="675" ht="12.75" customHeight="1">
      <c r="A675" s="138"/>
      <c r="B675" s="138"/>
      <c r="C675" s="138"/>
      <c r="D675" s="138"/>
      <c r="E675" s="54"/>
      <c r="F675" s="138"/>
      <c r="G675" s="138"/>
      <c r="H675" s="138"/>
      <c r="I675" s="138"/>
      <c r="J675" s="138"/>
      <c r="K675" s="138"/>
      <c r="L675" s="138"/>
      <c r="M675" s="140"/>
      <c r="N675" s="140"/>
      <c r="O675" s="138"/>
      <c r="P675" s="142"/>
      <c r="Q675" s="138"/>
      <c r="R675" s="182"/>
      <c r="S675" s="138"/>
      <c r="T675" s="138"/>
      <c r="U675" s="138"/>
    </row>
    <row r="676" ht="12.75" customHeight="1">
      <c r="A676" s="138"/>
      <c r="B676" s="138"/>
      <c r="C676" s="138"/>
      <c r="D676" s="138"/>
      <c r="E676" s="54"/>
      <c r="F676" s="138"/>
      <c r="G676" s="138"/>
      <c r="H676" s="138"/>
      <c r="I676" s="138"/>
      <c r="J676" s="138"/>
      <c r="K676" s="138"/>
      <c r="L676" s="138"/>
      <c r="M676" s="140"/>
      <c r="N676" s="140"/>
      <c r="O676" s="138"/>
      <c r="P676" s="142"/>
      <c r="Q676" s="138"/>
      <c r="R676" s="182"/>
      <c r="S676" s="138"/>
      <c r="T676" s="138"/>
      <c r="U676" s="138"/>
    </row>
    <row r="677" ht="12.75" customHeight="1">
      <c r="A677" s="138"/>
      <c r="B677" s="138"/>
      <c r="C677" s="138"/>
      <c r="D677" s="138"/>
      <c r="E677" s="54"/>
      <c r="F677" s="138"/>
      <c r="G677" s="138"/>
      <c r="H677" s="138"/>
      <c r="I677" s="138"/>
      <c r="J677" s="138"/>
      <c r="K677" s="138"/>
      <c r="L677" s="138"/>
      <c r="M677" s="140"/>
      <c r="N677" s="140"/>
      <c r="O677" s="138"/>
      <c r="P677" s="142"/>
      <c r="Q677" s="138"/>
      <c r="R677" s="182"/>
      <c r="S677" s="138"/>
      <c r="T677" s="138"/>
      <c r="U677" s="138"/>
    </row>
    <row r="678" ht="12.75" customHeight="1">
      <c r="A678" s="138"/>
      <c r="B678" s="138"/>
      <c r="C678" s="138"/>
      <c r="D678" s="138"/>
      <c r="E678" s="54"/>
      <c r="F678" s="138"/>
      <c r="G678" s="138"/>
      <c r="H678" s="138"/>
      <c r="I678" s="138"/>
      <c r="J678" s="138"/>
      <c r="K678" s="138"/>
      <c r="L678" s="138"/>
      <c r="M678" s="140"/>
      <c r="N678" s="140"/>
      <c r="O678" s="138"/>
      <c r="P678" s="142"/>
      <c r="Q678" s="138"/>
      <c r="R678" s="182"/>
      <c r="S678" s="138"/>
      <c r="T678" s="138"/>
      <c r="U678" s="138"/>
    </row>
    <row r="679" ht="12.75" customHeight="1">
      <c r="A679" s="138"/>
      <c r="B679" s="138"/>
      <c r="C679" s="138"/>
      <c r="D679" s="138"/>
      <c r="E679" s="54"/>
      <c r="F679" s="138"/>
      <c r="G679" s="138"/>
      <c r="H679" s="138"/>
      <c r="I679" s="138"/>
      <c r="J679" s="138"/>
      <c r="K679" s="138"/>
      <c r="L679" s="138"/>
      <c r="M679" s="140"/>
      <c r="N679" s="140"/>
      <c r="O679" s="138"/>
      <c r="P679" s="142"/>
      <c r="Q679" s="138"/>
      <c r="R679" s="182"/>
      <c r="S679" s="138"/>
      <c r="T679" s="138"/>
      <c r="U679" s="138"/>
    </row>
    <row r="680" ht="12.75" customHeight="1">
      <c r="A680" s="138"/>
      <c r="B680" s="138"/>
      <c r="C680" s="138"/>
      <c r="D680" s="138"/>
      <c r="E680" s="54"/>
      <c r="F680" s="138"/>
      <c r="G680" s="138"/>
      <c r="H680" s="138"/>
      <c r="I680" s="138"/>
      <c r="J680" s="138"/>
      <c r="K680" s="138"/>
      <c r="L680" s="138"/>
      <c r="M680" s="140"/>
      <c r="N680" s="140"/>
      <c r="O680" s="138"/>
      <c r="P680" s="142"/>
      <c r="Q680" s="138"/>
      <c r="R680" s="182"/>
      <c r="S680" s="138"/>
      <c r="T680" s="138"/>
      <c r="U680" s="138"/>
    </row>
    <row r="681" ht="12.75" customHeight="1">
      <c r="A681" s="138"/>
      <c r="B681" s="138"/>
      <c r="C681" s="138"/>
      <c r="D681" s="138"/>
      <c r="E681" s="54"/>
      <c r="F681" s="138"/>
      <c r="G681" s="138"/>
      <c r="H681" s="138"/>
      <c r="I681" s="138"/>
      <c r="J681" s="138"/>
      <c r="K681" s="138"/>
      <c r="L681" s="138"/>
      <c r="M681" s="140"/>
      <c r="N681" s="140"/>
      <c r="O681" s="138"/>
      <c r="P681" s="142"/>
      <c r="Q681" s="138"/>
      <c r="R681" s="182"/>
      <c r="S681" s="138"/>
      <c r="T681" s="138"/>
      <c r="U681" s="138"/>
    </row>
    <row r="682" ht="12.75" customHeight="1">
      <c r="A682" s="138"/>
      <c r="B682" s="138"/>
      <c r="C682" s="138"/>
      <c r="D682" s="138"/>
      <c r="E682" s="54"/>
      <c r="F682" s="138"/>
      <c r="G682" s="138"/>
      <c r="H682" s="138"/>
      <c r="I682" s="138"/>
      <c r="J682" s="138"/>
      <c r="K682" s="138"/>
      <c r="L682" s="138"/>
      <c r="M682" s="140"/>
      <c r="N682" s="140"/>
      <c r="O682" s="138"/>
      <c r="P682" s="142"/>
      <c r="Q682" s="138"/>
      <c r="R682" s="182"/>
      <c r="S682" s="138"/>
      <c r="T682" s="138"/>
      <c r="U682" s="138"/>
    </row>
    <row r="683" ht="12.75" customHeight="1">
      <c r="A683" s="138"/>
      <c r="B683" s="138"/>
      <c r="C683" s="138"/>
      <c r="D683" s="138"/>
      <c r="E683" s="54"/>
      <c r="F683" s="138"/>
      <c r="G683" s="138"/>
      <c r="H683" s="138"/>
      <c r="I683" s="138"/>
      <c r="J683" s="138"/>
      <c r="K683" s="138"/>
      <c r="L683" s="138"/>
      <c r="M683" s="140"/>
      <c r="N683" s="140"/>
      <c r="O683" s="138"/>
      <c r="P683" s="142"/>
      <c r="Q683" s="138"/>
      <c r="R683" s="182"/>
      <c r="S683" s="138"/>
      <c r="T683" s="138"/>
      <c r="U683" s="138"/>
    </row>
    <row r="684" ht="12.75" customHeight="1">
      <c r="A684" s="138"/>
      <c r="B684" s="138"/>
      <c r="C684" s="138"/>
      <c r="D684" s="138"/>
      <c r="E684" s="54"/>
      <c r="F684" s="138"/>
      <c r="G684" s="138"/>
      <c r="H684" s="138"/>
      <c r="I684" s="138"/>
      <c r="J684" s="138"/>
      <c r="K684" s="138"/>
      <c r="L684" s="138"/>
      <c r="M684" s="140"/>
      <c r="N684" s="140"/>
      <c r="O684" s="138"/>
      <c r="P684" s="142"/>
      <c r="Q684" s="138"/>
      <c r="R684" s="182"/>
      <c r="S684" s="138"/>
      <c r="T684" s="138"/>
      <c r="U684" s="138"/>
    </row>
    <row r="685" ht="12.75" customHeight="1">
      <c r="A685" s="138"/>
      <c r="B685" s="138"/>
      <c r="C685" s="138"/>
      <c r="D685" s="138"/>
      <c r="E685" s="54"/>
      <c r="F685" s="138"/>
      <c r="G685" s="138"/>
      <c r="H685" s="138"/>
      <c r="I685" s="138"/>
      <c r="J685" s="138"/>
      <c r="K685" s="138"/>
      <c r="L685" s="138"/>
      <c r="M685" s="140"/>
      <c r="N685" s="140"/>
      <c r="O685" s="138"/>
      <c r="P685" s="142"/>
      <c r="Q685" s="138"/>
      <c r="R685" s="182"/>
      <c r="S685" s="138"/>
      <c r="T685" s="138"/>
      <c r="U685" s="138"/>
    </row>
    <row r="686" ht="12.75" customHeight="1">
      <c r="A686" s="138"/>
      <c r="B686" s="138"/>
      <c r="C686" s="138"/>
      <c r="D686" s="138"/>
      <c r="E686" s="54"/>
      <c r="F686" s="138"/>
      <c r="G686" s="138"/>
      <c r="H686" s="138"/>
      <c r="I686" s="138"/>
      <c r="J686" s="138"/>
      <c r="K686" s="138"/>
      <c r="L686" s="138"/>
      <c r="M686" s="140"/>
      <c r="N686" s="140"/>
      <c r="O686" s="138"/>
      <c r="P686" s="142"/>
      <c r="Q686" s="138"/>
      <c r="R686" s="182"/>
      <c r="S686" s="138"/>
      <c r="T686" s="138"/>
      <c r="U686" s="138"/>
    </row>
    <row r="687" ht="12.75" customHeight="1">
      <c r="A687" s="138"/>
      <c r="B687" s="138"/>
      <c r="C687" s="138"/>
      <c r="D687" s="138"/>
      <c r="E687" s="54"/>
      <c r="F687" s="138"/>
      <c r="G687" s="138"/>
      <c r="H687" s="138"/>
      <c r="I687" s="138"/>
      <c r="J687" s="138"/>
      <c r="K687" s="138"/>
      <c r="L687" s="138"/>
      <c r="M687" s="140"/>
      <c r="N687" s="140"/>
      <c r="O687" s="138"/>
      <c r="P687" s="142"/>
      <c r="Q687" s="138"/>
      <c r="R687" s="182"/>
      <c r="S687" s="138"/>
      <c r="T687" s="138"/>
      <c r="U687" s="138"/>
    </row>
    <row r="688" ht="12.75" customHeight="1">
      <c r="A688" s="138"/>
      <c r="B688" s="138"/>
      <c r="C688" s="138"/>
      <c r="D688" s="138"/>
      <c r="E688" s="54"/>
      <c r="F688" s="138"/>
      <c r="G688" s="138"/>
      <c r="H688" s="138"/>
      <c r="I688" s="138"/>
      <c r="J688" s="138"/>
      <c r="K688" s="138"/>
      <c r="L688" s="138"/>
      <c r="M688" s="140"/>
      <c r="N688" s="140"/>
      <c r="O688" s="138"/>
      <c r="P688" s="142"/>
      <c r="Q688" s="138"/>
      <c r="R688" s="182"/>
      <c r="S688" s="138"/>
      <c r="T688" s="138"/>
      <c r="U688" s="138"/>
    </row>
    <row r="689" ht="12.75" customHeight="1">
      <c r="A689" s="138"/>
      <c r="B689" s="138"/>
      <c r="C689" s="138"/>
      <c r="D689" s="138"/>
      <c r="E689" s="54"/>
      <c r="F689" s="138"/>
      <c r="G689" s="138"/>
      <c r="H689" s="138"/>
      <c r="I689" s="138"/>
      <c r="J689" s="138"/>
      <c r="K689" s="138"/>
      <c r="L689" s="138"/>
      <c r="M689" s="140"/>
      <c r="N689" s="140"/>
      <c r="O689" s="138"/>
      <c r="P689" s="142"/>
      <c r="Q689" s="138"/>
      <c r="R689" s="182"/>
      <c r="S689" s="138"/>
      <c r="T689" s="138"/>
      <c r="U689" s="138"/>
    </row>
    <row r="690" ht="12.75" customHeight="1">
      <c r="A690" s="138"/>
      <c r="B690" s="138"/>
      <c r="C690" s="138"/>
      <c r="D690" s="138"/>
      <c r="E690" s="54"/>
      <c r="F690" s="138"/>
      <c r="G690" s="138"/>
      <c r="H690" s="138"/>
      <c r="I690" s="138"/>
      <c r="J690" s="138"/>
      <c r="K690" s="138"/>
      <c r="L690" s="138"/>
      <c r="M690" s="140"/>
      <c r="N690" s="140"/>
      <c r="O690" s="138"/>
      <c r="P690" s="142"/>
      <c r="Q690" s="138"/>
      <c r="R690" s="182"/>
      <c r="S690" s="138"/>
      <c r="T690" s="138"/>
      <c r="U690" s="138"/>
    </row>
    <row r="691" ht="12.75" customHeight="1">
      <c r="A691" s="138"/>
      <c r="B691" s="138"/>
      <c r="C691" s="138"/>
      <c r="D691" s="138"/>
      <c r="E691" s="54"/>
      <c r="F691" s="138"/>
      <c r="G691" s="138"/>
      <c r="H691" s="138"/>
      <c r="I691" s="138"/>
      <c r="J691" s="138"/>
      <c r="K691" s="138"/>
      <c r="L691" s="138"/>
      <c r="M691" s="140"/>
      <c r="N691" s="140"/>
      <c r="O691" s="138"/>
      <c r="P691" s="142"/>
      <c r="Q691" s="138"/>
      <c r="R691" s="182"/>
      <c r="S691" s="138"/>
      <c r="T691" s="138"/>
      <c r="U691" s="138"/>
    </row>
    <row r="692" ht="12.75" customHeight="1">
      <c r="A692" s="138"/>
      <c r="B692" s="138"/>
      <c r="C692" s="138"/>
      <c r="D692" s="138"/>
      <c r="E692" s="54"/>
      <c r="F692" s="138"/>
      <c r="G692" s="138"/>
      <c r="H692" s="138"/>
      <c r="I692" s="138"/>
      <c r="J692" s="138"/>
      <c r="K692" s="138"/>
      <c r="L692" s="138"/>
      <c r="M692" s="140"/>
      <c r="N692" s="140"/>
      <c r="O692" s="138"/>
      <c r="P692" s="142"/>
      <c r="Q692" s="138"/>
      <c r="R692" s="182"/>
      <c r="S692" s="138"/>
      <c r="T692" s="138"/>
      <c r="U692" s="138"/>
    </row>
    <row r="693" ht="12.75" customHeight="1">
      <c r="A693" s="138"/>
      <c r="B693" s="138"/>
      <c r="C693" s="138"/>
      <c r="D693" s="138"/>
      <c r="E693" s="54"/>
      <c r="F693" s="138"/>
      <c r="G693" s="138"/>
      <c r="H693" s="138"/>
      <c r="I693" s="138"/>
      <c r="J693" s="138"/>
      <c r="K693" s="138"/>
      <c r="L693" s="138"/>
      <c r="M693" s="140"/>
      <c r="N693" s="140"/>
      <c r="O693" s="138"/>
      <c r="P693" s="142"/>
      <c r="Q693" s="138"/>
      <c r="R693" s="182"/>
      <c r="S693" s="138"/>
      <c r="T693" s="138"/>
      <c r="U693" s="138"/>
    </row>
    <row r="694" ht="12.75" customHeight="1">
      <c r="A694" s="138"/>
      <c r="B694" s="138"/>
      <c r="C694" s="138"/>
      <c r="D694" s="138"/>
      <c r="E694" s="54"/>
      <c r="F694" s="138"/>
      <c r="G694" s="138"/>
      <c r="H694" s="138"/>
      <c r="I694" s="138"/>
      <c r="J694" s="138"/>
      <c r="K694" s="138"/>
      <c r="L694" s="138"/>
      <c r="M694" s="140"/>
      <c r="N694" s="140"/>
      <c r="O694" s="138"/>
      <c r="P694" s="142"/>
      <c r="Q694" s="138"/>
      <c r="R694" s="182"/>
      <c r="S694" s="138"/>
      <c r="T694" s="138"/>
      <c r="U694" s="138"/>
    </row>
    <row r="695" ht="12.75" customHeight="1">
      <c r="A695" s="138"/>
      <c r="B695" s="138"/>
      <c r="C695" s="138"/>
      <c r="D695" s="138"/>
      <c r="E695" s="54"/>
      <c r="F695" s="138"/>
      <c r="G695" s="138"/>
      <c r="H695" s="138"/>
      <c r="I695" s="138"/>
      <c r="J695" s="138"/>
      <c r="K695" s="138"/>
      <c r="L695" s="138"/>
      <c r="M695" s="140"/>
      <c r="N695" s="140"/>
      <c r="O695" s="138"/>
      <c r="P695" s="142"/>
      <c r="Q695" s="138"/>
      <c r="R695" s="182"/>
      <c r="S695" s="138"/>
      <c r="T695" s="138"/>
      <c r="U695" s="138"/>
    </row>
    <row r="696" ht="12.75" customHeight="1">
      <c r="A696" s="138"/>
      <c r="B696" s="138"/>
      <c r="C696" s="138"/>
      <c r="D696" s="138"/>
      <c r="E696" s="54"/>
      <c r="F696" s="138"/>
      <c r="G696" s="138"/>
      <c r="H696" s="138"/>
      <c r="I696" s="138"/>
      <c r="J696" s="138"/>
      <c r="K696" s="138"/>
      <c r="L696" s="138"/>
      <c r="M696" s="140"/>
      <c r="N696" s="140"/>
      <c r="O696" s="138"/>
      <c r="P696" s="142"/>
      <c r="Q696" s="138"/>
      <c r="R696" s="182"/>
      <c r="S696" s="138"/>
      <c r="T696" s="138"/>
      <c r="U696" s="138"/>
    </row>
    <row r="697" ht="12.75" customHeight="1">
      <c r="A697" s="138"/>
      <c r="B697" s="138"/>
      <c r="C697" s="138"/>
      <c r="D697" s="138"/>
      <c r="E697" s="54"/>
      <c r="F697" s="138"/>
      <c r="G697" s="138"/>
      <c r="H697" s="138"/>
      <c r="I697" s="138"/>
      <c r="J697" s="138"/>
      <c r="K697" s="138"/>
      <c r="L697" s="138"/>
      <c r="M697" s="140"/>
      <c r="N697" s="140"/>
      <c r="O697" s="138"/>
      <c r="P697" s="142"/>
      <c r="Q697" s="138"/>
      <c r="R697" s="182"/>
      <c r="S697" s="138"/>
      <c r="T697" s="138"/>
      <c r="U697" s="138"/>
    </row>
    <row r="698" ht="12.75" customHeight="1">
      <c r="A698" s="138"/>
      <c r="B698" s="138"/>
      <c r="C698" s="138"/>
      <c r="D698" s="138"/>
      <c r="E698" s="54"/>
      <c r="F698" s="138"/>
      <c r="G698" s="138"/>
      <c r="H698" s="138"/>
      <c r="I698" s="138"/>
      <c r="J698" s="138"/>
      <c r="K698" s="138"/>
      <c r="L698" s="138"/>
      <c r="M698" s="140"/>
      <c r="N698" s="140"/>
      <c r="O698" s="138"/>
      <c r="P698" s="142"/>
      <c r="Q698" s="138"/>
      <c r="R698" s="182"/>
      <c r="S698" s="138"/>
      <c r="T698" s="138"/>
      <c r="U698" s="138"/>
    </row>
    <row r="699" ht="12.75" customHeight="1">
      <c r="A699" s="138"/>
      <c r="B699" s="138"/>
      <c r="C699" s="138"/>
      <c r="D699" s="138"/>
      <c r="E699" s="54"/>
      <c r="F699" s="138"/>
      <c r="G699" s="138"/>
      <c r="H699" s="138"/>
      <c r="I699" s="138"/>
      <c r="J699" s="138"/>
      <c r="K699" s="138"/>
      <c r="L699" s="138"/>
      <c r="M699" s="140"/>
      <c r="N699" s="140"/>
      <c r="O699" s="138"/>
      <c r="P699" s="142"/>
      <c r="Q699" s="138"/>
      <c r="R699" s="182"/>
      <c r="S699" s="138"/>
      <c r="T699" s="138"/>
      <c r="U699" s="138"/>
    </row>
    <row r="700" ht="12.75" customHeight="1">
      <c r="A700" s="138"/>
      <c r="B700" s="138"/>
      <c r="C700" s="138"/>
      <c r="D700" s="138"/>
      <c r="E700" s="54"/>
      <c r="F700" s="138"/>
      <c r="G700" s="138"/>
      <c r="H700" s="138"/>
      <c r="I700" s="138"/>
      <c r="J700" s="138"/>
      <c r="K700" s="138"/>
      <c r="L700" s="138"/>
      <c r="M700" s="140"/>
      <c r="N700" s="140"/>
      <c r="O700" s="138"/>
      <c r="P700" s="142"/>
      <c r="Q700" s="138"/>
      <c r="R700" s="182"/>
      <c r="S700" s="138"/>
      <c r="T700" s="138"/>
      <c r="U700" s="138"/>
    </row>
    <row r="701" ht="12.75" customHeight="1">
      <c r="A701" s="138"/>
      <c r="B701" s="138"/>
      <c r="C701" s="138"/>
      <c r="D701" s="138"/>
      <c r="E701" s="54"/>
      <c r="F701" s="138"/>
      <c r="G701" s="138"/>
      <c r="H701" s="138"/>
      <c r="I701" s="138"/>
      <c r="J701" s="138"/>
      <c r="K701" s="138"/>
      <c r="L701" s="138"/>
      <c r="M701" s="140"/>
      <c r="N701" s="140"/>
      <c r="O701" s="138"/>
      <c r="P701" s="142"/>
      <c r="Q701" s="138"/>
      <c r="R701" s="182"/>
      <c r="S701" s="138"/>
      <c r="T701" s="138"/>
      <c r="U701" s="138"/>
    </row>
    <row r="702" ht="12.75" customHeight="1">
      <c r="A702" s="138"/>
      <c r="B702" s="138"/>
      <c r="C702" s="138"/>
      <c r="D702" s="138"/>
      <c r="E702" s="54"/>
      <c r="F702" s="138"/>
      <c r="G702" s="138"/>
      <c r="H702" s="138"/>
      <c r="I702" s="138"/>
      <c r="J702" s="138"/>
      <c r="K702" s="138"/>
      <c r="L702" s="138"/>
      <c r="M702" s="140"/>
      <c r="N702" s="140"/>
      <c r="O702" s="138"/>
      <c r="P702" s="142"/>
      <c r="Q702" s="138"/>
      <c r="R702" s="182"/>
      <c r="S702" s="138"/>
      <c r="T702" s="138"/>
      <c r="U702" s="138"/>
    </row>
    <row r="703" ht="12.75" customHeight="1">
      <c r="A703" s="138"/>
      <c r="B703" s="138"/>
      <c r="C703" s="138"/>
      <c r="D703" s="138"/>
      <c r="E703" s="54"/>
      <c r="F703" s="138"/>
      <c r="G703" s="138"/>
      <c r="H703" s="138"/>
      <c r="I703" s="138"/>
      <c r="J703" s="138"/>
      <c r="K703" s="138"/>
      <c r="L703" s="138"/>
      <c r="M703" s="140"/>
      <c r="N703" s="140"/>
      <c r="O703" s="138"/>
      <c r="P703" s="142"/>
      <c r="Q703" s="138"/>
      <c r="R703" s="182"/>
      <c r="S703" s="138"/>
      <c r="T703" s="138"/>
      <c r="U703" s="138"/>
    </row>
    <row r="704" ht="12.75" customHeight="1">
      <c r="A704" s="138"/>
      <c r="B704" s="138"/>
      <c r="C704" s="138"/>
      <c r="D704" s="138"/>
      <c r="E704" s="54"/>
      <c r="F704" s="138"/>
      <c r="G704" s="138"/>
      <c r="H704" s="138"/>
      <c r="I704" s="138"/>
      <c r="J704" s="138"/>
      <c r="K704" s="138"/>
      <c r="L704" s="138"/>
      <c r="M704" s="140"/>
      <c r="N704" s="140"/>
      <c r="O704" s="138"/>
      <c r="P704" s="142"/>
      <c r="Q704" s="138"/>
      <c r="R704" s="182"/>
      <c r="S704" s="138"/>
      <c r="T704" s="138"/>
      <c r="U704" s="138"/>
    </row>
    <row r="705" ht="12.75" customHeight="1">
      <c r="A705" s="138"/>
      <c r="B705" s="138"/>
      <c r="C705" s="138"/>
      <c r="D705" s="138"/>
      <c r="E705" s="54"/>
      <c r="F705" s="138"/>
      <c r="G705" s="138"/>
      <c r="H705" s="138"/>
      <c r="I705" s="138"/>
      <c r="J705" s="138"/>
      <c r="K705" s="138"/>
      <c r="L705" s="138"/>
      <c r="M705" s="140"/>
      <c r="N705" s="140"/>
      <c r="O705" s="138"/>
      <c r="P705" s="142"/>
      <c r="Q705" s="138"/>
      <c r="R705" s="182"/>
      <c r="S705" s="138"/>
      <c r="T705" s="138"/>
      <c r="U705" s="138"/>
    </row>
    <row r="706" ht="12.75" customHeight="1">
      <c r="A706" s="138"/>
      <c r="B706" s="138"/>
      <c r="C706" s="138"/>
      <c r="D706" s="138"/>
      <c r="E706" s="54"/>
      <c r="F706" s="138"/>
      <c r="G706" s="138"/>
      <c r="H706" s="138"/>
      <c r="I706" s="138"/>
      <c r="J706" s="138"/>
      <c r="K706" s="138"/>
      <c r="L706" s="138"/>
      <c r="M706" s="140"/>
      <c r="N706" s="140"/>
      <c r="O706" s="138"/>
      <c r="P706" s="142"/>
      <c r="Q706" s="138"/>
      <c r="R706" s="182"/>
      <c r="S706" s="138"/>
      <c r="T706" s="138"/>
      <c r="U706" s="138"/>
    </row>
    <row r="707" ht="12.75" customHeight="1">
      <c r="A707" s="138"/>
      <c r="B707" s="138"/>
      <c r="C707" s="138"/>
      <c r="D707" s="138"/>
      <c r="E707" s="54"/>
      <c r="F707" s="138"/>
      <c r="G707" s="138"/>
      <c r="H707" s="138"/>
      <c r="I707" s="138"/>
      <c r="J707" s="138"/>
      <c r="K707" s="138"/>
      <c r="L707" s="138"/>
      <c r="M707" s="140"/>
      <c r="N707" s="140"/>
      <c r="O707" s="138"/>
      <c r="P707" s="142"/>
      <c r="Q707" s="138"/>
      <c r="R707" s="182"/>
      <c r="S707" s="138"/>
      <c r="T707" s="138"/>
      <c r="U707" s="138"/>
    </row>
    <row r="708" ht="12.75" customHeight="1">
      <c r="A708" s="138"/>
      <c r="B708" s="138"/>
      <c r="C708" s="138"/>
      <c r="D708" s="138"/>
      <c r="E708" s="54"/>
      <c r="F708" s="138"/>
      <c r="G708" s="138"/>
      <c r="H708" s="138"/>
      <c r="I708" s="138"/>
      <c r="J708" s="138"/>
      <c r="K708" s="138"/>
      <c r="L708" s="138"/>
      <c r="M708" s="140"/>
      <c r="N708" s="140"/>
      <c r="O708" s="138"/>
      <c r="P708" s="142"/>
      <c r="Q708" s="138"/>
      <c r="R708" s="182"/>
      <c r="S708" s="138"/>
      <c r="T708" s="138"/>
      <c r="U708" s="138"/>
    </row>
    <row r="709" ht="12.75" customHeight="1">
      <c r="A709" s="138"/>
      <c r="B709" s="138"/>
      <c r="C709" s="138"/>
      <c r="D709" s="138"/>
      <c r="E709" s="54"/>
      <c r="F709" s="138"/>
      <c r="G709" s="138"/>
      <c r="H709" s="138"/>
      <c r="I709" s="138"/>
      <c r="J709" s="138"/>
      <c r="K709" s="138"/>
      <c r="L709" s="138"/>
      <c r="M709" s="140"/>
      <c r="N709" s="140"/>
      <c r="O709" s="138"/>
      <c r="P709" s="142"/>
      <c r="Q709" s="138"/>
      <c r="R709" s="182"/>
      <c r="S709" s="138"/>
      <c r="T709" s="138"/>
      <c r="U709" s="138"/>
    </row>
    <row r="710" ht="12.75" customHeight="1">
      <c r="A710" s="138"/>
      <c r="B710" s="138"/>
      <c r="C710" s="138"/>
      <c r="D710" s="138"/>
      <c r="E710" s="54"/>
      <c r="F710" s="138"/>
      <c r="G710" s="138"/>
      <c r="H710" s="138"/>
      <c r="I710" s="138"/>
      <c r="J710" s="138"/>
      <c r="K710" s="138"/>
      <c r="L710" s="138"/>
      <c r="M710" s="140"/>
      <c r="N710" s="140"/>
      <c r="O710" s="138"/>
      <c r="P710" s="142"/>
      <c r="Q710" s="138"/>
      <c r="R710" s="182"/>
      <c r="S710" s="138"/>
      <c r="T710" s="138"/>
      <c r="U710" s="138"/>
    </row>
    <row r="711" ht="12.75" customHeight="1">
      <c r="A711" s="138"/>
      <c r="B711" s="138"/>
      <c r="C711" s="138"/>
      <c r="D711" s="138"/>
      <c r="E711" s="54"/>
      <c r="F711" s="138"/>
      <c r="G711" s="138"/>
      <c r="H711" s="138"/>
      <c r="I711" s="138"/>
      <c r="J711" s="138"/>
      <c r="K711" s="138"/>
      <c r="L711" s="138"/>
      <c r="M711" s="140"/>
      <c r="N711" s="140"/>
      <c r="O711" s="138"/>
      <c r="P711" s="142"/>
      <c r="Q711" s="138"/>
      <c r="R711" s="182"/>
      <c r="S711" s="138"/>
      <c r="T711" s="138"/>
      <c r="U711" s="138"/>
    </row>
    <row r="712" ht="12.75" customHeight="1">
      <c r="A712" s="138"/>
      <c r="B712" s="138"/>
      <c r="C712" s="138"/>
      <c r="D712" s="138"/>
      <c r="E712" s="54"/>
      <c r="F712" s="138"/>
      <c r="G712" s="138"/>
      <c r="H712" s="138"/>
      <c r="I712" s="138"/>
      <c r="J712" s="138"/>
      <c r="K712" s="138"/>
      <c r="L712" s="138"/>
      <c r="M712" s="140"/>
      <c r="N712" s="140"/>
      <c r="O712" s="138"/>
      <c r="P712" s="142"/>
      <c r="Q712" s="138"/>
      <c r="R712" s="182"/>
      <c r="S712" s="138"/>
      <c r="T712" s="138"/>
      <c r="U712" s="138"/>
    </row>
    <row r="713" ht="12.75" customHeight="1">
      <c r="A713" s="138"/>
      <c r="B713" s="138"/>
      <c r="C713" s="138"/>
      <c r="D713" s="138"/>
      <c r="E713" s="54"/>
      <c r="F713" s="138"/>
      <c r="G713" s="138"/>
      <c r="H713" s="138"/>
      <c r="I713" s="138"/>
      <c r="J713" s="138"/>
      <c r="K713" s="138"/>
      <c r="L713" s="138"/>
      <c r="M713" s="140"/>
      <c r="N713" s="140"/>
      <c r="O713" s="138"/>
      <c r="P713" s="142"/>
      <c r="Q713" s="138"/>
      <c r="R713" s="182"/>
      <c r="S713" s="138"/>
      <c r="T713" s="138"/>
      <c r="U713" s="138"/>
    </row>
    <row r="714" ht="12.75" customHeight="1">
      <c r="A714" s="138"/>
      <c r="B714" s="138"/>
      <c r="C714" s="138"/>
      <c r="D714" s="138"/>
      <c r="E714" s="54"/>
      <c r="F714" s="138"/>
      <c r="G714" s="138"/>
      <c r="H714" s="138"/>
      <c r="I714" s="138"/>
      <c r="J714" s="138"/>
      <c r="K714" s="138"/>
      <c r="L714" s="138"/>
      <c r="M714" s="140"/>
      <c r="N714" s="140"/>
      <c r="O714" s="138"/>
      <c r="P714" s="142"/>
      <c r="Q714" s="138"/>
      <c r="R714" s="182"/>
      <c r="S714" s="138"/>
      <c r="T714" s="138"/>
      <c r="U714" s="138"/>
    </row>
    <row r="715" ht="12.75" customHeight="1">
      <c r="A715" s="138"/>
      <c r="B715" s="138"/>
      <c r="C715" s="138"/>
      <c r="D715" s="138"/>
      <c r="E715" s="54"/>
      <c r="F715" s="138"/>
      <c r="G715" s="138"/>
      <c r="H715" s="138"/>
      <c r="I715" s="138"/>
      <c r="J715" s="138"/>
      <c r="K715" s="138"/>
      <c r="L715" s="138"/>
      <c r="M715" s="140"/>
      <c r="N715" s="140"/>
      <c r="O715" s="138"/>
      <c r="P715" s="142"/>
      <c r="Q715" s="138"/>
      <c r="R715" s="182"/>
      <c r="S715" s="138"/>
      <c r="T715" s="138"/>
      <c r="U715" s="138"/>
    </row>
    <row r="716" ht="12.75" customHeight="1">
      <c r="A716" s="138"/>
      <c r="B716" s="138"/>
      <c r="C716" s="138"/>
      <c r="D716" s="138"/>
      <c r="E716" s="54"/>
      <c r="F716" s="138"/>
      <c r="G716" s="138"/>
      <c r="H716" s="138"/>
      <c r="I716" s="138"/>
      <c r="J716" s="138"/>
      <c r="K716" s="138"/>
      <c r="L716" s="138"/>
      <c r="M716" s="140"/>
      <c r="N716" s="140"/>
      <c r="O716" s="138"/>
      <c r="P716" s="142"/>
      <c r="Q716" s="138"/>
      <c r="R716" s="182"/>
      <c r="S716" s="138"/>
      <c r="T716" s="138"/>
      <c r="U716" s="138"/>
    </row>
    <row r="717" ht="12.75" customHeight="1">
      <c r="A717" s="138"/>
      <c r="B717" s="138"/>
      <c r="C717" s="138"/>
      <c r="D717" s="138"/>
      <c r="E717" s="54"/>
      <c r="F717" s="138"/>
      <c r="G717" s="138"/>
      <c r="H717" s="138"/>
      <c r="I717" s="138"/>
      <c r="J717" s="138"/>
      <c r="K717" s="138"/>
      <c r="L717" s="138"/>
      <c r="M717" s="140"/>
      <c r="N717" s="140"/>
      <c r="O717" s="138"/>
      <c r="P717" s="142"/>
      <c r="Q717" s="138"/>
      <c r="R717" s="182"/>
      <c r="S717" s="138"/>
      <c r="T717" s="138"/>
      <c r="U717" s="138"/>
    </row>
    <row r="718" ht="12.75" customHeight="1">
      <c r="A718" s="138"/>
      <c r="B718" s="138"/>
      <c r="C718" s="138"/>
      <c r="D718" s="138"/>
      <c r="E718" s="54"/>
      <c r="F718" s="138"/>
      <c r="G718" s="138"/>
      <c r="H718" s="138"/>
      <c r="I718" s="138"/>
      <c r="J718" s="138"/>
      <c r="K718" s="138"/>
      <c r="L718" s="138"/>
      <c r="M718" s="140"/>
      <c r="N718" s="140"/>
      <c r="O718" s="138"/>
      <c r="P718" s="142"/>
      <c r="Q718" s="138"/>
      <c r="R718" s="182"/>
      <c r="S718" s="138"/>
      <c r="T718" s="138"/>
      <c r="U718" s="138"/>
    </row>
    <row r="719" ht="12.75" customHeight="1">
      <c r="A719" s="138"/>
      <c r="B719" s="138"/>
      <c r="C719" s="138"/>
      <c r="D719" s="138"/>
      <c r="E719" s="54"/>
      <c r="F719" s="138"/>
      <c r="G719" s="138"/>
      <c r="H719" s="138"/>
      <c r="I719" s="138"/>
      <c r="J719" s="138"/>
      <c r="K719" s="138"/>
      <c r="L719" s="138"/>
      <c r="M719" s="140"/>
      <c r="N719" s="140"/>
      <c r="O719" s="138"/>
      <c r="P719" s="142"/>
      <c r="Q719" s="138"/>
      <c r="R719" s="182"/>
      <c r="S719" s="138"/>
      <c r="T719" s="138"/>
      <c r="U719" s="138"/>
    </row>
    <row r="720" ht="12.75" customHeight="1">
      <c r="A720" s="138"/>
      <c r="B720" s="138"/>
      <c r="C720" s="138"/>
      <c r="D720" s="138"/>
      <c r="E720" s="54"/>
      <c r="F720" s="138"/>
      <c r="G720" s="138"/>
      <c r="H720" s="138"/>
      <c r="I720" s="138"/>
      <c r="J720" s="138"/>
      <c r="K720" s="138"/>
      <c r="L720" s="138"/>
      <c r="M720" s="140"/>
      <c r="N720" s="140"/>
      <c r="O720" s="138"/>
      <c r="P720" s="142"/>
      <c r="Q720" s="138"/>
      <c r="R720" s="182"/>
      <c r="S720" s="138"/>
      <c r="T720" s="138"/>
      <c r="U720" s="138"/>
    </row>
    <row r="721" ht="12.75" customHeight="1">
      <c r="A721" s="138"/>
      <c r="B721" s="138"/>
      <c r="C721" s="138"/>
      <c r="D721" s="138"/>
      <c r="E721" s="54"/>
      <c r="F721" s="138"/>
      <c r="G721" s="138"/>
      <c r="H721" s="138"/>
      <c r="I721" s="138"/>
      <c r="J721" s="138"/>
      <c r="K721" s="138"/>
      <c r="L721" s="138"/>
      <c r="M721" s="140"/>
      <c r="N721" s="140"/>
      <c r="O721" s="138"/>
      <c r="P721" s="142"/>
      <c r="Q721" s="138"/>
      <c r="R721" s="182"/>
      <c r="S721" s="138"/>
      <c r="T721" s="138"/>
      <c r="U721" s="138"/>
    </row>
    <row r="722" ht="12.75" customHeight="1">
      <c r="A722" s="138"/>
      <c r="B722" s="138"/>
      <c r="C722" s="138"/>
      <c r="D722" s="138"/>
      <c r="E722" s="54"/>
      <c r="F722" s="138"/>
      <c r="G722" s="138"/>
      <c r="H722" s="138"/>
      <c r="I722" s="138"/>
      <c r="J722" s="138"/>
      <c r="K722" s="138"/>
      <c r="L722" s="138"/>
      <c r="M722" s="140"/>
      <c r="N722" s="140"/>
      <c r="O722" s="138"/>
      <c r="P722" s="142"/>
      <c r="Q722" s="138"/>
      <c r="R722" s="182"/>
      <c r="S722" s="138"/>
      <c r="T722" s="138"/>
      <c r="U722" s="138"/>
    </row>
    <row r="723" ht="12.75" customHeight="1">
      <c r="A723" s="138"/>
      <c r="B723" s="138"/>
      <c r="C723" s="138"/>
      <c r="D723" s="138"/>
      <c r="E723" s="54"/>
      <c r="F723" s="138"/>
      <c r="G723" s="138"/>
      <c r="H723" s="138"/>
      <c r="I723" s="138"/>
      <c r="J723" s="138"/>
      <c r="K723" s="138"/>
      <c r="L723" s="138"/>
      <c r="M723" s="140"/>
      <c r="N723" s="140"/>
      <c r="O723" s="138"/>
      <c r="P723" s="142"/>
      <c r="Q723" s="138"/>
      <c r="R723" s="182"/>
      <c r="S723" s="138"/>
      <c r="T723" s="138"/>
      <c r="U723" s="138"/>
    </row>
    <row r="724" ht="12.75" customHeight="1">
      <c r="A724" s="138"/>
      <c r="B724" s="138"/>
      <c r="C724" s="138"/>
      <c r="D724" s="138"/>
      <c r="E724" s="54"/>
      <c r="F724" s="138"/>
      <c r="G724" s="138"/>
      <c r="H724" s="138"/>
      <c r="I724" s="138"/>
      <c r="J724" s="138"/>
      <c r="K724" s="138"/>
      <c r="L724" s="138"/>
      <c r="M724" s="140"/>
      <c r="N724" s="140"/>
      <c r="O724" s="138"/>
      <c r="P724" s="142"/>
      <c r="Q724" s="138"/>
      <c r="R724" s="182"/>
      <c r="S724" s="138"/>
      <c r="T724" s="138"/>
      <c r="U724" s="138"/>
    </row>
    <row r="725" ht="12.75" customHeight="1">
      <c r="A725" s="138"/>
      <c r="B725" s="138"/>
      <c r="C725" s="138"/>
      <c r="D725" s="138"/>
      <c r="E725" s="54"/>
      <c r="F725" s="138"/>
      <c r="G725" s="138"/>
      <c r="H725" s="138"/>
      <c r="I725" s="138"/>
      <c r="J725" s="138"/>
      <c r="K725" s="138"/>
      <c r="L725" s="138"/>
      <c r="M725" s="140"/>
      <c r="N725" s="140"/>
      <c r="O725" s="138"/>
      <c r="P725" s="142"/>
      <c r="Q725" s="138"/>
      <c r="R725" s="182"/>
      <c r="S725" s="138"/>
      <c r="T725" s="138"/>
      <c r="U725" s="138"/>
    </row>
    <row r="726" ht="12.75" customHeight="1">
      <c r="A726" s="138"/>
      <c r="B726" s="138"/>
      <c r="C726" s="138"/>
      <c r="D726" s="138"/>
      <c r="E726" s="54"/>
      <c r="F726" s="138"/>
      <c r="G726" s="138"/>
      <c r="H726" s="138"/>
      <c r="I726" s="138"/>
      <c r="J726" s="138"/>
      <c r="K726" s="138"/>
      <c r="L726" s="138"/>
      <c r="M726" s="140"/>
      <c r="N726" s="140"/>
      <c r="O726" s="138"/>
      <c r="P726" s="142"/>
      <c r="Q726" s="138"/>
      <c r="R726" s="182"/>
      <c r="S726" s="138"/>
      <c r="T726" s="138"/>
      <c r="U726" s="138"/>
    </row>
    <row r="727" ht="12.75" customHeight="1">
      <c r="A727" s="138"/>
      <c r="B727" s="138"/>
      <c r="C727" s="138"/>
      <c r="D727" s="138"/>
      <c r="E727" s="54"/>
      <c r="F727" s="138"/>
      <c r="G727" s="138"/>
      <c r="H727" s="138"/>
      <c r="I727" s="138"/>
      <c r="J727" s="138"/>
      <c r="K727" s="138"/>
      <c r="L727" s="138"/>
      <c r="M727" s="140"/>
      <c r="N727" s="140"/>
      <c r="O727" s="138"/>
      <c r="P727" s="142"/>
      <c r="Q727" s="138"/>
      <c r="R727" s="182"/>
      <c r="S727" s="138"/>
      <c r="T727" s="138"/>
      <c r="U727" s="138"/>
    </row>
    <row r="728" ht="12.75" customHeight="1">
      <c r="A728" s="138"/>
      <c r="B728" s="138"/>
      <c r="C728" s="138"/>
      <c r="D728" s="138"/>
      <c r="E728" s="54"/>
      <c r="F728" s="138"/>
      <c r="G728" s="138"/>
      <c r="H728" s="138"/>
      <c r="I728" s="138"/>
      <c r="J728" s="138"/>
      <c r="K728" s="138"/>
      <c r="L728" s="138"/>
      <c r="M728" s="140"/>
      <c r="N728" s="140"/>
      <c r="O728" s="138"/>
      <c r="P728" s="142"/>
      <c r="Q728" s="138"/>
      <c r="R728" s="182"/>
      <c r="S728" s="138"/>
      <c r="T728" s="138"/>
      <c r="U728" s="138"/>
    </row>
    <row r="729" ht="12.75" customHeight="1">
      <c r="A729" s="138"/>
      <c r="B729" s="138"/>
      <c r="C729" s="138"/>
      <c r="D729" s="138"/>
      <c r="E729" s="54"/>
      <c r="F729" s="138"/>
      <c r="G729" s="138"/>
      <c r="H729" s="138"/>
      <c r="I729" s="138"/>
      <c r="J729" s="138"/>
      <c r="K729" s="138"/>
      <c r="L729" s="138"/>
      <c r="M729" s="140"/>
      <c r="N729" s="140"/>
      <c r="O729" s="138"/>
      <c r="P729" s="142"/>
      <c r="Q729" s="138"/>
      <c r="R729" s="182"/>
      <c r="S729" s="138"/>
      <c r="T729" s="138"/>
      <c r="U729" s="138"/>
    </row>
    <row r="730" ht="12.75" customHeight="1">
      <c r="A730" s="138"/>
      <c r="B730" s="138"/>
      <c r="C730" s="138"/>
      <c r="D730" s="138"/>
      <c r="E730" s="54"/>
      <c r="F730" s="138"/>
      <c r="G730" s="138"/>
      <c r="H730" s="138"/>
      <c r="I730" s="138"/>
      <c r="J730" s="138"/>
      <c r="K730" s="138"/>
      <c r="L730" s="138"/>
      <c r="M730" s="140"/>
      <c r="N730" s="140"/>
      <c r="O730" s="138"/>
      <c r="P730" s="142"/>
      <c r="Q730" s="138"/>
      <c r="R730" s="182"/>
      <c r="S730" s="138"/>
      <c r="T730" s="138"/>
      <c r="U730" s="138"/>
    </row>
    <row r="731" ht="12.75" customHeight="1">
      <c r="A731" s="138"/>
      <c r="B731" s="138"/>
      <c r="C731" s="138"/>
      <c r="D731" s="138"/>
      <c r="E731" s="54"/>
      <c r="F731" s="138"/>
      <c r="G731" s="138"/>
      <c r="H731" s="138"/>
      <c r="I731" s="138"/>
      <c r="J731" s="138"/>
      <c r="K731" s="138"/>
      <c r="L731" s="138"/>
      <c r="M731" s="140"/>
      <c r="N731" s="140"/>
      <c r="O731" s="138"/>
      <c r="P731" s="142"/>
      <c r="Q731" s="138"/>
      <c r="R731" s="182"/>
      <c r="S731" s="138"/>
      <c r="T731" s="138"/>
      <c r="U731" s="138"/>
    </row>
    <row r="732" ht="12.75" customHeight="1">
      <c r="A732" s="138"/>
      <c r="B732" s="138"/>
      <c r="C732" s="138"/>
      <c r="D732" s="138"/>
      <c r="E732" s="54"/>
      <c r="F732" s="138"/>
      <c r="G732" s="138"/>
      <c r="H732" s="138"/>
      <c r="I732" s="138"/>
      <c r="J732" s="138"/>
      <c r="K732" s="138"/>
      <c r="L732" s="138"/>
      <c r="M732" s="140"/>
      <c r="N732" s="140"/>
      <c r="O732" s="138"/>
      <c r="P732" s="142"/>
      <c r="Q732" s="138"/>
      <c r="R732" s="182"/>
      <c r="S732" s="138"/>
      <c r="T732" s="138"/>
      <c r="U732" s="138"/>
    </row>
    <row r="733" ht="12.75" customHeight="1">
      <c r="A733" s="138"/>
      <c r="B733" s="138"/>
      <c r="C733" s="138"/>
      <c r="D733" s="138"/>
      <c r="E733" s="54"/>
      <c r="F733" s="138"/>
      <c r="G733" s="138"/>
      <c r="H733" s="138"/>
      <c r="I733" s="138"/>
      <c r="J733" s="138"/>
      <c r="K733" s="138"/>
      <c r="L733" s="138"/>
      <c r="M733" s="140"/>
      <c r="N733" s="140"/>
      <c r="O733" s="138"/>
      <c r="P733" s="142"/>
      <c r="Q733" s="138"/>
      <c r="R733" s="182"/>
      <c r="S733" s="138"/>
      <c r="T733" s="138"/>
      <c r="U733" s="138"/>
    </row>
    <row r="734" ht="12.75" customHeight="1">
      <c r="A734" s="138"/>
      <c r="B734" s="138"/>
      <c r="C734" s="138"/>
      <c r="D734" s="138"/>
      <c r="E734" s="54"/>
      <c r="F734" s="138"/>
      <c r="G734" s="138"/>
      <c r="H734" s="138"/>
      <c r="I734" s="138"/>
      <c r="J734" s="138"/>
      <c r="K734" s="138"/>
      <c r="L734" s="138"/>
      <c r="M734" s="140"/>
      <c r="N734" s="140"/>
      <c r="O734" s="138"/>
      <c r="P734" s="142"/>
      <c r="Q734" s="138"/>
      <c r="R734" s="182"/>
      <c r="S734" s="138"/>
      <c r="T734" s="138"/>
      <c r="U734" s="138"/>
    </row>
    <row r="735" ht="12.75" customHeight="1">
      <c r="A735" s="138"/>
      <c r="B735" s="138"/>
      <c r="C735" s="138"/>
      <c r="D735" s="138"/>
      <c r="E735" s="54"/>
      <c r="F735" s="138"/>
      <c r="G735" s="138"/>
      <c r="H735" s="138"/>
      <c r="I735" s="138"/>
      <c r="J735" s="138"/>
      <c r="K735" s="138"/>
      <c r="L735" s="138"/>
      <c r="M735" s="140"/>
      <c r="N735" s="140"/>
      <c r="O735" s="138"/>
      <c r="P735" s="142"/>
      <c r="Q735" s="138"/>
      <c r="R735" s="182"/>
      <c r="S735" s="138"/>
      <c r="T735" s="138"/>
      <c r="U735" s="138"/>
    </row>
    <row r="736" ht="12.75" customHeight="1">
      <c r="A736" s="138"/>
      <c r="B736" s="138"/>
      <c r="C736" s="138"/>
      <c r="D736" s="138"/>
      <c r="E736" s="54"/>
      <c r="F736" s="138"/>
      <c r="G736" s="138"/>
      <c r="H736" s="138"/>
      <c r="I736" s="138"/>
      <c r="J736" s="138"/>
      <c r="K736" s="138"/>
      <c r="L736" s="138"/>
      <c r="M736" s="140"/>
      <c r="N736" s="140"/>
      <c r="O736" s="138"/>
      <c r="P736" s="142"/>
      <c r="Q736" s="138"/>
      <c r="R736" s="182"/>
      <c r="S736" s="138"/>
      <c r="T736" s="138"/>
      <c r="U736" s="138"/>
    </row>
    <row r="737" ht="12.75" customHeight="1">
      <c r="A737" s="138"/>
      <c r="B737" s="138"/>
      <c r="C737" s="138"/>
      <c r="D737" s="138"/>
      <c r="E737" s="54"/>
      <c r="F737" s="138"/>
      <c r="G737" s="138"/>
      <c r="H737" s="138"/>
      <c r="I737" s="138"/>
      <c r="J737" s="138"/>
      <c r="K737" s="138"/>
      <c r="L737" s="138"/>
      <c r="M737" s="140"/>
      <c r="N737" s="140"/>
      <c r="O737" s="138"/>
      <c r="P737" s="142"/>
      <c r="Q737" s="138"/>
      <c r="R737" s="182"/>
      <c r="S737" s="138"/>
      <c r="T737" s="138"/>
      <c r="U737" s="138"/>
    </row>
    <row r="738" ht="12.75" customHeight="1">
      <c r="A738" s="138"/>
      <c r="B738" s="138"/>
      <c r="C738" s="138"/>
      <c r="D738" s="138"/>
      <c r="E738" s="54"/>
      <c r="F738" s="138"/>
      <c r="G738" s="138"/>
      <c r="H738" s="138"/>
      <c r="I738" s="138"/>
      <c r="J738" s="138"/>
      <c r="K738" s="138"/>
      <c r="L738" s="138"/>
      <c r="M738" s="140"/>
      <c r="N738" s="140"/>
      <c r="O738" s="138"/>
      <c r="P738" s="142"/>
      <c r="Q738" s="138"/>
      <c r="R738" s="182"/>
      <c r="S738" s="138"/>
      <c r="T738" s="138"/>
      <c r="U738" s="138"/>
    </row>
    <row r="739" ht="12.75" customHeight="1">
      <c r="A739" s="138"/>
      <c r="B739" s="138"/>
      <c r="C739" s="138"/>
      <c r="D739" s="138"/>
      <c r="E739" s="54"/>
      <c r="F739" s="138"/>
      <c r="G739" s="138"/>
      <c r="H739" s="138"/>
      <c r="I739" s="138"/>
      <c r="J739" s="138"/>
      <c r="K739" s="138"/>
      <c r="L739" s="138"/>
      <c r="M739" s="140"/>
      <c r="N739" s="140"/>
      <c r="O739" s="138"/>
      <c r="P739" s="142"/>
      <c r="Q739" s="138"/>
      <c r="R739" s="182"/>
      <c r="S739" s="138"/>
      <c r="T739" s="138"/>
      <c r="U739" s="138"/>
    </row>
    <row r="740" ht="12.75" customHeight="1">
      <c r="A740" s="138"/>
      <c r="B740" s="138"/>
      <c r="C740" s="138"/>
      <c r="D740" s="138"/>
      <c r="E740" s="54"/>
      <c r="F740" s="138"/>
      <c r="G740" s="138"/>
      <c r="H740" s="138"/>
      <c r="I740" s="138"/>
      <c r="J740" s="138"/>
      <c r="K740" s="138"/>
      <c r="L740" s="138"/>
      <c r="M740" s="140"/>
      <c r="N740" s="140"/>
      <c r="O740" s="138"/>
      <c r="P740" s="142"/>
      <c r="Q740" s="138"/>
      <c r="R740" s="182"/>
      <c r="S740" s="138"/>
      <c r="T740" s="138"/>
      <c r="U740" s="138"/>
    </row>
    <row r="741" ht="12.75" customHeight="1">
      <c r="A741" s="138"/>
      <c r="B741" s="138"/>
      <c r="C741" s="138"/>
      <c r="D741" s="138"/>
      <c r="E741" s="54"/>
      <c r="F741" s="138"/>
      <c r="G741" s="138"/>
      <c r="H741" s="138"/>
      <c r="I741" s="138"/>
      <c r="J741" s="138"/>
      <c r="K741" s="138"/>
      <c r="L741" s="138"/>
      <c r="M741" s="140"/>
      <c r="N741" s="140"/>
      <c r="O741" s="138"/>
      <c r="P741" s="142"/>
      <c r="Q741" s="138"/>
      <c r="R741" s="182"/>
      <c r="S741" s="138"/>
      <c r="T741" s="138"/>
      <c r="U741" s="138"/>
    </row>
    <row r="742" ht="12.75" customHeight="1">
      <c r="A742" s="138"/>
      <c r="B742" s="138"/>
      <c r="C742" s="138"/>
      <c r="D742" s="138"/>
      <c r="E742" s="54"/>
      <c r="F742" s="138"/>
      <c r="G742" s="138"/>
      <c r="H742" s="138"/>
      <c r="I742" s="138"/>
      <c r="J742" s="138"/>
      <c r="K742" s="138"/>
      <c r="L742" s="138"/>
      <c r="M742" s="140"/>
      <c r="N742" s="140"/>
      <c r="O742" s="138"/>
      <c r="P742" s="142"/>
      <c r="Q742" s="138"/>
      <c r="R742" s="182"/>
      <c r="S742" s="138"/>
      <c r="T742" s="138"/>
      <c r="U742" s="138"/>
    </row>
    <row r="743" ht="12.75" customHeight="1">
      <c r="A743" s="138"/>
      <c r="B743" s="138"/>
      <c r="C743" s="138"/>
      <c r="D743" s="138"/>
      <c r="E743" s="54"/>
      <c r="F743" s="138"/>
      <c r="G743" s="138"/>
      <c r="H743" s="138"/>
      <c r="I743" s="138"/>
      <c r="J743" s="138"/>
      <c r="K743" s="138"/>
      <c r="L743" s="138"/>
      <c r="M743" s="140"/>
      <c r="N743" s="140"/>
      <c r="O743" s="138"/>
      <c r="P743" s="142"/>
      <c r="Q743" s="138"/>
      <c r="R743" s="182"/>
      <c r="S743" s="138"/>
      <c r="T743" s="138"/>
      <c r="U743" s="138"/>
    </row>
    <row r="744" ht="12.75" customHeight="1">
      <c r="A744" s="138"/>
      <c r="B744" s="138"/>
      <c r="C744" s="138"/>
      <c r="D744" s="138"/>
      <c r="E744" s="54"/>
      <c r="F744" s="138"/>
      <c r="G744" s="138"/>
      <c r="H744" s="138"/>
      <c r="I744" s="138"/>
      <c r="J744" s="138"/>
      <c r="K744" s="138"/>
      <c r="L744" s="138"/>
      <c r="M744" s="140"/>
      <c r="N744" s="140"/>
      <c r="O744" s="138"/>
      <c r="P744" s="142"/>
      <c r="Q744" s="138"/>
      <c r="R744" s="182"/>
      <c r="S744" s="138"/>
      <c r="T744" s="138"/>
      <c r="U744" s="138"/>
    </row>
    <row r="745" ht="12.75" customHeight="1">
      <c r="A745" s="138"/>
      <c r="B745" s="138"/>
      <c r="C745" s="138"/>
      <c r="D745" s="138"/>
      <c r="E745" s="54"/>
      <c r="F745" s="138"/>
      <c r="G745" s="138"/>
      <c r="H745" s="138"/>
      <c r="I745" s="138"/>
      <c r="J745" s="138"/>
      <c r="K745" s="138"/>
      <c r="L745" s="138"/>
      <c r="M745" s="140"/>
      <c r="N745" s="140"/>
      <c r="O745" s="138"/>
      <c r="P745" s="142"/>
      <c r="Q745" s="138"/>
      <c r="R745" s="182"/>
      <c r="S745" s="138"/>
      <c r="T745" s="138"/>
      <c r="U745" s="138"/>
    </row>
    <row r="746" ht="12.75" customHeight="1">
      <c r="A746" s="138"/>
      <c r="B746" s="138"/>
      <c r="C746" s="138"/>
      <c r="D746" s="138"/>
      <c r="E746" s="54"/>
      <c r="F746" s="138"/>
      <c r="G746" s="138"/>
      <c r="H746" s="138"/>
      <c r="I746" s="138"/>
      <c r="J746" s="138"/>
      <c r="K746" s="138"/>
      <c r="L746" s="138"/>
      <c r="M746" s="140"/>
      <c r="N746" s="140"/>
      <c r="O746" s="138"/>
      <c r="P746" s="142"/>
      <c r="Q746" s="138"/>
      <c r="R746" s="182"/>
      <c r="S746" s="138"/>
      <c r="T746" s="138"/>
      <c r="U746" s="138"/>
    </row>
    <row r="747" ht="12.75" customHeight="1">
      <c r="A747" s="138"/>
      <c r="B747" s="138"/>
      <c r="C747" s="138"/>
      <c r="D747" s="138"/>
      <c r="E747" s="54"/>
      <c r="F747" s="138"/>
      <c r="G747" s="138"/>
      <c r="H747" s="138"/>
      <c r="I747" s="138"/>
      <c r="J747" s="138"/>
      <c r="K747" s="138"/>
      <c r="L747" s="138"/>
      <c r="M747" s="140"/>
      <c r="N747" s="140"/>
      <c r="O747" s="138"/>
      <c r="P747" s="142"/>
      <c r="Q747" s="138"/>
      <c r="R747" s="182"/>
      <c r="S747" s="138"/>
      <c r="T747" s="138"/>
      <c r="U747" s="138"/>
    </row>
    <row r="748" ht="12.75" customHeight="1">
      <c r="A748" s="138"/>
      <c r="B748" s="138"/>
      <c r="C748" s="138"/>
      <c r="D748" s="138"/>
      <c r="E748" s="54"/>
      <c r="F748" s="138"/>
      <c r="G748" s="138"/>
      <c r="H748" s="138"/>
      <c r="I748" s="138"/>
      <c r="J748" s="138"/>
      <c r="K748" s="138"/>
      <c r="L748" s="138"/>
      <c r="M748" s="140"/>
      <c r="N748" s="140"/>
      <c r="O748" s="138"/>
      <c r="P748" s="142"/>
      <c r="Q748" s="138"/>
      <c r="R748" s="182"/>
      <c r="S748" s="138"/>
      <c r="T748" s="138"/>
      <c r="U748" s="138"/>
    </row>
    <row r="749" ht="12.75" customHeight="1">
      <c r="A749" s="138"/>
      <c r="B749" s="138"/>
      <c r="C749" s="138"/>
      <c r="D749" s="138"/>
      <c r="E749" s="54"/>
      <c r="F749" s="138"/>
      <c r="G749" s="138"/>
      <c r="H749" s="138"/>
      <c r="I749" s="138"/>
      <c r="J749" s="138"/>
      <c r="K749" s="138"/>
      <c r="L749" s="138"/>
      <c r="M749" s="140"/>
      <c r="N749" s="140"/>
      <c r="O749" s="138"/>
      <c r="P749" s="142"/>
      <c r="Q749" s="138"/>
      <c r="R749" s="182"/>
      <c r="S749" s="138"/>
      <c r="T749" s="138"/>
      <c r="U749" s="138"/>
    </row>
    <row r="750" ht="12.75" customHeight="1">
      <c r="A750" s="138"/>
      <c r="B750" s="138"/>
      <c r="C750" s="138"/>
      <c r="D750" s="138"/>
      <c r="E750" s="54"/>
      <c r="F750" s="138"/>
      <c r="G750" s="138"/>
      <c r="H750" s="138"/>
      <c r="I750" s="138"/>
      <c r="J750" s="138"/>
      <c r="K750" s="138"/>
      <c r="L750" s="138"/>
      <c r="M750" s="140"/>
      <c r="N750" s="140"/>
      <c r="O750" s="138"/>
      <c r="P750" s="142"/>
      <c r="Q750" s="138"/>
      <c r="R750" s="182"/>
      <c r="S750" s="138"/>
      <c r="T750" s="138"/>
      <c r="U750" s="138"/>
    </row>
    <row r="751" ht="12.75" customHeight="1">
      <c r="A751" s="138"/>
      <c r="B751" s="138"/>
      <c r="C751" s="138"/>
      <c r="D751" s="138"/>
      <c r="E751" s="54"/>
      <c r="F751" s="138"/>
      <c r="G751" s="138"/>
      <c r="H751" s="138"/>
      <c r="I751" s="138"/>
      <c r="J751" s="138"/>
      <c r="K751" s="138"/>
      <c r="L751" s="138"/>
      <c r="M751" s="140"/>
      <c r="N751" s="140"/>
      <c r="O751" s="138"/>
      <c r="P751" s="142"/>
      <c r="Q751" s="138"/>
      <c r="R751" s="182"/>
      <c r="S751" s="138"/>
      <c r="T751" s="138"/>
      <c r="U751" s="138"/>
    </row>
    <row r="752" ht="12.75" customHeight="1">
      <c r="A752" s="138"/>
      <c r="B752" s="138"/>
      <c r="C752" s="138"/>
      <c r="D752" s="138"/>
      <c r="E752" s="54"/>
      <c r="F752" s="138"/>
      <c r="G752" s="138"/>
      <c r="H752" s="138"/>
      <c r="I752" s="138"/>
      <c r="J752" s="138"/>
      <c r="K752" s="138"/>
      <c r="L752" s="138"/>
      <c r="M752" s="140"/>
      <c r="N752" s="140"/>
      <c r="O752" s="138"/>
      <c r="P752" s="142"/>
      <c r="Q752" s="138"/>
      <c r="R752" s="182"/>
      <c r="S752" s="138"/>
      <c r="T752" s="138"/>
      <c r="U752" s="138"/>
    </row>
    <row r="753" ht="12.75" customHeight="1">
      <c r="A753" s="138"/>
      <c r="B753" s="138"/>
      <c r="C753" s="138"/>
      <c r="D753" s="138"/>
      <c r="E753" s="54"/>
      <c r="F753" s="138"/>
      <c r="G753" s="138"/>
      <c r="H753" s="138"/>
      <c r="I753" s="138"/>
      <c r="J753" s="138"/>
      <c r="K753" s="138"/>
      <c r="L753" s="138"/>
      <c r="M753" s="140"/>
      <c r="N753" s="140"/>
      <c r="O753" s="138"/>
      <c r="P753" s="142"/>
      <c r="Q753" s="138"/>
      <c r="R753" s="182"/>
      <c r="S753" s="138"/>
      <c r="T753" s="138"/>
      <c r="U753" s="138"/>
    </row>
    <row r="754" ht="12.75" customHeight="1">
      <c r="A754" s="138"/>
      <c r="B754" s="138"/>
      <c r="C754" s="138"/>
      <c r="D754" s="138"/>
      <c r="E754" s="54"/>
      <c r="F754" s="138"/>
      <c r="G754" s="138"/>
      <c r="H754" s="138"/>
      <c r="I754" s="138"/>
      <c r="J754" s="138"/>
      <c r="K754" s="138"/>
      <c r="L754" s="138"/>
      <c r="M754" s="140"/>
      <c r="N754" s="140"/>
      <c r="O754" s="138"/>
      <c r="P754" s="142"/>
      <c r="Q754" s="138"/>
      <c r="R754" s="182"/>
      <c r="S754" s="138"/>
      <c r="T754" s="138"/>
      <c r="U754" s="138"/>
    </row>
    <row r="755" ht="12.75" customHeight="1">
      <c r="A755" s="138"/>
      <c r="B755" s="138"/>
      <c r="C755" s="138"/>
      <c r="D755" s="138"/>
      <c r="E755" s="54"/>
      <c r="F755" s="138"/>
      <c r="G755" s="138"/>
      <c r="H755" s="138"/>
      <c r="I755" s="138"/>
      <c r="J755" s="138"/>
      <c r="K755" s="138"/>
      <c r="L755" s="138"/>
      <c r="M755" s="140"/>
      <c r="N755" s="140"/>
      <c r="O755" s="138"/>
      <c r="P755" s="142"/>
      <c r="Q755" s="138"/>
      <c r="R755" s="182"/>
      <c r="S755" s="138"/>
      <c r="T755" s="138"/>
      <c r="U755" s="138"/>
    </row>
    <row r="756" ht="12.75" customHeight="1">
      <c r="A756" s="138"/>
      <c r="B756" s="138"/>
      <c r="C756" s="138"/>
      <c r="D756" s="138"/>
      <c r="E756" s="54"/>
      <c r="F756" s="138"/>
      <c r="G756" s="138"/>
      <c r="H756" s="138"/>
      <c r="I756" s="138"/>
      <c r="J756" s="138"/>
      <c r="K756" s="138"/>
      <c r="L756" s="138"/>
      <c r="M756" s="140"/>
      <c r="N756" s="140"/>
      <c r="O756" s="138"/>
      <c r="P756" s="142"/>
      <c r="Q756" s="138"/>
      <c r="R756" s="182"/>
      <c r="S756" s="138"/>
      <c r="T756" s="138"/>
      <c r="U756" s="138"/>
    </row>
    <row r="757" ht="12.75" customHeight="1">
      <c r="A757" s="138"/>
      <c r="B757" s="138"/>
      <c r="C757" s="138"/>
      <c r="D757" s="138"/>
      <c r="E757" s="54"/>
      <c r="F757" s="138"/>
      <c r="G757" s="138"/>
      <c r="H757" s="138"/>
      <c r="I757" s="138"/>
      <c r="J757" s="138"/>
      <c r="K757" s="138"/>
      <c r="L757" s="138"/>
      <c r="M757" s="140"/>
      <c r="N757" s="140"/>
      <c r="O757" s="138"/>
      <c r="P757" s="142"/>
      <c r="Q757" s="138"/>
      <c r="R757" s="182"/>
      <c r="S757" s="138"/>
      <c r="T757" s="138"/>
      <c r="U757" s="138"/>
    </row>
    <row r="758" ht="12.75" customHeight="1">
      <c r="A758" s="138"/>
      <c r="B758" s="138"/>
      <c r="C758" s="138"/>
      <c r="D758" s="138"/>
      <c r="E758" s="54"/>
      <c r="F758" s="138"/>
      <c r="G758" s="138"/>
      <c r="H758" s="138"/>
      <c r="I758" s="138"/>
      <c r="J758" s="138"/>
      <c r="K758" s="138"/>
      <c r="L758" s="138"/>
      <c r="M758" s="140"/>
      <c r="N758" s="140"/>
      <c r="O758" s="138"/>
      <c r="P758" s="142"/>
      <c r="Q758" s="138"/>
      <c r="R758" s="182"/>
      <c r="S758" s="138"/>
      <c r="T758" s="138"/>
      <c r="U758" s="138"/>
    </row>
    <row r="759" ht="12.75" customHeight="1">
      <c r="A759" s="138"/>
      <c r="B759" s="138"/>
      <c r="C759" s="138"/>
      <c r="D759" s="138"/>
      <c r="E759" s="54"/>
      <c r="F759" s="138"/>
      <c r="G759" s="138"/>
      <c r="H759" s="138"/>
      <c r="I759" s="138"/>
      <c r="J759" s="138"/>
      <c r="K759" s="138"/>
      <c r="L759" s="138"/>
      <c r="M759" s="140"/>
      <c r="N759" s="140"/>
      <c r="O759" s="138"/>
      <c r="P759" s="142"/>
      <c r="Q759" s="138"/>
      <c r="R759" s="182"/>
      <c r="S759" s="138"/>
      <c r="T759" s="138"/>
      <c r="U759" s="138"/>
    </row>
    <row r="760" ht="12.75" customHeight="1">
      <c r="A760" s="138"/>
      <c r="B760" s="138"/>
      <c r="C760" s="138"/>
      <c r="D760" s="138"/>
      <c r="E760" s="54"/>
      <c r="F760" s="138"/>
      <c r="G760" s="138"/>
      <c r="H760" s="138"/>
      <c r="I760" s="138"/>
      <c r="J760" s="138"/>
      <c r="K760" s="138"/>
      <c r="L760" s="138"/>
      <c r="M760" s="140"/>
      <c r="N760" s="140"/>
      <c r="O760" s="138"/>
      <c r="P760" s="142"/>
      <c r="Q760" s="138"/>
      <c r="R760" s="182"/>
      <c r="S760" s="138"/>
      <c r="T760" s="138"/>
      <c r="U760" s="138"/>
    </row>
    <row r="761" ht="12.75" customHeight="1">
      <c r="A761" s="138"/>
      <c r="B761" s="138"/>
      <c r="C761" s="138"/>
      <c r="D761" s="138"/>
      <c r="E761" s="54"/>
      <c r="F761" s="138"/>
      <c r="G761" s="138"/>
      <c r="H761" s="138"/>
      <c r="I761" s="138"/>
      <c r="J761" s="138"/>
      <c r="K761" s="138"/>
      <c r="L761" s="138"/>
      <c r="M761" s="140"/>
      <c r="N761" s="140"/>
      <c r="O761" s="138"/>
      <c r="P761" s="142"/>
      <c r="Q761" s="138"/>
      <c r="R761" s="182"/>
      <c r="S761" s="138"/>
      <c r="T761" s="138"/>
      <c r="U761" s="138"/>
    </row>
    <row r="762" ht="12.75" customHeight="1">
      <c r="A762" s="138"/>
      <c r="B762" s="138"/>
      <c r="C762" s="138"/>
      <c r="D762" s="138"/>
      <c r="E762" s="54"/>
      <c r="F762" s="138"/>
      <c r="G762" s="138"/>
      <c r="H762" s="138"/>
      <c r="I762" s="138"/>
      <c r="J762" s="138"/>
      <c r="K762" s="138"/>
      <c r="L762" s="138"/>
      <c r="M762" s="140"/>
      <c r="N762" s="140"/>
      <c r="O762" s="138"/>
      <c r="P762" s="142"/>
      <c r="Q762" s="138"/>
      <c r="R762" s="182"/>
      <c r="S762" s="138"/>
      <c r="T762" s="138"/>
      <c r="U762" s="138"/>
    </row>
    <row r="763" ht="12.75" customHeight="1">
      <c r="A763" s="138"/>
      <c r="B763" s="138"/>
      <c r="C763" s="138"/>
      <c r="D763" s="138"/>
      <c r="E763" s="54"/>
      <c r="F763" s="138"/>
      <c r="G763" s="138"/>
      <c r="H763" s="138"/>
      <c r="I763" s="138"/>
      <c r="J763" s="138"/>
      <c r="K763" s="138"/>
      <c r="L763" s="138"/>
      <c r="M763" s="140"/>
      <c r="N763" s="140"/>
      <c r="O763" s="138"/>
      <c r="P763" s="142"/>
      <c r="Q763" s="138"/>
      <c r="R763" s="182"/>
      <c r="S763" s="138"/>
      <c r="T763" s="138"/>
      <c r="U763" s="138"/>
    </row>
    <row r="764" ht="12.75" customHeight="1">
      <c r="A764" s="138"/>
      <c r="B764" s="138"/>
      <c r="C764" s="138"/>
      <c r="D764" s="138"/>
      <c r="E764" s="54"/>
      <c r="F764" s="138"/>
      <c r="G764" s="138"/>
      <c r="H764" s="138"/>
      <c r="I764" s="138"/>
      <c r="J764" s="138"/>
      <c r="K764" s="138"/>
      <c r="L764" s="138"/>
      <c r="M764" s="140"/>
      <c r="N764" s="140"/>
      <c r="O764" s="138"/>
      <c r="P764" s="142"/>
      <c r="Q764" s="138"/>
      <c r="R764" s="182"/>
      <c r="S764" s="138"/>
      <c r="T764" s="138"/>
      <c r="U764" s="138"/>
    </row>
    <row r="765" ht="12.75" customHeight="1">
      <c r="A765" s="138"/>
      <c r="B765" s="138"/>
      <c r="C765" s="138"/>
      <c r="D765" s="138"/>
      <c r="E765" s="54"/>
      <c r="F765" s="138"/>
      <c r="G765" s="138"/>
      <c r="H765" s="138"/>
      <c r="I765" s="138"/>
      <c r="J765" s="138"/>
      <c r="K765" s="138"/>
      <c r="L765" s="138"/>
      <c r="M765" s="140"/>
      <c r="N765" s="140"/>
      <c r="O765" s="138"/>
      <c r="P765" s="142"/>
      <c r="Q765" s="138"/>
      <c r="R765" s="182"/>
      <c r="S765" s="138"/>
      <c r="T765" s="138"/>
      <c r="U765" s="138"/>
    </row>
    <row r="766" ht="12.75" customHeight="1">
      <c r="A766" s="138"/>
      <c r="B766" s="138"/>
      <c r="C766" s="138"/>
      <c r="D766" s="138"/>
      <c r="E766" s="54"/>
      <c r="F766" s="138"/>
      <c r="G766" s="138"/>
      <c r="H766" s="138"/>
      <c r="I766" s="138"/>
      <c r="J766" s="138"/>
      <c r="K766" s="138"/>
      <c r="L766" s="138"/>
      <c r="M766" s="140"/>
      <c r="N766" s="140"/>
      <c r="O766" s="138"/>
      <c r="P766" s="142"/>
      <c r="Q766" s="138"/>
      <c r="R766" s="182"/>
      <c r="S766" s="138"/>
      <c r="T766" s="138"/>
      <c r="U766" s="138"/>
    </row>
    <row r="767" ht="12.75" customHeight="1">
      <c r="A767" s="138"/>
      <c r="B767" s="138"/>
      <c r="C767" s="138"/>
      <c r="D767" s="138"/>
      <c r="E767" s="54"/>
      <c r="F767" s="138"/>
      <c r="G767" s="138"/>
      <c r="H767" s="138"/>
      <c r="I767" s="138"/>
      <c r="J767" s="138"/>
      <c r="K767" s="138"/>
      <c r="L767" s="138"/>
      <c r="M767" s="140"/>
      <c r="N767" s="140"/>
      <c r="O767" s="138"/>
      <c r="P767" s="142"/>
      <c r="Q767" s="138"/>
      <c r="R767" s="182"/>
      <c r="S767" s="138"/>
      <c r="T767" s="138"/>
      <c r="U767" s="138"/>
    </row>
    <row r="768" ht="12.75" customHeight="1">
      <c r="A768" s="138"/>
      <c r="B768" s="138"/>
      <c r="C768" s="138"/>
      <c r="D768" s="138"/>
      <c r="E768" s="54"/>
      <c r="F768" s="138"/>
      <c r="G768" s="138"/>
      <c r="H768" s="138"/>
      <c r="I768" s="138"/>
      <c r="J768" s="138"/>
      <c r="K768" s="138"/>
      <c r="L768" s="138"/>
      <c r="M768" s="140"/>
      <c r="N768" s="140"/>
      <c r="O768" s="138"/>
      <c r="P768" s="142"/>
      <c r="Q768" s="138"/>
      <c r="R768" s="182"/>
      <c r="S768" s="138"/>
      <c r="T768" s="138"/>
      <c r="U768" s="138"/>
    </row>
    <row r="769" ht="12.75" customHeight="1">
      <c r="A769" s="138"/>
      <c r="B769" s="138"/>
      <c r="C769" s="138"/>
      <c r="D769" s="138"/>
      <c r="E769" s="54"/>
      <c r="F769" s="138"/>
      <c r="G769" s="138"/>
      <c r="H769" s="138"/>
      <c r="I769" s="138"/>
      <c r="J769" s="138"/>
      <c r="K769" s="138"/>
      <c r="L769" s="138"/>
      <c r="M769" s="140"/>
      <c r="N769" s="140"/>
      <c r="O769" s="138"/>
      <c r="P769" s="142"/>
      <c r="Q769" s="138"/>
      <c r="R769" s="182"/>
      <c r="S769" s="138"/>
      <c r="T769" s="138"/>
      <c r="U769" s="138"/>
    </row>
    <row r="770" ht="12.75" customHeight="1">
      <c r="A770" s="138"/>
      <c r="B770" s="138"/>
      <c r="C770" s="138"/>
      <c r="D770" s="138"/>
      <c r="E770" s="54"/>
      <c r="F770" s="138"/>
      <c r="G770" s="138"/>
      <c r="H770" s="138"/>
      <c r="I770" s="138"/>
      <c r="J770" s="138"/>
      <c r="K770" s="138"/>
      <c r="L770" s="138"/>
      <c r="M770" s="140"/>
      <c r="N770" s="140"/>
      <c r="O770" s="138"/>
      <c r="P770" s="142"/>
      <c r="Q770" s="138"/>
      <c r="R770" s="182"/>
      <c r="S770" s="138"/>
      <c r="T770" s="138"/>
      <c r="U770" s="138"/>
    </row>
    <row r="771" ht="12.75" customHeight="1">
      <c r="A771" s="138"/>
      <c r="B771" s="138"/>
      <c r="C771" s="138"/>
      <c r="D771" s="138"/>
      <c r="E771" s="54"/>
      <c r="F771" s="138"/>
      <c r="G771" s="138"/>
      <c r="H771" s="138"/>
      <c r="I771" s="138"/>
      <c r="J771" s="138"/>
      <c r="K771" s="138"/>
      <c r="L771" s="138"/>
      <c r="M771" s="140"/>
      <c r="N771" s="140"/>
      <c r="O771" s="138"/>
      <c r="P771" s="142"/>
      <c r="Q771" s="138"/>
      <c r="R771" s="182"/>
      <c r="S771" s="138"/>
      <c r="T771" s="138"/>
      <c r="U771" s="138"/>
    </row>
    <row r="772" ht="12.75" customHeight="1">
      <c r="A772" s="138"/>
      <c r="B772" s="138"/>
      <c r="C772" s="138"/>
      <c r="D772" s="138"/>
      <c r="E772" s="54"/>
      <c r="F772" s="138"/>
      <c r="G772" s="138"/>
      <c r="H772" s="138"/>
      <c r="I772" s="138"/>
      <c r="J772" s="138"/>
      <c r="K772" s="138"/>
      <c r="L772" s="138"/>
      <c r="M772" s="140"/>
      <c r="N772" s="140"/>
      <c r="O772" s="138"/>
      <c r="P772" s="142"/>
      <c r="Q772" s="138"/>
      <c r="R772" s="182"/>
      <c r="S772" s="138"/>
      <c r="T772" s="138"/>
      <c r="U772" s="138"/>
    </row>
    <row r="773" ht="12.75" customHeight="1">
      <c r="A773" s="138"/>
      <c r="B773" s="138"/>
      <c r="C773" s="138"/>
      <c r="D773" s="138"/>
      <c r="E773" s="54"/>
      <c r="F773" s="138"/>
      <c r="G773" s="138"/>
      <c r="H773" s="138"/>
      <c r="I773" s="138"/>
      <c r="J773" s="138"/>
      <c r="K773" s="138"/>
      <c r="L773" s="138"/>
      <c r="M773" s="140"/>
      <c r="N773" s="140"/>
      <c r="O773" s="138"/>
      <c r="P773" s="142"/>
      <c r="Q773" s="138"/>
      <c r="R773" s="182"/>
      <c r="S773" s="138"/>
      <c r="T773" s="138"/>
      <c r="U773" s="138"/>
    </row>
    <row r="774" ht="12.75" customHeight="1">
      <c r="A774" s="138"/>
      <c r="B774" s="138"/>
      <c r="C774" s="138"/>
      <c r="D774" s="138"/>
      <c r="E774" s="54"/>
      <c r="F774" s="138"/>
      <c r="G774" s="138"/>
      <c r="H774" s="138"/>
      <c r="I774" s="138"/>
      <c r="J774" s="138"/>
      <c r="K774" s="138"/>
      <c r="L774" s="138"/>
      <c r="M774" s="140"/>
      <c r="N774" s="140"/>
      <c r="O774" s="138"/>
      <c r="P774" s="142"/>
      <c r="Q774" s="138"/>
      <c r="R774" s="182"/>
      <c r="S774" s="138"/>
      <c r="T774" s="138"/>
      <c r="U774" s="138"/>
    </row>
    <row r="775" ht="12.75" customHeight="1">
      <c r="A775" s="138"/>
      <c r="B775" s="138"/>
      <c r="C775" s="138"/>
      <c r="D775" s="138"/>
      <c r="E775" s="54"/>
      <c r="F775" s="138"/>
      <c r="G775" s="138"/>
      <c r="H775" s="138"/>
      <c r="I775" s="138"/>
      <c r="J775" s="138"/>
      <c r="K775" s="138"/>
      <c r="L775" s="138"/>
      <c r="M775" s="140"/>
      <c r="N775" s="140"/>
      <c r="O775" s="138"/>
      <c r="P775" s="142"/>
      <c r="Q775" s="138"/>
      <c r="R775" s="182"/>
      <c r="S775" s="138"/>
      <c r="T775" s="138"/>
      <c r="U775" s="138"/>
    </row>
    <row r="776" ht="12.75" customHeight="1">
      <c r="A776" s="138"/>
      <c r="B776" s="138"/>
      <c r="C776" s="138"/>
      <c r="D776" s="138"/>
      <c r="E776" s="54"/>
      <c r="F776" s="138"/>
      <c r="G776" s="138"/>
      <c r="H776" s="138"/>
      <c r="I776" s="138"/>
      <c r="J776" s="138"/>
      <c r="K776" s="138"/>
      <c r="L776" s="138"/>
      <c r="M776" s="140"/>
      <c r="N776" s="140"/>
      <c r="O776" s="138"/>
      <c r="P776" s="142"/>
      <c r="Q776" s="138"/>
      <c r="R776" s="182"/>
      <c r="S776" s="138"/>
      <c r="T776" s="138"/>
      <c r="U776" s="138"/>
    </row>
    <row r="777" ht="12.75" customHeight="1">
      <c r="A777" s="138"/>
      <c r="B777" s="138"/>
      <c r="C777" s="138"/>
      <c r="D777" s="138"/>
      <c r="E777" s="54"/>
      <c r="F777" s="138"/>
      <c r="G777" s="138"/>
      <c r="H777" s="138"/>
      <c r="I777" s="138"/>
      <c r="J777" s="138"/>
      <c r="K777" s="138"/>
      <c r="L777" s="138"/>
      <c r="M777" s="140"/>
      <c r="N777" s="140"/>
      <c r="O777" s="138"/>
      <c r="P777" s="142"/>
      <c r="Q777" s="138"/>
      <c r="R777" s="182"/>
      <c r="S777" s="138"/>
      <c r="T777" s="138"/>
      <c r="U777" s="138"/>
    </row>
    <row r="778" ht="12.75" customHeight="1">
      <c r="A778" s="138"/>
      <c r="B778" s="138"/>
      <c r="C778" s="138"/>
      <c r="D778" s="138"/>
      <c r="E778" s="54"/>
      <c r="F778" s="138"/>
      <c r="G778" s="138"/>
      <c r="H778" s="138"/>
      <c r="I778" s="138"/>
      <c r="J778" s="138"/>
      <c r="K778" s="138"/>
      <c r="L778" s="138"/>
      <c r="M778" s="140"/>
      <c r="N778" s="140"/>
      <c r="O778" s="138"/>
      <c r="P778" s="142"/>
      <c r="Q778" s="138"/>
      <c r="R778" s="182"/>
      <c r="S778" s="138"/>
      <c r="T778" s="138"/>
      <c r="U778" s="138"/>
    </row>
    <row r="779" ht="12.75" customHeight="1">
      <c r="A779" s="138"/>
      <c r="B779" s="138"/>
      <c r="C779" s="138"/>
      <c r="D779" s="138"/>
      <c r="E779" s="54"/>
      <c r="F779" s="138"/>
      <c r="G779" s="138"/>
      <c r="H779" s="138"/>
      <c r="I779" s="138"/>
      <c r="J779" s="138"/>
      <c r="K779" s="138"/>
      <c r="L779" s="138"/>
      <c r="M779" s="140"/>
      <c r="N779" s="140"/>
      <c r="O779" s="138"/>
      <c r="P779" s="142"/>
      <c r="Q779" s="138"/>
      <c r="R779" s="182"/>
      <c r="S779" s="138"/>
      <c r="T779" s="138"/>
      <c r="U779" s="138"/>
    </row>
    <row r="780" ht="12.75" customHeight="1">
      <c r="A780" s="138"/>
      <c r="B780" s="138"/>
      <c r="C780" s="138"/>
      <c r="D780" s="138"/>
      <c r="E780" s="54"/>
      <c r="F780" s="138"/>
      <c r="G780" s="138"/>
      <c r="H780" s="138"/>
      <c r="I780" s="138"/>
      <c r="J780" s="138"/>
      <c r="K780" s="138"/>
      <c r="L780" s="138"/>
      <c r="M780" s="140"/>
      <c r="N780" s="140"/>
      <c r="O780" s="138"/>
      <c r="P780" s="142"/>
      <c r="Q780" s="138"/>
      <c r="R780" s="182"/>
      <c r="S780" s="138"/>
      <c r="T780" s="138"/>
      <c r="U780" s="138"/>
    </row>
    <row r="781" ht="12.75" customHeight="1">
      <c r="A781" s="138"/>
      <c r="B781" s="138"/>
      <c r="C781" s="138"/>
      <c r="D781" s="138"/>
      <c r="E781" s="54"/>
      <c r="F781" s="138"/>
      <c r="G781" s="138"/>
      <c r="H781" s="138"/>
      <c r="I781" s="138"/>
      <c r="J781" s="138"/>
      <c r="K781" s="138"/>
      <c r="L781" s="138"/>
      <c r="M781" s="140"/>
      <c r="N781" s="140"/>
      <c r="O781" s="138"/>
      <c r="P781" s="142"/>
      <c r="Q781" s="138"/>
      <c r="R781" s="182"/>
      <c r="S781" s="138"/>
      <c r="T781" s="138"/>
      <c r="U781" s="138"/>
    </row>
    <row r="782" ht="12.75" customHeight="1">
      <c r="A782" s="138"/>
      <c r="B782" s="138"/>
      <c r="C782" s="138"/>
      <c r="D782" s="138"/>
      <c r="E782" s="54"/>
      <c r="F782" s="138"/>
      <c r="G782" s="138"/>
      <c r="H782" s="138"/>
      <c r="I782" s="138"/>
      <c r="J782" s="138"/>
      <c r="K782" s="138"/>
      <c r="L782" s="138"/>
      <c r="M782" s="140"/>
      <c r="N782" s="140"/>
      <c r="O782" s="138"/>
      <c r="P782" s="142"/>
      <c r="Q782" s="138"/>
      <c r="R782" s="182"/>
      <c r="S782" s="138"/>
      <c r="T782" s="138"/>
      <c r="U782" s="138"/>
    </row>
    <row r="783" ht="12.75" customHeight="1">
      <c r="A783" s="138"/>
      <c r="B783" s="138"/>
      <c r="C783" s="138"/>
      <c r="D783" s="138"/>
      <c r="E783" s="54"/>
      <c r="F783" s="138"/>
      <c r="G783" s="138"/>
      <c r="H783" s="138"/>
      <c r="I783" s="138"/>
      <c r="J783" s="138"/>
      <c r="K783" s="138"/>
      <c r="L783" s="138"/>
      <c r="M783" s="140"/>
      <c r="N783" s="140"/>
      <c r="O783" s="138"/>
      <c r="P783" s="142"/>
      <c r="Q783" s="138"/>
      <c r="R783" s="182"/>
      <c r="S783" s="138"/>
      <c r="T783" s="138"/>
      <c r="U783" s="138"/>
    </row>
    <row r="784" ht="12.75" customHeight="1">
      <c r="A784" s="138"/>
      <c r="B784" s="138"/>
      <c r="C784" s="138"/>
      <c r="D784" s="138"/>
      <c r="E784" s="54"/>
      <c r="F784" s="138"/>
      <c r="G784" s="138"/>
      <c r="H784" s="138"/>
      <c r="I784" s="138"/>
      <c r="J784" s="138"/>
      <c r="K784" s="138"/>
      <c r="L784" s="138"/>
      <c r="M784" s="140"/>
      <c r="N784" s="140"/>
      <c r="O784" s="138"/>
      <c r="P784" s="142"/>
      <c r="Q784" s="138"/>
      <c r="R784" s="182"/>
      <c r="S784" s="138"/>
      <c r="T784" s="138"/>
      <c r="U784" s="138"/>
    </row>
    <row r="785" ht="12.75" customHeight="1">
      <c r="A785" s="138"/>
      <c r="B785" s="138"/>
      <c r="C785" s="138"/>
      <c r="D785" s="138"/>
      <c r="E785" s="54"/>
      <c r="F785" s="138"/>
      <c r="G785" s="138"/>
      <c r="H785" s="138"/>
      <c r="I785" s="138"/>
      <c r="J785" s="138"/>
      <c r="K785" s="138"/>
      <c r="L785" s="138"/>
      <c r="M785" s="140"/>
      <c r="N785" s="140"/>
      <c r="O785" s="138"/>
      <c r="P785" s="142"/>
      <c r="Q785" s="138"/>
      <c r="R785" s="182"/>
      <c r="S785" s="138"/>
      <c r="T785" s="138"/>
      <c r="U785" s="138"/>
    </row>
    <row r="786" ht="12.75" customHeight="1">
      <c r="A786" s="138"/>
      <c r="B786" s="138"/>
      <c r="C786" s="138"/>
      <c r="D786" s="138"/>
      <c r="E786" s="54"/>
      <c r="F786" s="138"/>
      <c r="G786" s="138"/>
      <c r="H786" s="138"/>
      <c r="I786" s="138"/>
      <c r="J786" s="138"/>
      <c r="K786" s="138"/>
      <c r="L786" s="138"/>
      <c r="M786" s="140"/>
      <c r="N786" s="140"/>
      <c r="O786" s="138"/>
      <c r="P786" s="142"/>
      <c r="Q786" s="138"/>
      <c r="R786" s="182"/>
      <c r="S786" s="138"/>
      <c r="T786" s="138"/>
      <c r="U786" s="138"/>
    </row>
    <row r="787" ht="12.75" customHeight="1">
      <c r="A787" s="138"/>
      <c r="B787" s="138"/>
      <c r="C787" s="138"/>
      <c r="D787" s="138"/>
      <c r="E787" s="54"/>
      <c r="F787" s="138"/>
      <c r="G787" s="138"/>
      <c r="H787" s="138"/>
      <c r="I787" s="138"/>
      <c r="J787" s="138"/>
      <c r="K787" s="138"/>
      <c r="L787" s="138"/>
      <c r="M787" s="140"/>
      <c r="N787" s="140"/>
      <c r="O787" s="138"/>
      <c r="P787" s="142"/>
      <c r="Q787" s="138"/>
      <c r="R787" s="182"/>
      <c r="S787" s="138"/>
      <c r="T787" s="138"/>
      <c r="U787" s="138"/>
    </row>
    <row r="788" ht="12.75" customHeight="1">
      <c r="A788" s="138"/>
      <c r="B788" s="138"/>
      <c r="C788" s="138"/>
      <c r="D788" s="138"/>
      <c r="E788" s="54"/>
      <c r="F788" s="138"/>
      <c r="G788" s="138"/>
      <c r="H788" s="138"/>
      <c r="I788" s="138"/>
      <c r="J788" s="138"/>
      <c r="K788" s="138"/>
      <c r="L788" s="138"/>
      <c r="M788" s="140"/>
      <c r="N788" s="140"/>
      <c r="O788" s="138"/>
      <c r="P788" s="142"/>
      <c r="Q788" s="138"/>
      <c r="R788" s="182"/>
      <c r="S788" s="138"/>
      <c r="T788" s="138"/>
      <c r="U788" s="138"/>
    </row>
    <row r="789" ht="12.75" customHeight="1">
      <c r="A789" s="138"/>
      <c r="B789" s="138"/>
      <c r="C789" s="138"/>
      <c r="D789" s="138"/>
      <c r="E789" s="54"/>
      <c r="F789" s="138"/>
      <c r="G789" s="138"/>
      <c r="H789" s="138"/>
      <c r="I789" s="138"/>
      <c r="J789" s="138"/>
      <c r="K789" s="138"/>
      <c r="L789" s="138"/>
      <c r="M789" s="140"/>
      <c r="N789" s="140"/>
      <c r="O789" s="138"/>
      <c r="P789" s="142"/>
      <c r="Q789" s="138"/>
      <c r="R789" s="182"/>
      <c r="S789" s="138"/>
      <c r="T789" s="138"/>
      <c r="U789" s="138"/>
    </row>
    <row r="790" ht="12.75" customHeight="1">
      <c r="A790" s="138"/>
      <c r="B790" s="138"/>
      <c r="C790" s="138"/>
      <c r="D790" s="138"/>
      <c r="E790" s="54"/>
      <c r="F790" s="138"/>
      <c r="G790" s="138"/>
      <c r="H790" s="138"/>
      <c r="I790" s="138"/>
      <c r="J790" s="138"/>
      <c r="K790" s="138"/>
      <c r="L790" s="138"/>
      <c r="M790" s="140"/>
      <c r="N790" s="140"/>
      <c r="O790" s="138"/>
      <c r="P790" s="142"/>
      <c r="Q790" s="138"/>
      <c r="R790" s="182"/>
      <c r="S790" s="138"/>
      <c r="T790" s="138"/>
      <c r="U790" s="138"/>
    </row>
    <row r="791" ht="12.75" customHeight="1">
      <c r="A791" s="138"/>
      <c r="B791" s="138"/>
      <c r="C791" s="138"/>
      <c r="D791" s="138"/>
      <c r="E791" s="54"/>
      <c r="F791" s="138"/>
      <c r="G791" s="138"/>
      <c r="H791" s="138"/>
      <c r="I791" s="138"/>
      <c r="J791" s="138"/>
      <c r="K791" s="138"/>
      <c r="L791" s="138"/>
      <c r="M791" s="140"/>
      <c r="N791" s="140"/>
      <c r="O791" s="138"/>
      <c r="P791" s="142"/>
      <c r="Q791" s="138"/>
      <c r="R791" s="182"/>
      <c r="S791" s="138"/>
      <c r="T791" s="138"/>
      <c r="U791" s="138"/>
    </row>
    <row r="792" ht="12.75" customHeight="1">
      <c r="A792" s="138"/>
      <c r="B792" s="138"/>
      <c r="C792" s="138"/>
      <c r="D792" s="138"/>
      <c r="E792" s="54"/>
      <c r="F792" s="138"/>
      <c r="G792" s="138"/>
      <c r="H792" s="138"/>
      <c r="I792" s="138"/>
      <c r="J792" s="138"/>
      <c r="K792" s="138"/>
      <c r="L792" s="138"/>
      <c r="M792" s="140"/>
      <c r="N792" s="140"/>
      <c r="O792" s="138"/>
      <c r="P792" s="142"/>
      <c r="Q792" s="138"/>
      <c r="R792" s="182"/>
      <c r="S792" s="138"/>
      <c r="T792" s="138"/>
      <c r="U792" s="138"/>
    </row>
    <row r="793" ht="12.75" customHeight="1">
      <c r="A793" s="138"/>
      <c r="B793" s="138"/>
      <c r="C793" s="138"/>
      <c r="D793" s="138"/>
      <c r="E793" s="54"/>
      <c r="F793" s="138"/>
      <c r="G793" s="138"/>
      <c r="H793" s="138"/>
      <c r="I793" s="138"/>
      <c r="J793" s="138"/>
      <c r="K793" s="138"/>
      <c r="L793" s="138"/>
      <c r="M793" s="140"/>
      <c r="N793" s="140"/>
      <c r="O793" s="138"/>
      <c r="P793" s="142"/>
      <c r="Q793" s="138"/>
      <c r="R793" s="182"/>
      <c r="S793" s="138"/>
      <c r="T793" s="138"/>
      <c r="U793" s="138"/>
    </row>
    <row r="794" ht="12.75" customHeight="1">
      <c r="A794" s="138"/>
      <c r="B794" s="138"/>
      <c r="C794" s="138"/>
      <c r="D794" s="138"/>
      <c r="E794" s="54"/>
      <c r="F794" s="138"/>
      <c r="G794" s="138"/>
      <c r="H794" s="138"/>
      <c r="I794" s="138"/>
      <c r="J794" s="138"/>
      <c r="K794" s="138"/>
      <c r="L794" s="138"/>
      <c r="M794" s="140"/>
      <c r="N794" s="140"/>
      <c r="O794" s="138"/>
      <c r="P794" s="142"/>
      <c r="Q794" s="138"/>
      <c r="R794" s="182"/>
      <c r="S794" s="138"/>
      <c r="T794" s="138"/>
      <c r="U794" s="138"/>
    </row>
    <row r="795" ht="12.75" customHeight="1">
      <c r="A795" s="138"/>
      <c r="B795" s="138"/>
      <c r="C795" s="138"/>
      <c r="D795" s="138"/>
      <c r="E795" s="54"/>
      <c r="F795" s="138"/>
      <c r="G795" s="138"/>
      <c r="H795" s="138"/>
      <c r="I795" s="138"/>
      <c r="J795" s="138"/>
      <c r="K795" s="138"/>
      <c r="L795" s="138"/>
      <c r="M795" s="140"/>
      <c r="N795" s="140"/>
      <c r="O795" s="138"/>
      <c r="P795" s="142"/>
      <c r="Q795" s="138"/>
      <c r="R795" s="182"/>
      <c r="S795" s="138"/>
      <c r="T795" s="138"/>
      <c r="U795" s="138"/>
    </row>
    <row r="796" ht="12.75" customHeight="1">
      <c r="A796" s="138"/>
      <c r="B796" s="138"/>
      <c r="C796" s="138"/>
      <c r="D796" s="138"/>
      <c r="E796" s="54"/>
      <c r="F796" s="138"/>
      <c r="G796" s="138"/>
      <c r="H796" s="138"/>
      <c r="I796" s="138"/>
      <c r="J796" s="138"/>
      <c r="K796" s="138"/>
      <c r="L796" s="138"/>
      <c r="M796" s="140"/>
      <c r="N796" s="140"/>
      <c r="O796" s="138"/>
      <c r="P796" s="142"/>
      <c r="Q796" s="138"/>
      <c r="R796" s="182"/>
      <c r="S796" s="138"/>
      <c r="T796" s="138"/>
      <c r="U796" s="138"/>
    </row>
    <row r="797" ht="12.75" customHeight="1">
      <c r="A797" s="138"/>
      <c r="B797" s="138"/>
      <c r="C797" s="138"/>
      <c r="D797" s="138"/>
      <c r="E797" s="54"/>
      <c r="F797" s="138"/>
      <c r="G797" s="138"/>
      <c r="H797" s="138"/>
      <c r="I797" s="138"/>
      <c r="J797" s="138"/>
      <c r="K797" s="138"/>
      <c r="L797" s="138"/>
      <c r="M797" s="140"/>
      <c r="N797" s="140"/>
      <c r="O797" s="138"/>
      <c r="P797" s="142"/>
      <c r="Q797" s="138"/>
      <c r="R797" s="182"/>
      <c r="S797" s="138"/>
      <c r="T797" s="138"/>
      <c r="U797" s="138"/>
    </row>
    <row r="798" ht="12.75" customHeight="1">
      <c r="A798" s="138"/>
      <c r="B798" s="138"/>
      <c r="C798" s="138"/>
      <c r="D798" s="138"/>
      <c r="E798" s="54"/>
      <c r="F798" s="138"/>
      <c r="G798" s="138"/>
      <c r="H798" s="138"/>
      <c r="I798" s="138"/>
      <c r="J798" s="138"/>
      <c r="K798" s="138"/>
      <c r="L798" s="138"/>
      <c r="M798" s="140"/>
      <c r="N798" s="140"/>
      <c r="O798" s="138"/>
      <c r="P798" s="142"/>
      <c r="Q798" s="138"/>
      <c r="R798" s="182"/>
      <c r="S798" s="138"/>
      <c r="T798" s="138"/>
      <c r="U798" s="138"/>
    </row>
    <row r="799" ht="12.75" customHeight="1">
      <c r="A799" s="138"/>
      <c r="B799" s="138"/>
      <c r="C799" s="138"/>
      <c r="D799" s="138"/>
      <c r="E799" s="54"/>
      <c r="F799" s="138"/>
      <c r="G799" s="138"/>
      <c r="H799" s="138"/>
      <c r="I799" s="138"/>
      <c r="J799" s="138"/>
      <c r="K799" s="138"/>
      <c r="L799" s="138"/>
      <c r="M799" s="140"/>
      <c r="N799" s="140"/>
      <c r="O799" s="138"/>
      <c r="P799" s="142"/>
      <c r="Q799" s="138"/>
      <c r="R799" s="182"/>
      <c r="S799" s="138"/>
      <c r="T799" s="138"/>
      <c r="U799" s="138"/>
    </row>
    <row r="800" ht="12.75" customHeight="1">
      <c r="A800" s="138"/>
      <c r="B800" s="138"/>
      <c r="C800" s="138"/>
      <c r="D800" s="138"/>
      <c r="E800" s="54"/>
      <c r="F800" s="138"/>
      <c r="G800" s="138"/>
      <c r="H800" s="138"/>
      <c r="I800" s="138"/>
      <c r="J800" s="138"/>
      <c r="K800" s="138"/>
      <c r="L800" s="138"/>
      <c r="M800" s="140"/>
      <c r="N800" s="140"/>
      <c r="O800" s="138"/>
      <c r="P800" s="142"/>
      <c r="Q800" s="138"/>
      <c r="R800" s="182"/>
      <c r="S800" s="138"/>
      <c r="T800" s="138"/>
      <c r="U800" s="138"/>
    </row>
    <row r="801" ht="12.75" customHeight="1">
      <c r="A801" s="138"/>
      <c r="B801" s="138"/>
      <c r="C801" s="138"/>
      <c r="D801" s="138"/>
      <c r="E801" s="54"/>
      <c r="F801" s="138"/>
      <c r="G801" s="138"/>
      <c r="H801" s="138"/>
      <c r="I801" s="138"/>
      <c r="J801" s="138"/>
      <c r="K801" s="138"/>
      <c r="L801" s="138"/>
      <c r="M801" s="140"/>
      <c r="N801" s="140"/>
      <c r="O801" s="138"/>
      <c r="P801" s="142"/>
      <c r="Q801" s="138"/>
      <c r="R801" s="182"/>
      <c r="S801" s="138"/>
      <c r="T801" s="138"/>
      <c r="U801" s="138"/>
    </row>
    <row r="802" ht="12.75" customHeight="1">
      <c r="A802" s="138"/>
      <c r="B802" s="138"/>
      <c r="C802" s="138"/>
      <c r="D802" s="138"/>
      <c r="E802" s="54"/>
      <c r="F802" s="138"/>
      <c r="G802" s="138"/>
      <c r="H802" s="138"/>
      <c r="I802" s="138"/>
      <c r="J802" s="138"/>
      <c r="K802" s="138"/>
      <c r="L802" s="138"/>
      <c r="M802" s="140"/>
      <c r="N802" s="140"/>
      <c r="O802" s="138"/>
      <c r="P802" s="142"/>
      <c r="Q802" s="138"/>
      <c r="R802" s="182"/>
      <c r="S802" s="138"/>
      <c r="T802" s="138"/>
      <c r="U802" s="138"/>
    </row>
    <row r="803" ht="12.75" customHeight="1">
      <c r="A803" s="138"/>
      <c r="B803" s="138"/>
      <c r="C803" s="138"/>
      <c r="D803" s="138"/>
      <c r="E803" s="54"/>
      <c r="F803" s="138"/>
      <c r="G803" s="138"/>
      <c r="H803" s="138"/>
      <c r="I803" s="138"/>
      <c r="J803" s="138"/>
      <c r="K803" s="138"/>
      <c r="L803" s="138"/>
      <c r="M803" s="140"/>
      <c r="N803" s="140"/>
      <c r="O803" s="138"/>
      <c r="P803" s="142"/>
      <c r="Q803" s="138"/>
      <c r="R803" s="182"/>
      <c r="S803" s="138"/>
      <c r="T803" s="138"/>
      <c r="U803" s="138"/>
    </row>
    <row r="804" ht="12.75" customHeight="1">
      <c r="A804" s="138"/>
      <c r="B804" s="138"/>
      <c r="C804" s="138"/>
      <c r="D804" s="138"/>
      <c r="E804" s="54"/>
      <c r="F804" s="138"/>
      <c r="G804" s="138"/>
      <c r="H804" s="138"/>
      <c r="I804" s="138"/>
      <c r="J804" s="138"/>
      <c r="K804" s="138"/>
      <c r="L804" s="138"/>
      <c r="M804" s="140"/>
      <c r="N804" s="140"/>
      <c r="O804" s="138"/>
      <c r="P804" s="142"/>
      <c r="Q804" s="138"/>
      <c r="R804" s="182"/>
      <c r="S804" s="138"/>
      <c r="T804" s="138"/>
      <c r="U804" s="138"/>
    </row>
    <row r="805" ht="12.75" customHeight="1">
      <c r="A805" s="138"/>
      <c r="B805" s="138"/>
      <c r="C805" s="138"/>
      <c r="D805" s="138"/>
      <c r="E805" s="54"/>
      <c r="F805" s="138"/>
      <c r="G805" s="138"/>
      <c r="H805" s="138"/>
      <c r="I805" s="138"/>
      <c r="J805" s="138"/>
      <c r="K805" s="138"/>
      <c r="L805" s="138"/>
      <c r="M805" s="140"/>
      <c r="N805" s="140"/>
      <c r="O805" s="138"/>
      <c r="P805" s="142"/>
      <c r="Q805" s="138"/>
      <c r="R805" s="182"/>
      <c r="S805" s="138"/>
      <c r="T805" s="138"/>
      <c r="U805" s="138"/>
    </row>
    <row r="806" ht="12.75" customHeight="1">
      <c r="A806" s="138"/>
      <c r="B806" s="138"/>
      <c r="C806" s="138"/>
      <c r="D806" s="138"/>
      <c r="E806" s="54"/>
      <c r="F806" s="138"/>
      <c r="G806" s="138"/>
      <c r="H806" s="138"/>
      <c r="I806" s="138"/>
      <c r="J806" s="138"/>
      <c r="K806" s="138"/>
      <c r="L806" s="138"/>
      <c r="M806" s="140"/>
      <c r="N806" s="140"/>
      <c r="O806" s="138"/>
      <c r="P806" s="142"/>
      <c r="Q806" s="138"/>
      <c r="R806" s="182"/>
      <c r="S806" s="138"/>
      <c r="T806" s="138"/>
      <c r="U806" s="138"/>
    </row>
    <row r="807" ht="12.75" customHeight="1">
      <c r="A807" s="138"/>
      <c r="B807" s="138"/>
      <c r="C807" s="138"/>
      <c r="D807" s="138"/>
      <c r="E807" s="54"/>
      <c r="F807" s="138"/>
      <c r="G807" s="138"/>
      <c r="H807" s="138"/>
      <c r="I807" s="138"/>
      <c r="J807" s="138"/>
      <c r="K807" s="138"/>
      <c r="L807" s="138"/>
      <c r="M807" s="140"/>
      <c r="N807" s="140"/>
      <c r="O807" s="138"/>
      <c r="P807" s="142"/>
      <c r="Q807" s="138"/>
      <c r="R807" s="182"/>
      <c r="S807" s="138"/>
      <c r="T807" s="138"/>
      <c r="U807" s="138"/>
    </row>
    <row r="808" ht="12.75" customHeight="1">
      <c r="A808" s="138"/>
      <c r="B808" s="138"/>
      <c r="C808" s="138"/>
      <c r="D808" s="138"/>
      <c r="E808" s="54"/>
      <c r="F808" s="138"/>
      <c r="G808" s="138"/>
      <c r="H808" s="138"/>
      <c r="I808" s="138"/>
      <c r="J808" s="138"/>
      <c r="K808" s="138"/>
      <c r="L808" s="138"/>
      <c r="M808" s="140"/>
      <c r="N808" s="140"/>
      <c r="O808" s="138"/>
      <c r="P808" s="142"/>
      <c r="Q808" s="138"/>
      <c r="R808" s="182"/>
      <c r="S808" s="138"/>
      <c r="T808" s="138"/>
      <c r="U808" s="138"/>
    </row>
    <row r="809" ht="12.75" customHeight="1">
      <c r="A809" s="138"/>
      <c r="B809" s="138"/>
      <c r="C809" s="138"/>
      <c r="D809" s="138"/>
      <c r="E809" s="54"/>
      <c r="F809" s="138"/>
      <c r="G809" s="138"/>
      <c r="H809" s="138"/>
      <c r="I809" s="138"/>
      <c r="J809" s="138"/>
      <c r="K809" s="138"/>
      <c r="L809" s="138"/>
      <c r="M809" s="140"/>
      <c r="N809" s="140"/>
      <c r="O809" s="138"/>
      <c r="P809" s="142"/>
      <c r="Q809" s="138"/>
      <c r="R809" s="182"/>
      <c r="S809" s="138"/>
      <c r="T809" s="138"/>
      <c r="U809" s="138"/>
    </row>
    <row r="810" ht="12.75" customHeight="1">
      <c r="A810" s="138"/>
      <c r="B810" s="138"/>
      <c r="C810" s="138"/>
      <c r="D810" s="138"/>
      <c r="E810" s="54"/>
      <c r="F810" s="138"/>
      <c r="G810" s="138"/>
      <c r="H810" s="138"/>
      <c r="I810" s="138"/>
      <c r="J810" s="138"/>
      <c r="K810" s="138"/>
      <c r="L810" s="138"/>
      <c r="M810" s="140"/>
      <c r="N810" s="140"/>
      <c r="O810" s="138"/>
      <c r="P810" s="142"/>
      <c r="Q810" s="138"/>
      <c r="R810" s="182"/>
      <c r="S810" s="138"/>
      <c r="T810" s="138"/>
      <c r="U810" s="138"/>
    </row>
    <row r="811" ht="12.75" customHeight="1">
      <c r="A811" s="138"/>
      <c r="B811" s="138"/>
      <c r="C811" s="138"/>
      <c r="D811" s="138"/>
      <c r="E811" s="54"/>
      <c r="F811" s="138"/>
      <c r="G811" s="138"/>
      <c r="H811" s="138"/>
      <c r="I811" s="138"/>
      <c r="J811" s="138"/>
      <c r="K811" s="138"/>
      <c r="L811" s="138"/>
      <c r="M811" s="140"/>
      <c r="N811" s="140"/>
      <c r="O811" s="138"/>
      <c r="P811" s="142"/>
      <c r="Q811" s="138"/>
      <c r="R811" s="182"/>
      <c r="S811" s="138"/>
      <c r="T811" s="138"/>
      <c r="U811" s="138"/>
    </row>
    <row r="812" ht="12.75" customHeight="1">
      <c r="A812" s="138"/>
      <c r="B812" s="138"/>
      <c r="C812" s="138"/>
      <c r="D812" s="138"/>
      <c r="E812" s="54"/>
      <c r="F812" s="138"/>
      <c r="G812" s="138"/>
      <c r="H812" s="138"/>
      <c r="I812" s="138"/>
      <c r="J812" s="138"/>
      <c r="K812" s="138"/>
      <c r="L812" s="138"/>
      <c r="M812" s="140"/>
      <c r="N812" s="140"/>
      <c r="O812" s="138"/>
      <c r="P812" s="142"/>
      <c r="Q812" s="138"/>
      <c r="R812" s="182"/>
      <c r="S812" s="138"/>
      <c r="T812" s="138"/>
      <c r="U812" s="138"/>
    </row>
    <row r="813" ht="12.75" customHeight="1">
      <c r="A813" s="138"/>
      <c r="B813" s="138"/>
      <c r="C813" s="138"/>
      <c r="D813" s="138"/>
      <c r="E813" s="54"/>
      <c r="F813" s="138"/>
      <c r="G813" s="138"/>
      <c r="H813" s="138"/>
      <c r="I813" s="138"/>
      <c r="J813" s="138"/>
      <c r="K813" s="138"/>
      <c r="L813" s="138"/>
      <c r="M813" s="140"/>
      <c r="N813" s="140"/>
      <c r="O813" s="138"/>
      <c r="P813" s="142"/>
      <c r="Q813" s="138"/>
      <c r="R813" s="182"/>
      <c r="S813" s="138"/>
      <c r="T813" s="138"/>
      <c r="U813" s="138"/>
    </row>
    <row r="814" ht="12.75" customHeight="1">
      <c r="A814" s="138"/>
      <c r="B814" s="138"/>
      <c r="C814" s="138"/>
      <c r="D814" s="138"/>
      <c r="E814" s="54"/>
      <c r="F814" s="138"/>
      <c r="G814" s="138"/>
      <c r="H814" s="138"/>
      <c r="I814" s="138"/>
      <c r="J814" s="138"/>
      <c r="K814" s="138"/>
      <c r="L814" s="138"/>
      <c r="M814" s="140"/>
      <c r="N814" s="140"/>
      <c r="O814" s="138"/>
      <c r="P814" s="142"/>
      <c r="Q814" s="138"/>
      <c r="R814" s="182"/>
      <c r="S814" s="138"/>
      <c r="T814" s="138"/>
      <c r="U814" s="138"/>
    </row>
    <row r="815" ht="12.75" customHeight="1">
      <c r="A815" s="138"/>
      <c r="B815" s="138"/>
      <c r="C815" s="138"/>
      <c r="D815" s="138"/>
      <c r="E815" s="54"/>
      <c r="F815" s="138"/>
      <c r="G815" s="138"/>
      <c r="H815" s="138"/>
      <c r="I815" s="138"/>
      <c r="J815" s="138"/>
      <c r="K815" s="138"/>
      <c r="L815" s="138"/>
      <c r="M815" s="140"/>
      <c r="N815" s="140"/>
      <c r="O815" s="138"/>
      <c r="P815" s="142"/>
      <c r="Q815" s="138"/>
      <c r="R815" s="182"/>
      <c r="S815" s="138"/>
      <c r="T815" s="138"/>
      <c r="U815" s="138"/>
    </row>
    <row r="816" ht="12.75" customHeight="1">
      <c r="A816" s="138"/>
      <c r="B816" s="138"/>
      <c r="C816" s="138"/>
      <c r="D816" s="138"/>
      <c r="E816" s="54"/>
      <c r="F816" s="138"/>
      <c r="G816" s="138"/>
      <c r="H816" s="138"/>
      <c r="I816" s="138"/>
      <c r="J816" s="138"/>
      <c r="K816" s="138"/>
      <c r="L816" s="138"/>
      <c r="M816" s="140"/>
      <c r="N816" s="140"/>
      <c r="O816" s="138"/>
      <c r="P816" s="142"/>
      <c r="Q816" s="138"/>
      <c r="R816" s="182"/>
      <c r="S816" s="138"/>
      <c r="T816" s="138"/>
      <c r="U816" s="138"/>
    </row>
    <row r="817" ht="12.75" customHeight="1">
      <c r="A817" s="138"/>
      <c r="B817" s="138"/>
      <c r="C817" s="138"/>
      <c r="D817" s="138"/>
      <c r="E817" s="54"/>
      <c r="F817" s="138"/>
      <c r="G817" s="138"/>
      <c r="H817" s="138"/>
      <c r="I817" s="138"/>
      <c r="J817" s="138"/>
      <c r="K817" s="138"/>
      <c r="L817" s="138"/>
      <c r="M817" s="140"/>
      <c r="N817" s="140"/>
      <c r="O817" s="138"/>
      <c r="P817" s="142"/>
      <c r="Q817" s="138"/>
      <c r="R817" s="182"/>
      <c r="S817" s="138"/>
      <c r="T817" s="138"/>
      <c r="U817" s="138"/>
    </row>
    <row r="818" ht="12.75" customHeight="1">
      <c r="A818" s="138"/>
      <c r="B818" s="138"/>
      <c r="C818" s="138"/>
      <c r="D818" s="138"/>
      <c r="E818" s="54"/>
      <c r="F818" s="138"/>
      <c r="G818" s="138"/>
      <c r="H818" s="138"/>
      <c r="I818" s="138"/>
      <c r="J818" s="138"/>
      <c r="K818" s="138"/>
      <c r="L818" s="138"/>
      <c r="M818" s="140"/>
      <c r="N818" s="140"/>
      <c r="O818" s="138"/>
      <c r="P818" s="142"/>
      <c r="Q818" s="138"/>
      <c r="R818" s="182"/>
      <c r="S818" s="138"/>
      <c r="T818" s="138"/>
      <c r="U818" s="138"/>
    </row>
    <row r="819" ht="12.75" customHeight="1">
      <c r="A819" s="138"/>
      <c r="B819" s="138"/>
      <c r="C819" s="138"/>
      <c r="D819" s="138"/>
      <c r="E819" s="54"/>
      <c r="F819" s="138"/>
      <c r="G819" s="138"/>
      <c r="H819" s="138"/>
      <c r="I819" s="138"/>
      <c r="J819" s="138"/>
      <c r="K819" s="138"/>
      <c r="L819" s="138"/>
      <c r="M819" s="140"/>
      <c r="N819" s="140"/>
      <c r="O819" s="138"/>
      <c r="P819" s="142"/>
      <c r="Q819" s="138"/>
      <c r="R819" s="182"/>
      <c r="S819" s="138"/>
      <c r="T819" s="138"/>
      <c r="U819" s="138"/>
    </row>
    <row r="820" ht="12.75" customHeight="1">
      <c r="A820" s="138"/>
      <c r="B820" s="138"/>
      <c r="C820" s="138"/>
      <c r="D820" s="138"/>
      <c r="E820" s="54"/>
      <c r="F820" s="138"/>
      <c r="G820" s="138"/>
      <c r="H820" s="138"/>
      <c r="I820" s="138"/>
      <c r="J820" s="138"/>
      <c r="K820" s="138"/>
      <c r="L820" s="138"/>
      <c r="M820" s="140"/>
      <c r="N820" s="140"/>
      <c r="O820" s="138"/>
      <c r="P820" s="142"/>
      <c r="Q820" s="138"/>
      <c r="R820" s="182"/>
      <c r="S820" s="138"/>
      <c r="T820" s="138"/>
      <c r="U820" s="138"/>
    </row>
    <row r="821" ht="12.75" customHeight="1">
      <c r="A821" s="138"/>
      <c r="B821" s="138"/>
      <c r="C821" s="138"/>
      <c r="D821" s="138"/>
      <c r="E821" s="54"/>
      <c r="F821" s="138"/>
      <c r="G821" s="138"/>
      <c r="H821" s="138"/>
      <c r="I821" s="138"/>
      <c r="J821" s="138"/>
      <c r="K821" s="138"/>
      <c r="L821" s="138"/>
      <c r="M821" s="140"/>
      <c r="N821" s="140"/>
      <c r="O821" s="138"/>
      <c r="P821" s="142"/>
      <c r="Q821" s="138"/>
      <c r="R821" s="182"/>
      <c r="S821" s="138"/>
      <c r="T821" s="138"/>
      <c r="U821" s="138"/>
    </row>
    <row r="822" ht="12.75" customHeight="1">
      <c r="A822" s="138"/>
      <c r="B822" s="138"/>
      <c r="C822" s="138"/>
      <c r="D822" s="138"/>
      <c r="E822" s="54"/>
      <c r="F822" s="138"/>
      <c r="G822" s="138"/>
      <c r="H822" s="138"/>
      <c r="I822" s="138"/>
      <c r="J822" s="138"/>
      <c r="K822" s="138"/>
      <c r="L822" s="138"/>
      <c r="M822" s="140"/>
      <c r="N822" s="140"/>
      <c r="O822" s="138"/>
      <c r="P822" s="142"/>
      <c r="Q822" s="138"/>
      <c r="R822" s="182"/>
      <c r="S822" s="138"/>
      <c r="T822" s="138"/>
      <c r="U822" s="138"/>
    </row>
    <row r="823" ht="12.75" customHeight="1">
      <c r="A823" s="138"/>
      <c r="B823" s="138"/>
      <c r="C823" s="138"/>
      <c r="D823" s="138"/>
      <c r="E823" s="54"/>
      <c r="F823" s="138"/>
      <c r="G823" s="138"/>
      <c r="H823" s="138"/>
      <c r="I823" s="138"/>
      <c r="J823" s="138"/>
      <c r="K823" s="138"/>
      <c r="L823" s="138"/>
      <c r="M823" s="140"/>
      <c r="N823" s="140"/>
      <c r="O823" s="138"/>
      <c r="P823" s="142"/>
      <c r="Q823" s="138"/>
      <c r="R823" s="182"/>
      <c r="S823" s="138"/>
      <c r="T823" s="138"/>
      <c r="U823" s="138"/>
    </row>
    <row r="824" ht="12.75" customHeight="1">
      <c r="A824" s="138"/>
      <c r="B824" s="138"/>
      <c r="C824" s="138"/>
      <c r="D824" s="138"/>
      <c r="E824" s="54"/>
      <c r="F824" s="138"/>
      <c r="G824" s="138"/>
      <c r="H824" s="138"/>
      <c r="I824" s="138"/>
      <c r="J824" s="138"/>
      <c r="K824" s="138"/>
      <c r="L824" s="138"/>
      <c r="M824" s="140"/>
      <c r="N824" s="140"/>
      <c r="O824" s="138"/>
      <c r="P824" s="142"/>
      <c r="Q824" s="138"/>
      <c r="R824" s="182"/>
      <c r="S824" s="138"/>
      <c r="T824" s="138"/>
      <c r="U824" s="138"/>
    </row>
    <row r="825" ht="12.75" customHeight="1">
      <c r="A825" s="138"/>
      <c r="B825" s="138"/>
      <c r="C825" s="138"/>
      <c r="D825" s="138"/>
      <c r="E825" s="54"/>
      <c r="F825" s="138"/>
      <c r="G825" s="138"/>
      <c r="H825" s="138"/>
      <c r="I825" s="138"/>
      <c r="J825" s="138"/>
      <c r="K825" s="138"/>
      <c r="L825" s="138"/>
      <c r="M825" s="140"/>
      <c r="N825" s="140"/>
      <c r="O825" s="138"/>
      <c r="P825" s="142"/>
      <c r="Q825" s="138"/>
      <c r="R825" s="182"/>
      <c r="S825" s="138"/>
      <c r="T825" s="138"/>
      <c r="U825" s="138"/>
    </row>
    <row r="826" ht="12.75" customHeight="1">
      <c r="A826" s="138"/>
      <c r="B826" s="138"/>
      <c r="C826" s="138"/>
      <c r="D826" s="138"/>
      <c r="E826" s="54"/>
      <c r="F826" s="138"/>
      <c r="G826" s="138"/>
      <c r="H826" s="138"/>
      <c r="I826" s="138"/>
      <c r="J826" s="138"/>
      <c r="K826" s="138"/>
      <c r="L826" s="138"/>
      <c r="M826" s="140"/>
      <c r="N826" s="140"/>
      <c r="O826" s="138"/>
      <c r="P826" s="142"/>
      <c r="Q826" s="138"/>
      <c r="R826" s="182"/>
      <c r="S826" s="138"/>
      <c r="T826" s="138"/>
      <c r="U826" s="138"/>
    </row>
    <row r="827" ht="12.75" customHeight="1">
      <c r="A827" s="138"/>
      <c r="B827" s="138"/>
      <c r="C827" s="138"/>
      <c r="D827" s="138"/>
      <c r="E827" s="54"/>
      <c r="F827" s="138"/>
      <c r="G827" s="138"/>
      <c r="H827" s="138"/>
      <c r="I827" s="138"/>
      <c r="J827" s="138"/>
      <c r="K827" s="138"/>
      <c r="L827" s="138"/>
      <c r="M827" s="140"/>
      <c r="N827" s="140"/>
      <c r="O827" s="138"/>
      <c r="P827" s="142"/>
      <c r="Q827" s="138"/>
      <c r="R827" s="182"/>
      <c r="S827" s="138"/>
      <c r="T827" s="138"/>
      <c r="U827" s="138"/>
    </row>
    <row r="828" ht="12.75" customHeight="1">
      <c r="A828" s="138"/>
      <c r="B828" s="138"/>
      <c r="C828" s="138"/>
      <c r="D828" s="138"/>
      <c r="E828" s="54"/>
      <c r="F828" s="138"/>
      <c r="G828" s="138"/>
      <c r="H828" s="138"/>
      <c r="I828" s="138"/>
      <c r="J828" s="138"/>
      <c r="K828" s="138"/>
      <c r="L828" s="138"/>
      <c r="M828" s="140"/>
      <c r="N828" s="140"/>
      <c r="O828" s="138"/>
      <c r="P828" s="142"/>
      <c r="Q828" s="138"/>
      <c r="R828" s="182"/>
      <c r="S828" s="138"/>
      <c r="T828" s="138"/>
      <c r="U828" s="138"/>
    </row>
    <row r="829" ht="12.75" customHeight="1">
      <c r="A829" s="138"/>
      <c r="B829" s="138"/>
      <c r="C829" s="138"/>
      <c r="D829" s="138"/>
      <c r="E829" s="54"/>
      <c r="F829" s="138"/>
      <c r="G829" s="138"/>
      <c r="H829" s="138"/>
      <c r="I829" s="138"/>
      <c r="J829" s="138"/>
      <c r="K829" s="138"/>
      <c r="L829" s="138"/>
      <c r="M829" s="140"/>
      <c r="N829" s="140"/>
      <c r="O829" s="138"/>
      <c r="P829" s="142"/>
      <c r="Q829" s="138"/>
      <c r="R829" s="182"/>
      <c r="S829" s="138"/>
      <c r="T829" s="138"/>
      <c r="U829" s="138"/>
    </row>
    <row r="830" ht="12.75" customHeight="1">
      <c r="A830" s="138"/>
      <c r="B830" s="138"/>
      <c r="C830" s="138"/>
      <c r="D830" s="138"/>
      <c r="E830" s="54"/>
      <c r="F830" s="138"/>
      <c r="G830" s="138"/>
      <c r="H830" s="138"/>
      <c r="I830" s="138"/>
      <c r="J830" s="138"/>
      <c r="K830" s="138"/>
      <c r="L830" s="138"/>
      <c r="M830" s="140"/>
      <c r="N830" s="140"/>
      <c r="O830" s="138"/>
      <c r="P830" s="142"/>
      <c r="Q830" s="138"/>
      <c r="R830" s="182"/>
      <c r="S830" s="138"/>
      <c r="T830" s="138"/>
      <c r="U830" s="138"/>
    </row>
    <row r="831" ht="12.75" customHeight="1">
      <c r="A831" s="138"/>
      <c r="B831" s="138"/>
      <c r="C831" s="138"/>
      <c r="D831" s="138"/>
      <c r="E831" s="54"/>
      <c r="F831" s="138"/>
      <c r="G831" s="138"/>
      <c r="H831" s="138"/>
      <c r="I831" s="138"/>
      <c r="J831" s="138"/>
      <c r="K831" s="138"/>
      <c r="L831" s="138"/>
      <c r="M831" s="140"/>
      <c r="N831" s="140"/>
      <c r="O831" s="138"/>
      <c r="P831" s="142"/>
      <c r="Q831" s="138"/>
      <c r="R831" s="182"/>
      <c r="S831" s="138"/>
      <c r="T831" s="138"/>
      <c r="U831" s="138"/>
    </row>
    <row r="832" ht="12.75" customHeight="1">
      <c r="A832" s="138"/>
      <c r="B832" s="138"/>
      <c r="C832" s="138"/>
      <c r="D832" s="138"/>
      <c r="E832" s="54"/>
      <c r="F832" s="138"/>
      <c r="G832" s="138"/>
      <c r="H832" s="138"/>
      <c r="I832" s="138"/>
      <c r="J832" s="138"/>
      <c r="K832" s="138"/>
      <c r="L832" s="138"/>
      <c r="M832" s="140"/>
      <c r="N832" s="140"/>
      <c r="O832" s="138"/>
      <c r="P832" s="142"/>
      <c r="Q832" s="138"/>
      <c r="R832" s="182"/>
      <c r="S832" s="138"/>
      <c r="T832" s="138"/>
      <c r="U832" s="138"/>
    </row>
    <row r="833" ht="12.75" customHeight="1">
      <c r="A833" s="138"/>
      <c r="B833" s="138"/>
      <c r="C833" s="138"/>
      <c r="D833" s="138"/>
      <c r="E833" s="54"/>
      <c r="F833" s="138"/>
      <c r="G833" s="138"/>
      <c r="H833" s="138"/>
      <c r="I833" s="138"/>
      <c r="J833" s="138"/>
      <c r="K833" s="138"/>
      <c r="L833" s="138"/>
      <c r="M833" s="140"/>
      <c r="N833" s="140"/>
      <c r="O833" s="138"/>
      <c r="P833" s="142"/>
      <c r="Q833" s="138"/>
      <c r="R833" s="182"/>
      <c r="S833" s="138"/>
      <c r="T833" s="138"/>
      <c r="U833" s="138"/>
    </row>
    <row r="834" ht="12.75" customHeight="1">
      <c r="A834" s="138"/>
      <c r="B834" s="138"/>
      <c r="C834" s="138"/>
      <c r="D834" s="138"/>
      <c r="E834" s="54"/>
      <c r="F834" s="138"/>
      <c r="G834" s="138"/>
      <c r="H834" s="138"/>
      <c r="I834" s="138"/>
      <c r="J834" s="138"/>
      <c r="K834" s="138"/>
      <c r="L834" s="138"/>
      <c r="M834" s="140"/>
      <c r="N834" s="140"/>
      <c r="O834" s="138"/>
      <c r="P834" s="142"/>
      <c r="Q834" s="138"/>
      <c r="R834" s="182"/>
      <c r="S834" s="138"/>
      <c r="T834" s="138"/>
      <c r="U834" s="138"/>
    </row>
    <row r="835" ht="12.75" customHeight="1">
      <c r="A835" s="138"/>
      <c r="B835" s="138"/>
      <c r="C835" s="138"/>
      <c r="D835" s="138"/>
      <c r="E835" s="54"/>
      <c r="F835" s="138"/>
      <c r="G835" s="138"/>
      <c r="H835" s="138"/>
      <c r="I835" s="138"/>
      <c r="J835" s="138"/>
      <c r="K835" s="138"/>
      <c r="L835" s="138"/>
      <c r="M835" s="140"/>
      <c r="N835" s="140"/>
      <c r="O835" s="138"/>
      <c r="P835" s="142"/>
      <c r="Q835" s="138"/>
      <c r="R835" s="182"/>
      <c r="S835" s="138"/>
      <c r="T835" s="138"/>
      <c r="U835" s="138"/>
    </row>
    <row r="836" ht="12.75" customHeight="1">
      <c r="A836" s="138"/>
      <c r="B836" s="138"/>
      <c r="C836" s="138"/>
      <c r="D836" s="138"/>
      <c r="E836" s="54"/>
      <c r="F836" s="138"/>
      <c r="G836" s="138"/>
      <c r="H836" s="138"/>
      <c r="I836" s="138"/>
      <c r="J836" s="138"/>
      <c r="K836" s="138"/>
      <c r="L836" s="138"/>
      <c r="M836" s="140"/>
      <c r="N836" s="140"/>
      <c r="O836" s="138"/>
      <c r="P836" s="142"/>
      <c r="Q836" s="138"/>
      <c r="R836" s="182"/>
      <c r="S836" s="138"/>
      <c r="T836" s="138"/>
      <c r="U836" s="138"/>
    </row>
    <row r="837" ht="12.75" customHeight="1">
      <c r="A837" s="138"/>
      <c r="B837" s="138"/>
      <c r="C837" s="138"/>
      <c r="D837" s="138"/>
      <c r="E837" s="54"/>
      <c r="F837" s="138"/>
      <c r="G837" s="138"/>
      <c r="H837" s="138"/>
      <c r="I837" s="138"/>
      <c r="J837" s="138"/>
      <c r="K837" s="138"/>
      <c r="L837" s="138"/>
      <c r="M837" s="140"/>
      <c r="N837" s="140"/>
      <c r="O837" s="138"/>
      <c r="P837" s="142"/>
      <c r="Q837" s="138"/>
      <c r="R837" s="182"/>
      <c r="S837" s="138"/>
      <c r="T837" s="138"/>
      <c r="U837" s="138"/>
    </row>
    <row r="838" ht="12.75" customHeight="1">
      <c r="A838" s="138"/>
      <c r="B838" s="138"/>
      <c r="C838" s="138"/>
      <c r="D838" s="138"/>
      <c r="E838" s="54"/>
      <c r="F838" s="138"/>
      <c r="G838" s="138"/>
      <c r="H838" s="138"/>
      <c r="I838" s="138"/>
      <c r="J838" s="138"/>
      <c r="K838" s="138"/>
      <c r="L838" s="138"/>
      <c r="M838" s="140"/>
      <c r="N838" s="140"/>
      <c r="O838" s="138"/>
      <c r="P838" s="142"/>
      <c r="Q838" s="138"/>
      <c r="R838" s="182"/>
      <c r="S838" s="138"/>
      <c r="T838" s="138"/>
      <c r="U838" s="138"/>
    </row>
    <row r="839" ht="12.75" customHeight="1">
      <c r="A839" s="138"/>
      <c r="B839" s="138"/>
      <c r="C839" s="138"/>
      <c r="D839" s="138"/>
      <c r="E839" s="54"/>
      <c r="F839" s="138"/>
      <c r="G839" s="138"/>
      <c r="H839" s="138"/>
      <c r="I839" s="138"/>
      <c r="J839" s="138"/>
      <c r="K839" s="138"/>
      <c r="L839" s="138"/>
      <c r="M839" s="140"/>
      <c r="N839" s="140"/>
      <c r="O839" s="138"/>
      <c r="P839" s="142"/>
      <c r="Q839" s="138"/>
      <c r="R839" s="182"/>
      <c r="S839" s="138"/>
      <c r="T839" s="138"/>
      <c r="U839" s="138"/>
    </row>
    <row r="840" ht="12.75" customHeight="1">
      <c r="A840" s="138"/>
      <c r="B840" s="138"/>
      <c r="C840" s="138"/>
      <c r="D840" s="138"/>
      <c r="E840" s="54"/>
      <c r="F840" s="138"/>
      <c r="G840" s="138"/>
      <c r="H840" s="138"/>
      <c r="I840" s="138"/>
      <c r="J840" s="138"/>
      <c r="K840" s="138"/>
      <c r="L840" s="138"/>
      <c r="M840" s="140"/>
      <c r="N840" s="140"/>
      <c r="O840" s="138"/>
      <c r="P840" s="142"/>
      <c r="Q840" s="138"/>
      <c r="R840" s="182"/>
      <c r="S840" s="138"/>
      <c r="T840" s="138"/>
      <c r="U840" s="138"/>
    </row>
    <row r="841" ht="12.75" customHeight="1">
      <c r="A841" s="138"/>
      <c r="B841" s="138"/>
      <c r="C841" s="138"/>
      <c r="D841" s="138"/>
      <c r="E841" s="54"/>
      <c r="F841" s="138"/>
      <c r="G841" s="138"/>
      <c r="H841" s="138"/>
      <c r="I841" s="138"/>
      <c r="J841" s="138"/>
      <c r="K841" s="138"/>
      <c r="L841" s="138"/>
      <c r="M841" s="140"/>
      <c r="N841" s="140"/>
      <c r="O841" s="138"/>
      <c r="P841" s="142"/>
      <c r="Q841" s="138"/>
      <c r="R841" s="182"/>
      <c r="S841" s="138"/>
      <c r="T841" s="138"/>
      <c r="U841" s="138"/>
    </row>
    <row r="842" ht="12.75" customHeight="1">
      <c r="A842" s="138"/>
      <c r="B842" s="138"/>
      <c r="C842" s="138"/>
      <c r="D842" s="138"/>
      <c r="E842" s="54"/>
      <c r="F842" s="138"/>
      <c r="G842" s="138"/>
      <c r="H842" s="138"/>
      <c r="I842" s="138"/>
      <c r="J842" s="138"/>
      <c r="K842" s="138"/>
      <c r="L842" s="138"/>
      <c r="M842" s="140"/>
      <c r="N842" s="140"/>
      <c r="O842" s="138"/>
      <c r="P842" s="142"/>
      <c r="Q842" s="138"/>
      <c r="R842" s="182"/>
      <c r="S842" s="138"/>
      <c r="T842" s="138"/>
      <c r="U842" s="138"/>
    </row>
    <row r="843" ht="12.75" customHeight="1">
      <c r="A843" s="138"/>
      <c r="B843" s="138"/>
      <c r="C843" s="138"/>
      <c r="D843" s="138"/>
      <c r="E843" s="54"/>
      <c r="F843" s="138"/>
      <c r="G843" s="138"/>
      <c r="H843" s="138"/>
      <c r="I843" s="138"/>
      <c r="J843" s="138"/>
      <c r="K843" s="138"/>
      <c r="L843" s="138"/>
      <c r="M843" s="140"/>
      <c r="N843" s="140"/>
      <c r="O843" s="138"/>
      <c r="P843" s="142"/>
      <c r="Q843" s="138"/>
      <c r="R843" s="182"/>
      <c r="S843" s="138"/>
      <c r="T843" s="138"/>
      <c r="U843" s="138"/>
    </row>
    <row r="844" ht="12.75" customHeight="1">
      <c r="A844" s="138"/>
      <c r="B844" s="138"/>
      <c r="C844" s="138"/>
      <c r="D844" s="138"/>
      <c r="E844" s="54"/>
      <c r="F844" s="138"/>
      <c r="G844" s="138"/>
      <c r="H844" s="138"/>
      <c r="I844" s="138"/>
      <c r="J844" s="138"/>
      <c r="K844" s="138"/>
      <c r="L844" s="138"/>
      <c r="M844" s="140"/>
      <c r="N844" s="140"/>
      <c r="O844" s="138"/>
      <c r="P844" s="142"/>
      <c r="Q844" s="138"/>
      <c r="R844" s="182"/>
      <c r="S844" s="138"/>
      <c r="T844" s="138"/>
      <c r="U844" s="138"/>
    </row>
    <row r="845" ht="12.75" customHeight="1">
      <c r="A845" s="138"/>
      <c r="B845" s="138"/>
      <c r="C845" s="138"/>
      <c r="D845" s="138"/>
      <c r="E845" s="54"/>
      <c r="F845" s="138"/>
      <c r="G845" s="138"/>
      <c r="H845" s="138"/>
      <c r="I845" s="138"/>
      <c r="J845" s="138"/>
      <c r="K845" s="138"/>
      <c r="L845" s="138"/>
      <c r="M845" s="140"/>
      <c r="N845" s="140"/>
      <c r="O845" s="138"/>
      <c r="P845" s="142"/>
      <c r="Q845" s="138"/>
      <c r="R845" s="182"/>
      <c r="S845" s="138"/>
      <c r="T845" s="138"/>
      <c r="U845" s="138"/>
    </row>
    <row r="846" ht="12.75" customHeight="1">
      <c r="A846" s="138"/>
      <c r="B846" s="138"/>
      <c r="C846" s="138"/>
      <c r="D846" s="138"/>
      <c r="E846" s="54"/>
      <c r="F846" s="138"/>
      <c r="G846" s="138"/>
      <c r="H846" s="138"/>
      <c r="I846" s="138"/>
      <c r="J846" s="138"/>
      <c r="K846" s="138"/>
      <c r="L846" s="138"/>
      <c r="M846" s="140"/>
      <c r="N846" s="140"/>
      <c r="O846" s="138"/>
      <c r="P846" s="142"/>
      <c r="Q846" s="138"/>
      <c r="R846" s="182"/>
      <c r="S846" s="138"/>
      <c r="T846" s="138"/>
      <c r="U846" s="138"/>
    </row>
    <row r="847" ht="12.75" customHeight="1">
      <c r="A847" s="138"/>
      <c r="B847" s="138"/>
      <c r="C847" s="138"/>
      <c r="D847" s="138"/>
      <c r="E847" s="54"/>
      <c r="F847" s="138"/>
      <c r="G847" s="138"/>
      <c r="H847" s="138"/>
      <c r="I847" s="138"/>
      <c r="J847" s="138"/>
      <c r="K847" s="138"/>
      <c r="L847" s="138"/>
      <c r="M847" s="140"/>
      <c r="N847" s="140"/>
      <c r="O847" s="138"/>
      <c r="P847" s="142"/>
      <c r="Q847" s="138"/>
      <c r="R847" s="182"/>
      <c r="S847" s="138"/>
      <c r="T847" s="138"/>
      <c r="U847" s="138"/>
    </row>
    <row r="848" ht="12.75" customHeight="1">
      <c r="A848" s="138"/>
      <c r="B848" s="138"/>
      <c r="C848" s="138"/>
      <c r="D848" s="138"/>
      <c r="E848" s="54"/>
      <c r="F848" s="138"/>
      <c r="G848" s="138"/>
      <c r="H848" s="138"/>
      <c r="I848" s="138"/>
      <c r="J848" s="138"/>
      <c r="K848" s="138"/>
      <c r="L848" s="138"/>
      <c r="M848" s="140"/>
      <c r="N848" s="140"/>
      <c r="O848" s="138"/>
      <c r="P848" s="142"/>
      <c r="Q848" s="138"/>
      <c r="R848" s="182"/>
      <c r="S848" s="138"/>
      <c r="T848" s="138"/>
      <c r="U848" s="138"/>
    </row>
    <row r="849" ht="12.75" customHeight="1">
      <c r="A849" s="138"/>
      <c r="B849" s="138"/>
      <c r="C849" s="138"/>
      <c r="D849" s="138"/>
      <c r="E849" s="54"/>
      <c r="F849" s="138"/>
      <c r="G849" s="138"/>
      <c r="H849" s="138"/>
      <c r="I849" s="138"/>
      <c r="J849" s="138"/>
      <c r="K849" s="138"/>
      <c r="L849" s="138"/>
      <c r="M849" s="140"/>
      <c r="N849" s="140"/>
      <c r="O849" s="138"/>
      <c r="P849" s="142"/>
      <c r="Q849" s="138"/>
      <c r="R849" s="182"/>
      <c r="S849" s="138"/>
      <c r="T849" s="138"/>
      <c r="U849" s="138"/>
    </row>
    <row r="850" ht="12.75" customHeight="1">
      <c r="A850" s="138"/>
      <c r="B850" s="138"/>
      <c r="C850" s="138"/>
      <c r="D850" s="138"/>
      <c r="E850" s="54"/>
      <c r="F850" s="138"/>
      <c r="G850" s="138"/>
      <c r="H850" s="138"/>
      <c r="I850" s="138"/>
      <c r="J850" s="138"/>
      <c r="K850" s="138"/>
      <c r="L850" s="138"/>
      <c r="M850" s="140"/>
      <c r="N850" s="140"/>
      <c r="O850" s="138"/>
      <c r="P850" s="142"/>
      <c r="Q850" s="138"/>
      <c r="R850" s="182"/>
      <c r="S850" s="138"/>
      <c r="T850" s="138"/>
      <c r="U850" s="138"/>
    </row>
    <row r="851" ht="12.75" customHeight="1">
      <c r="A851" s="138"/>
      <c r="B851" s="138"/>
      <c r="C851" s="138"/>
      <c r="D851" s="138"/>
      <c r="E851" s="54"/>
      <c r="F851" s="138"/>
      <c r="G851" s="138"/>
      <c r="H851" s="138"/>
      <c r="I851" s="138"/>
      <c r="J851" s="138"/>
      <c r="K851" s="138"/>
      <c r="L851" s="138"/>
      <c r="M851" s="140"/>
      <c r="N851" s="140"/>
      <c r="O851" s="138"/>
      <c r="P851" s="142"/>
      <c r="Q851" s="138"/>
      <c r="R851" s="182"/>
      <c r="S851" s="138"/>
      <c r="T851" s="138"/>
      <c r="U851" s="138"/>
    </row>
    <row r="852" ht="12.75" customHeight="1">
      <c r="A852" s="138"/>
      <c r="B852" s="138"/>
      <c r="C852" s="138"/>
      <c r="D852" s="138"/>
      <c r="E852" s="54"/>
      <c r="F852" s="138"/>
      <c r="G852" s="138"/>
      <c r="H852" s="138"/>
      <c r="I852" s="138"/>
      <c r="J852" s="138"/>
      <c r="K852" s="138"/>
      <c r="L852" s="138"/>
      <c r="M852" s="140"/>
      <c r="N852" s="140"/>
      <c r="O852" s="138"/>
      <c r="P852" s="142"/>
      <c r="Q852" s="138"/>
      <c r="R852" s="182"/>
      <c r="S852" s="138"/>
      <c r="T852" s="138"/>
      <c r="U852" s="138"/>
    </row>
    <row r="853" ht="12.75" customHeight="1">
      <c r="A853" s="138"/>
      <c r="B853" s="138"/>
      <c r="C853" s="138"/>
      <c r="D853" s="138"/>
      <c r="E853" s="54"/>
      <c r="F853" s="138"/>
      <c r="G853" s="138"/>
      <c r="H853" s="138"/>
      <c r="I853" s="138"/>
      <c r="J853" s="138"/>
      <c r="K853" s="138"/>
      <c r="L853" s="138"/>
      <c r="M853" s="140"/>
      <c r="N853" s="140"/>
      <c r="O853" s="138"/>
      <c r="P853" s="142"/>
      <c r="Q853" s="138"/>
      <c r="R853" s="182"/>
      <c r="S853" s="138"/>
      <c r="T853" s="138"/>
      <c r="U853" s="138"/>
    </row>
    <row r="854" ht="12.75" customHeight="1">
      <c r="A854" s="138"/>
      <c r="B854" s="138"/>
      <c r="C854" s="138"/>
      <c r="D854" s="138"/>
      <c r="E854" s="54"/>
      <c r="F854" s="138"/>
      <c r="G854" s="138"/>
      <c r="H854" s="138"/>
      <c r="I854" s="138"/>
      <c r="J854" s="138"/>
      <c r="K854" s="138"/>
      <c r="L854" s="138"/>
      <c r="M854" s="140"/>
      <c r="N854" s="140"/>
      <c r="O854" s="138"/>
      <c r="P854" s="142"/>
      <c r="Q854" s="138"/>
      <c r="R854" s="182"/>
      <c r="S854" s="138"/>
      <c r="T854" s="138"/>
      <c r="U854" s="138"/>
    </row>
    <row r="855" ht="12.75" customHeight="1">
      <c r="A855" s="138"/>
      <c r="B855" s="138"/>
      <c r="C855" s="138"/>
      <c r="D855" s="138"/>
      <c r="E855" s="54"/>
      <c r="F855" s="138"/>
      <c r="G855" s="138"/>
      <c r="H855" s="138"/>
      <c r="I855" s="138"/>
      <c r="J855" s="138"/>
      <c r="K855" s="138"/>
      <c r="L855" s="138"/>
      <c r="M855" s="140"/>
      <c r="N855" s="140"/>
      <c r="O855" s="138"/>
      <c r="P855" s="142"/>
      <c r="Q855" s="138"/>
      <c r="R855" s="182"/>
      <c r="S855" s="138"/>
      <c r="T855" s="138"/>
      <c r="U855" s="138"/>
    </row>
    <row r="856" ht="12.75" customHeight="1">
      <c r="A856" s="138"/>
      <c r="B856" s="138"/>
      <c r="C856" s="138"/>
      <c r="D856" s="138"/>
      <c r="E856" s="54"/>
      <c r="F856" s="138"/>
      <c r="G856" s="138"/>
      <c r="H856" s="138"/>
      <c r="I856" s="138"/>
      <c r="J856" s="138"/>
      <c r="K856" s="138"/>
      <c r="L856" s="138"/>
      <c r="M856" s="140"/>
      <c r="N856" s="140"/>
      <c r="O856" s="138"/>
      <c r="P856" s="142"/>
      <c r="Q856" s="138"/>
      <c r="R856" s="182"/>
      <c r="S856" s="138"/>
      <c r="T856" s="138"/>
      <c r="U856" s="138"/>
    </row>
    <row r="857" ht="12.75" customHeight="1">
      <c r="A857" s="138"/>
      <c r="B857" s="138"/>
      <c r="C857" s="138"/>
      <c r="D857" s="138"/>
      <c r="E857" s="54"/>
      <c r="F857" s="138"/>
      <c r="G857" s="138"/>
      <c r="H857" s="138"/>
      <c r="I857" s="138"/>
      <c r="J857" s="138"/>
      <c r="K857" s="138"/>
      <c r="L857" s="138"/>
      <c r="M857" s="140"/>
      <c r="N857" s="140"/>
      <c r="O857" s="138"/>
      <c r="P857" s="142"/>
      <c r="Q857" s="138"/>
      <c r="R857" s="182"/>
      <c r="S857" s="138"/>
      <c r="T857" s="138"/>
      <c r="U857" s="138"/>
    </row>
    <row r="858" ht="12.75" customHeight="1">
      <c r="A858" s="138"/>
      <c r="B858" s="138"/>
      <c r="C858" s="138"/>
      <c r="D858" s="138"/>
      <c r="E858" s="54"/>
      <c r="F858" s="138"/>
      <c r="G858" s="138"/>
      <c r="H858" s="138"/>
      <c r="I858" s="138"/>
      <c r="J858" s="138"/>
      <c r="K858" s="138"/>
      <c r="L858" s="138"/>
      <c r="M858" s="140"/>
      <c r="N858" s="140"/>
      <c r="O858" s="138"/>
      <c r="P858" s="142"/>
      <c r="Q858" s="138"/>
      <c r="R858" s="182"/>
      <c r="S858" s="138"/>
      <c r="T858" s="138"/>
      <c r="U858" s="138"/>
    </row>
    <row r="859" ht="12.75" customHeight="1">
      <c r="A859" s="138"/>
      <c r="B859" s="138"/>
      <c r="C859" s="138"/>
      <c r="D859" s="138"/>
      <c r="E859" s="54"/>
      <c r="F859" s="138"/>
      <c r="G859" s="138"/>
      <c r="H859" s="138"/>
      <c r="I859" s="138"/>
      <c r="J859" s="138"/>
      <c r="K859" s="138"/>
      <c r="L859" s="138"/>
      <c r="M859" s="140"/>
      <c r="N859" s="140"/>
      <c r="O859" s="138"/>
      <c r="P859" s="142"/>
      <c r="Q859" s="138"/>
      <c r="R859" s="182"/>
      <c r="S859" s="138"/>
      <c r="T859" s="138"/>
      <c r="U859" s="138"/>
    </row>
    <row r="860" ht="12.75" customHeight="1">
      <c r="A860" s="138"/>
      <c r="B860" s="138"/>
      <c r="C860" s="138"/>
      <c r="D860" s="138"/>
      <c r="E860" s="54"/>
      <c r="F860" s="138"/>
      <c r="G860" s="138"/>
      <c r="H860" s="138"/>
      <c r="I860" s="138"/>
      <c r="J860" s="138"/>
      <c r="K860" s="138"/>
      <c r="L860" s="138"/>
      <c r="M860" s="140"/>
      <c r="N860" s="140"/>
      <c r="O860" s="138"/>
      <c r="P860" s="142"/>
      <c r="Q860" s="138"/>
      <c r="R860" s="182"/>
      <c r="S860" s="138"/>
      <c r="T860" s="138"/>
      <c r="U860" s="138"/>
    </row>
    <row r="861" ht="12.75" customHeight="1">
      <c r="A861" s="138"/>
      <c r="B861" s="138"/>
      <c r="C861" s="138"/>
      <c r="D861" s="138"/>
      <c r="E861" s="54"/>
      <c r="F861" s="138"/>
      <c r="G861" s="138"/>
      <c r="H861" s="138"/>
      <c r="I861" s="138"/>
      <c r="J861" s="138"/>
      <c r="K861" s="138"/>
      <c r="L861" s="138"/>
      <c r="M861" s="140"/>
      <c r="N861" s="140"/>
      <c r="O861" s="138"/>
      <c r="P861" s="142"/>
      <c r="Q861" s="138"/>
      <c r="R861" s="182"/>
      <c r="S861" s="138"/>
      <c r="T861" s="138"/>
      <c r="U861" s="138"/>
    </row>
    <row r="862" ht="12.75" customHeight="1">
      <c r="A862" s="138"/>
      <c r="B862" s="138"/>
      <c r="C862" s="138"/>
      <c r="D862" s="138"/>
      <c r="E862" s="54"/>
      <c r="F862" s="138"/>
      <c r="G862" s="138"/>
      <c r="H862" s="138"/>
      <c r="I862" s="138"/>
      <c r="J862" s="138"/>
      <c r="K862" s="138"/>
      <c r="L862" s="138"/>
      <c r="M862" s="140"/>
      <c r="N862" s="140"/>
      <c r="O862" s="138"/>
      <c r="P862" s="142"/>
      <c r="Q862" s="138"/>
      <c r="R862" s="182"/>
      <c r="S862" s="138"/>
      <c r="T862" s="138"/>
      <c r="U862" s="138"/>
    </row>
    <row r="863" ht="12.75" customHeight="1">
      <c r="A863" s="138"/>
      <c r="B863" s="138"/>
      <c r="C863" s="138"/>
      <c r="D863" s="138"/>
      <c r="E863" s="54"/>
      <c r="F863" s="138"/>
      <c r="G863" s="138"/>
      <c r="H863" s="138"/>
      <c r="I863" s="138"/>
      <c r="J863" s="138"/>
      <c r="K863" s="138"/>
      <c r="L863" s="138"/>
      <c r="M863" s="140"/>
      <c r="N863" s="140"/>
      <c r="O863" s="138"/>
      <c r="P863" s="142"/>
      <c r="Q863" s="138"/>
      <c r="R863" s="182"/>
      <c r="S863" s="138"/>
      <c r="T863" s="138"/>
      <c r="U863" s="138"/>
    </row>
    <row r="864" ht="12.75" customHeight="1">
      <c r="A864" s="138"/>
      <c r="B864" s="138"/>
      <c r="C864" s="138"/>
      <c r="D864" s="138"/>
      <c r="E864" s="54"/>
      <c r="F864" s="138"/>
      <c r="G864" s="138"/>
      <c r="H864" s="138"/>
      <c r="I864" s="138"/>
      <c r="J864" s="138"/>
      <c r="K864" s="138"/>
      <c r="L864" s="138"/>
      <c r="M864" s="140"/>
      <c r="N864" s="140"/>
      <c r="O864" s="138"/>
      <c r="P864" s="142"/>
      <c r="Q864" s="138"/>
      <c r="R864" s="182"/>
      <c r="S864" s="138"/>
      <c r="T864" s="138"/>
      <c r="U864" s="138"/>
    </row>
    <row r="865" ht="12.75" customHeight="1">
      <c r="A865" s="138"/>
      <c r="B865" s="138"/>
      <c r="C865" s="138"/>
      <c r="D865" s="138"/>
      <c r="E865" s="54"/>
      <c r="F865" s="138"/>
      <c r="G865" s="138"/>
      <c r="H865" s="138"/>
      <c r="I865" s="138"/>
      <c r="J865" s="138"/>
      <c r="K865" s="138"/>
      <c r="L865" s="138"/>
      <c r="M865" s="140"/>
      <c r="N865" s="140"/>
      <c r="O865" s="138"/>
      <c r="P865" s="142"/>
      <c r="Q865" s="138"/>
      <c r="R865" s="182"/>
      <c r="S865" s="138"/>
      <c r="T865" s="138"/>
      <c r="U865" s="138"/>
    </row>
    <row r="866" ht="12.75" customHeight="1">
      <c r="A866" s="138"/>
      <c r="B866" s="138"/>
      <c r="C866" s="138"/>
      <c r="D866" s="138"/>
      <c r="E866" s="54"/>
      <c r="F866" s="138"/>
      <c r="G866" s="138"/>
      <c r="H866" s="138"/>
      <c r="I866" s="138"/>
      <c r="J866" s="138"/>
      <c r="K866" s="138"/>
      <c r="L866" s="138"/>
      <c r="M866" s="140"/>
      <c r="N866" s="140"/>
      <c r="O866" s="138"/>
      <c r="P866" s="142"/>
      <c r="Q866" s="138"/>
      <c r="R866" s="182"/>
      <c r="S866" s="138"/>
      <c r="T866" s="138"/>
      <c r="U866" s="138"/>
    </row>
    <row r="867" ht="12.75" customHeight="1">
      <c r="A867" s="138"/>
      <c r="B867" s="138"/>
      <c r="C867" s="138"/>
      <c r="D867" s="138"/>
      <c r="E867" s="54"/>
      <c r="F867" s="138"/>
      <c r="G867" s="138"/>
      <c r="H867" s="138"/>
      <c r="I867" s="138"/>
      <c r="J867" s="138"/>
      <c r="K867" s="138"/>
      <c r="L867" s="138"/>
      <c r="M867" s="140"/>
      <c r="N867" s="140"/>
      <c r="O867" s="138"/>
      <c r="P867" s="142"/>
      <c r="Q867" s="138"/>
      <c r="R867" s="182"/>
      <c r="S867" s="138"/>
      <c r="T867" s="138"/>
      <c r="U867" s="138"/>
    </row>
    <row r="868" ht="12.75" customHeight="1">
      <c r="A868" s="138"/>
      <c r="B868" s="138"/>
      <c r="C868" s="138"/>
      <c r="D868" s="138"/>
      <c r="E868" s="54"/>
      <c r="F868" s="138"/>
      <c r="G868" s="138"/>
      <c r="H868" s="138"/>
      <c r="I868" s="138"/>
      <c r="J868" s="138"/>
      <c r="K868" s="138"/>
      <c r="L868" s="138"/>
      <c r="M868" s="140"/>
      <c r="N868" s="140"/>
      <c r="O868" s="138"/>
      <c r="P868" s="142"/>
      <c r="Q868" s="138"/>
      <c r="R868" s="182"/>
      <c r="S868" s="138"/>
      <c r="T868" s="138"/>
      <c r="U868" s="138"/>
    </row>
    <row r="869" ht="12.75" customHeight="1">
      <c r="A869" s="138"/>
      <c r="B869" s="138"/>
      <c r="C869" s="138"/>
      <c r="D869" s="138"/>
      <c r="E869" s="54"/>
      <c r="F869" s="138"/>
      <c r="G869" s="138"/>
      <c r="H869" s="138"/>
      <c r="I869" s="138"/>
      <c r="J869" s="138"/>
      <c r="K869" s="138"/>
      <c r="L869" s="138"/>
      <c r="M869" s="140"/>
      <c r="N869" s="140"/>
      <c r="O869" s="138"/>
      <c r="P869" s="142"/>
      <c r="Q869" s="138"/>
      <c r="R869" s="182"/>
      <c r="S869" s="138"/>
      <c r="T869" s="138"/>
      <c r="U869" s="138"/>
    </row>
    <row r="870" ht="12.75" customHeight="1">
      <c r="A870" s="138"/>
      <c r="B870" s="138"/>
      <c r="C870" s="138"/>
      <c r="D870" s="138"/>
      <c r="E870" s="54"/>
      <c r="F870" s="138"/>
      <c r="G870" s="138"/>
      <c r="H870" s="138"/>
      <c r="I870" s="138"/>
      <c r="J870" s="138"/>
      <c r="K870" s="138"/>
      <c r="L870" s="138"/>
      <c r="M870" s="140"/>
      <c r="N870" s="140"/>
      <c r="O870" s="138"/>
      <c r="P870" s="142"/>
      <c r="Q870" s="138"/>
      <c r="R870" s="182"/>
      <c r="S870" s="138"/>
      <c r="T870" s="138"/>
      <c r="U870" s="138"/>
    </row>
    <row r="871" ht="12.75" customHeight="1">
      <c r="A871" s="138"/>
      <c r="B871" s="138"/>
      <c r="C871" s="138"/>
      <c r="D871" s="138"/>
      <c r="E871" s="54"/>
      <c r="F871" s="138"/>
      <c r="G871" s="138"/>
      <c r="H871" s="138"/>
      <c r="I871" s="138"/>
      <c r="J871" s="138"/>
      <c r="K871" s="138"/>
      <c r="L871" s="138"/>
      <c r="M871" s="140"/>
      <c r="N871" s="140"/>
      <c r="O871" s="138"/>
      <c r="P871" s="142"/>
      <c r="Q871" s="138"/>
      <c r="R871" s="182"/>
      <c r="S871" s="138"/>
      <c r="T871" s="138"/>
      <c r="U871" s="138"/>
    </row>
    <row r="872" ht="12.75" customHeight="1">
      <c r="A872" s="138"/>
      <c r="B872" s="138"/>
      <c r="C872" s="138"/>
      <c r="D872" s="138"/>
      <c r="E872" s="54"/>
      <c r="F872" s="138"/>
      <c r="G872" s="138"/>
      <c r="H872" s="138"/>
      <c r="I872" s="138"/>
      <c r="J872" s="138"/>
      <c r="K872" s="138"/>
      <c r="L872" s="138"/>
      <c r="M872" s="140"/>
      <c r="N872" s="140"/>
      <c r="O872" s="138"/>
      <c r="P872" s="142"/>
      <c r="Q872" s="138"/>
      <c r="R872" s="182"/>
      <c r="S872" s="138"/>
      <c r="T872" s="138"/>
      <c r="U872" s="138"/>
    </row>
    <row r="873" ht="12.75" customHeight="1">
      <c r="A873" s="138"/>
      <c r="B873" s="138"/>
      <c r="C873" s="138"/>
      <c r="D873" s="138"/>
      <c r="E873" s="54"/>
      <c r="F873" s="138"/>
      <c r="G873" s="138"/>
      <c r="H873" s="138"/>
      <c r="I873" s="138"/>
      <c r="J873" s="138"/>
      <c r="K873" s="138"/>
      <c r="L873" s="138"/>
      <c r="M873" s="140"/>
      <c r="N873" s="140"/>
      <c r="O873" s="138"/>
      <c r="P873" s="142"/>
      <c r="Q873" s="138"/>
      <c r="R873" s="182"/>
      <c r="S873" s="138"/>
      <c r="T873" s="138"/>
      <c r="U873" s="138"/>
    </row>
    <row r="874" ht="12.75" customHeight="1">
      <c r="A874" s="138"/>
      <c r="B874" s="138"/>
      <c r="C874" s="138"/>
      <c r="D874" s="138"/>
      <c r="E874" s="54"/>
      <c r="F874" s="138"/>
      <c r="G874" s="138"/>
      <c r="H874" s="138"/>
      <c r="I874" s="138"/>
      <c r="J874" s="138"/>
      <c r="K874" s="138"/>
      <c r="L874" s="138"/>
      <c r="M874" s="140"/>
      <c r="N874" s="140"/>
      <c r="O874" s="138"/>
      <c r="P874" s="142"/>
      <c r="Q874" s="138"/>
      <c r="R874" s="182"/>
      <c r="S874" s="138"/>
      <c r="T874" s="138"/>
      <c r="U874" s="138"/>
    </row>
    <row r="875" ht="12.75" customHeight="1">
      <c r="A875" s="138"/>
      <c r="B875" s="138"/>
      <c r="C875" s="138"/>
      <c r="D875" s="138"/>
      <c r="E875" s="54"/>
      <c r="F875" s="138"/>
      <c r="G875" s="138"/>
      <c r="H875" s="138"/>
      <c r="I875" s="138"/>
      <c r="J875" s="138"/>
      <c r="K875" s="138"/>
      <c r="L875" s="138"/>
      <c r="M875" s="140"/>
      <c r="N875" s="140"/>
      <c r="O875" s="138"/>
      <c r="P875" s="142"/>
      <c r="Q875" s="138"/>
      <c r="R875" s="182"/>
      <c r="S875" s="138"/>
      <c r="T875" s="138"/>
      <c r="U875" s="138"/>
    </row>
    <row r="876" ht="12.75" customHeight="1">
      <c r="A876" s="138"/>
      <c r="B876" s="138"/>
      <c r="C876" s="138"/>
      <c r="D876" s="138"/>
      <c r="E876" s="54"/>
      <c r="F876" s="138"/>
      <c r="G876" s="138"/>
      <c r="H876" s="138"/>
      <c r="I876" s="138"/>
      <c r="J876" s="138"/>
      <c r="K876" s="138"/>
      <c r="L876" s="138"/>
      <c r="M876" s="140"/>
      <c r="N876" s="140"/>
      <c r="O876" s="138"/>
      <c r="P876" s="142"/>
      <c r="Q876" s="138"/>
      <c r="R876" s="182"/>
      <c r="S876" s="138"/>
      <c r="T876" s="138"/>
      <c r="U876" s="138"/>
    </row>
    <row r="877" ht="12.75" customHeight="1">
      <c r="A877" s="138"/>
      <c r="B877" s="138"/>
      <c r="C877" s="138"/>
      <c r="D877" s="138"/>
      <c r="E877" s="54"/>
      <c r="F877" s="138"/>
      <c r="G877" s="138"/>
      <c r="H877" s="138"/>
      <c r="I877" s="138"/>
      <c r="J877" s="138"/>
      <c r="K877" s="138"/>
      <c r="L877" s="138"/>
      <c r="M877" s="140"/>
      <c r="N877" s="140"/>
      <c r="O877" s="138"/>
      <c r="P877" s="142"/>
      <c r="Q877" s="138"/>
      <c r="R877" s="182"/>
      <c r="S877" s="138"/>
      <c r="T877" s="138"/>
      <c r="U877" s="138"/>
    </row>
    <row r="878" ht="12.75" customHeight="1">
      <c r="A878" s="138"/>
      <c r="B878" s="138"/>
      <c r="C878" s="138"/>
      <c r="D878" s="138"/>
      <c r="E878" s="54"/>
      <c r="F878" s="138"/>
      <c r="G878" s="138"/>
      <c r="H878" s="138"/>
      <c r="I878" s="138"/>
      <c r="J878" s="138"/>
      <c r="K878" s="138"/>
      <c r="L878" s="138"/>
      <c r="M878" s="140"/>
      <c r="N878" s="140"/>
      <c r="O878" s="138"/>
      <c r="P878" s="142"/>
      <c r="Q878" s="138"/>
      <c r="R878" s="182"/>
      <c r="S878" s="138"/>
      <c r="T878" s="138"/>
      <c r="U878" s="138"/>
    </row>
    <row r="879" ht="12.75" customHeight="1">
      <c r="A879" s="138"/>
      <c r="B879" s="138"/>
      <c r="C879" s="138"/>
      <c r="D879" s="138"/>
      <c r="E879" s="54"/>
      <c r="F879" s="138"/>
      <c r="G879" s="138"/>
      <c r="H879" s="138"/>
      <c r="I879" s="138"/>
      <c r="J879" s="138"/>
      <c r="K879" s="138"/>
      <c r="L879" s="138"/>
      <c r="M879" s="140"/>
      <c r="N879" s="140"/>
      <c r="O879" s="138"/>
      <c r="P879" s="142"/>
      <c r="Q879" s="138"/>
      <c r="R879" s="182"/>
      <c r="S879" s="138"/>
      <c r="T879" s="138"/>
      <c r="U879" s="138"/>
    </row>
    <row r="880" ht="12.75" customHeight="1">
      <c r="A880" s="138"/>
      <c r="B880" s="138"/>
      <c r="C880" s="138"/>
      <c r="D880" s="138"/>
      <c r="E880" s="54"/>
      <c r="F880" s="138"/>
      <c r="G880" s="138"/>
      <c r="H880" s="138"/>
      <c r="I880" s="138"/>
      <c r="J880" s="138"/>
      <c r="K880" s="138"/>
      <c r="L880" s="138"/>
      <c r="M880" s="140"/>
      <c r="N880" s="140"/>
      <c r="O880" s="138"/>
      <c r="P880" s="142"/>
      <c r="Q880" s="138"/>
      <c r="R880" s="182"/>
      <c r="S880" s="138"/>
      <c r="T880" s="138"/>
      <c r="U880" s="138"/>
    </row>
    <row r="881" ht="12.75" customHeight="1">
      <c r="A881" s="138"/>
      <c r="B881" s="138"/>
      <c r="C881" s="138"/>
      <c r="D881" s="138"/>
      <c r="E881" s="54"/>
      <c r="F881" s="138"/>
      <c r="G881" s="138"/>
      <c r="H881" s="138"/>
      <c r="I881" s="138"/>
      <c r="J881" s="138"/>
      <c r="K881" s="138"/>
      <c r="L881" s="138"/>
      <c r="M881" s="140"/>
      <c r="N881" s="140"/>
      <c r="O881" s="138"/>
      <c r="P881" s="142"/>
      <c r="Q881" s="138"/>
      <c r="R881" s="182"/>
      <c r="S881" s="138"/>
      <c r="T881" s="138"/>
      <c r="U881" s="138"/>
    </row>
    <row r="882" ht="12.75" customHeight="1">
      <c r="A882" s="138"/>
      <c r="B882" s="138"/>
      <c r="C882" s="138"/>
      <c r="D882" s="138"/>
      <c r="E882" s="54"/>
      <c r="F882" s="138"/>
      <c r="G882" s="138"/>
      <c r="H882" s="138"/>
      <c r="I882" s="138"/>
      <c r="J882" s="138"/>
      <c r="K882" s="138"/>
      <c r="L882" s="138"/>
      <c r="M882" s="140"/>
      <c r="N882" s="140"/>
      <c r="O882" s="138"/>
      <c r="P882" s="142"/>
      <c r="Q882" s="138"/>
      <c r="R882" s="182"/>
      <c r="S882" s="138"/>
      <c r="T882" s="138"/>
      <c r="U882" s="138"/>
    </row>
    <row r="883" ht="12.75" customHeight="1">
      <c r="A883" s="138"/>
      <c r="B883" s="138"/>
      <c r="C883" s="138"/>
      <c r="D883" s="138"/>
      <c r="E883" s="54"/>
      <c r="F883" s="138"/>
      <c r="G883" s="138"/>
      <c r="H883" s="138"/>
      <c r="I883" s="138"/>
      <c r="J883" s="138"/>
      <c r="K883" s="138"/>
      <c r="L883" s="138"/>
      <c r="M883" s="140"/>
      <c r="N883" s="140"/>
      <c r="O883" s="138"/>
      <c r="P883" s="142"/>
      <c r="Q883" s="138"/>
      <c r="R883" s="182"/>
      <c r="S883" s="138"/>
      <c r="T883" s="138"/>
      <c r="U883" s="138"/>
    </row>
    <row r="884" ht="12.75" customHeight="1">
      <c r="A884" s="138"/>
      <c r="B884" s="138"/>
      <c r="C884" s="138"/>
      <c r="D884" s="138"/>
      <c r="E884" s="54"/>
      <c r="F884" s="138"/>
      <c r="G884" s="138"/>
      <c r="H884" s="138"/>
      <c r="I884" s="138"/>
      <c r="J884" s="138"/>
      <c r="K884" s="138"/>
      <c r="L884" s="138"/>
      <c r="M884" s="140"/>
      <c r="N884" s="140"/>
      <c r="O884" s="138"/>
      <c r="P884" s="142"/>
      <c r="Q884" s="138"/>
      <c r="R884" s="182"/>
      <c r="S884" s="138"/>
      <c r="T884" s="138"/>
      <c r="U884" s="138"/>
    </row>
    <row r="885" ht="12.75" customHeight="1">
      <c r="A885" s="138"/>
      <c r="B885" s="138"/>
      <c r="C885" s="138"/>
      <c r="D885" s="138"/>
      <c r="E885" s="54"/>
      <c r="F885" s="138"/>
      <c r="G885" s="138"/>
      <c r="H885" s="138"/>
      <c r="I885" s="138"/>
      <c r="J885" s="138"/>
      <c r="K885" s="138"/>
      <c r="L885" s="138"/>
      <c r="M885" s="140"/>
      <c r="N885" s="140"/>
      <c r="O885" s="138"/>
      <c r="P885" s="142"/>
      <c r="Q885" s="138"/>
      <c r="R885" s="182"/>
      <c r="S885" s="138"/>
      <c r="T885" s="138"/>
      <c r="U885" s="138"/>
    </row>
    <row r="886" ht="12.75" customHeight="1">
      <c r="A886" s="138"/>
      <c r="B886" s="138"/>
      <c r="C886" s="138"/>
      <c r="D886" s="138"/>
      <c r="E886" s="54"/>
      <c r="F886" s="138"/>
      <c r="G886" s="138"/>
      <c r="H886" s="138"/>
      <c r="I886" s="138"/>
      <c r="J886" s="138"/>
      <c r="K886" s="138"/>
      <c r="L886" s="138"/>
      <c r="M886" s="140"/>
      <c r="N886" s="140"/>
      <c r="O886" s="138"/>
      <c r="P886" s="142"/>
      <c r="Q886" s="138"/>
      <c r="R886" s="182"/>
      <c r="S886" s="138"/>
      <c r="T886" s="138"/>
      <c r="U886" s="138"/>
    </row>
    <row r="887" ht="12.75" customHeight="1">
      <c r="A887" s="138"/>
      <c r="B887" s="138"/>
      <c r="C887" s="138"/>
      <c r="D887" s="138"/>
      <c r="E887" s="54"/>
      <c r="F887" s="138"/>
      <c r="G887" s="138"/>
      <c r="H887" s="138"/>
      <c r="I887" s="138"/>
      <c r="J887" s="138"/>
      <c r="K887" s="138"/>
      <c r="L887" s="138"/>
      <c r="M887" s="140"/>
      <c r="N887" s="140"/>
      <c r="O887" s="138"/>
      <c r="P887" s="142"/>
      <c r="Q887" s="138"/>
      <c r="R887" s="182"/>
      <c r="S887" s="138"/>
      <c r="T887" s="138"/>
      <c r="U887" s="138"/>
    </row>
    <row r="888" ht="12.75" customHeight="1">
      <c r="A888" s="138"/>
      <c r="B888" s="138"/>
      <c r="C888" s="138"/>
      <c r="D888" s="138"/>
      <c r="E888" s="54"/>
      <c r="F888" s="138"/>
      <c r="G888" s="138"/>
      <c r="H888" s="138"/>
      <c r="I888" s="138"/>
      <c r="J888" s="138"/>
      <c r="K888" s="138"/>
      <c r="L888" s="138"/>
      <c r="M888" s="140"/>
      <c r="N888" s="140"/>
      <c r="O888" s="138"/>
      <c r="P888" s="142"/>
      <c r="Q888" s="138"/>
      <c r="R888" s="182"/>
      <c r="S888" s="138"/>
      <c r="T888" s="138"/>
      <c r="U888" s="138"/>
    </row>
    <row r="889" ht="12.75" customHeight="1">
      <c r="A889" s="138"/>
      <c r="B889" s="138"/>
      <c r="C889" s="138"/>
      <c r="D889" s="138"/>
      <c r="E889" s="54"/>
      <c r="F889" s="138"/>
      <c r="G889" s="138"/>
      <c r="H889" s="138"/>
      <c r="I889" s="138"/>
      <c r="J889" s="138"/>
      <c r="K889" s="138"/>
      <c r="L889" s="138"/>
      <c r="M889" s="140"/>
      <c r="N889" s="140"/>
      <c r="O889" s="138"/>
      <c r="P889" s="142"/>
      <c r="Q889" s="138"/>
      <c r="R889" s="182"/>
      <c r="S889" s="138"/>
      <c r="T889" s="138"/>
      <c r="U889" s="138"/>
    </row>
    <row r="890" ht="12.75" customHeight="1">
      <c r="A890" s="138"/>
      <c r="B890" s="138"/>
      <c r="C890" s="138"/>
      <c r="D890" s="138"/>
      <c r="E890" s="54"/>
      <c r="F890" s="138"/>
      <c r="G890" s="138"/>
      <c r="H890" s="138"/>
      <c r="I890" s="138"/>
      <c r="J890" s="138"/>
      <c r="K890" s="138"/>
      <c r="L890" s="138"/>
      <c r="M890" s="140"/>
      <c r="N890" s="140"/>
      <c r="O890" s="138"/>
      <c r="P890" s="142"/>
      <c r="Q890" s="138"/>
      <c r="R890" s="182"/>
      <c r="S890" s="138"/>
      <c r="T890" s="138"/>
      <c r="U890" s="138"/>
    </row>
    <row r="891" ht="12.75" customHeight="1">
      <c r="A891" s="138"/>
      <c r="B891" s="138"/>
      <c r="C891" s="138"/>
      <c r="D891" s="138"/>
      <c r="E891" s="54"/>
      <c r="F891" s="138"/>
      <c r="G891" s="138"/>
      <c r="H891" s="138"/>
      <c r="I891" s="138"/>
      <c r="J891" s="138"/>
      <c r="K891" s="138"/>
      <c r="L891" s="138"/>
      <c r="M891" s="140"/>
      <c r="N891" s="140"/>
      <c r="O891" s="138"/>
      <c r="P891" s="142"/>
      <c r="Q891" s="138"/>
      <c r="R891" s="182"/>
      <c r="S891" s="138"/>
      <c r="T891" s="138"/>
      <c r="U891" s="138"/>
    </row>
    <row r="892" ht="12.75" customHeight="1">
      <c r="A892" s="138"/>
      <c r="B892" s="138"/>
      <c r="C892" s="138"/>
      <c r="D892" s="138"/>
      <c r="E892" s="54"/>
      <c r="F892" s="138"/>
      <c r="G892" s="138"/>
      <c r="H892" s="138"/>
      <c r="I892" s="138"/>
      <c r="J892" s="138"/>
      <c r="K892" s="138"/>
      <c r="L892" s="138"/>
      <c r="M892" s="140"/>
      <c r="N892" s="140"/>
      <c r="O892" s="138"/>
      <c r="P892" s="142"/>
      <c r="Q892" s="138"/>
      <c r="R892" s="182"/>
      <c r="S892" s="138"/>
      <c r="T892" s="138"/>
      <c r="U892" s="138"/>
    </row>
    <row r="893" ht="12.75" customHeight="1">
      <c r="A893" s="138"/>
      <c r="B893" s="138"/>
      <c r="C893" s="138"/>
      <c r="D893" s="138"/>
      <c r="E893" s="54"/>
      <c r="F893" s="138"/>
      <c r="G893" s="138"/>
      <c r="H893" s="138"/>
      <c r="I893" s="138"/>
      <c r="J893" s="138"/>
      <c r="K893" s="138"/>
      <c r="L893" s="138"/>
      <c r="M893" s="140"/>
      <c r="N893" s="140"/>
      <c r="O893" s="138"/>
      <c r="P893" s="142"/>
      <c r="Q893" s="138"/>
      <c r="R893" s="182"/>
      <c r="S893" s="138"/>
      <c r="T893" s="138"/>
      <c r="U893" s="138"/>
    </row>
    <row r="894" ht="12.75" customHeight="1">
      <c r="A894" s="138"/>
      <c r="B894" s="138"/>
      <c r="C894" s="138"/>
      <c r="D894" s="138"/>
      <c r="E894" s="54"/>
      <c r="F894" s="138"/>
      <c r="G894" s="138"/>
      <c r="H894" s="138"/>
      <c r="I894" s="138"/>
      <c r="J894" s="138"/>
      <c r="K894" s="138"/>
      <c r="L894" s="138"/>
      <c r="M894" s="140"/>
      <c r="N894" s="140"/>
      <c r="O894" s="138"/>
      <c r="P894" s="142"/>
      <c r="Q894" s="138"/>
      <c r="R894" s="182"/>
      <c r="S894" s="138"/>
      <c r="T894" s="138"/>
      <c r="U894" s="138"/>
    </row>
    <row r="895" ht="12.75" customHeight="1">
      <c r="A895" s="138"/>
      <c r="B895" s="138"/>
      <c r="C895" s="138"/>
      <c r="D895" s="138"/>
      <c r="E895" s="54"/>
      <c r="F895" s="138"/>
      <c r="G895" s="138"/>
      <c r="H895" s="138"/>
      <c r="I895" s="138"/>
      <c r="J895" s="138"/>
      <c r="K895" s="138"/>
      <c r="L895" s="138"/>
      <c r="M895" s="140"/>
      <c r="N895" s="140"/>
      <c r="O895" s="138"/>
      <c r="P895" s="142"/>
      <c r="Q895" s="138"/>
      <c r="R895" s="182"/>
      <c r="S895" s="138"/>
      <c r="T895" s="138"/>
      <c r="U895" s="138"/>
    </row>
    <row r="896" ht="12.75" customHeight="1">
      <c r="A896" s="138"/>
      <c r="B896" s="138"/>
      <c r="C896" s="138"/>
      <c r="D896" s="138"/>
      <c r="E896" s="54"/>
      <c r="F896" s="138"/>
      <c r="G896" s="138"/>
      <c r="H896" s="138"/>
      <c r="I896" s="138"/>
      <c r="J896" s="138"/>
      <c r="K896" s="138"/>
      <c r="L896" s="138"/>
      <c r="M896" s="140"/>
      <c r="N896" s="140"/>
      <c r="O896" s="138"/>
      <c r="P896" s="142"/>
      <c r="Q896" s="138"/>
      <c r="R896" s="182"/>
      <c r="S896" s="138"/>
      <c r="T896" s="138"/>
      <c r="U896" s="138"/>
    </row>
    <row r="897" ht="12.75" customHeight="1">
      <c r="A897" s="138"/>
      <c r="B897" s="138"/>
      <c r="C897" s="138"/>
      <c r="D897" s="138"/>
      <c r="E897" s="54"/>
      <c r="F897" s="138"/>
      <c r="G897" s="138"/>
      <c r="H897" s="138"/>
      <c r="I897" s="138"/>
      <c r="J897" s="138"/>
      <c r="K897" s="138"/>
      <c r="L897" s="138"/>
      <c r="M897" s="140"/>
      <c r="N897" s="140"/>
      <c r="O897" s="138"/>
      <c r="P897" s="142"/>
      <c r="Q897" s="138"/>
      <c r="R897" s="182"/>
      <c r="S897" s="138"/>
      <c r="T897" s="138"/>
      <c r="U897" s="138"/>
    </row>
    <row r="898" ht="12.75" customHeight="1">
      <c r="A898" s="138"/>
      <c r="B898" s="138"/>
      <c r="C898" s="138"/>
      <c r="D898" s="138"/>
      <c r="E898" s="54"/>
      <c r="F898" s="138"/>
      <c r="G898" s="138"/>
      <c r="H898" s="138"/>
      <c r="I898" s="138"/>
      <c r="J898" s="138"/>
      <c r="K898" s="138"/>
      <c r="L898" s="138"/>
      <c r="M898" s="140"/>
      <c r="N898" s="140"/>
      <c r="O898" s="138"/>
      <c r="P898" s="142"/>
      <c r="Q898" s="138"/>
      <c r="R898" s="182"/>
      <c r="S898" s="138"/>
      <c r="T898" s="138"/>
      <c r="U898" s="138"/>
    </row>
    <row r="899" ht="12.75" customHeight="1">
      <c r="A899" s="138"/>
      <c r="B899" s="138"/>
      <c r="C899" s="138"/>
      <c r="D899" s="138"/>
      <c r="E899" s="54"/>
      <c r="F899" s="138"/>
      <c r="G899" s="138"/>
      <c r="H899" s="138"/>
      <c r="I899" s="138"/>
      <c r="J899" s="138"/>
      <c r="K899" s="138"/>
      <c r="L899" s="138"/>
      <c r="M899" s="140"/>
      <c r="N899" s="140"/>
      <c r="O899" s="138"/>
      <c r="P899" s="142"/>
      <c r="Q899" s="138"/>
      <c r="R899" s="182"/>
      <c r="S899" s="138"/>
      <c r="T899" s="138"/>
      <c r="U899" s="138"/>
    </row>
    <row r="900" ht="12.75" customHeight="1">
      <c r="A900" s="138"/>
      <c r="B900" s="138"/>
      <c r="C900" s="138"/>
      <c r="D900" s="138"/>
      <c r="E900" s="54"/>
      <c r="F900" s="138"/>
      <c r="G900" s="138"/>
      <c r="H900" s="138"/>
      <c r="I900" s="138"/>
      <c r="J900" s="138"/>
      <c r="K900" s="138"/>
      <c r="L900" s="138"/>
      <c r="M900" s="140"/>
      <c r="N900" s="140"/>
      <c r="O900" s="138"/>
      <c r="P900" s="142"/>
      <c r="Q900" s="138"/>
      <c r="R900" s="182"/>
      <c r="S900" s="138"/>
      <c r="T900" s="138"/>
      <c r="U900" s="138"/>
    </row>
    <row r="901" ht="12.75" customHeight="1">
      <c r="A901" s="138"/>
      <c r="B901" s="138"/>
      <c r="C901" s="138"/>
      <c r="D901" s="138"/>
      <c r="E901" s="54"/>
      <c r="F901" s="138"/>
      <c r="G901" s="138"/>
      <c r="H901" s="138"/>
      <c r="I901" s="138"/>
      <c r="J901" s="138"/>
      <c r="K901" s="138"/>
      <c r="L901" s="138"/>
      <c r="M901" s="140"/>
      <c r="N901" s="140"/>
      <c r="O901" s="138"/>
      <c r="P901" s="142"/>
      <c r="Q901" s="138"/>
      <c r="R901" s="182"/>
      <c r="S901" s="138"/>
      <c r="T901" s="138"/>
      <c r="U901" s="138"/>
    </row>
    <row r="902" ht="12.75" customHeight="1">
      <c r="A902" s="138"/>
      <c r="B902" s="138"/>
      <c r="C902" s="138"/>
      <c r="D902" s="138"/>
      <c r="E902" s="54"/>
      <c r="F902" s="138"/>
      <c r="G902" s="138"/>
      <c r="H902" s="138"/>
      <c r="I902" s="138"/>
      <c r="J902" s="138"/>
      <c r="K902" s="138"/>
      <c r="L902" s="138"/>
      <c r="M902" s="140"/>
      <c r="N902" s="140"/>
      <c r="O902" s="138"/>
      <c r="P902" s="142"/>
      <c r="Q902" s="138"/>
      <c r="R902" s="182"/>
      <c r="S902" s="138"/>
      <c r="T902" s="138"/>
      <c r="U902" s="138"/>
    </row>
    <row r="903" ht="12.75" customHeight="1">
      <c r="A903" s="138"/>
      <c r="B903" s="138"/>
      <c r="C903" s="138"/>
      <c r="D903" s="138"/>
      <c r="E903" s="54"/>
      <c r="F903" s="138"/>
      <c r="G903" s="138"/>
      <c r="H903" s="138"/>
      <c r="I903" s="138"/>
      <c r="J903" s="138"/>
      <c r="K903" s="138"/>
      <c r="L903" s="138"/>
      <c r="M903" s="140"/>
      <c r="N903" s="140"/>
      <c r="O903" s="138"/>
      <c r="P903" s="142"/>
      <c r="Q903" s="138"/>
      <c r="R903" s="182"/>
      <c r="S903" s="138"/>
      <c r="T903" s="138"/>
      <c r="U903" s="138"/>
    </row>
    <row r="904" ht="12.75" customHeight="1">
      <c r="A904" s="138"/>
      <c r="B904" s="138"/>
      <c r="C904" s="138"/>
      <c r="D904" s="138"/>
      <c r="E904" s="54"/>
      <c r="F904" s="138"/>
      <c r="G904" s="138"/>
      <c r="H904" s="138"/>
      <c r="I904" s="138"/>
      <c r="J904" s="138"/>
      <c r="K904" s="138"/>
      <c r="L904" s="138"/>
      <c r="M904" s="140"/>
      <c r="N904" s="140"/>
      <c r="O904" s="138"/>
      <c r="P904" s="142"/>
      <c r="Q904" s="138"/>
      <c r="R904" s="182"/>
      <c r="S904" s="138"/>
      <c r="T904" s="138"/>
      <c r="U904" s="138"/>
    </row>
    <row r="905" ht="12.75" customHeight="1">
      <c r="A905" s="138"/>
      <c r="B905" s="138"/>
      <c r="C905" s="138"/>
      <c r="D905" s="138"/>
      <c r="E905" s="54"/>
      <c r="F905" s="138"/>
      <c r="G905" s="138"/>
      <c r="H905" s="138"/>
      <c r="I905" s="138"/>
      <c r="J905" s="138"/>
      <c r="K905" s="138"/>
      <c r="L905" s="138"/>
      <c r="M905" s="140"/>
      <c r="N905" s="140"/>
      <c r="O905" s="138"/>
      <c r="P905" s="142"/>
      <c r="Q905" s="138"/>
      <c r="R905" s="182"/>
      <c r="S905" s="138"/>
      <c r="T905" s="138"/>
      <c r="U905" s="138"/>
    </row>
    <row r="906" ht="12.75" customHeight="1">
      <c r="A906" s="138"/>
      <c r="B906" s="138"/>
      <c r="C906" s="138"/>
      <c r="D906" s="138"/>
      <c r="E906" s="54"/>
      <c r="F906" s="138"/>
      <c r="G906" s="138"/>
      <c r="H906" s="138"/>
      <c r="I906" s="138"/>
      <c r="J906" s="138"/>
      <c r="K906" s="138"/>
      <c r="L906" s="138"/>
      <c r="M906" s="140"/>
      <c r="N906" s="140"/>
      <c r="O906" s="138"/>
      <c r="P906" s="142"/>
      <c r="Q906" s="138"/>
      <c r="R906" s="182"/>
      <c r="S906" s="138"/>
      <c r="T906" s="138"/>
      <c r="U906" s="138"/>
    </row>
    <row r="907" ht="12.75" customHeight="1">
      <c r="A907" s="138"/>
      <c r="B907" s="138"/>
      <c r="C907" s="138"/>
      <c r="D907" s="138"/>
      <c r="E907" s="54"/>
      <c r="F907" s="138"/>
      <c r="G907" s="138"/>
      <c r="H907" s="138"/>
      <c r="I907" s="138"/>
      <c r="J907" s="138"/>
      <c r="K907" s="138"/>
      <c r="L907" s="138"/>
      <c r="M907" s="140"/>
      <c r="N907" s="140"/>
      <c r="O907" s="138"/>
      <c r="P907" s="142"/>
      <c r="Q907" s="138"/>
      <c r="R907" s="182"/>
      <c r="S907" s="138"/>
      <c r="T907" s="138"/>
      <c r="U907" s="138"/>
    </row>
    <row r="908" ht="12.75" customHeight="1">
      <c r="A908" s="138"/>
      <c r="B908" s="138"/>
      <c r="C908" s="138"/>
      <c r="D908" s="138"/>
      <c r="E908" s="54"/>
      <c r="F908" s="138"/>
      <c r="G908" s="138"/>
      <c r="H908" s="138"/>
      <c r="I908" s="138"/>
      <c r="J908" s="138"/>
      <c r="K908" s="138"/>
      <c r="L908" s="138"/>
      <c r="M908" s="140"/>
      <c r="N908" s="140"/>
      <c r="O908" s="138"/>
      <c r="P908" s="142"/>
      <c r="Q908" s="138"/>
      <c r="R908" s="182"/>
      <c r="S908" s="138"/>
      <c r="T908" s="138"/>
      <c r="U908" s="138"/>
    </row>
    <row r="909" ht="12.75" customHeight="1">
      <c r="A909" s="138"/>
      <c r="B909" s="138"/>
      <c r="C909" s="138"/>
      <c r="D909" s="138"/>
      <c r="E909" s="54"/>
      <c r="F909" s="138"/>
      <c r="G909" s="138"/>
      <c r="H909" s="138"/>
      <c r="I909" s="138"/>
      <c r="J909" s="138"/>
      <c r="K909" s="138"/>
      <c r="L909" s="138"/>
      <c r="M909" s="140"/>
      <c r="N909" s="140"/>
      <c r="O909" s="138"/>
      <c r="P909" s="142"/>
      <c r="Q909" s="138"/>
      <c r="R909" s="182"/>
      <c r="S909" s="138"/>
      <c r="T909" s="138"/>
      <c r="U909" s="138"/>
    </row>
    <row r="910" ht="12.75" customHeight="1">
      <c r="A910" s="138"/>
      <c r="B910" s="138"/>
      <c r="C910" s="138"/>
      <c r="D910" s="138"/>
      <c r="E910" s="54"/>
      <c r="F910" s="138"/>
      <c r="G910" s="138"/>
      <c r="H910" s="138"/>
      <c r="I910" s="138"/>
      <c r="J910" s="138"/>
      <c r="K910" s="138"/>
      <c r="L910" s="138"/>
      <c r="M910" s="140"/>
      <c r="N910" s="140"/>
      <c r="O910" s="138"/>
      <c r="P910" s="142"/>
      <c r="Q910" s="138"/>
      <c r="R910" s="182"/>
      <c r="S910" s="138"/>
      <c r="T910" s="138"/>
      <c r="U910" s="138"/>
    </row>
    <row r="911" ht="12.75" customHeight="1">
      <c r="A911" s="138"/>
      <c r="B911" s="138"/>
      <c r="C911" s="138"/>
      <c r="D911" s="138"/>
      <c r="E911" s="54"/>
      <c r="F911" s="138"/>
      <c r="G911" s="138"/>
      <c r="H911" s="138"/>
      <c r="I911" s="138"/>
      <c r="J911" s="138"/>
      <c r="K911" s="138"/>
      <c r="L911" s="138"/>
      <c r="M911" s="140"/>
      <c r="N911" s="140"/>
      <c r="O911" s="138"/>
      <c r="P911" s="142"/>
      <c r="Q911" s="138"/>
      <c r="R911" s="182"/>
      <c r="S911" s="138"/>
      <c r="T911" s="138"/>
      <c r="U911" s="138"/>
    </row>
    <row r="912" ht="12.75" customHeight="1">
      <c r="A912" s="138"/>
      <c r="B912" s="138"/>
      <c r="C912" s="138"/>
      <c r="D912" s="138"/>
      <c r="E912" s="54"/>
      <c r="F912" s="138"/>
      <c r="G912" s="138"/>
      <c r="H912" s="138"/>
      <c r="I912" s="138"/>
      <c r="J912" s="138"/>
      <c r="K912" s="138"/>
      <c r="L912" s="138"/>
      <c r="M912" s="140"/>
      <c r="N912" s="140"/>
      <c r="O912" s="138"/>
      <c r="P912" s="142"/>
      <c r="Q912" s="138"/>
      <c r="R912" s="182"/>
      <c r="S912" s="138"/>
      <c r="T912" s="138"/>
      <c r="U912" s="138"/>
    </row>
    <row r="913" ht="12.75" customHeight="1">
      <c r="A913" s="138"/>
      <c r="B913" s="138"/>
      <c r="C913" s="138"/>
      <c r="D913" s="138"/>
      <c r="E913" s="54"/>
      <c r="F913" s="138"/>
      <c r="G913" s="138"/>
      <c r="H913" s="138"/>
      <c r="I913" s="138"/>
      <c r="J913" s="138"/>
      <c r="K913" s="138"/>
      <c r="L913" s="138"/>
      <c r="M913" s="140"/>
      <c r="N913" s="140"/>
      <c r="O913" s="138"/>
      <c r="P913" s="142"/>
      <c r="Q913" s="138"/>
      <c r="R913" s="182"/>
      <c r="S913" s="138"/>
      <c r="T913" s="138"/>
      <c r="U913" s="138"/>
    </row>
    <row r="914" ht="12.75" customHeight="1">
      <c r="A914" s="138"/>
      <c r="B914" s="138"/>
      <c r="C914" s="138"/>
      <c r="D914" s="138"/>
      <c r="E914" s="54"/>
      <c r="F914" s="138"/>
      <c r="G914" s="138"/>
      <c r="H914" s="138"/>
      <c r="I914" s="138"/>
      <c r="J914" s="138"/>
      <c r="K914" s="138"/>
      <c r="L914" s="138"/>
      <c r="M914" s="140"/>
      <c r="N914" s="140"/>
      <c r="O914" s="138"/>
      <c r="P914" s="142"/>
      <c r="Q914" s="138"/>
      <c r="R914" s="182"/>
      <c r="S914" s="138"/>
      <c r="T914" s="138"/>
      <c r="U914" s="138"/>
    </row>
    <row r="915" ht="12.75" customHeight="1">
      <c r="A915" s="138"/>
      <c r="B915" s="138"/>
      <c r="C915" s="138"/>
      <c r="D915" s="138"/>
      <c r="E915" s="54"/>
      <c r="F915" s="138"/>
      <c r="G915" s="138"/>
      <c r="H915" s="138"/>
      <c r="I915" s="138"/>
      <c r="J915" s="138"/>
      <c r="K915" s="138"/>
      <c r="L915" s="138"/>
      <c r="M915" s="140"/>
      <c r="N915" s="140"/>
      <c r="O915" s="138"/>
      <c r="P915" s="142"/>
      <c r="Q915" s="138"/>
      <c r="R915" s="182"/>
      <c r="S915" s="138"/>
      <c r="T915" s="138"/>
      <c r="U915" s="138"/>
    </row>
    <row r="916" ht="12.75" customHeight="1">
      <c r="A916" s="138"/>
      <c r="B916" s="138"/>
      <c r="C916" s="138"/>
      <c r="D916" s="138"/>
      <c r="E916" s="54"/>
      <c r="F916" s="138"/>
      <c r="G916" s="138"/>
      <c r="H916" s="138"/>
      <c r="I916" s="138"/>
      <c r="J916" s="138"/>
      <c r="K916" s="138"/>
      <c r="L916" s="138"/>
      <c r="M916" s="140"/>
      <c r="N916" s="140"/>
      <c r="O916" s="138"/>
      <c r="P916" s="142"/>
      <c r="Q916" s="138"/>
      <c r="R916" s="182"/>
      <c r="S916" s="138"/>
      <c r="T916" s="138"/>
      <c r="U916" s="138"/>
    </row>
    <row r="917" ht="12.75" customHeight="1">
      <c r="A917" s="138"/>
      <c r="B917" s="138"/>
      <c r="C917" s="138"/>
      <c r="D917" s="138"/>
      <c r="E917" s="54"/>
      <c r="F917" s="138"/>
      <c r="G917" s="138"/>
      <c r="H917" s="138"/>
      <c r="I917" s="138"/>
      <c r="J917" s="138"/>
      <c r="K917" s="138"/>
      <c r="L917" s="138"/>
      <c r="M917" s="140"/>
      <c r="N917" s="140"/>
      <c r="O917" s="138"/>
      <c r="P917" s="142"/>
      <c r="Q917" s="138"/>
      <c r="R917" s="182"/>
      <c r="S917" s="138"/>
      <c r="T917" s="138"/>
      <c r="U917" s="138"/>
    </row>
    <row r="918" ht="12.75" customHeight="1">
      <c r="A918" s="138"/>
      <c r="B918" s="138"/>
      <c r="C918" s="138"/>
      <c r="D918" s="138"/>
      <c r="E918" s="54"/>
      <c r="F918" s="138"/>
      <c r="G918" s="138"/>
      <c r="H918" s="138"/>
      <c r="I918" s="138"/>
      <c r="J918" s="138"/>
      <c r="K918" s="138"/>
      <c r="L918" s="138"/>
      <c r="M918" s="140"/>
      <c r="N918" s="140"/>
      <c r="O918" s="138"/>
      <c r="P918" s="142"/>
      <c r="Q918" s="138"/>
      <c r="R918" s="182"/>
      <c r="S918" s="138"/>
      <c r="T918" s="138"/>
      <c r="U918" s="138"/>
    </row>
    <row r="919" ht="12.75" customHeight="1">
      <c r="A919" s="138"/>
      <c r="B919" s="138"/>
      <c r="C919" s="138"/>
      <c r="D919" s="138"/>
      <c r="E919" s="54"/>
      <c r="F919" s="138"/>
      <c r="G919" s="138"/>
      <c r="H919" s="138"/>
      <c r="I919" s="138"/>
      <c r="J919" s="138"/>
      <c r="K919" s="138"/>
      <c r="L919" s="138"/>
      <c r="M919" s="140"/>
      <c r="N919" s="140"/>
      <c r="O919" s="138"/>
      <c r="P919" s="142"/>
      <c r="Q919" s="138"/>
      <c r="R919" s="182"/>
      <c r="S919" s="138"/>
      <c r="T919" s="138"/>
      <c r="U919" s="138"/>
    </row>
    <row r="920" ht="12.75" customHeight="1">
      <c r="A920" s="138"/>
      <c r="B920" s="138"/>
      <c r="C920" s="138"/>
      <c r="D920" s="138"/>
      <c r="E920" s="54"/>
      <c r="F920" s="138"/>
      <c r="G920" s="138"/>
      <c r="H920" s="138"/>
      <c r="I920" s="138"/>
      <c r="J920" s="138"/>
      <c r="K920" s="138"/>
      <c r="L920" s="138"/>
      <c r="M920" s="140"/>
      <c r="N920" s="140"/>
      <c r="O920" s="138"/>
      <c r="P920" s="142"/>
      <c r="Q920" s="138"/>
      <c r="R920" s="182"/>
      <c r="S920" s="138"/>
      <c r="T920" s="138"/>
      <c r="U920" s="138"/>
    </row>
    <row r="921" ht="12.75" customHeight="1">
      <c r="A921" s="138"/>
      <c r="B921" s="138"/>
      <c r="C921" s="138"/>
      <c r="D921" s="138"/>
      <c r="E921" s="54"/>
      <c r="F921" s="138"/>
      <c r="G921" s="138"/>
      <c r="H921" s="138"/>
      <c r="I921" s="138"/>
      <c r="J921" s="138"/>
      <c r="K921" s="138"/>
      <c r="L921" s="138"/>
      <c r="M921" s="140"/>
      <c r="N921" s="140"/>
      <c r="O921" s="138"/>
      <c r="P921" s="142"/>
      <c r="Q921" s="138"/>
      <c r="R921" s="182"/>
      <c r="S921" s="138"/>
      <c r="T921" s="138"/>
      <c r="U921" s="138"/>
    </row>
    <row r="922" ht="12.75" customHeight="1">
      <c r="A922" s="138"/>
      <c r="B922" s="138"/>
      <c r="C922" s="138"/>
      <c r="D922" s="138"/>
      <c r="E922" s="54"/>
      <c r="F922" s="138"/>
      <c r="G922" s="138"/>
      <c r="H922" s="138"/>
      <c r="I922" s="138"/>
      <c r="J922" s="138"/>
      <c r="K922" s="138"/>
      <c r="L922" s="138"/>
      <c r="M922" s="140"/>
      <c r="N922" s="140"/>
      <c r="O922" s="138"/>
      <c r="P922" s="142"/>
      <c r="Q922" s="138"/>
      <c r="R922" s="182"/>
      <c r="S922" s="138"/>
      <c r="T922" s="138"/>
      <c r="U922" s="138"/>
    </row>
    <row r="923" ht="12.75" customHeight="1">
      <c r="A923" s="138"/>
      <c r="B923" s="138"/>
      <c r="C923" s="138"/>
      <c r="D923" s="138"/>
      <c r="E923" s="54"/>
      <c r="F923" s="138"/>
      <c r="G923" s="138"/>
      <c r="H923" s="138"/>
      <c r="I923" s="138"/>
      <c r="J923" s="138"/>
      <c r="K923" s="138"/>
      <c r="L923" s="138"/>
      <c r="M923" s="140"/>
      <c r="N923" s="140"/>
      <c r="O923" s="138"/>
      <c r="P923" s="142"/>
      <c r="Q923" s="138"/>
      <c r="R923" s="182"/>
      <c r="S923" s="138"/>
      <c r="T923" s="138"/>
      <c r="U923" s="138"/>
    </row>
    <row r="924" ht="12.75" customHeight="1">
      <c r="A924" s="138"/>
      <c r="B924" s="138"/>
      <c r="C924" s="138"/>
      <c r="D924" s="138"/>
      <c r="E924" s="54"/>
      <c r="F924" s="138"/>
      <c r="G924" s="138"/>
      <c r="H924" s="138"/>
      <c r="I924" s="138"/>
      <c r="J924" s="138"/>
      <c r="K924" s="138"/>
      <c r="L924" s="138"/>
      <c r="M924" s="140"/>
      <c r="N924" s="140"/>
      <c r="O924" s="138"/>
      <c r="P924" s="142"/>
      <c r="Q924" s="138"/>
      <c r="R924" s="182"/>
      <c r="S924" s="138"/>
      <c r="T924" s="138"/>
      <c r="U924" s="138"/>
    </row>
    <row r="925" ht="12.75" customHeight="1">
      <c r="A925" s="138"/>
      <c r="B925" s="138"/>
      <c r="C925" s="138"/>
      <c r="D925" s="138"/>
      <c r="E925" s="54"/>
      <c r="F925" s="138"/>
      <c r="G925" s="138"/>
      <c r="H925" s="138"/>
      <c r="I925" s="138"/>
      <c r="J925" s="138"/>
      <c r="K925" s="138"/>
      <c r="L925" s="138"/>
      <c r="M925" s="140"/>
      <c r="N925" s="140"/>
      <c r="O925" s="138"/>
      <c r="P925" s="142"/>
      <c r="Q925" s="138"/>
      <c r="R925" s="182"/>
      <c r="S925" s="138"/>
      <c r="T925" s="138"/>
      <c r="U925" s="138"/>
    </row>
    <row r="926" ht="12.75" customHeight="1">
      <c r="A926" s="138"/>
      <c r="B926" s="138"/>
      <c r="C926" s="138"/>
      <c r="D926" s="138"/>
      <c r="E926" s="54"/>
      <c r="F926" s="138"/>
      <c r="G926" s="138"/>
      <c r="H926" s="138"/>
      <c r="I926" s="138"/>
      <c r="J926" s="138"/>
      <c r="K926" s="138"/>
      <c r="L926" s="138"/>
      <c r="M926" s="140"/>
      <c r="N926" s="140"/>
      <c r="O926" s="138"/>
      <c r="P926" s="142"/>
      <c r="Q926" s="138"/>
      <c r="R926" s="182"/>
      <c r="S926" s="138"/>
      <c r="T926" s="138"/>
      <c r="U926" s="138"/>
    </row>
    <row r="927" ht="12.75" customHeight="1">
      <c r="A927" s="138"/>
      <c r="B927" s="138"/>
      <c r="C927" s="138"/>
      <c r="D927" s="138"/>
      <c r="E927" s="54"/>
      <c r="F927" s="138"/>
      <c r="G927" s="138"/>
      <c r="H927" s="138"/>
      <c r="I927" s="138"/>
      <c r="J927" s="138"/>
      <c r="K927" s="138"/>
      <c r="L927" s="138"/>
      <c r="M927" s="140"/>
      <c r="N927" s="140"/>
      <c r="O927" s="138"/>
      <c r="P927" s="142"/>
      <c r="Q927" s="138"/>
      <c r="R927" s="182"/>
      <c r="S927" s="138"/>
      <c r="T927" s="138"/>
      <c r="U927" s="138"/>
    </row>
    <row r="928" ht="12.75" customHeight="1">
      <c r="A928" s="138"/>
      <c r="B928" s="138"/>
      <c r="C928" s="138"/>
      <c r="D928" s="138"/>
      <c r="E928" s="54"/>
      <c r="F928" s="138"/>
      <c r="G928" s="138"/>
      <c r="H928" s="138"/>
      <c r="I928" s="138"/>
      <c r="J928" s="138"/>
      <c r="K928" s="138"/>
      <c r="L928" s="138"/>
      <c r="M928" s="140"/>
      <c r="N928" s="140"/>
      <c r="O928" s="138"/>
      <c r="P928" s="142"/>
      <c r="Q928" s="138"/>
      <c r="R928" s="182"/>
      <c r="S928" s="138"/>
      <c r="T928" s="138"/>
      <c r="U928" s="138"/>
    </row>
    <row r="929" ht="12.75" customHeight="1">
      <c r="A929" s="138"/>
      <c r="B929" s="138"/>
      <c r="C929" s="138"/>
      <c r="D929" s="138"/>
      <c r="E929" s="54"/>
      <c r="F929" s="138"/>
      <c r="G929" s="138"/>
      <c r="H929" s="138"/>
      <c r="I929" s="138"/>
      <c r="J929" s="138"/>
      <c r="K929" s="138"/>
      <c r="L929" s="138"/>
      <c r="M929" s="140"/>
      <c r="N929" s="140"/>
      <c r="O929" s="138"/>
      <c r="P929" s="142"/>
      <c r="Q929" s="138"/>
      <c r="R929" s="182"/>
      <c r="S929" s="138"/>
      <c r="T929" s="138"/>
      <c r="U929" s="138"/>
    </row>
    <row r="930" ht="12.75" customHeight="1">
      <c r="A930" s="138"/>
      <c r="B930" s="138"/>
      <c r="C930" s="138"/>
      <c r="D930" s="138"/>
      <c r="E930" s="54"/>
      <c r="F930" s="138"/>
      <c r="G930" s="138"/>
      <c r="H930" s="138"/>
      <c r="I930" s="138"/>
      <c r="J930" s="138"/>
      <c r="K930" s="138"/>
      <c r="L930" s="138"/>
      <c r="M930" s="140"/>
      <c r="N930" s="140"/>
      <c r="O930" s="138"/>
      <c r="P930" s="142"/>
      <c r="Q930" s="138"/>
      <c r="R930" s="182"/>
      <c r="S930" s="138"/>
      <c r="T930" s="138"/>
      <c r="U930" s="138"/>
    </row>
    <row r="931" ht="12.75" customHeight="1">
      <c r="A931" s="138"/>
      <c r="B931" s="138"/>
      <c r="C931" s="138"/>
      <c r="D931" s="138"/>
      <c r="E931" s="54"/>
      <c r="F931" s="138"/>
      <c r="G931" s="138"/>
      <c r="H931" s="138"/>
      <c r="I931" s="138"/>
      <c r="J931" s="138"/>
      <c r="K931" s="138"/>
      <c r="L931" s="138"/>
      <c r="M931" s="140"/>
      <c r="N931" s="140"/>
      <c r="O931" s="138"/>
      <c r="P931" s="142"/>
      <c r="Q931" s="138"/>
      <c r="R931" s="182"/>
      <c r="S931" s="138"/>
      <c r="T931" s="138"/>
      <c r="U931" s="138"/>
    </row>
    <row r="932" ht="12.75" customHeight="1">
      <c r="A932" s="138"/>
      <c r="B932" s="138"/>
      <c r="C932" s="138"/>
      <c r="D932" s="138"/>
      <c r="E932" s="54"/>
      <c r="F932" s="138"/>
      <c r="G932" s="138"/>
      <c r="H932" s="138"/>
      <c r="I932" s="138"/>
      <c r="J932" s="138"/>
      <c r="K932" s="138"/>
      <c r="L932" s="138"/>
      <c r="M932" s="140"/>
      <c r="N932" s="140"/>
      <c r="O932" s="138"/>
      <c r="P932" s="142"/>
      <c r="Q932" s="138"/>
      <c r="R932" s="182"/>
      <c r="S932" s="138"/>
      <c r="T932" s="138"/>
      <c r="U932" s="138"/>
    </row>
    <row r="933" ht="12.75" customHeight="1">
      <c r="A933" s="138"/>
      <c r="B933" s="138"/>
      <c r="C933" s="138"/>
      <c r="D933" s="138"/>
      <c r="E933" s="54"/>
      <c r="F933" s="138"/>
      <c r="G933" s="138"/>
      <c r="H933" s="138"/>
      <c r="I933" s="138"/>
      <c r="J933" s="138"/>
      <c r="K933" s="138"/>
      <c r="L933" s="138"/>
      <c r="M933" s="140"/>
      <c r="N933" s="140"/>
      <c r="O933" s="138"/>
      <c r="P933" s="142"/>
      <c r="Q933" s="138"/>
      <c r="R933" s="182"/>
      <c r="S933" s="138"/>
      <c r="T933" s="138"/>
      <c r="U933" s="138"/>
    </row>
    <row r="934" ht="12.75" customHeight="1">
      <c r="A934" s="138"/>
      <c r="B934" s="138"/>
      <c r="C934" s="138"/>
      <c r="D934" s="138"/>
      <c r="E934" s="54"/>
      <c r="F934" s="138"/>
      <c r="G934" s="138"/>
      <c r="H934" s="138"/>
      <c r="I934" s="138"/>
      <c r="J934" s="138"/>
      <c r="K934" s="138"/>
      <c r="L934" s="138"/>
      <c r="M934" s="140"/>
      <c r="N934" s="140"/>
      <c r="O934" s="138"/>
      <c r="P934" s="142"/>
      <c r="Q934" s="138"/>
      <c r="R934" s="182"/>
      <c r="S934" s="138"/>
      <c r="T934" s="138"/>
      <c r="U934" s="138"/>
    </row>
    <row r="935" ht="12.75" customHeight="1">
      <c r="A935" s="138"/>
      <c r="B935" s="138"/>
      <c r="C935" s="138"/>
      <c r="D935" s="138"/>
      <c r="E935" s="54"/>
      <c r="F935" s="138"/>
      <c r="G935" s="138"/>
      <c r="H935" s="138"/>
      <c r="I935" s="138"/>
      <c r="J935" s="138"/>
      <c r="K935" s="138"/>
      <c r="L935" s="138"/>
      <c r="M935" s="140"/>
      <c r="N935" s="140"/>
      <c r="O935" s="138"/>
      <c r="P935" s="142"/>
      <c r="Q935" s="138"/>
      <c r="R935" s="182"/>
      <c r="S935" s="138"/>
      <c r="T935" s="138"/>
      <c r="U935" s="138"/>
    </row>
    <row r="936" ht="12.75" customHeight="1">
      <c r="A936" s="138"/>
      <c r="B936" s="138"/>
      <c r="C936" s="138"/>
      <c r="D936" s="138"/>
      <c r="E936" s="54"/>
      <c r="F936" s="138"/>
      <c r="G936" s="138"/>
      <c r="H936" s="138"/>
      <c r="I936" s="138"/>
      <c r="J936" s="138"/>
      <c r="K936" s="138"/>
      <c r="L936" s="138"/>
      <c r="M936" s="140"/>
      <c r="N936" s="140"/>
      <c r="O936" s="138"/>
      <c r="P936" s="142"/>
      <c r="Q936" s="138"/>
      <c r="R936" s="182"/>
      <c r="S936" s="138"/>
      <c r="T936" s="138"/>
      <c r="U936" s="138"/>
    </row>
    <row r="937" ht="12.75" customHeight="1">
      <c r="A937" s="138"/>
      <c r="B937" s="138"/>
      <c r="C937" s="138"/>
      <c r="D937" s="138"/>
      <c r="E937" s="54"/>
      <c r="F937" s="138"/>
      <c r="G937" s="138"/>
      <c r="H937" s="138"/>
      <c r="I937" s="138"/>
      <c r="J937" s="138"/>
      <c r="K937" s="138"/>
      <c r="L937" s="138"/>
      <c r="M937" s="140"/>
      <c r="N937" s="140"/>
      <c r="O937" s="138"/>
      <c r="P937" s="142"/>
      <c r="Q937" s="138"/>
      <c r="R937" s="182"/>
      <c r="S937" s="138"/>
      <c r="T937" s="138"/>
      <c r="U937" s="138"/>
    </row>
    <row r="938" ht="12.75" customHeight="1">
      <c r="A938" s="138"/>
      <c r="B938" s="138"/>
      <c r="C938" s="138"/>
      <c r="D938" s="138"/>
      <c r="E938" s="54"/>
      <c r="F938" s="138"/>
      <c r="G938" s="138"/>
      <c r="H938" s="138"/>
      <c r="I938" s="138"/>
      <c r="J938" s="138"/>
      <c r="K938" s="138"/>
      <c r="L938" s="138"/>
      <c r="M938" s="140"/>
      <c r="N938" s="140"/>
      <c r="O938" s="138"/>
      <c r="P938" s="142"/>
      <c r="Q938" s="138"/>
      <c r="R938" s="182"/>
      <c r="S938" s="138"/>
      <c r="T938" s="138"/>
      <c r="U938" s="138"/>
    </row>
    <row r="939" ht="12.75" customHeight="1">
      <c r="A939" s="138"/>
      <c r="B939" s="138"/>
      <c r="C939" s="138"/>
      <c r="D939" s="138"/>
      <c r="E939" s="54"/>
      <c r="F939" s="138"/>
      <c r="G939" s="138"/>
      <c r="H939" s="138"/>
      <c r="I939" s="138"/>
      <c r="J939" s="138"/>
      <c r="K939" s="138"/>
      <c r="L939" s="138"/>
      <c r="M939" s="140"/>
      <c r="N939" s="140"/>
      <c r="O939" s="138"/>
      <c r="P939" s="142"/>
      <c r="Q939" s="138"/>
      <c r="R939" s="182"/>
      <c r="S939" s="138"/>
      <c r="T939" s="138"/>
      <c r="U939" s="138"/>
    </row>
    <row r="940" ht="12.75" customHeight="1">
      <c r="A940" s="138"/>
      <c r="B940" s="138"/>
      <c r="C940" s="138"/>
      <c r="D940" s="138"/>
      <c r="E940" s="54"/>
      <c r="F940" s="138"/>
      <c r="G940" s="138"/>
      <c r="H940" s="138"/>
      <c r="I940" s="138"/>
      <c r="J940" s="138"/>
      <c r="K940" s="138"/>
      <c r="L940" s="138"/>
      <c r="M940" s="140"/>
      <c r="N940" s="140"/>
      <c r="O940" s="138"/>
      <c r="P940" s="142"/>
      <c r="Q940" s="138"/>
      <c r="R940" s="182"/>
      <c r="S940" s="138"/>
      <c r="T940" s="138"/>
      <c r="U940" s="138"/>
    </row>
    <row r="941" ht="12.75" customHeight="1">
      <c r="A941" s="138"/>
      <c r="B941" s="138"/>
      <c r="C941" s="138"/>
      <c r="D941" s="138"/>
      <c r="E941" s="54"/>
      <c r="F941" s="138"/>
      <c r="G941" s="138"/>
      <c r="H941" s="138"/>
      <c r="I941" s="138"/>
      <c r="J941" s="138"/>
      <c r="K941" s="138"/>
      <c r="L941" s="138"/>
      <c r="M941" s="140"/>
      <c r="N941" s="140"/>
      <c r="O941" s="138"/>
      <c r="P941" s="142"/>
      <c r="Q941" s="138"/>
      <c r="R941" s="182"/>
      <c r="S941" s="138"/>
      <c r="T941" s="138"/>
      <c r="U941" s="138"/>
    </row>
    <row r="942" ht="12.75" customHeight="1">
      <c r="A942" s="138"/>
      <c r="B942" s="138"/>
      <c r="C942" s="138"/>
      <c r="D942" s="138"/>
      <c r="E942" s="54"/>
      <c r="F942" s="138"/>
      <c r="G942" s="138"/>
      <c r="H942" s="138"/>
      <c r="I942" s="138"/>
      <c r="J942" s="138"/>
      <c r="K942" s="138"/>
      <c r="L942" s="138"/>
      <c r="M942" s="140"/>
      <c r="N942" s="140"/>
      <c r="O942" s="138"/>
      <c r="P942" s="142"/>
      <c r="Q942" s="138"/>
      <c r="R942" s="182"/>
      <c r="S942" s="138"/>
      <c r="T942" s="138"/>
      <c r="U942" s="138"/>
    </row>
    <row r="943" ht="12.75" customHeight="1">
      <c r="A943" s="138"/>
      <c r="B943" s="138"/>
      <c r="C943" s="138"/>
      <c r="D943" s="138"/>
      <c r="E943" s="54"/>
      <c r="F943" s="138"/>
      <c r="G943" s="138"/>
      <c r="H943" s="138"/>
      <c r="I943" s="138"/>
      <c r="J943" s="138"/>
      <c r="K943" s="138"/>
      <c r="L943" s="138"/>
      <c r="M943" s="140"/>
      <c r="N943" s="140"/>
      <c r="O943" s="138"/>
      <c r="P943" s="142"/>
      <c r="Q943" s="138"/>
      <c r="R943" s="182"/>
      <c r="S943" s="138"/>
      <c r="T943" s="138"/>
      <c r="U943" s="138"/>
    </row>
    <row r="944" ht="12.75" customHeight="1">
      <c r="A944" s="138"/>
      <c r="B944" s="138"/>
      <c r="C944" s="138"/>
      <c r="D944" s="138"/>
      <c r="E944" s="54"/>
      <c r="F944" s="138"/>
      <c r="G944" s="138"/>
      <c r="H944" s="138"/>
      <c r="I944" s="138"/>
      <c r="J944" s="138"/>
      <c r="K944" s="138"/>
      <c r="L944" s="138"/>
      <c r="M944" s="140"/>
      <c r="N944" s="140"/>
      <c r="O944" s="138"/>
      <c r="P944" s="142"/>
      <c r="Q944" s="138"/>
      <c r="R944" s="182"/>
      <c r="S944" s="138"/>
      <c r="T944" s="138"/>
      <c r="U944" s="138"/>
    </row>
    <row r="945" ht="12.75" customHeight="1">
      <c r="A945" s="138"/>
      <c r="B945" s="138"/>
      <c r="C945" s="138"/>
      <c r="D945" s="138"/>
      <c r="E945" s="54"/>
      <c r="F945" s="138"/>
      <c r="G945" s="138"/>
      <c r="H945" s="138"/>
      <c r="I945" s="138"/>
      <c r="J945" s="138"/>
      <c r="K945" s="138"/>
      <c r="L945" s="138"/>
      <c r="M945" s="140"/>
      <c r="N945" s="140"/>
      <c r="O945" s="138"/>
      <c r="P945" s="142"/>
      <c r="Q945" s="138"/>
      <c r="R945" s="182"/>
      <c r="S945" s="138"/>
      <c r="T945" s="138"/>
      <c r="U945" s="138"/>
    </row>
    <row r="946" ht="12.75" customHeight="1">
      <c r="A946" s="138"/>
      <c r="B946" s="138"/>
      <c r="C946" s="138"/>
      <c r="D946" s="138"/>
      <c r="E946" s="54"/>
      <c r="F946" s="138"/>
      <c r="G946" s="138"/>
      <c r="H946" s="138"/>
      <c r="I946" s="138"/>
      <c r="J946" s="138"/>
      <c r="K946" s="138"/>
      <c r="L946" s="138"/>
      <c r="M946" s="140"/>
      <c r="N946" s="140"/>
      <c r="O946" s="138"/>
      <c r="P946" s="142"/>
      <c r="Q946" s="138"/>
      <c r="R946" s="182"/>
      <c r="S946" s="138"/>
      <c r="T946" s="138"/>
      <c r="U946" s="138"/>
    </row>
    <row r="947" ht="12.75" customHeight="1">
      <c r="A947" s="138"/>
      <c r="B947" s="138"/>
      <c r="C947" s="138"/>
      <c r="D947" s="138"/>
      <c r="E947" s="54"/>
      <c r="F947" s="138"/>
      <c r="G947" s="138"/>
      <c r="H947" s="138"/>
      <c r="I947" s="138"/>
      <c r="J947" s="138"/>
      <c r="K947" s="138"/>
      <c r="L947" s="138"/>
      <c r="M947" s="140"/>
      <c r="N947" s="140"/>
      <c r="O947" s="138"/>
      <c r="P947" s="142"/>
      <c r="Q947" s="138"/>
      <c r="R947" s="182"/>
      <c r="S947" s="138"/>
      <c r="T947" s="138"/>
      <c r="U947" s="138"/>
    </row>
    <row r="948" ht="12.75" customHeight="1">
      <c r="A948" s="138"/>
      <c r="B948" s="138"/>
      <c r="C948" s="138"/>
      <c r="D948" s="138"/>
      <c r="E948" s="54"/>
      <c r="F948" s="138"/>
      <c r="G948" s="138"/>
      <c r="H948" s="138"/>
      <c r="I948" s="138"/>
      <c r="J948" s="138"/>
      <c r="K948" s="138"/>
      <c r="L948" s="138"/>
      <c r="M948" s="140"/>
      <c r="N948" s="140"/>
      <c r="O948" s="138"/>
      <c r="P948" s="142"/>
      <c r="Q948" s="138"/>
      <c r="R948" s="182"/>
      <c r="S948" s="138"/>
      <c r="T948" s="138"/>
      <c r="U948" s="138"/>
    </row>
    <row r="949" ht="12.75" customHeight="1">
      <c r="A949" s="138"/>
      <c r="B949" s="138"/>
      <c r="C949" s="138"/>
      <c r="D949" s="138"/>
      <c r="E949" s="54"/>
      <c r="F949" s="138"/>
      <c r="G949" s="138"/>
      <c r="H949" s="138"/>
      <c r="I949" s="138"/>
      <c r="J949" s="138"/>
      <c r="K949" s="138"/>
      <c r="L949" s="138"/>
      <c r="M949" s="140"/>
      <c r="N949" s="140"/>
      <c r="O949" s="138"/>
      <c r="P949" s="142"/>
      <c r="Q949" s="138"/>
      <c r="R949" s="182"/>
      <c r="S949" s="138"/>
      <c r="T949" s="138"/>
      <c r="U949" s="138"/>
    </row>
    <row r="950" ht="12.75" customHeight="1">
      <c r="A950" s="138"/>
      <c r="B950" s="138"/>
      <c r="C950" s="138"/>
      <c r="D950" s="138"/>
      <c r="E950" s="54"/>
      <c r="F950" s="138"/>
      <c r="G950" s="138"/>
      <c r="H950" s="138"/>
      <c r="I950" s="138"/>
      <c r="J950" s="138"/>
      <c r="K950" s="138"/>
      <c r="L950" s="138"/>
      <c r="M950" s="140"/>
      <c r="N950" s="140"/>
      <c r="O950" s="138"/>
      <c r="P950" s="142"/>
      <c r="Q950" s="138"/>
      <c r="R950" s="182"/>
      <c r="S950" s="138"/>
      <c r="T950" s="138"/>
      <c r="U950" s="138"/>
    </row>
    <row r="951" ht="12.75" customHeight="1">
      <c r="A951" s="138"/>
      <c r="B951" s="138"/>
      <c r="C951" s="138"/>
      <c r="D951" s="138"/>
      <c r="E951" s="54"/>
      <c r="F951" s="138"/>
      <c r="G951" s="138"/>
      <c r="H951" s="138"/>
      <c r="I951" s="138"/>
      <c r="J951" s="138"/>
      <c r="K951" s="138"/>
      <c r="L951" s="138"/>
      <c r="M951" s="140"/>
      <c r="N951" s="140"/>
      <c r="O951" s="138"/>
      <c r="P951" s="142"/>
      <c r="Q951" s="138"/>
      <c r="R951" s="182"/>
      <c r="S951" s="138"/>
      <c r="T951" s="138"/>
      <c r="U951" s="138"/>
    </row>
    <row r="952" ht="12.75" customHeight="1">
      <c r="A952" s="138"/>
      <c r="B952" s="138"/>
      <c r="C952" s="138"/>
      <c r="D952" s="138"/>
      <c r="E952" s="54"/>
      <c r="F952" s="138"/>
      <c r="G952" s="138"/>
      <c r="H952" s="138"/>
      <c r="I952" s="138"/>
      <c r="J952" s="138"/>
      <c r="K952" s="138"/>
      <c r="L952" s="138"/>
      <c r="M952" s="140"/>
      <c r="N952" s="140"/>
      <c r="O952" s="138"/>
      <c r="P952" s="142"/>
      <c r="Q952" s="138"/>
      <c r="R952" s="182"/>
      <c r="S952" s="138"/>
      <c r="T952" s="138"/>
      <c r="U952" s="138"/>
    </row>
    <row r="953" ht="12.75" customHeight="1">
      <c r="A953" s="138"/>
      <c r="B953" s="138"/>
      <c r="C953" s="138"/>
      <c r="D953" s="138"/>
      <c r="E953" s="54"/>
      <c r="F953" s="138"/>
      <c r="G953" s="138"/>
      <c r="H953" s="138"/>
      <c r="I953" s="138"/>
      <c r="J953" s="138"/>
      <c r="K953" s="138"/>
      <c r="L953" s="138"/>
      <c r="M953" s="140"/>
      <c r="N953" s="140"/>
      <c r="O953" s="138"/>
      <c r="P953" s="142"/>
      <c r="Q953" s="138"/>
      <c r="R953" s="182"/>
      <c r="S953" s="138"/>
      <c r="T953" s="138"/>
      <c r="U953" s="138"/>
    </row>
    <row r="954" ht="12.75" customHeight="1">
      <c r="A954" s="138"/>
      <c r="B954" s="138"/>
      <c r="C954" s="138"/>
      <c r="D954" s="138"/>
      <c r="E954" s="54"/>
      <c r="F954" s="138"/>
      <c r="G954" s="138"/>
      <c r="H954" s="138"/>
      <c r="I954" s="138"/>
      <c r="J954" s="138"/>
      <c r="K954" s="138"/>
      <c r="L954" s="138"/>
      <c r="M954" s="140"/>
      <c r="N954" s="140"/>
      <c r="O954" s="138"/>
      <c r="P954" s="142"/>
      <c r="Q954" s="138"/>
      <c r="R954" s="182"/>
      <c r="S954" s="138"/>
      <c r="T954" s="138"/>
      <c r="U954" s="138"/>
    </row>
    <row r="955" ht="12.75" customHeight="1">
      <c r="A955" s="138"/>
      <c r="B955" s="138"/>
      <c r="C955" s="138"/>
      <c r="D955" s="138"/>
      <c r="E955" s="54"/>
      <c r="F955" s="138"/>
      <c r="G955" s="138"/>
      <c r="H955" s="138"/>
      <c r="I955" s="138"/>
      <c r="J955" s="138"/>
      <c r="K955" s="138"/>
      <c r="L955" s="138"/>
      <c r="M955" s="140"/>
      <c r="N955" s="140"/>
      <c r="O955" s="138"/>
      <c r="P955" s="142"/>
      <c r="Q955" s="138"/>
      <c r="R955" s="182"/>
      <c r="S955" s="138"/>
      <c r="T955" s="138"/>
      <c r="U955" s="138"/>
    </row>
    <row r="956" ht="12.75" customHeight="1">
      <c r="A956" s="138"/>
      <c r="B956" s="138"/>
      <c r="C956" s="138"/>
      <c r="D956" s="138"/>
      <c r="E956" s="54"/>
      <c r="F956" s="138"/>
      <c r="G956" s="138"/>
      <c r="H956" s="138"/>
      <c r="I956" s="138"/>
      <c r="J956" s="138"/>
      <c r="K956" s="138"/>
      <c r="L956" s="138"/>
      <c r="M956" s="140"/>
      <c r="N956" s="140"/>
      <c r="O956" s="138"/>
      <c r="P956" s="142"/>
      <c r="Q956" s="138"/>
      <c r="R956" s="182"/>
      <c r="S956" s="138"/>
      <c r="T956" s="138"/>
      <c r="U956" s="138"/>
    </row>
    <row r="957" ht="12.75" customHeight="1">
      <c r="A957" s="138"/>
      <c r="B957" s="138"/>
      <c r="C957" s="138"/>
      <c r="D957" s="138"/>
      <c r="E957" s="54"/>
      <c r="F957" s="138"/>
      <c r="G957" s="138"/>
      <c r="H957" s="138"/>
      <c r="I957" s="138"/>
      <c r="J957" s="138"/>
      <c r="K957" s="138"/>
      <c r="L957" s="138"/>
      <c r="M957" s="140"/>
      <c r="N957" s="140"/>
      <c r="O957" s="138"/>
      <c r="P957" s="142"/>
      <c r="Q957" s="138"/>
      <c r="R957" s="182"/>
      <c r="S957" s="138"/>
      <c r="T957" s="138"/>
      <c r="U957" s="138"/>
    </row>
    <row r="958" ht="12.75" customHeight="1">
      <c r="A958" s="138"/>
      <c r="B958" s="138"/>
      <c r="C958" s="138"/>
      <c r="D958" s="138"/>
      <c r="E958" s="54"/>
      <c r="F958" s="138"/>
      <c r="G958" s="138"/>
      <c r="H958" s="138"/>
      <c r="I958" s="138"/>
      <c r="J958" s="138"/>
      <c r="K958" s="138"/>
      <c r="L958" s="138"/>
      <c r="M958" s="140"/>
      <c r="N958" s="140"/>
      <c r="O958" s="138"/>
      <c r="P958" s="142"/>
      <c r="Q958" s="138"/>
      <c r="R958" s="182"/>
      <c r="S958" s="138"/>
      <c r="T958" s="138"/>
      <c r="U958" s="138"/>
    </row>
    <row r="959" ht="12.75" customHeight="1">
      <c r="A959" s="138"/>
      <c r="B959" s="138"/>
      <c r="C959" s="138"/>
      <c r="D959" s="138"/>
      <c r="E959" s="54"/>
      <c r="F959" s="138"/>
      <c r="G959" s="138"/>
      <c r="H959" s="138"/>
      <c r="I959" s="138"/>
      <c r="J959" s="138"/>
      <c r="K959" s="138"/>
      <c r="L959" s="138"/>
      <c r="M959" s="140"/>
      <c r="N959" s="140"/>
      <c r="O959" s="138"/>
      <c r="P959" s="142"/>
      <c r="Q959" s="138"/>
      <c r="R959" s="182"/>
      <c r="S959" s="138"/>
      <c r="T959" s="138"/>
      <c r="U959" s="138"/>
    </row>
    <row r="960" ht="12.75" customHeight="1">
      <c r="A960" s="138"/>
      <c r="B960" s="138"/>
      <c r="C960" s="138"/>
      <c r="D960" s="138"/>
      <c r="E960" s="54"/>
      <c r="F960" s="138"/>
      <c r="G960" s="138"/>
      <c r="H960" s="138"/>
      <c r="I960" s="138"/>
      <c r="J960" s="138"/>
      <c r="K960" s="138"/>
      <c r="L960" s="138"/>
      <c r="M960" s="140"/>
      <c r="N960" s="140"/>
      <c r="O960" s="138"/>
      <c r="P960" s="142"/>
      <c r="Q960" s="138"/>
      <c r="R960" s="182"/>
      <c r="S960" s="138"/>
      <c r="T960" s="138"/>
      <c r="U960" s="138"/>
    </row>
    <row r="961" ht="12.75" customHeight="1">
      <c r="A961" s="138"/>
      <c r="B961" s="138"/>
      <c r="C961" s="138"/>
      <c r="D961" s="138"/>
      <c r="E961" s="54"/>
      <c r="F961" s="138"/>
      <c r="G961" s="138"/>
      <c r="H961" s="138"/>
      <c r="I961" s="138"/>
      <c r="J961" s="138"/>
      <c r="K961" s="138"/>
      <c r="L961" s="138"/>
      <c r="M961" s="140"/>
      <c r="N961" s="140"/>
      <c r="O961" s="138"/>
      <c r="P961" s="142"/>
      <c r="Q961" s="138"/>
      <c r="R961" s="182"/>
      <c r="S961" s="138"/>
      <c r="T961" s="138"/>
      <c r="U961" s="138"/>
    </row>
    <row r="962" ht="12.75" customHeight="1">
      <c r="A962" s="138"/>
      <c r="B962" s="138"/>
      <c r="C962" s="138"/>
      <c r="D962" s="138"/>
      <c r="E962" s="54"/>
      <c r="F962" s="138"/>
      <c r="G962" s="138"/>
      <c r="H962" s="138"/>
      <c r="I962" s="138"/>
      <c r="J962" s="138"/>
      <c r="K962" s="138"/>
      <c r="L962" s="138"/>
      <c r="M962" s="140"/>
      <c r="N962" s="140"/>
      <c r="O962" s="138"/>
      <c r="P962" s="142"/>
      <c r="Q962" s="138"/>
      <c r="R962" s="182"/>
      <c r="S962" s="138"/>
      <c r="T962" s="138"/>
      <c r="U962" s="138"/>
    </row>
    <row r="963" ht="12.75" customHeight="1">
      <c r="A963" s="138"/>
      <c r="B963" s="138"/>
      <c r="C963" s="138"/>
      <c r="D963" s="138"/>
      <c r="E963" s="54"/>
      <c r="F963" s="138"/>
      <c r="G963" s="138"/>
      <c r="H963" s="138"/>
      <c r="I963" s="138"/>
      <c r="J963" s="138"/>
      <c r="K963" s="138"/>
      <c r="L963" s="138"/>
      <c r="M963" s="140"/>
      <c r="N963" s="140"/>
      <c r="O963" s="138"/>
      <c r="P963" s="142"/>
      <c r="Q963" s="138"/>
      <c r="R963" s="182"/>
      <c r="S963" s="138"/>
      <c r="T963" s="138"/>
      <c r="U963" s="138"/>
    </row>
    <row r="964" ht="12.75" customHeight="1">
      <c r="A964" s="138"/>
      <c r="B964" s="138"/>
      <c r="C964" s="138"/>
      <c r="D964" s="138"/>
      <c r="E964" s="54"/>
      <c r="F964" s="138"/>
      <c r="G964" s="138"/>
      <c r="H964" s="138"/>
      <c r="I964" s="138"/>
      <c r="J964" s="138"/>
      <c r="K964" s="138"/>
      <c r="L964" s="138"/>
      <c r="M964" s="140"/>
      <c r="N964" s="140"/>
      <c r="O964" s="138"/>
      <c r="P964" s="142"/>
      <c r="Q964" s="138"/>
      <c r="R964" s="182"/>
      <c r="S964" s="138"/>
      <c r="T964" s="138"/>
      <c r="U964" s="138"/>
    </row>
    <row r="965" ht="12.75" customHeight="1">
      <c r="A965" s="138"/>
      <c r="B965" s="138"/>
      <c r="C965" s="138"/>
      <c r="D965" s="138"/>
      <c r="E965" s="54"/>
      <c r="F965" s="138"/>
      <c r="G965" s="138"/>
      <c r="H965" s="138"/>
      <c r="I965" s="138"/>
      <c r="J965" s="138"/>
      <c r="K965" s="138"/>
      <c r="L965" s="138"/>
      <c r="M965" s="140"/>
      <c r="N965" s="140"/>
      <c r="O965" s="138"/>
      <c r="P965" s="142"/>
      <c r="Q965" s="138"/>
      <c r="R965" s="182"/>
      <c r="S965" s="138"/>
      <c r="T965" s="138"/>
      <c r="U965" s="138"/>
    </row>
    <row r="966" ht="12.75" customHeight="1">
      <c r="A966" s="138"/>
      <c r="B966" s="138"/>
      <c r="C966" s="138"/>
      <c r="D966" s="138"/>
      <c r="E966" s="54"/>
      <c r="F966" s="138"/>
      <c r="G966" s="138"/>
      <c r="H966" s="138"/>
      <c r="I966" s="138"/>
      <c r="J966" s="138"/>
      <c r="K966" s="138"/>
      <c r="L966" s="138"/>
      <c r="M966" s="140"/>
      <c r="N966" s="140"/>
      <c r="O966" s="138"/>
      <c r="P966" s="142"/>
      <c r="Q966" s="138"/>
      <c r="R966" s="182"/>
      <c r="S966" s="138"/>
      <c r="T966" s="138"/>
      <c r="U966" s="138"/>
    </row>
    <row r="967" ht="12.75" customHeight="1">
      <c r="A967" s="138"/>
      <c r="B967" s="138"/>
      <c r="C967" s="138"/>
      <c r="D967" s="138"/>
      <c r="E967" s="54"/>
      <c r="F967" s="138"/>
      <c r="G967" s="138"/>
      <c r="H967" s="138"/>
      <c r="I967" s="138"/>
      <c r="J967" s="138"/>
      <c r="K967" s="138"/>
      <c r="L967" s="138"/>
      <c r="M967" s="140"/>
      <c r="N967" s="140"/>
      <c r="O967" s="138"/>
      <c r="P967" s="142"/>
      <c r="Q967" s="138"/>
      <c r="R967" s="182"/>
      <c r="S967" s="138"/>
      <c r="T967" s="138"/>
      <c r="U967" s="138"/>
    </row>
    <row r="968" ht="12.75" customHeight="1">
      <c r="A968" s="138"/>
      <c r="B968" s="138"/>
      <c r="C968" s="138"/>
      <c r="D968" s="138"/>
      <c r="E968" s="54"/>
      <c r="F968" s="138"/>
      <c r="G968" s="138"/>
      <c r="H968" s="138"/>
      <c r="I968" s="138"/>
      <c r="J968" s="138"/>
      <c r="K968" s="138"/>
      <c r="L968" s="138"/>
      <c r="M968" s="140"/>
      <c r="N968" s="140"/>
      <c r="O968" s="138"/>
      <c r="P968" s="142"/>
      <c r="Q968" s="138"/>
      <c r="R968" s="182"/>
      <c r="S968" s="138"/>
      <c r="T968" s="138"/>
      <c r="U968" s="138"/>
    </row>
    <row r="969" ht="12.75" customHeight="1">
      <c r="A969" s="138"/>
      <c r="B969" s="138"/>
      <c r="C969" s="138"/>
      <c r="D969" s="138"/>
      <c r="E969" s="54"/>
      <c r="F969" s="138"/>
      <c r="G969" s="138"/>
      <c r="H969" s="138"/>
      <c r="I969" s="138"/>
      <c r="J969" s="138"/>
      <c r="K969" s="138"/>
      <c r="L969" s="138"/>
      <c r="M969" s="140"/>
      <c r="N969" s="140"/>
      <c r="O969" s="138"/>
      <c r="P969" s="142"/>
      <c r="Q969" s="138"/>
      <c r="R969" s="182"/>
      <c r="S969" s="138"/>
      <c r="T969" s="138"/>
      <c r="U969" s="138"/>
    </row>
    <row r="970" ht="12.75" customHeight="1">
      <c r="A970" s="138"/>
      <c r="B970" s="138"/>
      <c r="C970" s="138"/>
      <c r="D970" s="138"/>
      <c r="E970" s="54"/>
      <c r="F970" s="138"/>
      <c r="G970" s="138"/>
      <c r="H970" s="138"/>
      <c r="I970" s="138"/>
      <c r="J970" s="138"/>
      <c r="K970" s="138"/>
      <c r="L970" s="138"/>
      <c r="M970" s="140"/>
      <c r="N970" s="140"/>
      <c r="O970" s="138"/>
      <c r="P970" s="142"/>
      <c r="Q970" s="138"/>
      <c r="R970" s="182"/>
      <c r="S970" s="138"/>
      <c r="T970" s="138"/>
      <c r="U970" s="138"/>
    </row>
    <row r="971" ht="12.75" customHeight="1">
      <c r="A971" s="138"/>
      <c r="B971" s="138"/>
      <c r="C971" s="138"/>
      <c r="D971" s="138"/>
      <c r="E971" s="54"/>
      <c r="F971" s="138"/>
      <c r="G971" s="138"/>
      <c r="H971" s="138"/>
      <c r="I971" s="138"/>
      <c r="J971" s="138"/>
      <c r="K971" s="138"/>
      <c r="L971" s="138"/>
      <c r="M971" s="140"/>
      <c r="N971" s="140"/>
      <c r="O971" s="138"/>
      <c r="P971" s="142"/>
      <c r="Q971" s="138"/>
      <c r="R971" s="182"/>
      <c r="S971" s="138"/>
      <c r="T971" s="138"/>
      <c r="U971" s="138"/>
    </row>
    <row r="972" ht="12.75" customHeight="1">
      <c r="A972" s="138"/>
      <c r="B972" s="138"/>
      <c r="C972" s="138"/>
      <c r="D972" s="138"/>
      <c r="E972" s="54"/>
      <c r="F972" s="138"/>
      <c r="G972" s="138"/>
      <c r="H972" s="138"/>
      <c r="I972" s="138"/>
      <c r="J972" s="138"/>
      <c r="K972" s="138"/>
      <c r="L972" s="138"/>
      <c r="M972" s="140"/>
      <c r="N972" s="140"/>
      <c r="O972" s="138"/>
      <c r="P972" s="142"/>
      <c r="Q972" s="138"/>
      <c r="R972" s="182"/>
      <c r="S972" s="138"/>
      <c r="T972" s="138"/>
      <c r="U972" s="138"/>
    </row>
    <row r="973" ht="12.75" customHeight="1">
      <c r="A973" s="138"/>
      <c r="B973" s="138"/>
      <c r="C973" s="138"/>
      <c r="D973" s="138"/>
      <c r="E973" s="54"/>
      <c r="F973" s="138"/>
      <c r="G973" s="138"/>
      <c r="H973" s="138"/>
      <c r="I973" s="138"/>
      <c r="J973" s="138"/>
      <c r="K973" s="138"/>
      <c r="L973" s="138"/>
      <c r="M973" s="140"/>
      <c r="N973" s="140"/>
      <c r="O973" s="138"/>
      <c r="P973" s="142"/>
      <c r="Q973" s="138"/>
      <c r="R973" s="182"/>
      <c r="S973" s="138"/>
      <c r="T973" s="138"/>
      <c r="U973" s="138"/>
    </row>
    <row r="974" ht="12.75" customHeight="1">
      <c r="A974" s="138"/>
      <c r="B974" s="138"/>
      <c r="C974" s="138"/>
      <c r="D974" s="138"/>
      <c r="E974" s="54"/>
      <c r="F974" s="138"/>
      <c r="G974" s="138"/>
      <c r="H974" s="138"/>
      <c r="I974" s="138"/>
      <c r="J974" s="138"/>
      <c r="K974" s="138"/>
      <c r="L974" s="138"/>
      <c r="M974" s="140"/>
      <c r="N974" s="140"/>
      <c r="O974" s="138"/>
      <c r="P974" s="142"/>
      <c r="Q974" s="138"/>
      <c r="R974" s="182"/>
      <c r="S974" s="138"/>
      <c r="T974" s="138"/>
      <c r="U974" s="138"/>
    </row>
    <row r="975" ht="12.75" customHeight="1">
      <c r="A975" s="138"/>
      <c r="B975" s="138"/>
      <c r="C975" s="138"/>
      <c r="D975" s="138"/>
      <c r="E975" s="54"/>
      <c r="F975" s="138"/>
      <c r="G975" s="138"/>
      <c r="H975" s="138"/>
      <c r="I975" s="138"/>
      <c r="J975" s="138"/>
      <c r="K975" s="138"/>
      <c r="L975" s="138"/>
      <c r="M975" s="140"/>
      <c r="N975" s="140"/>
      <c r="O975" s="138"/>
      <c r="P975" s="142"/>
      <c r="Q975" s="138"/>
      <c r="R975" s="182"/>
      <c r="S975" s="138"/>
      <c r="T975" s="138"/>
      <c r="U975" s="138"/>
    </row>
    <row r="976" ht="12.75" customHeight="1">
      <c r="A976" s="138"/>
      <c r="B976" s="138"/>
      <c r="C976" s="138"/>
      <c r="D976" s="138"/>
      <c r="E976" s="54"/>
      <c r="F976" s="138"/>
      <c r="G976" s="138"/>
      <c r="H976" s="138"/>
      <c r="I976" s="138"/>
      <c r="J976" s="138"/>
      <c r="K976" s="138"/>
      <c r="L976" s="138"/>
      <c r="M976" s="140"/>
      <c r="N976" s="140"/>
      <c r="O976" s="138"/>
      <c r="P976" s="142"/>
      <c r="Q976" s="138"/>
      <c r="R976" s="182"/>
      <c r="S976" s="138"/>
      <c r="T976" s="138"/>
      <c r="U976" s="138"/>
    </row>
    <row r="977" ht="12.75" customHeight="1">
      <c r="A977" s="138"/>
      <c r="B977" s="138"/>
      <c r="C977" s="138"/>
      <c r="D977" s="138"/>
      <c r="E977" s="54"/>
      <c r="F977" s="138"/>
      <c r="G977" s="138"/>
      <c r="H977" s="138"/>
      <c r="I977" s="138"/>
      <c r="J977" s="138"/>
      <c r="K977" s="138"/>
      <c r="L977" s="138"/>
      <c r="M977" s="140"/>
      <c r="N977" s="140"/>
      <c r="O977" s="138"/>
      <c r="P977" s="142"/>
      <c r="Q977" s="138"/>
      <c r="R977" s="182"/>
      <c r="S977" s="138"/>
      <c r="T977" s="138"/>
      <c r="U977" s="138"/>
    </row>
    <row r="978" ht="12.75" customHeight="1">
      <c r="A978" s="138"/>
      <c r="B978" s="138"/>
      <c r="C978" s="138"/>
      <c r="D978" s="138"/>
      <c r="E978" s="54"/>
      <c r="F978" s="138"/>
      <c r="G978" s="138"/>
      <c r="H978" s="138"/>
      <c r="I978" s="138"/>
      <c r="J978" s="138"/>
      <c r="K978" s="138"/>
      <c r="L978" s="138"/>
      <c r="M978" s="140"/>
      <c r="N978" s="140"/>
      <c r="O978" s="138"/>
      <c r="P978" s="142"/>
      <c r="Q978" s="138"/>
      <c r="R978" s="182"/>
      <c r="S978" s="138"/>
      <c r="T978" s="138"/>
      <c r="U978" s="138"/>
    </row>
    <row r="979" ht="12.75" customHeight="1">
      <c r="A979" s="138"/>
      <c r="B979" s="138"/>
      <c r="C979" s="138"/>
      <c r="D979" s="138"/>
      <c r="E979" s="54"/>
      <c r="F979" s="138"/>
      <c r="G979" s="138"/>
      <c r="H979" s="138"/>
      <c r="I979" s="138"/>
      <c r="J979" s="138"/>
      <c r="K979" s="138"/>
      <c r="L979" s="138"/>
      <c r="M979" s="140"/>
      <c r="N979" s="140"/>
      <c r="O979" s="138"/>
      <c r="P979" s="142"/>
      <c r="Q979" s="138"/>
      <c r="R979" s="182"/>
      <c r="S979" s="138"/>
      <c r="T979" s="138"/>
      <c r="U979" s="138"/>
    </row>
    <row r="980" ht="12.75" customHeight="1">
      <c r="A980" s="138"/>
      <c r="B980" s="138"/>
      <c r="C980" s="138"/>
      <c r="D980" s="138"/>
      <c r="E980" s="54"/>
      <c r="F980" s="138"/>
      <c r="G980" s="138"/>
      <c r="H980" s="138"/>
      <c r="I980" s="138"/>
      <c r="J980" s="138"/>
      <c r="K980" s="138"/>
      <c r="L980" s="138"/>
      <c r="M980" s="140"/>
      <c r="N980" s="140"/>
      <c r="O980" s="138"/>
      <c r="P980" s="142"/>
      <c r="Q980" s="138"/>
      <c r="R980" s="182"/>
      <c r="S980" s="138"/>
      <c r="T980" s="138"/>
      <c r="U980" s="138"/>
    </row>
    <row r="981" ht="12.75" customHeight="1">
      <c r="A981" s="138"/>
      <c r="B981" s="138"/>
      <c r="C981" s="138"/>
      <c r="D981" s="138"/>
      <c r="E981" s="54"/>
      <c r="F981" s="138"/>
      <c r="G981" s="138"/>
      <c r="H981" s="138"/>
      <c r="I981" s="138"/>
      <c r="J981" s="138"/>
      <c r="K981" s="138"/>
      <c r="L981" s="138"/>
      <c r="M981" s="140"/>
      <c r="N981" s="140"/>
      <c r="O981" s="138"/>
      <c r="P981" s="142"/>
      <c r="Q981" s="138"/>
      <c r="R981" s="182"/>
      <c r="S981" s="138"/>
      <c r="T981" s="138"/>
      <c r="U981" s="138"/>
    </row>
    <row r="982" ht="12.75" customHeight="1">
      <c r="A982" s="138"/>
      <c r="B982" s="138"/>
      <c r="C982" s="138"/>
      <c r="D982" s="138"/>
      <c r="E982" s="54"/>
      <c r="F982" s="138"/>
      <c r="G982" s="138"/>
      <c r="H982" s="138"/>
      <c r="I982" s="138"/>
      <c r="J982" s="138"/>
      <c r="K982" s="138"/>
      <c r="L982" s="138"/>
      <c r="M982" s="140"/>
      <c r="N982" s="140"/>
      <c r="O982" s="138"/>
      <c r="P982" s="142"/>
      <c r="Q982" s="138"/>
      <c r="R982" s="182"/>
      <c r="S982" s="138"/>
      <c r="T982" s="138"/>
      <c r="U982" s="138"/>
    </row>
    <row r="983" ht="12.75" customHeight="1">
      <c r="A983" s="138"/>
      <c r="B983" s="138"/>
      <c r="C983" s="138"/>
      <c r="D983" s="138"/>
      <c r="E983" s="54"/>
      <c r="F983" s="138"/>
      <c r="G983" s="138"/>
      <c r="H983" s="138"/>
      <c r="I983" s="138"/>
      <c r="J983" s="138"/>
      <c r="K983" s="138"/>
      <c r="L983" s="138"/>
      <c r="M983" s="140"/>
      <c r="N983" s="140"/>
      <c r="O983" s="138"/>
      <c r="P983" s="142"/>
      <c r="Q983" s="138"/>
      <c r="R983" s="182"/>
      <c r="S983" s="138"/>
      <c r="T983" s="138"/>
      <c r="U983" s="138"/>
    </row>
    <row r="984" ht="12.75" customHeight="1">
      <c r="A984" s="138"/>
      <c r="B984" s="138"/>
      <c r="C984" s="138"/>
      <c r="D984" s="138"/>
      <c r="E984" s="54"/>
      <c r="F984" s="138"/>
      <c r="G984" s="138"/>
      <c r="H984" s="138"/>
      <c r="I984" s="138"/>
      <c r="J984" s="138"/>
      <c r="K984" s="138"/>
      <c r="L984" s="138"/>
      <c r="M984" s="140"/>
      <c r="N984" s="140"/>
      <c r="O984" s="138"/>
      <c r="P984" s="142"/>
      <c r="Q984" s="138"/>
      <c r="R984" s="182"/>
      <c r="S984" s="138"/>
      <c r="T984" s="138"/>
      <c r="U984" s="138"/>
    </row>
    <row r="985" ht="12.75" customHeight="1">
      <c r="A985" s="138"/>
      <c r="B985" s="138"/>
      <c r="C985" s="138"/>
      <c r="D985" s="138"/>
      <c r="E985" s="54"/>
      <c r="F985" s="138"/>
      <c r="G985" s="138"/>
      <c r="H985" s="138"/>
      <c r="I985" s="138"/>
      <c r="J985" s="138"/>
      <c r="K985" s="138"/>
      <c r="L985" s="138"/>
      <c r="M985" s="140"/>
      <c r="N985" s="140"/>
      <c r="O985" s="138"/>
      <c r="P985" s="142"/>
      <c r="Q985" s="138"/>
      <c r="R985" s="182"/>
      <c r="S985" s="138"/>
      <c r="T985" s="138"/>
      <c r="U985" s="138"/>
    </row>
    <row r="986" ht="12.75" customHeight="1">
      <c r="A986" s="138"/>
      <c r="B986" s="138"/>
      <c r="C986" s="138"/>
      <c r="D986" s="138"/>
      <c r="E986" s="54"/>
      <c r="F986" s="138"/>
      <c r="G986" s="138"/>
      <c r="H986" s="138"/>
      <c r="I986" s="138"/>
      <c r="J986" s="138"/>
      <c r="K986" s="138"/>
      <c r="L986" s="138"/>
      <c r="M986" s="140"/>
      <c r="N986" s="140"/>
      <c r="O986" s="138"/>
      <c r="P986" s="142"/>
      <c r="Q986" s="138"/>
      <c r="R986" s="182"/>
      <c r="S986" s="138"/>
      <c r="T986" s="138"/>
      <c r="U986" s="138"/>
    </row>
    <row r="987" ht="12.75" customHeight="1">
      <c r="A987" s="138"/>
      <c r="B987" s="138"/>
      <c r="C987" s="138"/>
      <c r="D987" s="138"/>
      <c r="E987" s="54"/>
      <c r="F987" s="138"/>
      <c r="G987" s="138"/>
      <c r="H987" s="138"/>
      <c r="I987" s="138"/>
      <c r="J987" s="138"/>
      <c r="K987" s="138"/>
      <c r="L987" s="138"/>
      <c r="M987" s="140"/>
      <c r="N987" s="140"/>
      <c r="O987" s="138"/>
      <c r="P987" s="142"/>
      <c r="Q987" s="138"/>
      <c r="R987" s="182"/>
      <c r="S987" s="138"/>
      <c r="T987" s="138"/>
      <c r="U987" s="138"/>
    </row>
    <row r="988" ht="12.75" customHeight="1">
      <c r="A988" s="138"/>
      <c r="B988" s="138"/>
      <c r="C988" s="138"/>
      <c r="D988" s="138"/>
      <c r="E988" s="54"/>
      <c r="F988" s="138"/>
      <c r="G988" s="138"/>
      <c r="H988" s="138"/>
      <c r="I988" s="138"/>
      <c r="J988" s="138"/>
      <c r="K988" s="138"/>
      <c r="L988" s="138"/>
      <c r="M988" s="140"/>
      <c r="N988" s="140"/>
      <c r="O988" s="138"/>
      <c r="P988" s="142"/>
      <c r="Q988" s="138"/>
      <c r="R988" s="182"/>
      <c r="S988" s="138"/>
      <c r="T988" s="138"/>
      <c r="U988" s="138"/>
    </row>
    <row r="989" ht="12.75" customHeight="1">
      <c r="A989" s="138"/>
      <c r="B989" s="138"/>
      <c r="C989" s="138"/>
      <c r="D989" s="138"/>
      <c r="E989" s="54"/>
      <c r="F989" s="138"/>
      <c r="G989" s="138"/>
      <c r="H989" s="138"/>
      <c r="I989" s="138"/>
      <c r="J989" s="138"/>
      <c r="K989" s="138"/>
      <c r="L989" s="138"/>
      <c r="M989" s="140"/>
      <c r="N989" s="140"/>
      <c r="O989" s="138"/>
      <c r="P989" s="142"/>
      <c r="Q989" s="138"/>
      <c r="R989" s="182"/>
      <c r="S989" s="138"/>
      <c r="T989" s="138"/>
      <c r="U989" s="138"/>
    </row>
    <row r="990" ht="12.75" customHeight="1">
      <c r="A990" s="138"/>
      <c r="B990" s="138"/>
      <c r="C990" s="138"/>
      <c r="D990" s="138"/>
      <c r="E990" s="54"/>
      <c r="F990" s="138"/>
      <c r="G990" s="138"/>
      <c r="H990" s="138"/>
      <c r="I990" s="138"/>
      <c r="J990" s="138"/>
      <c r="K990" s="138"/>
      <c r="L990" s="138"/>
      <c r="M990" s="140"/>
      <c r="N990" s="140"/>
      <c r="O990" s="138"/>
      <c r="P990" s="142"/>
      <c r="Q990" s="138"/>
      <c r="R990" s="182"/>
      <c r="S990" s="138"/>
      <c r="T990" s="138"/>
      <c r="U990" s="138"/>
    </row>
    <row r="991" ht="12.75" customHeight="1">
      <c r="A991" s="138"/>
      <c r="B991" s="138"/>
      <c r="C991" s="138"/>
      <c r="D991" s="138"/>
      <c r="E991" s="54"/>
      <c r="F991" s="138"/>
      <c r="G991" s="138"/>
      <c r="H991" s="138"/>
      <c r="I991" s="138"/>
      <c r="J991" s="138"/>
      <c r="K991" s="138"/>
      <c r="L991" s="138"/>
      <c r="M991" s="140"/>
      <c r="N991" s="140"/>
      <c r="O991" s="138"/>
      <c r="P991" s="142"/>
      <c r="Q991" s="138"/>
      <c r="R991" s="182"/>
      <c r="S991" s="138"/>
      <c r="T991" s="138"/>
      <c r="U991" s="138"/>
    </row>
    <row r="992" ht="12.75" customHeight="1">
      <c r="A992" s="138"/>
      <c r="B992" s="138"/>
      <c r="C992" s="138"/>
      <c r="D992" s="138"/>
      <c r="E992" s="54"/>
      <c r="F992" s="138"/>
      <c r="G992" s="138"/>
      <c r="H992" s="138"/>
      <c r="I992" s="138"/>
      <c r="J992" s="138"/>
      <c r="K992" s="138"/>
      <c r="L992" s="138"/>
      <c r="M992" s="140"/>
      <c r="N992" s="140"/>
      <c r="O992" s="138"/>
      <c r="P992" s="142"/>
      <c r="Q992" s="138"/>
      <c r="R992" s="182"/>
      <c r="S992" s="138"/>
      <c r="T992" s="138"/>
      <c r="U992" s="138"/>
    </row>
    <row r="993" ht="12.75" customHeight="1">
      <c r="A993" s="138"/>
      <c r="B993" s="138"/>
      <c r="C993" s="138"/>
      <c r="D993" s="138"/>
      <c r="E993" s="54"/>
      <c r="F993" s="138"/>
      <c r="G993" s="138"/>
      <c r="H993" s="138"/>
      <c r="I993" s="138"/>
      <c r="J993" s="138"/>
      <c r="K993" s="138"/>
      <c r="L993" s="138"/>
      <c r="M993" s="140"/>
      <c r="N993" s="140"/>
      <c r="O993" s="138"/>
      <c r="P993" s="142"/>
      <c r="Q993" s="138"/>
      <c r="R993" s="182"/>
      <c r="S993" s="138"/>
      <c r="T993" s="138"/>
      <c r="U993" s="138"/>
    </row>
    <row r="994" ht="12.75" customHeight="1">
      <c r="A994" s="138"/>
      <c r="B994" s="138"/>
      <c r="C994" s="138"/>
      <c r="D994" s="138"/>
      <c r="E994" s="54"/>
      <c r="F994" s="138"/>
      <c r="G994" s="138"/>
      <c r="H994" s="138"/>
      <c r="I994" s="138"/>
      <c r="J994" s="138"/>
      <c r="K994" s="138"/>
      <c r="L994" s="138"/>
      <c r="M994" s="140"/>
      <c r="N994" s="140"/>
      <c r="O994" s="138"/>
      <c r="P994" s="142"/>
      <c r="Q994" s="138"/>
      <c r="R994" s="182"/>
      <c r="S994" s="138"/>
      <c r="T994" s="138"/>
      <c r="U994" s="138"/>
    </row>
    <row r="995" ht="12.75" customHeight="1">
      <c r="A995" s="138"/>
      <c r="B995" s="138"/>
      <c r="C995" s="138"/>
      <c r="D995" s="138"/>
      <c r="E995" s="54"/>
      <c r="F995" s="138"/>
      <c r="G995" s="138"/>
      <c r="H995" s="138"/>
      <c r="I995" s="138"/>
      <c r="J995" s="138"/>
      <c r="K995" s="138"/>
      <c r="L995" s="138"/>
      <c r="M995" s="140"/>
      <c r="N995" s="140"/>
      <c r="O995" s="138"/>
      <c r="P995" s="142"/>
      <c r="Q995" s="138"/>
      <c r="R995" s="182"/>
      <c r="S995" s="138"/>
      <c r="T995" s="138"/>
      <c r="U995" s="138"/>
    </row>
    <row r="996" ht="12.75" customHeight="1">
      <c r="A996" s="138"/>
      <c r="B996" s="138"/>
      <c r="C996" s="138"/>
      <c r="D996" s="138"/>
      <c r="E996" s="54"/>
      <c r="F996" s="138"/>
      <c r="G996" s="138"/>
      <c r="H996" s="138"/>
      <c r="I996" s="138"/>
      <c r="J996" s="138"/>
      <c r="K996" s="138"/>
      <c r="L996" s="138"/>
      <c r="M996" s="140"/>
      <c r="N996" s="140"/>
      <c r="O996" s="138"/>
      <c r="P996" s="142"/>
      <c r="Q996" s="138"/>
      <c r="R996" s="182"/>
      <c r="S996" s="138"/>
      <c r="T996" s="138"/>
      <c r="U996" s="138"/>
    </row>
    <row r="997" ht="12.75" customHeight="1">
      <c r="A997" s="138"/>
      <c r="B997" s="138"/>
      <c r="C997" s="138"/>
      <c r="D997" s="138"/>
      <c r="E997" s="54"/>
      <c r="F997" s="138"/>
      <c r="G997" s="138"/>
      <c r="H997" s="138"/>
      <c r="I997" s="138"/>
      <c r="J997" s="138"/>
      <c r="K997" s="138"/>
      <c r="L997" s="138"/>
      <c r="M997" s="140"/>
      <c r="N997" s="140"/>
      <c r="O997" s="138"/>
      <c r="P997" s="142"/>
      <c r="Q997" s="138"/>
      <c r="R997" s="182"/>
      <c r="S997" s="138"/>
      <c r="T997" s="138"/>
      <c r="U997" s="138"/>
    </row>
    <row r="998" ht="12.75" customHeight="1">
      <c r="A998" s="138"/>
      <c r="B998" s="138"/>
      <c r="C998" s="138"/>
      <c r="D998" s="138"/>
      <c r="E998" s="54"/>
      <c r="F998" s="138"/>
      <c r="G998" s="138"/>
      <c r="H998" s="138"/>
      <c r="I998" s="138"/>
      <c r="J998" s="138"/>
      <c r="K998" s="138"/>
      <c r="L998" s="138"/>
      <c r="M998" s="140"/>
      <c r="N998" s="140"/>
      <c r="O998" s="138"/>
      <c r="P998" s="142"/>
      <c r="Q998" s="138"/>
      <c r="R998" s="182"/>
      <c r="S998" s="138"/>
      <c r="T998" s="138"/>
      <c r="U998" s="138"/>
    </row>
    <row r="999" ht="12.75" customHeight="1">
      <c r="A999" s="138"/>
      <c r="B999" s="138"/>
      <c r="C999" s="138"/>
      <c r="D999" s="138"/>
      <c r="E999" s="54"/>
      <c r="F999" s="138"/>
      <c r="G999" s="138"/>
      <c r="H999" s="138"/>
      <c r="I999" s="138"/>
      <c r="J999" s="138"/>
      <c r="K999" s="138"/>
      <c r="L999" s="138"/>
      <c r="M999" s="140"/>
      <c r="N999" s="140"/>
      <c r="O999" s="138"/>
      <c r="P999" s="142"/>
      <c r="Q999" s="138"/>
      <c r="R999" s="182"/>
      <c r="S999" s="138"/>
      <c r="T999" s="138"/>
      <c r="U999" s="138"/>
    </row>
    <row r="1000" ht="12.75" customHeight="1">
      <c r="A1000" s="138"/>
      <c r="B1000" s="138"/>
      <c r="C1000" s="138"/>
      <c r="D1000" s="138"/>
      <c r="E1000" s="54"/>
      <c r="F1000" s="138"/>
      <c r="G1000" s="138"/>
      <c r="H1000" s="138"/>
      <c r="I1000" s="138"/>
      <c r="J1000" s="138"/>
      <c r="K1000" s="138"/>
      <c r="L1000" s="138"/>
      <c r="M1000" s="140"/>
      <c r="N1000" s="140"/>
      <c r="O1000" s="138"/>
      <c r="P1000" s="142"/>
      <c r="Q1000" s="138"/>
      <c r="R1000" s="182"/>
      <c r="S1000" s="138"/>
      <c r="T1000" s="138"/>
      <c r="U1000" s="138"/>
    </row>
    <row r="1001" ht="12.75" customHeight="1">
      <c r="A1001" s="138"/>
      <c r="B1001" s="138"/>
      <c r="C1001" s="138"/>
      <c r="D1001" s="138"/>
      <c r="E1001" s="54"/>
      <c r="F1001" s="138"/>
      <c r="G1001" s="138"/>
      <c r="H1001" s="138"/>
      <c r="I1001" s="138"/>
      <c r="J1001" s="138"/>
      <c r="K1001" s="138"/>
      <c r="L1001" s="138"/>
      <c r="M1001" s="140"/>
      <c r="N1001" s="140"/>
      <c r="O1001" s="138"/>
      <c r="P1001" s="142"/>
      <c r="Q1001" s="138"/>
      <c r="R1001" s="182"/>
      <c r="S1001" s="138"/>
      <c r="T1001" s="138"/>
      <c r="U1001" s="138"/>
    </row>
    <row r="1002" ht="12.75" customHeight="1">
      <c r="A1002" s="138"/>
      <c r="B1002" s="138"/>
      <c r="C1002" s="138"/>
      <c r="D1002" s="138"/>
      <c r="E1002" s="54"/>
      <c r="F1002" s="138"/>
      <c r="G1002" s="138"/>
      <c r="H1002" s="138"/>
      <c r="I1002" s="138"/>
      <c r="J1002" s="138"/>
      <c r="K1002" s="138"/>
      <c r="L1002" s="138"/>
      <c r="M1002" s="140"/>
      <c r="N1002" s="140"/>
      <c r="O1002" s="138"/>
      <c r="P1002" s="142"/>
      <c r="Q1002" s="138"/>
      <c r="R1002" s="182"/>
      <c r="S1002" s="138"/>
      <c r="T1002" s="138"/>
      <c r="U1002" s="138"/>
    </row>
    <row r="1003" ht="12.75" customHeight="1">
      <c r="A1003" s="138"/>
      <c r="B1003" s="138"/>
      <c r="C1003" s="138"/>
      <c r="D1003" s="138"/>
      <c r="E1003" s="54"/>
      <c r="F1003" s="138"/>
      <c r="G1003" s="138"/>
      <c r="H1003" s="138"/>
      <c r="I1003" s="138"/>
      <c r="J1003" s="138"/>
      <c r="K1003" s="138"/>
      <c r="L1003" s="138"/>
      <c r="M1003" s="140"/>
      <c r="N1003" s="140"/>
      <c r="O1003" s="138"/>
      <c r="P1003" s="142"/>
      <c r="Q1003" s="138"/>
      <c r="R1003" s="182"/>
      <c r="S1003" s="138"/>
      <c r="T1003" s="138"/>
      <c r="U1003" s="138"/>
    </row>
    <row r="1004" ht="12.75" customHeight="1">
      <c r="A1004" s="138"/>
      <c r="B1004" s="138"/>
      <c r="C1004" s="138"/>
      <c r="D1004" s="138"/>
      <c r="E1004" s="54"/>
      <c r="F1004" s="138"/>
      <c r="G1004" s="138"/>
      <c r="H1004" s="138"/>
      <c r="I1004" s="138"/>
      <c r="J1004" s="138"/>
      <c r="K1004" s="138"/>
      <c r="L1004" s="138"/>
      <c r="M1004" s="140"/>
      <c r="N1004" s="140"/>
      <c r="O1004" s="138"/>
      <c r="P1004" s="142"/>
      <c r="Q1004" s="138"/>
      <c r="R1004" s="182"/>
      <c r="S1004" s="138"/>
      <c r="T1004" s="138"/>
      <c r="U1004" s="138"/>
    </row>
    <row r="1005" ht="12.75" customHeight="1">
      <c r="A1005" s="138"/>
      <c r="B1005" s="138"/>
      <c r="C1005" s="138"/>
      <c r="D1005" s="138"/>
      <c r="E1005" s="54"/>
      <c r="F1005" s="138"/>
      <c r="G1005" s="138"/>
      <c r="H1005" s="138"/>
      <c r="I1005" s="138"/>
      <c r="J1005" s="138"/>
      <c r="K1005" s="138"/>
      <c r="L1005" s="138"/>
      <c r="M1005" s="140"/>
      <c r="N1005" s="140"/>
      <c r="O1005" s="138"/>
      <c r="P1005" s="142"/>
      <c r="Q1005" s="138"/>
      <c r="R1005" s="182"/>
      <c r="S1005" s="138"/>
      <c r="T1005" s="138"/>
      <c r="U1005" s="138"/>
    </row>
    <row r="1006" ht="12.75" customHeight="1">
      <c r="A1006" s="138"/>
      <c r="B1006" s="138"/>
      <c r="C1006" s="138"/>
      <c r="D1006" s="138"/>
      <c r="E1006" s="54"/>
      <c r="F1006" s="138"/>
      <c r="G1006" s="138"/>
      <c r="H1006" s="138"/>
      <c r="I1006" s="138"/>
      <c r="J1006" s="138"/>
      <c r="K1006" s="138"/>
      <c r="L1006" s="138"/>
      <c r="M1006" s="140"/>
      <c r="N1006" s="140"/>
      <c r="O1006" s="138"/>
      <c r="P1006" s="142"/>
      <c r="Q1006" s="138"/>
      <c r="R1006" s="182"/>
      <c r="S1006" s="138"/>
      <c r="T1006" s="138"/>
      <c r="U1006" s="138"/>
    </row>
    <row r="1007" ht="12.75" customHeight="1">
      <c r="A1007" s="138"/>
      <c r="B1007" s="138"/>
      <c r="C1007" s="138"/>
      <c r="D1007" s="138"/>
      <c r="E1007" s="54"/>
      <c r="F1007" s="138"/>
      <c r="G1007" s="138"/>
      <c r="H1007" s="138"/>
      <c r="I1007" s="138"/>
      <c r="J1007" s="138"/>
      <c r="K1007" s="138"/>
      <c r="L1007" s="138"/>
      <c r="M1007" s="140"/>
      <c r="N1007" s="140"/>
      <c r="O1007" s="138"/>
      <c r="P1007" s="142"/>
      <c r="Q1007" s="138"/>
      <c r="R1007" s="182"/>
      <c r="S1007" s="138"/>
      <c r="T1007" s="138"/>
      <c r="U1007" s="138"/>
    </row>
    <row r="1008" ht="12.75" customHeight="1">
      <c r="A1008" s="138"/>
      <c r="B1008" s="138"/>
      <c r="C1008" s="138"/>
      <c r="D1008" s="138"/>
      <c r="E1008" s="54"/>
      <c r="F1008" s="138"/>
      <c r="G1008" s="138"/>
      <c r="H1008" s="138"/>
      <c r="I1008" s="138"/>
      <c r="J1008" s="138"/>
      <c r="K1008" s="138"/>
      <c r="L1008" s="138"/>
      <c r="M1008" s="140"/>
      <c r="N1008" s="140"/>
      <c r="O1008" s="138"/>
      <c r="P1008" s="142"/>
      <c r="Q1008" s="138"/>
      <c r="R1008" s="182"/>
      <c r="S1008" s="138"/>
      <c r="T1008" s="138"/>
      <c r="U1008" s="138"/>
    </row>
    <row r="1009" ht="12.75" customHeight="1">
      <c r="A1009" s="138"/>
      <c r="B1009" s="138"/>
      <c r="C1009" s="138"/>
      <c r="D1009" s="138"/>
      <c r="E1009" s="54"/>
      <c r="F1009" s="138"/>
      <c r="G1009" s="138"/>
      <c r="H1009" s="138"/>
      <c r="I1009" s="138"/>
      <c r="J1009" s="138"/>
      <c r="K1009" s="138"/>
      <c r="L1009" s="138"/>
      <c r="M1009" s="140"/>
      <c r="N1009" s="140"/>
      <c r="O1009" s="138"/>
      <c r="P1009" s="142"/>
      <c r="Q1009" s="138"/>
      <c r="R1009" s="182"/>
      <c r="S1009" s="138"/>
      <c r="T1009" s="138"/>
      <c r="U1009" s="138"/>
    </row>
    <row r="1010" ht="12.75" customHeight="1">
      <c r="A1010" s="138"/>
      <c r="B1010" s="138"/>
      <c r="C1010" s="138"/>
      <c r="D1010" s="138"/>
      <c r="E1010" s="54"/>
      <c r="F1010" s="138"/>
      <c r="G1010" s="138"/>
      <c r="H1010" s="138"/>
      <c r="I1010" s="138"/>
      <c r="J1010" s="138"/>
      <c r="K1010" s="138"/>
      <c r="L1010" s="138"/>
      <c r="M1010" s="140"/>
      <c r="N1010" s="140"/>
      <c r="O1010" s="138"/>
      <c r="P1010" s="142"/>
      <c r="Q1010" s="138"/>
      <c r="R1010" s="182"/>
      <c r="S1010" s="138"/>
      <c r="T1010" s="138"/>
      <c r="U1010" s="138"/>
    </row>
    <row r="1011" ht="12.75" customHeight="1">
      <c r="A1011" s="138"/>
      <c r="B1011" s="138"/>
      <c r="C1011" s="138"/>
      <c r="D1011" s="138"/>
      <c r="E1011" s="54"/>
      <c r="F1011" s="138"/>
      <c r="G1011" s="138"/>
      <c r="H1011" s="138"/>
      <c r="I1011" s="138"/>
      <c r="J1011" s="138"/>
      <c r="K1011" s="138"/>
      <c r="L1011" s="138"/>
      <c r="M1011" s="140"/>
      <c r="N1011" s="140"/>
      <c r="O1011" s="138"/>
      <c r="P1011" s="142"/>
      <c r="Q1011" s="138"/>
      <c r="R1011" s="182"/>
      <c r="S1011" s="138"/>
      <c r="T1011" s="138"/>
      <c r="U1011" s="138"/>
    </row>
    <row r="1012" ht="12.75" customHeight="1">
      <c r="A1012" s="138"/>
      <c r="B1012" s="138"/>
      <c r="C1012" s="138"/>
      <c r="D1012" s="138"/>
      <c r="E1012" s="54"/>
      <c r="F1012" s="138"/>
      <c r="G1012" s="138"/>
      <c r="H1012" s="138"/>
      <c r="I1012" s="138"/>
      <c r="J1012" s="138"/>
      <c r="K1012" s="138"/>
      <c r="L1012" s="138"/>
      <c r="M1012" s="140"/>
      <c r="N1012" s="140"/>
      <c r="O1012" s="138"/>
      <c r="P1012" s="142"/>
      <c r="Q1012" s="138"/>
      <c r="R1012" s="182"/>
      <c r="S1012" s="138"/>
      <c r="T1012" s="138"/>
      <c r="U1012" s="138"/>
    </row>
    <row r="1013" ht="12.75" customHeight="1">
      <c r="A1013" s="138"/>
      <c r="B1013" s="138"/>
      <c r="C1013" s="138"/>
      <c r="D1013" s="138"/>
      <c r="E1013" s="54"/>
      <c r="F1013" s="138"/>
      <c r="G1013" s="138"/>
      <c r="H1013" s="138"/>
      <c r="I1013" s="138"/>
      <c r="J1013" s="138"/>
      <c r="K1013" s="138"/>
      <c r="L1013" s="138"/>
      <c r="M1013" s="140"/>
      <c r="N1013" s="140"/>
      <c r="O1013" s="138"/>
      <c r="P1013" s="142"/>
      <c r="Q1013" s="138"/>
      <c r="R1013" s="182"/>
      <c r="S1013" s="138"/>
      <c r="T1013" s="138"/>
      <c r="U1013" s="138"/>
    </row>
    <row r="1014" ht="12.75" customHeight="1">
      <c r="A1014" s="138"/>
      <c r="B1014" s="138"/>
      <c r="C1014" s="138"/>
      <c r="D1014" s="138"/>
      <c r="E1014" s="54"/>
      <c r="F1014" s="138"/>
      <c r="G1014" s="138"/>
      <c r="H1014" s="138"/>
      <c r="I1014" s="138"/>
      <c r="J1014" s="138"/>
      <c r="K1014" s="138"/>
      <c r="L1014" s="138"/>
      <c r="M1014" s="140"/>
      <c r="N1014" s="140"/>
      <c r="O1014" s="138"/>
      <c r="P1014" s="142"/>
      <c r="Q1014" s="138"/>
      <c r="R1014" s="182"/>
      <c r="S1014" s="138"/>
      <c r="T1014" s="138"/>
      <c r="U1014" s="138"/>
    </row>
    <row r="1015" ht="12.75" customHeight="1">
      <c r="A1015" s="138"/>
      <c r="B1015" s="138"/>
      <c r="C1015" s="138"/>
      <c r="D1015" s="138"/>
      <c r="E1015" s="54"/>
      <c r="F1015" s="138"/>
      <c r="G1015" s="138"/>
      <c r="H1015" s="138"/>
      <c r="I1015" s="138"/>
      <c r="J1015" s="138"/>
      <c r="K1015" s="138"/>
      <c r="L1015" s="138"/>
      <c r="M1015" s="140"/>
      <c r="N1015" s="140"/>
      <c r="O1015" s="138"/>
      <c r="P1015" s="142"/>
      <c r="Q1015" s="138"/>
      <c r="R1015" s="182"/>
      <c r="S1015" s="138"/>
      <c r="T1015" s="138"/>
      <c r="U1015" s="138"/>
    </row>
    <row r="1016" ht="12.75" customHeight="1">
      <c r="A1016" s="138"/>
      <c r="B1016" s="138"/>
      <c r="C1016" s="138"/>
      <c r="D1016" s="138"/>
      <c r="E1016" s="54"/>
      <c r="F1016" s="138"/>
      <c r="G1016" s="138"/>
      <c r="H1016" s="138"/>
      <c r="I1016" s="138"/>
      <c r="J1016" s="138"/>
      <c r="K1016" s="138"/>
      <c r="L1016" s="138"/>
      <c r="M1016" s="140"/>
      <c r="N1016" s="140"/>
      <c r="O1016" s="138"/>
      <c r="P1016" s="142"/>
      <c r="Q1016" s="138"/>
      <c r="R1016" s="182"/>
      <c r="S1016" s="138"/>
      <c r="T1016" s="138"/>
      <c r="U1016" s="138"/>
    </row>
    <row r="1017" ht="12.75" customHeight="1">
      <c r="A1017" s="138"/>
      <c r="B1017" s="138"/>
      <c r="C1017" s="138"/>
      <c r="D1017" s="138"/>
      <c r="E1017" s="54"/>
      <c r="F1017" s="138"/>
      <c r="G1017" s="138"/>
      <c r="H1017" s="138"/>
      <c r="I1017" s="138"/>
      <c r="J1017" s="138"/>
      <c r="K1017" s="138"/>
      <c r="L1017" s="138"/>
      <c r="M1017" s="140"/>
      <c r="N1017" s="140"/>
      <c r="O1017" s="138"/>
      <c r="P1017" s="142"/>
      <c r="Q1017" s="138"/>
      <c r="R1017" s="182"/>
      <c r="S1017" s="138"/>
      <c r="T1017" s="138"/>
      <c r="U1017" s="138"/>
    </row>
    <row r="1018" ht="12.75" customHeight="1">
      <c r="A1018" s="138"/>
      <c r="B1018" s="138"/>
      <c r="C1018" s="138"/>
      <c r="D1018" s="138"/>
      <c r="E1018" s="54"/>
      <c r="F1018" s="138"/>
      <c r="G1018" s="138"/>
      <c r="H1018" s="138"/>
      <c r="I1018" s="138"/>
      <c r="J1018" s="138"/>
      <c r="K1018" s="138"/>
      <c r="L1018" s="138"/>
      <c r="M1018" s="140"/>
      <c r="N1018" s="140"/>
      <c r="O1018" s="138"/>
      <c r="P1018" s="142"/>
      <c r="Q1018" s="138"/>
      <c r="R1018" s="182"/>
      <c r="S1018" s="138"/>
      <c r="T1018" s="138"/>
      <c r="U1018" s="138"/>
    </row>
    <row r="1019" ht="12.75" customHeight="1">
      <c r="A1019" s="138"/>
      <c r="B1019" s="138"/>
      <c r="C1019" s="138"/>
      <c r="D1019" s="138"/>
      <c r="E1019" s="54"/>
      <c r="F1019" s="138"/>
      <c r="G1019" s="138"/>
      <c r="H1019" s="138"/>
      <c r="I1019" s="138"/>
      <c r="J1019" s="138"/>
      <c r="K1019" s="138"/>
      <c r="L1019" s="138"/>
      <c r="M1019" s="140"/>
      <c r="N1019" s="140"/>
      <c r="O1019" s="138"/>
      <c r="P1019" s="142"/>
      <c r="Q1019" s="138"/>
      <c r="R1019" s="182"/>
      <c r="S1019" s="138"/>
      <c r="T1019" s="138"/>
      <c r="U1019" s="138"/>
    </row>
    <row r="1020" ht="12.75" customHeight="1">
      <c r="A1020" s="138"/>
      <c r="B1020" s="138"/>
      <c r="C1020" s="138"/>
      <c r="D1020" s="138"/>
      <c r="E1020" s="54"/>
      <c r="F1020" s="138"/>
      <c r="G1020" s="138"/>
      <c r="H1020" s="138"/>
      <c r="I1020" s="138"/>
      <c r="J1020" s="138"/>
      <c r="K1020" s="138"/>
      <c r="L1020" s="138"/>
      <c r="M1020" s="140"/>
      <c r="N1020" s="140"/>
      <c r="O1020" s="138"/>
      <c r="P1020" s="142"/>
      <c r="Q1020" s="138"/>
      <c r="R1020" s="182"/>
      <c r="S1020" s="138"/>
      <c r="T1020" s="138"/>
      <c r="U1020" s="138"/>
    </row>
    <row r="1021" ht="12.75" customHeight="1">
      <c r="A1021" s="138"/>
      <c r="B1021" s="138"/>
      <c r="C1021" s="138"/>
      <c r="D1021" s="138"/>
      <c r="E1021" s="54"/>
      <c r="F1021" s="138"/>
      <c r="G1021" s="138"/>
      <c r="H1021" s="138"/>
      <c r="I1021" s="138"/>
      <c r="J1021" s="138"/>
      <c r="K1021" s="138"/>
      <c r="L1021" s="138"/>
      <c r="M1021" s="140"/>
      <c r="N1021" s="140"/>
      <c r="O1021" s="138"/>
      <c r="P1021" s="142"/>
      <c r="Q1021" s="138"/>
      <c r="R1021" s="182"/>
      <c r="S1021" s="138"/>
      <c r="T1021" s="138"/>
      <c r="U1021" s="138"/>
    </row>
    <row r="1022" ht="12.75" customHeight="1">
      <c r="A1022" s="138"/>
      <c r="B1022" s="138"/>
      <c r="C1022" s="138"/>
      <c r="D1022" s="138"/>
      <c r="E1022" s="54"/>
      <c r="F1022" s="138"/>
      <c r="G1022" s="138"/>
      <c r="H1022" s="138"/>
      <c r="I1022" s="138"/>
      <c r="J1022" s="138"/>
      <c r="K1022" s="138"/>
      <c r="L1022" s="138"/>
      <c r="M1022" s="140"/>
      <c r="N1022" s="140"/>
      <c r="O1022" s="138"/>
      <c r="P1022" s="142"/>
      <c r="Q1022" s="138"/>
      <c r="R1022" s="182"/>
      <c r="S1022" s="138"/>
      <c r="T1022" s="138"/>
      <c r="U1022" s="138"/>
    </row>
    <row r="1023" ht="12.75" customHeight="1">
      <c r="A1023" s="138"/>
      <c r="B1023" s="138"/>
      <c r="C1023" s="138"/>
      <c r="D1023" s="138"/>
      <c r="E1023" s="54"/>
      <c r="F1023" s="138"/>
      <c r="G1023" s="138"/>
      <c r="H1023" s="138"/>
      <c r="I1023" s="138"/>
      <c r="J1023" s="138"/>
      <c r="K1023" s="138"/>
      <c r="L1023" s="138"/>
      <c r="M1023" s="140"/>
      <c r="N1023" s="140"/>
      <c r="O1023" s="138"/>
      <c r="P1023" s="142"/>
      <c r="Q1023" s="138"/>
      <c r="R1023" s="182"/>
      <c r="S1023" s="138"/>
      <c r="T1023" s="138"/>
      <c r="U1023" s="138"/>
    </row>
    <row r="1024" ht="12.75" customHeight="1">
      <c r="A1024" s="138"/>
      <c r="B1024" s="138"/>
      <c r="C1024" s="138"/>
      <c r="D1024" s="138"/>
      <c r="E1024" s="54"/>
      <c r="F1024" s="138"/>
      <c r="G1024" s="138"/>
      <c r="H1024" s="138"/>
      <c r="I1024" s="138"/>
      <c r="J1024" s="138"/>
      <c r="K1024" s="138"/>
      <c r="L1024" s="138"/>
      <c r="M1024" s="140"/>
      <c r="N1024" s="140"/>
      <c r="O1024" s="138"/>
      <c r="P1024" s="142"/>
      <c r="Q1024" s="138"/>
      <c r="R1024" s="182"/>
      <c r="S1024" s="138"/>
      <c r="T1024" s="138"/>
      <c r="U1024" s="138"/>
    </row>
    <row r="1025" ht="12.75" customHeight="1">
      <c r="A1025" s="138"/>
      <c r="B1025" s="138"/>
      <c r="C1025" s="138"/>
      <c r="D1025" s="138"/>
      <c r="E1025" s="54"/>
      <c r="F1025" s="138"/>
      <c r="G1025" s="138"/>
      <c r="H1025" s="138"/>
      <c r="I1025" s="138"/>
      <c r="J1025" s="138"/>
      <c r="K1025" s="138"/>
      <c r="L1025" s="138"/>
      <c r="M1025" s="140"/>
      <c r="N1025" s="140"/>
      <c r="O1025" s="138"/>
      <c r="P1025" s="142"/>
      <c r="Q1025" s="138"/>
      <c r="R1025" s="182"/>
      <c r="S1025" s="138"/>
      <c r="T1025" s="138"/>
      <c r="U1025" s="138"/>
    </row>
    <row r="1026" ht="12.75" customHeight="1">
      <c r="A1026" s="138"/>
      <c r="B1026" s="138"/>
      <c r="C1026" s="138"/>
      <c r="D1026" s="138"/>
      <c r="E1026" s="54"/>
      <c r="F1026" s="138"/>
      <c r="G1026" s="138"/>
      <c r="H1026" s="138"/>
      <c r="I1026" s="138"/>
      <c r="J1026" s="138"/>
      <c r="K1026" s="138"/>
      <c r="L1026" s="138"/>
      <c r="M1026" s="140"/>
      <c r="N1026" s="140"/>
      <c r="O1026" s="138"/>
      <c r="P1026" s="142"/>
      <c r="Q1026" s="138"/>
      <c r="R1026" s="182"/>
      <c r="S1026" s="138"/>
      <c r="T1026" s="138"/>
      <c r="U1026" s="138"/>
    </row>
    <row r="1027" ht="12.75" customHeight="1">
      <c r="A1027" s="138"/>
      <c r="B1027" s="138"/>
      <c r="C1027" s="138"/>
      <c r="D1027" s="138"/>
      <c r="E1027" s="54"/>
      <c r="F1027" s="138"/>
      <c r="G1027" s="138"/>
      <c r="H1027" s="138"/>
      <c r="I1027" s="138"/>
      <c r="J1027" s="138"/>
      <c r="K1027" s="138"/>
      <c r="L1027" s="138"/>
      <c r="M1027" s="140"/>
      <c r="N1027" s="140"/>
      <c r="O1027" s="138"/>
      <c r="P1027" s="142"/>
      <c r="Q1027" s="138"/>
      <c r="R1027" s="182"/>
      <c r="S1027" s="138"/>
      <c r="T1027" s="138"/>
      <c r="U1027" s="138"/>
    </row>
    <row r="1028" ht="12.75" customHeight="1">
      <c r="A1028" s="138"/>
      <c r="B1028" s="138"/>
      <c r="C1028" s="138"/>
      <c r="D1028" s="138"/>
      <c r="E1028" s="54"/>
      <c r="F1028" s="138"/>
      <c r="G1028" s="138"/>
      <c r="H1028" s="138"/>
      <c r="I1028" s="138"/>
      <c r="J1028" s="138"/>
      <c r="K1028" s="138"/>
      <c r="L1028" s="138"/>
      <c r="M1028" s="140"/>
      <c r="N1028" s="140"/>
      <c r="O1028" s="138"/>
      <c r="P1028" s="142"/>
      <c r="Q1028" s="138"/>
      <c r="R1028" s="182"/>
      <c r="S1028" s="138"/>
      <c r="T1028" s="138"/>
      <c r="U1028" s="138"/>
    </row>
    <row r="1029" ht="12.75" customHeight="1">
      <c r="A1029" s="138"/>
      <c r="B1029" s="138"/>
      <c r="C1029" s="138"/>
      <c r="D1029" s="138"/>
      <c r="E1029" s="54"/>
      <c r="F1029" s="138"/>
      <c r="G1029" s="138"/>
      <c r="H1029" s="138"/>
      <c r="I1029" s="138"/>
      <c r="J1029" s="138"/>
      <c r="K1029" s="138"/>
      <c r="L1029" s="138"/>
      <c r="M1029" s="140"/>
      <c r="N1029" s="140"/>
      <c r="O1029" s="138"/>
      <c r="P1029" s="142"/>
      <c r="Q1029" s="138"/>
      <c r="R1029" s="182"/>
      <c r="S1029" s="138"/>
      <c r="T1029" s="138"/>
      <c r="U1029" s="138"/>
    </row>
    <row r="1030" ht="12.75" customHeight="1">
      <c r="A1030" s="138"/>
      <c r="B1030" s="138"/>
      <c r="C1030" s="138"/>
      <c r="D1030" s="138"/>
      <c r="E1030" s="54"/>
      <c r="F1030" s="138"/>
      <c r="G1030" s="138"/>
      <c r="H1030" s="138"/>
      <c r="I1030" s="138"/>
      <c r="J1030" s="138"/>
      <c r="K1030" s="138"/>
      <c r="L1030" s="138"/>
      <c r="M1030" s="140"/>
      <c r="N1030" s="140"/>
      <c r="O1030" s="138"/>
      <c r="P1030" s="142"/>
      <c r="Q1030" s="138"/>
      <c r="R1030" s="182"/>
      <c r="S1030" s="138"/>
      <c r="T1030" s="138"/>
      <c r="U1030" s="138"/>
    </row>
    <row r="1031" ht="12.75" customHeight="1">
      <c r="A1031" s="138"/>
      <c r="B1031" s="138"/>
      <c r="C1031" s="138"/>
      <c r="D1031" s="138"/>
      <c r="E1031" s="54"/>
      <c r="F1031" s="138"/>
      <c r="G1031" s="138"/>
      <c r="H1031" s="138"/>
      <c r="I1031" s="138"/>
      <c r="J1031" s="138"/>
      <c r="K1031" s="138"/>
      <c r="L1031" s="138"/>
      <c r="M1031" s="140"/>
      <c r="N1031" s="140"/>
      <c r="O1031" s="138"/>
      <c r="P1031" s="142"/>
      <c r="Q1031" s="138"/>
      <c r="R1031" s="182"/>
      <c r="S1031" s="138"/>
      <c r="T1031" s="138"/>
      <c r="U1031" s="138"/>
    </row>
    <row r="1032" ht="12.75" customHeight="1">
      <c r="A1032" s="138"/>
      <c r="B1032" s="138"/>
      <c r="C1032" s="138"/>
      <c r="D1032" s="138"/>
      <c r="E1032" s="54"/>
      <c r="F1032" s="138"/>
      <c r="G1032" s="138"/>
      <c r="H1032" s="138"/>
      <c r="I1032" s="138"/>
      <c r="J1032" s="138"/>
      <c r="K1032" s="138"/>
      <c r="L1032" s="138"/>
      <c r="M1032" s="140"/>
      <c r="N1032" s="140"/>
      <c r="O1032" s="138"/>
      <c r="P1032" s="142"/>
      <c r="Q1032" s="138"/>
      <c r="R1032" s="182"/>
      <c r="S1032" s="138"/>
      <c r="T1032" s="138"/>
      <c r="U1032" s="138"/>
    </row>
    <row r="1033" ht="12.75" customHeight="1">
      <c r="A1033" s="138"/>
      <c r="B1033" s="138"/>
      <c r="C1033" s="138"/>
      <c r="D1033" s="138"/>
      <c r="E1033" s="54"/>
      <c r="F1033" s="138"/>
      <c r="G1033" s="138"/>
      <c r="H1033" s="138"/>
      <c r="I1033" s="138"/>
      <c r="J1033" s="138"/>
      <c r="K1033" s="138"/>
      <c r="L1033" s="138"/>
      <c r="M1033" s="140"/>
      <c r="N1033" s="140"/>
      <c r="O1033" s="138"/>
      <c r="P1033" s="142"/>
      <c r="Q1033" s="138"/>
      <c r="R1033" s="182"/>
      <c r="S1033" s="138"/>
      <c r="T1033" s="138"/>
      <c r="U1033" s="138"/>
    </row>
  </sheetData>
  <autoFilter ref="$A$12:$U$13"/>
  <mergeCells count="3">
    <mergeCell ref="A1:R3"/>
    <mergeCell ref="A11:N11"/>
    <mergeCell ref="P11:U11"/>
  </mergeCells>
  <conditionalFormatting sqref="S1:T3 S12:T12 S6:T10">
    <cfRule type="cellIs" dxfId="0" priority="1" stopIfTrue="1" operator="equal">
      <formula>"1: Cumple Parcialmente"</formula>
    </cfRule>
  </conditionalFormatting>
  <conditionalFormatting sqref="U1:U3 U12 U6:U10">
    <cfRule type="cellIs" dxfId="1" priority="2" stopIfTrue="1" operator="equal">
      <formula>"ABIERTA"</formula>
    </cfRule>
  </conditionalFormatting>
  <conditionalFormatting sqref="U1:U3 U12 U6:U10">
    <cfRule type="cellIs" dxfId="2" priority="3" stopIfTrue="1" operator="equal">
      <formula>"CERRADA"</formula>
    </cfRule>
  </conditionalFormatting>
  <conditionalFormatting sqref="S1:T3 S12:T12 S6:T10">
    <cfRule type="cellIs" dxfId="2" priority="4" stopIfTrue="1" operator="equal">
      <formula>"2: Cumple "</formula>
    </cfRule>
  </conditionalFormatting>
  <conditionalFormatting sqref="S1:T3 S12:T12 S6:T10">
    <cfRule type="cellIs" dxfId="1" priority="5" stopIfTrue="1" operator="equal">
      <formula>"0: No cumple"</formula>
    </cfRule>
  </conditionalFormatting>
  <conditionalFormatting sqref="S4:T5">
    <cfRule type="cellIs" dxfId="0" priority="6" stopIfTrue="1" operator="equal">
      <formula>"1: Cumple Parcialmente"</formula>
    </cfRule>
  </conditionalFormatting>
  <conditionalFormatting sqref="U4:U5">
    <cfRule type="cellIs" dxfId="1" priority="7" stopIfTrue="1" operator="equal">
      <formula>"ABIERTA"</formula>
    </cfRule>
  </conditionalFormatting>
  <conditionalFormatting sqref="U4:U5">
    <cfRule type="cellIs" dxfId="2" priority="8" stopIfTrue="1" operator="equal">
      <formula>"CERRADA"</formula>
    </cfRule>
  </conditionalFormatting>
  <conditionalFormatting sqref="S4:T5">
    <cfRule type="cellIs" dxfId="2" priority="9" stopIfTrue="1" operator="equal">
      <formula>"2: Cumple "</formula>
    </cfRule>
  </conditionalFormatting>
  <conditionalFormatting sqref="S4:T5">
    <cfRule type="cellIs" dxfId="1" priority="10" stopIfTrue="1" operator="equal">
      <formula>"0: No cumple"</formula>
    </cfRule>
  </conditionalFormatting>
  <conditionalFormatting sqref="D5">
    <cfRule type="cellIs" dxfId="2" priority="11" operator="equal">
      <formula>$B$5</formula>
    </cfRule>
  </conditionalFormatting>
  <conditionalFormatting sqref="D5">
    <cfRule type="cellIs" dxfId="1" priority="12" operator="equal">
      <formula>0</formula>
    </cfRule>
  </conditionalFormatting>
  <conditionalFormatting sqref="F5">
    <cfRule type="cellIs" dxfId="2" priority="13" operator="equal">
      <formula>0</formula>
    </cfRule>
  </conditionalFormatting>
  <conditionalFormatting sqref="F5">
    <cfRule type="cellIs" dxfId="1" priority="14" operator="equal">
      <formula>$B$5</formula>
    </cfRule>
  </conditionalFormatting>
  <conditionalFormatting sqref="D6">
    <cfRule type="cellIs" dxfId="2" priority="15" operator="equal">
      <formula>$B$6</formula>
    </cfRule>
  </conditionalFormatting>
  <conditionalFormatting sqref="D6">
    <cfRule type="cellIs" dxfId="1" priority="16" operator="equal">
      <formula>0</formula>
    </cfRule>
  </conditionalFormatting>
  <conditionalFormatting sqref="D7">
    <cfRule type="cellIs" dxfId="2" priority="17" operator="equal">
      <formula>$B$7</formula>
    </cfRule>
  </conditionalFormatting>
  <conditionalFormatting sqref="D8">
    <cfRule type="cellIs" dxfId="2" priority="18" operator="equal">
      <formula>$B$8</formula>
    </cfRule>
  </conditionalFormatting>
  <conditionalFormatting sqref="D9">
    <cfRule type="cellIs" dxfId="2" priority="19" operator="equal">
      <formula>$B$9</formula>
    </cfRule>
  </conditionalFormatting>
  <conditionalFormatting sqref="D10">
    <cfRule type="cellIs" dxfId="2" priority="20" operator="equal">
      <formula>$B$10</formula>
    </cfRule>
  </conditionalFormatting>
  <conditionalFormatting sqref="D7:D10">
    <cfRule type="cellIs" dxfId="1" priority="21" operator="equal">
      <formula>0</formula>
    </cfRule>
  </conditionalFormatting>
  <conditionalFormatting sqref="F6">
    <cfRule type="cellIs" dxfId="1" priority="22" operator="equal">
      <formula>$B$6</formula>
    </cfRule>
  </conditionalFormatting>
  <conditionalFormatting sqref="F7">
    <cfRule type="cellIs" dxfId="1" priority="23" operator="equal">
      <formula>$B$7</formula>
    </cfRule>
  </conditionalFormatting>
  <conditionalFormatting sqref="F8">
    <cfRule type="cellIs" dxfId="1" priority="24" operator="equal">
      <formula>$B$8</formula>
    </cfRule>
  </conditionalFormatting>
  <conditionalFormatting sqref="F9">
    <cfRule type="cellIs" dxfId="1" priority="25" operator="equal">
      <formula>$B$9</formula>
    </cfRule>
  </conditionalFormatting>
  <conditionalFormatting sqref="F10">
    <cfRule type="cellIs" dxfId="1" priority="26" operator="equal">
      <formula>$B$10</formula>
    </cfRule>
  </conditionalFormatting>
  <conditionalFormatting sqref="F6:F10">
    <cfRule type="cellIs" dxfId="2" priority="27" operator="equal">
      <formula>0</formula>
    </cfRule>
  </conditionalFormatting>
  <dataValidations>
    <dataValidation type="list" allowBlank="1" showErrorMessage="1" sqref="U13:U85">
      <formula1>'DICCIONARIO DE DATOS'!$G$2:$G$5</formula1>
    </dataValidation>
    <dataValidation type="list" allowBlank="1" showErrorMessage="1" sqref="T13:T85">
      <formula1>'DICCIONARIO DE DATOS'!$F$2:$F$3</formula1>
    </dataValidation>
    <dataValidation type="list" allowBlank="1" showErrorMessage="1" sqref="K13:K85">
      <formula1>'DICCIONARIO DE DATOS'!$B$2:$B$18</formula1>
    </dataValidation>
    <dataValidation type="list" allowBlank="1" showErrorMessage="1" sqref="I13:I85">
      <formula1>'DICCIONARIO DE DATOS'!$D$2:$D$4</formula1>
    </dataValidation>
    <dataValidation type="list" allowBlank="1" showErrorMessage="1" sqref="J13:J85">
      <formula1>'DICCIONARIO DE DATOS'!$A$2:$A$10</formula1>
    </dataValidation>
    <dataValidation type="list" allowBlank="1" showErrorMessage="1" sqref="E13:E85">
      <formula1>'DICCIONARIO DE DATOS'!$C$2:$C$3</formula1>
    </dataValidation>
    <dataValidation type="list" allowBlank="1" showErrorMessage="1" sqref="S13:S85">
      <formula1>'DICCIONARIO DE DATOS'!$E$2:$E$3</formula1>
    </dataValidation>
  </dataValidations>
  <printOptions/>
  <pageMargins bottom="0.75" footer="0.0" header="0.0" left="0.7" right="0.7" top="0.75"/>
  <pageSetup paperSize="9"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0"/>
  <cols>
    <col customWidth="1" min="5" max="5" width="113.86"/>
  </cols>
  <sheetData>
    <row r="1">
      <c r="A1" s="6" t="s">
        <v>41</v>
      </c>
      <c r="B1" s="7"/>
      <c r="C1" s="7"/>
      <c r="D1" s="8"/>
      <c r="E1" s="9" t="s">
        <v>46</v>
      </c>
    </row>
    <row r="2">
      <c r="A2" s="10" t="s">
        <v>47</v>
      </c>
      <c r="B2" s="10" t="s">
        <v>48</v>
      </c>
      <c r="C2" s="10">
        <v>17.0</v>
      </c>
      <c r="D2" s="10">
        <v>5.0</v>
      </c>
      <c r="E2" s="11"/>
    </row>
    <row r="3">
      <c r="A3" s="10" t="s">
        <v>49</v>
      </c>
      <c r="B3" s="10" t="s">
        <v>50</v>
      </c>
      <c r="C3" s="10" t="s">
        <v>51</v>
      </c>
      <c r="D3" s="10" t="s">
        <v>52</v>
      </c>
      <c r="E3" s="12"/>
    </row>
    <row r="4">
      <c r="A4" s="6" t="s">
        <v>53</v>
      </c>
      <c r="B4" s="7"/>
      <c r="C4" s="7"/>
      <c r="D4" s="8"/>
      <c r="E4" s="10" t="s">
        <v>54</v>
      </c>
    </row>
    <row r="5">
      <c r="A5" s="6" t="s">
        <v>55</v>
      </c>
      <c r="B5" s="7"/>
      <c r="C5" s="7"/>
      <c r="D5" s="8"/>
      <c r="E5" s="10" t="s">
        <v>56</v>
      </c>
    </row>
    <row r="6">
      <c r="A6" s="6" t="s">
        <v>57</v>
      </c>
      <c r="B6" s="7"/>
      <c r="C6" s="7"/>
      <c r="D6" s="8"/>
      <c r="E6" s="10" t="s">
        <v>58</v>
      </c>
    </row>
    <row r="7">
      <c r="A7" s="6" t="s">
        <v>2</v>
      </c>
      <c r="B7" s="7"/>
      <c r="C7" s="7"/>
      <c r="D7" s="8"/>
      <c r="E7" s="10" t="s">
        <v>59</v>
      </c>
    </row>
    <row r="8">
      <c r="A8" s="6" t="s">
        <v>60</v>
      </c>
      <c r="B8" s="7"/>
      <c r="C8" s="7"/>
      <c r="D8" s="8"/>
      <c r="E8" s="10" t="s">
        <v>61</v>
      </c>
    </row>
    <row r="9">
      <c r="A9" s="6" t="s">
        <v>62</v>
      </c>
      <c r="B9" s="7"/>
      <c r="C9" s="7"/>
      <c r="D9" s="8"/>
      <c r="E9" s="10" t="s">
        <v>63</v>
      </c>
    </row>
    <row r="10">
      <c r="A10" s="6" t="s">
        <v>64</v>
      </c>
      <c r="B10" s="7"/>
      <c r="C10" s="7"/>
      <c r="D10" s="8"/>
      <c r="E10" s="10" t="s">
        <v>65</v>
      </c>
    </row>
    <row r="11">
      <c r="A11" s="6" t="s">
        <v>3</v>
      </c>
      <c r="B11" s="7"/>
      <c r="C11" s="7"/>
      <c r="D11" s="8"/>
      <c r="E11" s="10" t="s">
        <v>66</v>
      </c>
    </row>
    <row r="12">
      <c r="A12" s="6" t="s">
        <v>0</v>
      </c>
      <c r="B12" s="7"/>
      <c r="C12" s="7"/>
      <c r="D12" s="8"/>
      <c r="E12" s="10" t="s">
        <v>67</v>
      </c>
    </row>
    <row r="13">
      <c r="A13" s="6" t="s">
        <v>1</v>
      </c>
      <c r="B13" s="7"/>
      <c r="C13" s="7"/>
      <c r="D13" s="8"/>
      <c r="E13" s="10" t="s">
        <v>68</v>
      </c>
    </row>
    <row r="14">
      <c r="A14" s="6" t="s">
        <v>69</v>
      </c>
      <c r="B14" s="7"/>
      <c r="C14" s="7"/>
      <c r="D14" s="8"/>
      <c r="E14" s="10" t="s">
        <v>70</v>
      </c>
    </row>
    <row r="15">
      <c r="A15" s="6" t="s">
        <v>71</v>
      </c>
      <c r="B15" s="7"/>
      <c r="C15" s="7"/>
      <c r="D15" s="8"/>
      <c r="E15" s="10" t="s">
        <v>72</v>
      </c>
    </row>
    <row r="16">
      <c r="A16" s="6" t="s">
        <v>74</v>
      </c>
      <c r="B16" s="7"/>
      <c r="C16" s="7"/>
      <c r="D16" s="8"/>
      <c r="E16" s="10" t="s">
        <v>75</v>
      </c>
    </row>
    <row r="17">
      <c r="A17" s="6" t="s">
        <v>76</v>
      </c>
      <c r="B17" s="7"/>
      <c r="C17" s="7"/>
      <c r="D17" s="8"/>
      <c r="E17" s="10" t="s">
        <v>77</v>
      </c>
    </row>
    <row r="18">
      <c r="A18" s="6" t="s">
        <v>78</v>
      </c>
      <c r="B18" s="7"/>
      <c r="C18" s="7"/>
      <c r="D18" s="8"/>
      <c r="E18" s="10" t="s">
        <v>79</v>
      </c>
    </row>
    <row r="19">
      <c r="A19" s="6" t="s">
        <v>80</v>
      </c>
      <c r="B19" s="7"/>
      <c r="C19" s="7"/>
      <c r="D19" s="8"/>
      <c r="E19" s="10" t="s">
        <v>81</v>
      </c>
    </row>
    <row r="20">
      <c r="A20" s="6" t="s">
        <v>82</v>
      </c>
      <c r="B20" s="7"/>
      <c r="C20" s="7"/>
      <c r="D20" s="8"/>
      <c r="E20" s="10" t="s">
        <v>83</v>
      </c>
    </row>
    <row r="21">
      <c r="A21" s="6" t="s">
        <v>84</v>
      </c>
      <c r="B21" s="7"/>
      <c r="C21" s="7"/>
      <c r="D21" s="8"/>
      <c r="E21" s="10" t="s">
        <v>85</v>
      </c>
    </row>
    <row r="22">
      <c r="A22" s="6" t="s">
        <v>86</v>
      </c>
      <c r="B22" s="7"/>
      <c r="C22" s="7"/>
      <c r="D22" s="8"/>
      <c r="E22" s="10" t="s">
        <v>88</v>
      </c>
    </row>
    <row r="23">
      <c r="A23" s="6" t="s">
        <v>89</v>
      </c>
      <c r="B23" s="7"/>
      <c r="C23" s="7"/>
      <c r="D23" s="8"/>
      <c r="E23" s="10" t="s">
        <v>90</v>
      </c>
    </row>
  </sheetData>
  <mergeCells count="22">
    <mergeCell ref="A17:D17"/>
    <mergeCell ref="A18:D18"/>
    <mergeCell ref="A19:D19"/>
    <mergeCell ref="A20:D20"/>
    <mergeCell ref="A21:D21"/>
    <mergeCell ref="A22:D22"/>
    <mergeCell ref="A23:D23"/>
    <mergeCell ref="A9:D9"/>
    <mergeCell ref="A1:D1"/>
    <mergeCell ref="E1:E3"/>
    <mergeCell ref="A4:D4"/>
    <mergeCell ref="A5:D5"/>
    <mergeCell ref="A6:D6"/>
    <mergeCell ref="A7:D7"/>
    <mergeCell ref="A8:D8"/>
    <mergeCell ref="A16:D16"/>
    <mergeCell ref="A10:D10"/>
    <mergeCell ref="A11:D11"/>
    <mergeCell ref="A12:D12"/>
    <mergeCell ref="A13:D13"/>
    <mergeCell ref="A14:D14"/>
    <mergeCell ref="A15:D15"/>
  </mergeCells>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Pr>
    <outlinePr summaryBelow="0" summaryRight="0"/>
    <pageSetUpPr/>
  </sheetPr>
  <sheetViews>
    <sheetView workbookViewId="0"/>
  </sheetViews>
  <sheetFormatPr customHeight="1" defaultColWidth="14.43" defaultRowHeight="15.0"/>
  <cols>
    <col customWidth="1" min="1" max="1" width="11.43"/>
    <col customWidth="1" min="2" max="2" width="26.57"/>
    <col customWidth="1" min="3" max="13" width="15.71"/>
    <col customWidth="1" min="14" max="14" width="10.71"/>
  </cols>
  <sheetData>
    <row r="1" ht="11.25" customHeight="1">
      <c r="A1" s="58"/>
      <c r="B1" s="58"/>
      <c r="C1" s="58"/>
      <c r="D1" s="58"/>
      <c r="E1" s="58"/>
      <c r="F1" s="58"/>
      <c r="G1" s="58"/>
      <c r="H1" s="58"/>
      <c r="I1" s="58"/>
      <c r="J1" s="58"/>
      <c r="K1" s="58"/>
      <c r="L1" s="58"/>
      <c r="M1" s="58"/>
      <c r="N1" s="58"/>
    </row>
    <row r="2" ht="11.25" customHeight="1">
      <c r="A2" s="58"/>
      <c r="B2" s="59" t="s">
        <v>109</v>
      </c>
      <c r="N2" s="58"/>
    </row>
    <row r="3" ht="11.25" customHeight="1">
      <c r="A3" s="58"/>
      <c r="N3" s="58"/>
    </row>
    <row r="4" ht="11.25" customHeight="1">
      <c r="A4" s="58"/>
      <c r="N4" s="58"/>
    </row>
    <row r="5" ht="11.25" customHeight="1">
      <c r="A5" s="58"/>
      <c r="N5" s="58"/>
    </row>
    <row r="6" ht="11.25" customHeight="1">
      <c r="A6" s="58"/>
      <c r="N6" s="58"/>
    </row>
    <row r="7" ht="11.25" customHeight="1">
      <c r="A7" s="58"/>
      <c r="N7" s="58"/>
    </row>
    <row r="8" ht="11.25" customHeight="1">
      <c r="A8" s="58"/>
      <c r="B8" s="58"/>
      <c r="C8" s="58"/>
      <c r="D8" s="58"/>
      <c r="E8" s="58"/>
      <c r="F8" s="58"/>
      <c r="G8" s="58"/>
      <c r="H8" s="58"/>
      <c r="I8" s="58"/>
      <c r="J8" s="58"/>
      <c r="K8" s="58"/>
      <c r="L8" s="58"/>
      <c r="M8" s="58"/>
      <c r="N8" s="58"/>
    </row>
    <row r="9" ht="11.25" customHeight="1">
      <c r="A9" s="58"/>
      <c r="B9" s="60" t="s">
        <v>94</v>
      </c>
      <c r="C9" s="61"/>
      <c r="D9" s="58"/>
      <c r="E9" s="58"/>
      <c r="F9" s="58"/>
      <c r="G9" s="58"/>
      <c r="H9" s="58"/>
      <c r="I9" s="58"/>
      <c r="J9" s="58"/>
      <c r="K9" s="58"/>
      <c r="L9" s="58"/>
      <c r="M9" s="58"/>
      <c r="N9" s="58"/>
    </row>
    <row r="10" ht="11.25" customHeight="1">
      <c r="A10" s="58"/>
      <c r="B10" s="62">
        <f>SUM(C31:C39)</f>
        <v>167</v>
      </c>
      <c r="C10" s="63"/>
      <c r="D10" s="58"/>
      <c r="E10" s="58"/>
      <c r="F10" s="58"/>
      <c r="G10" s="58"/>
      <c r="H10" s="58"/>
      <c r="I10" s="58"/>
      <c r="J10" s="58"/>
      <c r="K10" s="58"/>
      <c r="L10" s="58"/>
      <c r="M10" s="58"/>
      <c r="N10" s="58"/>
    </row>
    <row r="11" ht="11.25" customHeight="1">
      <c r="A11" s="64"/>
      <c r="B11" s="65" t="s">
        <v>110</v>
      </c>
      <c r="C11" s="66">
        <f>SUM(D31:D39)</f>
        <v>150</v>
      </c>
      <c r="D11" s="64"/>
      <c r="E11" s="64"/>
      <c r="F11" s="64"/>
      <c r="G11" s="64"/>
      <c r="H11" s="64"/>
      <c r="I11" s="64"/>
      <c r="J11" s="64"/>
      <c r="K11" s="64"/>
      <c r="L11" s="64"/>
      <c r="M11" s="64"/>
      <c r="N11" s="64"/>
    </row>
    <row r="12" ht="11.25" customHeight="1">
      <c r="A12" s="64"/>
      <c r="B12" s="67" t="s">
        <v>111</v>
      </c>
      <c r="C12" s="68">
        <f>SUM(E31:E39)</f>
        <v>13</v>
      </c>
      <c r="D12" s="64"/>
      <c r="E12" s="64"/>
      <c r="F12" s="64"/>
      <c r="G12" s="64"/>
      <c r="H12" s="64"/>
      <c r="I12" s="64"/>
      <c r="J12" s="64"/>
      <c r="K12" s="64"/>
      <c r="L12" s="64"/>
      <c r="M12" s="64"/>
      <c r="N12" s="64"/>
    </row>
    <row r="13" ht="11.25" customHeight="1">
      <c r="A13" s="58"/>
      <c r="B13" s="58"/>
      <c r="C13" s="58"/>
      <c r="D13" s="58"/>
      <c r="E13" s="58"/>
      <c r="F13" s="58"/>
      <c r="G13" s="58"/>
      <c r="H13" s="58"/>
      <c r="I13" s="58"/>
      <c r="J13" s="58"/>
      <c r="K13" s="58"/>
      <c r="L13" s="58"/>
      <c r="M13" s="58"/>
      <c r="N13" s="58"/>
    </row>
    <row r="14" ht="11.25" customHeight="1">
      <c r="A14" s="58"/>
      <c r="B14" s="60" t="s">
        <v>112</v>
      </c>
      <c r="C14" s="61"/>
      <c r="D14" s="58"/>
      <c r="E14" s="58"/>
      <c r="F14" s="58"/>
      <c r="G14" s="58"/>
      <c r="H14" s="58"/>
      <c r="I14" s="58"/>
      <c r="J14" s="58"/>
      <c r="K14" s="58"/>
      <c r="L14" s="58"/>
      <c r="M14" s="58"/>
      <c r="N14" s="58"/>
    </row>
    <row r="15" ht="11.25" customHeight="1">
      <c r="A15" s="58"/>
      <c r="B15" s="69" t="s">
        <v>113</v>
      </c>
      <c r="C15" s="70">
        <f>SUM(F31:F39)</f>
        <v>160</v>
      </c>
      <c r="D15" s="58"/>
      <c r="E15" s="58"/>
      <c r="F15" s="58"/>
      <c r="G15" s="58"/>
      <c r="H15" s="58"/>
      <c r="I15" s="58"/>
      <c r="J15" s="58"/>
      <c r="K15" s="58"/>
      <c r="L15" s="58"/>
      <c r="M15" s="58"/>
      <c r="N15" s="58"/>
    </row>
    <row r="16" ht="11.25" customHeight="1">
      <c r="A16" s="58"/>
      <c r="B16" s="71" t="s">
        <v>114</v>
      </c>
      <c r="C16" s="72">
        <f>(C11+C12)-C15</f>
        <v>3</v>
      </c>
      <c r="D16" s="58"/>
      <c r="E16" s="58"/>
      <c r="F16" s="58"/>
      <c r="G16" s="58"/>
      <c r="H16" s="58"/>
      <c r="I16" s="58"/>
      <c r="J16" s="58"/>
      <c r="K16" s="58"/>
      <c r="L16" s="58"/>
      <c r="M16" s="58"/>
      <c r="N16" s="58"/>
    </row>
    <row r="17" ht="11.25" customHeight="1">
      <c r="A17" s="58"/>
      <c r="B17" s="58"/>
      <c r="C17" s="58"/>
      <c r="D17" s="58"/>
      <c r="E17" s="58"/>
      <c r="F17" s="58"/>
      <c r="G17" s="58"/>
      <c r="H17" s="58"/>
      <c r="I17" s="58"/>
      <c r="J17" s="58"/>
      <c r="K17" s="58"/>
      <c r="L17" s="58"/>
      <c r="M17" s="58"/>
      <c r="N17" s="58"/>
    </row>
    <row r="18" ht="11.25" customHeight="1">
      <c r="A18" s="58"/>
      <c r="B18" s="73" t="s">
        <v>115</v>
      </c>
      <c r="C18" s="74"/>
      <c r="D18" s="58"/>
      <c r="E18" s="58"/>
      <c r="F18" s="58"/>
      <c r="G18" s="58"/>
      <c r="H18" s="58"/>
      <c r="I18" s="58"/>
      <c r="J18" s="58"/>
      <c r="K18" s="58"/>
      <c r="L18" s="58"/>
      <c r="M18" s="58"/>
      <c r="N18" s="58"/>
    </row>
    <row r="19" ht="11.25" customHeight="1">
      <c r="A19" s="58"/>
      <c r="B19" s="69" t="s">
        <v>116</v>
      </c>
      <c r="C19" s="70">
        <f>SUM(G31:G39)</f>
        <v>44</v>
      </c>
      <c r="D19" s="58"/>
      <c r="E19" s="58"/>
      <c r="F19" s="58"/>
      <c r="G19" s="58"/>
      <c r="H19" s="58"/>
      <c r="I19" s="58"/>
      <c r="J19" s="58"/>
      <c r="K19" s="58"/>
      <c r="L19" s="58"/>
      <c r="M19" s="58"/>
      <c r="N19" s="58"/>
    </row>
    <row r="20" ht="11.25" customHeight="1">
      <c r="A20" s="58"/>
      <c r="B20" s="75" t="s">
        <v>97</v>
      </c>
      <c r="C20" s="76">
        <f>SUM(H31:H39)</f>
        <v>61</v>
      </c>
      <c r="D20" s="58"/>
      <c r="E20" s="58"/>
      <c r="F20" s="58"/>
      <c r="G20" s="58"/>
      <c r="H20" s="58"/>
      <c r="I20" s="58"/>
      <c r="J20" s="58"/>
      <c r="K20" s="58"/>
      <c r="L20" s="58"/>
      <c r="M20" s="58"/>
      <c r="N20" s="58"/>
    </row>
    <row r="21" ht="11.25" customHeight="1">
      <c r="A21" s="58"/>
      <c r="B21" s="75" t="s">
        <v>98</v>
      </c>
      <c r="C21" s="76">
        <f>SUM(I31:I39)</f>
        <v>58</v>
      </c>
      <c r="D21" s="58"/>
      <c r="E21" s="58"/>
      <c r="F21" s="58"/>
      <c r="G21" s="58"/>
      <c r="H21" s="58"/>
      <c r="I21" s="58"/>
      <c r="J21" s="58"/>
      <c r="K21" s="58"/>
      <c r="L21" s="58"/>
      <c r="M21" s="58"/>
      <c r="N21" s="58"/>
    </row>
    <row r="22" ht="11.25" customHeight="1">
      <c r="A22" s="58"/>
      <c r="B22" s="77" t="s">
        <v>95</v>
      </c>
      <c r="C22" s="78">
        <f>SUM(J31:J39)</f>
        <v>0</v>
      </c>
      <c r="D22" s="58"/>
      <c r="E22" s="58"/>
      <c r="F22" s="58"/>
      <c r="G22" s="58"/>
      <c r="H22" s="58"/>
      <c r="I22" s="58"/>
      <c r="J22" s="58"/>
      <c r="K22" s="58"/>
      <c r="L22" s="58"/>
      <c r="M22" s="58"/>
      <c r="N22" s="58"/>
    </row>
    <row r="23" ht="11.25" customHeight="1">
      <c r="A23" s="58"/>
      <c r="B23" s="58"/>
      <c r="C23" s="58"/>
      <c r="D23" s="58"/>
      <c r="E23" s="58"/>
      <c r="F23" s="58"/>
      <c r="G23" s="58"/>
      <c r="H23" s="58"/>
      <c r="I23" s="58"/>
      <c r="J23" s="58"/>
      <c r="K23" s="58"/>
      <c r="L23" s="58"/>
      <c r="M23" s="58"/>
      <c r="N23" s="58"/>
    </row>
    <row r="24" ht="11.25" customHeight="1">
      <c r="A24" s="58"/>
      <c r="B24" s="73" t="s">
        <v>117</v>
      </c>
      <c r="C24" s="74"/>
      <c r="D24" s="58"/>
      <c r="E24" s="58"/>
      <c r="F24" s="58"/>
      <c r="G24" s="58"/>
      <c r="H24" s="58"/>
      <c r="I24" s="58"/>
      <c r="J24" s="58"/>
      <c r="K24" s="58"/>
      <c r="L24" s="58"/>
      <c r="M24" s="58"/>
      <c r="N24" s="58"/>
    </row>
    <row r="25" ht="11.25" customHeight="1">
      <c r="A25" s="58"/>
      <c r="B25" s="79" t="s">
        <v>118</v>
      </c>
      <c r="C25" s="80">
        <f>SUM(K31:K39)</f>
        <v>20</v>
      </c>
      <c r="D25" s="58"/>
      <c r="E25" s="58"/>
      <c r="F25" s="58"/>
      <c r="G25" s="58"/>
      <c r="H25" s="58"/>
      <c r="I25" s="58"/>
      <c r="J25" s="58"/>
      <c r="K25" s="58"/>
      <c r="L25" s="58"/>
      <c r="M25" s="58"/>
      <c r="N25" s="58"/>
    </row>
    <row r="26" ht="11.25" customHeight="1">
      <c r="A26" s="58"/>
      <c r="B26" s="75" t="s">
        <v>119</v>
      </c>
      <c r="C26" s="76">
        <f>SUM(L31:L39)</f>
        <v>139</v>
      </c>
      <c r="D26" s="58"/>
      <c r="E26" s="58"/>
      <c r="F26" s="58"/>
      <c r="G26" s="58"/>
      <c r="H26" s="58"/>
      <c r="I26" s="58"/>
      <c r="J26" s="58"/>
      <c r="K26" s="58"/>
      <c r="L26" s="58"/>
      <c r="M26" s="58"/>
      <c r="N26" s="58"/>
    </row>
    <row r="27" ht="11.25" customHeight="1">
      <c r="A27" s="58"/>
      <c r="B27" s="77" t="s">
        <v>21</v>
      </c>
      <c r="C27" s="78">
        <f>SUM(M31:M39)</f>
        <v>4</v>
      </c>
      <c r="D27" s="58"/>
      <c r="E27" s="58"/>
      <c r="F27" s="58"/>
      <c r="G27" s="58"/>
      <c r="H27" s="58"/>
      <c r="I27" s="58"/>
      <c r="J27" s="58"/>
      <c r="K27" s="58"/>
      <c r="L27" s="58"/>
      <c r="M27" s="58"/>
      <c r="N27" s="58"/>
    </row>
    <row r="28" ht="11.25" customHeight="1">
      <c r="A28" s="58"/>
      <c r="B28" s="58"/>
      <c r="C28" s="58"/>
      <c r="D28" s="58"/>
      <c r="E28" s="58"/>
      <c r="F28" s="58"/>
      <c r="G28" s="58"/>
      <c r="H28" s="58"/>
      <c r="I28" s="58"/>
      <c r="J28" s="58"/>
      <c r="K28" s="58"/>
      <c r="L28" s="58"/>
      <c r="M28" s="58"/>
      <c r="N28" s="58"/>
    </row>
    <row r="29" ht="11.25" customHeight="1">
      <c r="A29" s="58"/>
      <c r="B29" s="58"/>
      <c r="C29" s="58"/>
      <c r="D29" s="58"/>
      <c r="E29" s="58"/>
      <c r="F29" s="58"/>
      <c r="G29" s="58"/>
      <c r="H29" s="58"/>
      <c r="I29" s="58"/>
      <c r="J29" s="58"/>
      <c r="K29" s="58"/>
      <c r="L29" s="58"/>
      <c r="M29" s="58"/>
      <c r="N29" s="58"/>
    </row>
    <row r="30" ht="11.25" customHeight="1">
      <c r="A30" s="81"/>
      <c r="B30" s="65" t="s">
        <v>0</v>
      </c>
      <c r="C30" s="82" t="s">
        <v>94</v>
      </c>
      <c r="D30" s="82" t="s">
        <v>110</v>
      </c>
      <c r="E30" s="82" t="s">
        <v>111</v>
      </c>
      <c r="F30" s="82" t="s">
        <v>120</v>
      </c>
      <c r="G30" s="82" t="s">
        <v>116</v>
      </c>
      <c r="H30" s="82" t="s">
        <v>97</v>
      </c>
      <c r="I30" s="82" t="s">
        <v>98</v>
      </c>
      <c r="J30" s="82" t="s">
        <v>95</v>
      </c>
      <c r="K30" s="82" t="s">
        <v>118</v>
      </c>
      <c r="L30" s="82" t="s">
        <v>119</v>
      </c>
      <c r="M30" s="66" t="s">
        <v>21</v>
      </c>
      <c r="N30" s="81"/>
    </row>
    <row r="31" ht="11.25" customHeight="1">
      <c r="A31" s="58"/>
      <c r="B31" s="75" t="s">
        <v>7</v>
      </c>
      <c r="C31" s="83">
        <f>COUNTA('DIRECCIÓN GENERAL'!F10:F1048576)</f>
        <v>0</v>
      </c>
      <c r="D31" s="83">
        <f>COUNTIF('DIRECCIÓN GENERAL'!E10:E1048576,"NO CONFORMIDAD")</f>
        <v>0</v>
      </c>
      <c r="E31" s="83">
        <f>COUNTIF('DIRECCIÓN GENERAL'!E10:E1048576,"OPORTUNIDAD DE MEJORA")</f>
        <v>0</v>
      </c>
      <c r="F31" s="83">
        <f>COUNTA('DIRECCIÓN GENERAL'!H10:H1048576)</f>
        <v>0</v>
      </c>
      <c r="G31" s="83">
        <f>COUNTIF('DIRECCIÓN GENERAL'!U10:U1048576,"CERRADA")</f>
        <v>0</v>
      </c>
      <c r="H31" s="83">
        <f>COUNTIF('DIRECCIÓN GENERAL'!U10:U1048576,"ABIERTA EN DESARROLLO")</f>
        <v>0</v>
      </c>
      <c r="I31" s="83">
        <f>COUNTIF('DIRECCIÓN GENERAL'!U10:U1048576,"ABIERTA VENCIDA")</f>
        <v>0</v>
      </c>
      <c r="J31" s="83">
        <f>COUNTIF('DIRECCIÓN GENERAL'!U10:U1048576,"NO INICIADA")</f>
        <v>0</v>
      </c>
      <c r="K31" s="83">
        <f>COUNTIF('DIRECCIÓN GENERAL'!I10:I1048576,"CORRECCIÓN")</f>
        <v>0</v>
      </c>
      <c r="L31" s="83">
        <f>COUNTIF('DIRECCIÓN GENERAL'!I10:I1048576,"ACCIÓN CORRECTIVA")</f>
        <v>0</v>
      </c>
      <c r="M31" s="76">
        <f>COUNTIF('DIRECCIÓN GENERAL'!I10:I1048576,"GESTIÓN DE RIESGOS")</f>
        <v>0</v>
      </c>
      <c r="N31" s="58"/>
    </row>
    <row r="32" ht="11.25" customHeight="1">
      <c r="A32" s="58"/>
      <c r="B32" s="75" t="s">
        <v>23</v>
      </c>
      <c r="C32" s="83">
        <f>COUNTA('OFICINA DE CONTROL INTERNO'!F9:F1048574)</f>
        <v>5</v>
      </c>
      <c r="D32" s="83">
        <f>COUNTIF('OFICINA DE CONTROL INTERNO'!E9:E1048574,"NO CONFORMIDAD")</f>
        <v>5</v>
      </c>
      <c r="E32" s="83">
        <f>COUNTIF('OFICINA DE CONTROL INTERNO'!E9:E1048574,"OPORTUNIDAD DE MEJORA")</f>
        <v>0</v>
      </c>
      <c r="F32" s="83">
        <f>COUNTA('OFICINA DE CONTROL INTERNO'!H9:H1048574)</f>
        <v>5</v>
      </c>
      <c r="G32" s="83">
        <f>COUNTIF('OFICINA DE CONTROL INTERNO'!U9:U1048574,"CERRADA")</f>
        <v>1</v>
      </c>
      <c r="H32" s="83">
        <f>COUNTIF('OFICINA DE CONTROL INTERNO'!U9:U1048574,"ABIERTA EN DESARROLLO")</f>
        <v>4</v>
      </c>
      <c r="I32" s="83">
        <f>COUNTIF('OFICINA DE CONTROL INTERNO'!U9:U1048574,"ABIERTA VENCIDA")</f>
        <v>0</v>
      </c>
      <c r="J32" s="83">
        <f>COUNTIF('OFICINA DE CONTROL INTERNO'!U9:U1048574,"NO INICIADA")</f>
        <v>0</v>
      </c>
      <c r="K32" s="83">
        <f>COUNTIF('OFICINA DE CONTROL INTERNO'!I9:I1048574,"CORRECCIÓN")</f>
        <v>2</v>
      </c>
      <c r="L32" s="83">
        <f>COUNTIF('OFICINA DE CONTROL INTERNO'!I9:I1048574,"ACCIÓN CORRECTIVA")</f>
        <v>3</v>
      </c>
      <c r="M32" s="76">
        <f>COUNTIF('OFICINA DE CONTROL INTERNO'!I9:I1048574,"GESTIÓN DE RIESGOS")</f>
        <v>0</v>
      </c>
      <c r="N32" s="58"/>
    </row>
    <row r="33" ht="11.25" customHeight="1">
      <c r="A33" s="58"/>
      <c r="B33" s="75" t="s">
        <v>121</v>
      </c>
      <c r="C33" s="83">
        <f>COUNTA('OFICINA ASESORA DE PLANEACIÓN'!F10:F1048580)</f>
        <v>17</v>
      </c>
      <c r="D33" s="83">
        <f>COUNTIF('OFICINA ASESORA DE PLANEACIÓN'!E14:E1048580,"NO CONFORMIDAD")</f>
        <v>13</v>
      </c>
      <c r="E33" s="83">
        <f>COUNTIF('OFICINA ASESORA DE PLANEACIÓN'!E14:E1048580,"OPORTUNIDAD DE MEJORA")</f>
        <v>0</v>
      </c>
      <c r="F33" s="83">
        <f>COUNTA('OFICINA ASESORA DE PLANEACIÓN'!H14:H1048580)</f>
        <v>13</v>
      </c>
      <c r="G33" s="83">
        <f>COUNTIF('OFICINA ASESORA DE PLANEACIÓN'!U14:U1048580,"CERRADA")</f>
        <v>5</v>
      </c>
      <c r="H33" s="83">
        <f>COUNTIF('OFICINA ASESORA DE PLANEACIÓN'!U14:U1048580,"ABIERTA EN DESARROLLO")</f>
        <v>4</v>
      </c>
      <c r="I33" s="83">
        <f>COUNTIF('OFICINA ASESORA DE PLANEACIÓN'!U14:U1048580,"ABIERTA VENCIDA")</f>
        <v>4</v>
      </c>
      <c r="J33" s="83">
        <f>COUNTIF('OFICINA ASESORA DE PLANEACIÓN'!U14:U1048580,"NO INICIADA")</f>
        <v>0</v>
      </c>
      <c r="K33" s="83">
        <f>COUNTIF('OFICINA ASESORA DE PLANEACIÓN'!I14:I1048580,"CORRECCIÓN")</f>
        <v>0</v>
      </c>
      <c r="L33" s="83">
        <f>COUNTIF('OFICINA ASESORA DE PLANEACIÓN'!I14:I1048580,"ACCIÓN CORRECTIVA")</f>
        <v>12</v>
      </c>
      <c r="M33" s="76">
        <f>COUNTIF('OFICINA ASESORA DE PLANEACIÓN'!I14:I1048580,"GESTIÓN DE RIESGOS")</f>
        <v>1</v>
      </c>
      <c r="N33" s="84"/>
    </row>
    <row r="34" ht="11.25" customHeight="1">
      <c r="A34" s="58"/>
      <c r="B34" s="75" t="s">
        <v>19</v>
      </c>
      <c r="C34" s="83">
        <f>COUNTA('OFICINA ASESORA JURÍDICA'!F10:F1048576)</f>
        <v>11</v>
      </c>
      <c r="D34" s="83">
        <f>COUNTIF('OFICINA ASESORA JURÍDICA'!E10:E1048576,"NO CONFORMIDAD")</f>
        <v>11</v>
      </c>
      <c r="E34" s="83">
        <f>COUNTIF('OFICINA ASESORA JURÍDICA'!E10:E1048576,"OPORTUNIDAD DE MEJORA")</f>
        <v>0</v>
      </c>
      <c r="F34" s="83">
        <f>COUNTA('OFICINA ASESORA JURÍDICA'!H10:H1048576)</f>
        <v>9</v>
      </c>
      <c r="G34" s="83">
        <f>COUNTIF('OFICINA ASESORA JURÍDICA'!U10:U1048576,"CERRADA")</f>
        <v>1</v>
      </c>
      <c r="H34" s="83">
        <f>COUNTIF('OFICINA ASESORA JURÍDICA'!U10:U1048576,"ABIERTA EN DESARROLLO")</f>
        <v>4</v>
      </c>
      <c r="I34" s="83">
        <f>COUNTIF('OFICINA ASESORA JURÍDICA'!U10:U1048576,"ABIERTA VENCIDA")</f>
        <v>6</v>
      </c>
      <c r="J34" s="83">
        <f>COUNTIF('OFICINA ASESORA JURÍDICA'!U10:U1048576,"NO INICIADA")</f>
        <v>0</v>
      </c>
      <c r="K34" s="83">
        <f>COUNTIF('OFICINA ASESORA JURÍDICA'!I10:I1048576,"CORRECCIÓN")</f>
        <v>0</v>
      </c>
      <c r="L34" s="83">
        <f>COUNTIF('OFICINA ASESORA JURÍDICA'!I10:I1048576,"ACCIÓN CORRECTIVA")</f>
        <v>11</v>
      </c>
      <c r="M34" s="76">
        <f>COUNTIF('OFICINA ASESORA JURÍDICA'!I10:I1048576,"GESTIÓN DE RIESGOS")</f>
        <v>0</v>
      </c>
      <c r="N34" s="58"/>
    </row>
    <row r="35" ht="11.25" customHeight="1">
      <c r="A35" s="58"/>
      <c r="B35" s="75" t="s">
        <v>122</v>
      </c>
      <c r="C35" s="83">
        <f>COUNTA(SUBD.MANEJO!F10:F1048577)</f>
        <v>21</v>
      </c>
      <c r="D35" s="83">
        <f>COUNTIF(SUBD.MANEJO!E10:E1048577,"NO CONFORMIDAD")</f>
        <v>18</v>
      </c>
      <c r="E35" s="83">
        <f>COUNTIF(SUBD.MANEJO!E10:E1048577,"OPORTUNIDAD DE MEJORA")</f>
        <v>3</v>
      </c>
      <c r="F35" s="83">
        <f>COUNTA(SUBD.MANEJO!H10:H1048577)</f>
        <v>21</v>
      </c>
      <c r="G35" s="83">
        <f>COUNTIF(SUBD.MANEJO!U10:U1048577,"CERRADA")</f>
        <v>7</v>
      </c>
      <c r="H35" s="83">
        <f>COUNTIF(SUBD.MANEJO!U10:U1048577,"ABIERTA EN DESARROLLO")</f>
        <v>7</v>
      </c>
      <c r="I35" s="83">
        <f>COUNTIF(SUBD.MANEJO!U10:U1048577,"ABIERTA VENCIDA")</f>
        <v>7</v>
      </c>
      <c r="J35" s="83">
        <f>COUNTIF(SUBD.MANEJO!U10:U1048577,"NO INICIADA")</f>
        <v>0</v>
      </c>
      <c r="K35" s="83">
        <f>COUNTIF(SUBD.MANEJO!I10:I1048577,"CORRECCIÓN")</f>
        <v>4</v>
      </c>
      <c r="L35" s="83">
        <f>COUNTIF(SUBD.MANEJO!I10:I1048577,"ACCIÓN CORRECTIVA")</f>
        <v>16</v>
      </c>
      <c r="M35" s="76">
        <f>COUNTIF(SUBD.MANEJO!I10:I1048577,"GESTIÓN DE RIESGOS")</f>
        <v>1</v>
      </c>
      <c r="N35" s="58"/>
    </row>
    <row r="36" ht="11.25" customHeight="1">
      <c r="A36" s="58"/>
      <c r="B36" s="75" t="s">
        <v>123</v>
      </c>
      <c r="C36" s="83">
        <f>COUNTA('SUBD.REDUCCIÓN'!F10:F1048574)</f>
        <v>12</v>
      </c>
      <c r="D36" s="83">
        <f>COUNTIF('SUBD.REDUCCIÓN'!E10:E1048574,"NO CONFORMIDAD")</f>
        <v>12</v>
      </c>
      <c r="E36" s="83">
        <f>COUNTIF('SUBD.REDUCCIÓN'!E10:E1048574,"OPORTUNIDAD DE MEJORA")</f>
        <v>0</v>
      </c>
      <c r="F36" s="83">
        <f>COUNTA('SUBD.REDUCCIÓN'!H10:H1048574)</f>
        <v>12</v>
      </c>
      <c r="G36" s="83">
        <f>COUNTIF('SUBD.REDUCCIÓN'!U10:U1048574,"CERRADA")</f>
        <v>1</v>
      </c>
      <c r="H36" s="83">
        <f>COUNTIF('SUBD.REDUCCIÓN'!U10:U1048574,"ABIERTA EN DESARROLLO")</f>
        <v>1</v>
      </c>
      <c r="I36" s="83">
        <f>COUNTIF('SUBD.REDUCCIÓN'!U10:U1048574,"ABIERTA VENCIDA")</f>
        <v>10</v>
      </c>
      <c r="J36" s="83">
        <f>COUNTIF('SUBD.REDUCCIÓN'!U10:U1048574,"NO INICIADA")</f>
        <v>0</v>
      </c>
      <c r="K36" s="83">
        <f>COUNTIF('SUBD.REDUCCIÓN'!I10:I1048574,"CORRECCIÓN")</f>
        <v>0</v>
      </c>
      <c r="L36" s="83">
        <f>COUNTIF('SUBD.REDUCCIÓN'!I10:I1048574,"ACCIÓN CORRECTIVA")</f>
        <v>12</v>
      </c>
      <c r="M36" s="76">
        <f>COUNTIF('SUBD.REDUCCIÓN'!I10:I1048574,"GESTIÓN DE RIESGOS")</f>
        <v>0</v>
      </c>
      <c r="N36" s="58"/>
    </row>
    <row r="37" ht="11.25" customHeight="1">
      <c r="A37" s="58"/>
      <c r="B37" s="75" t="s">
        <v>124</v>
      </c>
      <c r="C37" s="83">
        <f>COUNTA('TIC´S'!F9:F1048576)</f>
        <v>21</v>
      </c>
      <c r="D37" s="83">
        <f>COUNTIF('TIC´S'!E9:E1048576,"NO CONFORMIDAD")</f>
        <v>20</v>
      </c>
      <c r="E37" s="83">
        <f>COUNTIF('TIC´S'!E9:E1048576,"OPORTUNIDAD DE MEJORA")</f>
        <v>1</v>
      </c>
      <c r="F37" s="83">
        <f>COUNTA('TIC´S'!H9:H1048576)</f>
        <v>21</v>
      </c>
      <c r="G37" s="83">
        <f>COUNTIF('TIC´S'!U9:U1048576,"CERRADA")</f>
        <v>12</v>
      </c>
      <c r="H37" s="83">
        <f>COUNTIF('TIC´S'!U9:U1048576,"ABIERTA EN DESARROLLO")</f>
        <v>0</v>
      </c>
      <c r="I37" s="83">
        <f>COUNTIF('TIC´S'!U9:U1048576,"ABIERTA VENCIDA")</f>
        <v>9</v>
      </c>
      <c r="J37" s="83">
        <f>COUNTIF('TIC´S'!U9:U1048576,"NO INICIADA")</f>
        <v>0</v>
      </c>
      <c r="K37" s="83">
        <f>COUNTIF('TIC´S'!I9:I1048576,"CORRECCIÓN")</f>
        <v>0</v>
      </c>
      <c r="L37" s="83">
        <f>COUNTIF('TIC´S'!I9:I1048576,"ACCIÓN CORRECTIVA")</f>
        <v>20</v>
      </c>
      <c r="M37" s="76">
        <f>COUNTIF('TIC´S'!I9:I1048576,"GESTIÓN DE RIESGOS")</f>
        <v>1</v>
      </c>
      <c r="N37" s="58"/>
    </row>
    <row r="38" ht="11.25" customHeight="1">
      <c r="A38" s="58"/>
      <c r="B38" s="75" t="s">
        <v>125</v>
      </c>
      <c r="C38" s="83">
        <f>COUNTA('SUBD.ANÁLISIS'!F9:F1048576)</f>
        <v>21</v>
      </c>
      <c r="D38" s="83">
        <f>COUNTIF('SUBD.ANÁLISIS'!E9:E1048576,"NO CONFORMIDAD")</f>
        <v>21</v>
      </c>
      <c r="E38" s="83">
        <f>COUNTIF('SUBD.ANÁLISIS'!E9:E1048576,"OPORTUNIDAD DE MEJORA")</f>
        <v>0</v>
      </c>
      <c r="F38" s="83">
        <f>COUNTA('SUBD.ANÁLISIS'!H9:H1048576)</f>
        <v>20</v>
      </c>
      <c r="G38" s="83">
        <f>COUNTIF('SUBD.ANÁLISIS'!U9:U1048576,"CERRADA")</f>
        <v>13</v>
      </c>
      <c r="H38" s="83">
        <f>COUNTIF('SUBD.ANÁLISIS'!U9:U1048576,"ABIERTA EN DESARROLLO")</f>
        <v>2</v>
      </c>
      <c r="I38" s="83">
        <f>COUNTIF('SUBD.ANÁLISIS'!U9:U1048576,"ABIERTA VENCIDA")</f>
        <v>6</v>
      </c>
      <c r="J38" s="83">
        <f>COUNTIF('SUBD.ANÁLISIS'!U9:U1048576,"NO INICIADA")</f>
        <v>0</v>
      </c>
      <c r="K38" s="83">
        <f>COUNTIF('SUBD.ANÁLISIS'!I9:I1048576,"CORRECCIÓN")</f>
        <v>0</v>
      </c>
      <c r="L38" s="83">
        <f>COUNTIF('SUBD.ANÁLISIS'!I9:I1048576,"ACCIÓN CORRECTIVA")</f>
        <v>21</v>
      </c>
      <c r="M38" s="76">
        <f>COUNTIF('SUBD.ANÁLISIS'!I9:I1048576,"GESTIÓN DE RIESGOS")</f>
        <v>0</v>
      </c>
      <c r="N38" s="58"/>
    </row>
    <row r="39" ht="11.25" customHeight="1">
      <c r="A39" s="58"/>
      <c r="B39" s="77" t="s">
        <v>126</v>
      </c>
      <c r="C39" s="85">
        <f>COUNTA(SUBD.CORPORATIVA!F13:F1048609)</f>
        <v>59</v>
      </c>
      <c r="D39" s="85">
        <f>COUNTIF(SUBD.CORPORATIVA!E13:E1048609,"NO CONFORMIDAD")</f>
        <v>50</v>
      </c>
      <c r="E39" s="85">
        <f>COUNTIF(SUBD.CORPORATIVA!E13:E1048609,"OPORTUNIDAD DE MEJORA")</f>
        <v>9</v>
      </c>
      <c r="F39" s="85">
        <f>COUNTA(SUBD.CORPORATIVA!H13:H1048609)</f>
        <v>59</v>
      </c>
      <c r="G39" s="85">
        <f>COUNTIF(SUBD.CORPORATIVA!U13:U1048609,"CERRADA")</f>
        <v>4</v>
      </c>
      <c r="H39" s="85">
        <f>COUNTIF(SUBD.CORPORATIVA!U13:U1048609,"ABIERTA EN DESARROLLO")</f>
        <v>39</v>
      </c>
      <c r="I39" s="85">
        <f>COUNTIF(SUBD.CORPORATIVA!U13:U1048609,"ABIERTA VENCIDA")</f>
        <v>16</v>
      </c>
      <c r="J39" s="85">
        <f>COUNTIF(SUBD.CORPORATIVA!U13:U1048609,"NO INICIADA")</f>
        <v>0</v>
      </c>
      <c r="K39" s="85">
        <f>COUNTIF(SUBD.CORPORATIVA!I13:I1048609,"CORRECCIÓN")</f>
        <v>14</v>
      </c>
      <c r="L39" s="85">
        <f>COUNTIF(SUBD.CORPORATIVA!I13:I1048609,"ACCIÓN CORRECTIVA")</f>
        <v>44</v>
      </c>
      <c r="M39" s="78">
        <f>COUNTIF(SUBD.CORPORATIVA!I13:I1048609,"GESTIÓN DE RIESGOS")</f>
        <v>1</v>
      </c>
      <c r="N39" s="58"/>
    </row>
    <row r="40" ht="11.25" customHeight="1">
      <c r="A40" s="58"/>
      <c r="B40" s="58"/>
      <c r="C40" s="58"/>
      <c r="D40" s="58"/>
      <c r="E40" s="58"/>
      <c r="F40" s="58"/>
      <c r="G40" s="58"/>
      <c r="H40" s="58"/>
      <c r="I40" s="58"/>
      <c r="J40" s="58"/>
      <c r="K40" s="58"/>
      <c r="L40" s="58"/>
      <c r="M40" s="58"/>
      <c r="N40" s="58"/>
    </row>
    <row r="41" ht="11.25" customHeight="1">
      <c r="A41" s="58"/>
      <c r="B41" s="58"/>
      <c r="C41" s="58"/>
      <c r="D41" s="58"/>
      <c r="E41" s="58"/>
      <c r="F41" s="58"/>
      <c r="G41" s="58"/>
      <c r="H41" s="58"/>
      <c r="I41" s="58"/>
      <c r="J41" s="58"/>
      <c r="K41" s="58"/>
      <c r="L41" s="58"/>
      <c r="M41" s="58"/>
      <c r="N41" s="58"/>
    </row>
    <row r="42" ht="11.25" customHeight="1">
      <c r="A42" s="58"/>
      <c r="B42" s="58"/>
      <c r="C42" s="58"/>
      <c r="D42" s="58"/>
      <c r="E42" s="58"/>
      <c r="F42" s="58"/>
      <c r="G42" s="58"/>
      <c r="H42" s="58"/>
      <c r="I42" s="58"/>
      <c r="J42" s="58"/>
      <c r="K42" s="58"/>
      <c r="L42" s="58"/>
      <c r="M42" s="58"/>
      <c r="N42" s="58"/>
    </row>
    <row r="43" ht="11.25" customHeight="1">
      <c r="A43" s="58"/>
      <c r="B43" s="58"/>
      <c r="C43" s="58"/>
      <c r="D43" s="58"/>
      <c r="E43" s="58"/>
      <c r="F43" s="58"/>
      <c r="G43" s="58"/>
      <c r="H43" s="58"/>
      <c r="I43" s="58"/>
      <c r="J43" s="58"/>
      <c r="K43" s="58"/>
      <c r="L43" s="58"/>
      <c r="M43" s="58"/>
      <c r="N43" s="58"/>
    </row>
    <row r="44" ht="11.25" customHeight="1">
      <c r="A44" s="58"/>
      <c r="B44" s="58"/>
      <c r="C44" s="58"/>
      <c r="D44" s="58"/>
      <c r="E44" s="58"/>
      <c r="F44" s="58"/>
      <c r="G44" s="58"/>
      <c r="H44" s="58"/>
      <c r="I44" s="58"/>
      <c r="J44" s="58"/>
      <c r="K44" s="58"/>
      <c r="L44" s="58"/>
      <c r="M44" s="58"/>
      <c r="N44" s="58"/>
    </row>
    <row r="45" ht="11.25" customHeight="1">
      <c r="A45" s="58"/>
      <c r="B45" s="58"/>
      <c r="C45" s="58"/>
      <c r="D45" s="58"/>
      <c r="E45" s="58"/>
      <c r="F45" s="58"/>
      <c r="G45" s="58"/>
      <c r="H45" s="58"/>
      <c r="I45" s="58"/>
      <c r="J45" s="58"/>
      <c r="K45" s="58"/>
      <c r="L45" s="58"/>
      <c r="M45" s="58"/>
      <c r="N45" s="58"/>
    </row>
    <row r="46" ht="11.25" customHeight="1">
      <c r="A46" s="58"/>
      <c r="B46" s="58"/>
      <c r="C46" s="58"/>
      <c r="D46" s="58"/>
      <c r="E46" s="58"/>
      <c r="F46" s="58"/>
      <c r="G46" s="58"/>
      <c r="H46" s="58"/>
      <c r="I46" s="58"/>
      <c r="J46" s="58"/>
      <c r="K46" s="58"/>
      <c r="L46" s="58"/>
      <c r="M46" s="58"/>
      <c r="N46" s="58"/>
    </row>
    <row r="47" ht="11.25" customHeight="1">
      <c r="A47" s="58"/>
      <c r="B47" s="58"/>
      <c r="C47" s="58"/>
      <c r="D47" s="58"/>
      <c r="E47" s="58"/>
      <c r="F47" s="58"/>
      <c r="G47" s="58"/>
      <c r="H47" s="58"/>
      <c r="I47" s="58"/>
      <c r="J47" s="58"/>
      <c r="K47" s="58"/>
      <c r="L47" s="58"/>
      <c r="M47" s="58"/>
      <c r="N47" s="58"/>
    </row>
    <row r="48" ht="11.25" customHeight="1">
      <c r="A48" s="58"/>
      <c r="B48" s="58"/>
      <c r="C48" s="58"/>
      <c r="D48" s="58"/>
      <c r="E48" s="58"/>
      <c r="F48" s="58"/>
      <c r="G48" s="58"/>
      <c r="H48" s="58"/>
      <c r="I48" s="58"/>
      <c r="J48" s="58"/>
      <c r="K48" s="58"/>
      <c r="L48" s="58"/>
      <c r="M48" s="58"/>
      <c r="N48" s="58"/>
    </row>
    <row r="49" ht="11.25" customHeight="1">
      <c r="A49" s="58"/>
      <c r="B49" s="58"/>
      <c r="C49" s="58"/>
      <c r="D49" s="58"/>
      <c r="E49" s="58"/>
      <c r="F49" s="58"/>
      <c r="G49" s="58"/>
      <c r="H49" s="58"/>
      <c r="I49" s="58"/>
      <c r="J49" s="58"/>
      <c r="K49" s="58"/>
      <c r="L49" s="58"/>
      <c r="M49" s="58"/>
      <c r="N49" s="58"/>
    </row>
    <row r="50" ht="11.25" customHeight="1">
      <c r="A50" s="58"/>
      <c r="B50" s="58"/>
      <c r="C50" s="58"/>
      <c r="D50" s="58"/>
      <c r="E50" s="58"/>
      <c r="F50" s="58"/>
      <c r="G50" s="58"/>
      <c r="H50" s="58"/>
      <c r="I50" s="58"/>
      <c r="J50" s="58"/>
      <c r="K50" s="58"/>
      <c r="L50" s="58"/>
      <c r="M50" s="58"/>
      <c r="N50" s="58"/>
    </row>
    <row r="51" ht="11.25" customHeight="1">
      <c r="A51" s="58"/>
      <c r="B51" s="58"/>
      <c r="C51" s="58"/>
      <c r="D51" s="58"/>
      <c r="E51" s="58"/>
      <c r="F51" s="58"/>
      <c r="G51" s="58"/>
      <c r="H51" s="58"/>
      <c r="I51" s="58"/>
      <c r="J51" s="58"/>
      <c r="K51" s="58"/>
      <c r="L51" s="58"/>
      <c r="M51" s="58"/>
      <c r="N51" s="58"/>
    </row>
    <row r="52" ht="11.25" customHeight="1">
      <c r="A52" s="58"/>
      <c r="B52" s="58"/>
      <c r="C52" s="58"/>
      <c r="D52" s="58"/>
      <c r="E52" s="58"/>
      <c r="F52" s="58"/>
      <c r="G52" s="58"/>
      <c r="H52" s="58"/>
      <c r="I52" s="58"/>
      <c r="J52" s="58"/>
      <c r="K52" s="58"/>
      <c r="L52" s="58"/>
      <c r="M52" s="58"/>
      <c r="N52" s="58"/>
    </row>
    <row r="53" ht="11.25" customHeight="1">
      <c r="A53" s="58"/>
      <c r="B53" s="58"/>
      <c r="C53" s="58"/>
      <c r="D53" s="58"/>
      <c r="E53" s="58"/>
      <c r="F53" s="58"/>
      <c r="G53" s="58"/>
      <c r="H53" s="58"/>
      <c r="I53" s="58"/>
      <c r="J53" s="58"/>
      <c r="K53" s="58"/>
      <c r="L53" s="58"/>
      <c r="M53" s="58"/>
      <c r="N53" s="58"/>
    </row>
    <row r="54" ht="11.25" customHeight="1">
      <c r="A54" s="58"/>
      <c r="B54" s="58"/>
      <c r="C54" s="58"/>
      <c r="D54" s="58"/>
      <c r="E54" s="58"/>
      <c r="F54" s="58"/>
      <c r="G54" s="58"/>
      <c r="H54" s="58"/>
      <c r="I54" s="58"/>
      <c r="J54" s="58"/>
      <c r="K54" s="58"/>
      <c r="L54" s="58"/>
      <c r="M54" s="58"/>
      <c r="N54" s="58"/>
    </row>
    <row r="55" ht="11.25" customHeight="1">
      <c r="A55" s="58"/>
      <c r="B55" s="58"/>
      <c r="C55" s="58"/>
      <c r="D55" s="58"/>
      <c r="E55" s="58"/>
      <c r="F55" s="58"/>
      <c r="G55" s="58"/>
      <c r="H55" s="58"/>
      <c r="I55" s="58"/>
      <c r="J55" s="58"/>
      <c r="K55" s="58"/>
      <c r="L55" s="58"/>
      <c r="M55" s="58"/>
      <c r="N55" s="58"/>
    </row>
    <row r="56" ht="11.25" customHeight="1">
      <c r="A56" s="58"/>
      <c r="B56" s="58"/>
      <c r="C56" s="58"/>
      <c r="D56" s="58"/>
      <c r="E56" s="58"/>
      <c r="F56" s="58"/>
      <c r="G56" s="58"/>
      <c r="H56" s="58"/>
      <c r="I56" s="58"/>
      <c r="J56" s="58"/>
      <c r="K56" s="58"/>
      <c r="L56" s="58"/>
      <c r="M56" s="58"/>
      <c r="N56" s="58"/>
    </row>
    <row r="57" ht="11.25" customHeight="1">
      <c r="A57" s="58"/>
      <c r="B57" s="58"/>
      <c r="C57" s="58"/>
      <c r="D57" s="58"/>
      <c r="E57" s="58"/>
      <c r="F57" s="58"/>
      <c r="G57" s="58"/>
      <c r="H57" s="58"/>
      <c r="I57" s="58"/>
      <c r="J57" s="58"/>
      <c r="K57" s="58"/>
      <c r="L57" s="58"/>
      <c r="M57" s="58"/>
      <c r="N57" s="58"/>
    </row>
    <row r="58" ht="11.25" customHeight="1">
      <c r="A58" s="58"/>
      <c r="B58" s="58"/>
      <c r="C58" s="58"/>
      <c r="D58" s="58"/>
      <c r="E58" s="58"/>
      <c r="F58" s="58"/>
      <c r="G58" s="58"/>
      <c r="H58" s="58"/>
      <c r="I58" s="58"/>
      <c r="J58" s="58"/>
      <c r="K58" s="58"/>
      <c r="L58" s="58"/>
      <c r="M58" s="58"/>
      <c r="N58" s="58"/>
    </row>
    <row r="59" ht="11.25" customHeight="1">
      <c r="A59" s="58"/>
      <c r="B59" s="58"/>
      <c r="C59" s="58"/>
      <c r="D59" s="58"/>
      <c r="E59" s="58"/>
      <c r="F59" s="58"/>
      <c r="G59" s="58"/>
      <c r="H59" s="58"/>
      <c r="I59" s="58"/>
      <c r="J59" s="58"/>
      <c r="K59" s="58"/>
      <c r="L59" s="58"/>
      <c r="M59" s="58"/>
      <c r="N59" s="58"/>
    </row>
    <row r="60" ht="11.25" customHeight="1">
      <c r="A60" s="58"/>
      <c r="B60" s="58"/>
      <c r="C60" s="58"/>
      <c r="D60" s="58"/>
      <c r="E60" s="58"/>
      <c r="F60" s="58"/>
      <c r="G60" s="58"/>
      <c r="H60" s="58"/>
      <c r="I60" s="58"/>
      <c r="J60" s="58"/>
      <c r="K60" s="58"/>
      <c r="L60" s="58"/>
      <c r="M60" s="58"/>
      <c r="N60" s="58"/>
    </row>
    <row r="61" ht="11.25" customHeight="1">
      <c r="A61" s="58"/>
      <c r="B61" s="58"/>
      <c r="C61" s="58"/>
      <c r="D61" s="58"/>
      <c r="E61" s="58"/>
      <c r="F61" s="58"/>
      <c r="G61" s="58"/>
      <c r="H61" s="58"/>
      <c r="I61" s="58"/>
      <c r="J61" s="58"/>
      <c r="K61" s="58"/>
      <c r="L61" s="58"/>
      <c r="M61" s="58"/>
      <c r="N61" s="58"/>
    </row>
    <row r="62" ht="11.25" customHeight="1">
      <c r="A62" s="58"/>
      <c r="B62" s="58"/>
      <c r="C62" s="58"/>
      <c r="D62" s="58"/>
      <c r="E62" s="58"/>
      <c r="F62" s="58"/>
      <c r="G62" s="58"/>
      <c r="H62" s="58"/>
      <c r="I62" s="58"/>
      <c r="J62" s="58"/>
      <c r="K62" s="58"/>
      <c r="L62" s="58"/>
      <c r="M62" s="58"/>
      <c r="N62" s="58"/>
    </row>
    <row r="63" ht="11.25" customHeight="1">
      <c r="A63" s="58"/>
      <c r="B63" s="58"/>
      <c r="C63" s="58"/>
      <c r="D63" s="58"/>
      <c r="E63" s="58"/>
      <c r="F63" s="58"/>
      <c r="G63" s="58"/>
      <c r="H63" s="58"/>
      <c r="I63" s="58"/>
      <c r="J63" s="58"/>
      <c r="K63" s="58"/>
      <c r="L63" s="58"/>
      <c r="M63" s="58"/>
      <c r="N63" s="58"/>
    </row>
    <row r="64" ht="11.25" customHeight="1">
      <c r="A64" s="58"/>
      <c r="B64" s="58"/>
      <c r="C64" s="58"/>
      <c r="D64" s="58"/>
      <c r="E64" s="58"/>
      <c r="F64" s="58"/>
      <c r="G64" s="58"/>
      <c r="H64" s="58"/>
      <c r="I64" s="58"/>
      <c r="J64" s="58"/>
      <c r="K64" s="58"/>
      <c r="L64" s="58"/>
      <c r="M64" s="58"/>
      <c r="N64" s="58"/>
    </row>
    <row r="65" ht="11.25" customHeight="1">
      <c r="A65" s="58"/>
      <c r="B65" s="58"/>
      <c r="C65" s="58"/>
      <c r="D65" s="58"/>
      <c r="E65" s="58"/>
      <c r="F65" s="58"/>
      <c r="G65" s="58"/>
      <c r="H65" s="58"/>
      <c r="I65" s="58"/>
      <c r="J65" s="58"/>
      <c r="K65" s="58"/>
      <c r="L65" s="58"/>
      <c r="M65" s="58"/>
      <c r="N65" s="58"/>
    </row>
    <row r="66" ht="11.25" customHeight="1">
      <c r="A66" s="58"/>
      <c r="B66" s="58"/>
      <c r="C66" s="58"/>
      <c r="D66" s="58"/>
      <c r="E66" s="58"/>
      <c r="F66" s="58"/>
      <c r="G66" s="58"/>
      <c r="H66" s="58"/>
      <c r="I66" s="58"/>
      <c r="J66" s="58"/>
      <c r="K66" s="58"/>
      <c r="L66" s="58"/>
      <c r="M66" s="58"/>
      <c r="N66" s="58"/>
    </row>
    <row r="67" ht="11.25" customHeight="1">
      <c r="A67" s="58"/>
      <c r="B67" s="58"/>
      <c r="C67" s="58"/>
      <c r="D67" s="58"/>
      <c r="E67" s="58"/>
      <c r="F67" s="58"/>
      <c r="G67" s="58"/>
      <c r="H67" s="58"/>
      <c r="I67" s="58"/>
      <c r="J67" s="58"/>
      <c r="K67" s="58"/>
      <c r="L67" s="58"/>
      <c r="M67" s="58"/>
      <c r="N67" s="58"/>
    </row>
    <row r="68" ht="11.25" customHeight="1">
      <c r="A68" s="58"/>
      <c r="B68" s="58"/>
      <c r="C68" s="58"/>
      <c r="D68" s="58"/>
      <c r="E68" s="58"/>
      <c r="F68" s="58"/>
      <c r="G68" s="58"/>
      <c r="H68" s="58"/>
      <c r="I68" s="58"/>
      <c r="J68" s="58"/>
      <c r="K68" s="58"/>
      <c r="L68" s="58"/>
      <c r="M68" s="58"/>
      <c r="N68" s="58"/>
    </row>
    <row r="69" ht="11.25" customHeight="1">
      <c r="A69" s="58"/>
      <c r="B69" s="58"/>
      <c r="C69" s="58"/>
      <c r="D69" s="58"/>
      <c r="E69" s="58"/>
      <c r="F69" s="58"/>
      <c r="G69" s="58"/>
      <c r="H69" s="58"/>
      <c r="I69" s="58"/>
      <c r="J69" s="58"/>
      <c r="K69" s="58"/>
      <c r="L69" s="58"/>
      <c r="M69" s="58"/>
      <c r="N69" s="58"/>
    </row>
    <row r="70" ht="11.25" customHeight="1">
      <c r="A70" s="58"/>
      <c r="B70" s="58"/>
      <c r="C70" s="58"/>
      <c r="D70" s="58"/>
      <c r="E70" s="58"/>
      <c r="F70" s="58"/>
      <c r="G70" s="58"/>
      <c r="H70" s="58"/>
      <c r="I70" s="58"/>
      <c r="J70" s="58"/>
      <c r="K70" s="58"/>
      <c r="L70" s="58"/>
      <c r="M70" s="58"/>
      <c r="N70" s="58"/>
    </row>
    <row r="71" ht="11.25" customHeight="1">
      <c r="A71" s="58"/>
      <c r="B71" s="58"/>
      <c r="C71" s="58"/>
      <c r="D71" s="58"/>
      <c r="E71" s="58"/>
      <c r="F71" s="58"/>
      <c r="G71" s="58"/>
      <c r="H71" s="58"/>
      <c r="I71" s="58"/>
      <c r="J71" s="58"/>
      <c r="K71" s="58"/>
      <c r="L71" s="58"/>
      <c r="M71" s="58"/>
      <c r="N71" s="58"/>
    </row>
    <row r="72" ht="11.25" customHeight="1">
      <c r="A72" s="58"/>
      <c r="B72" s="58"/>
      <c r="C72" s="58"/>
      <c r="D72" s="58"/>
      <c r="E72" s="58"/>
      <c r="F72" s="58"/>
      <c r="G72" s="58"/>
      <c r="H72" s="58"/>
      <c r="I72" s="58"/>
      <c r="J72" s="58"/>
      <c r="K72" s="58"/>
      <c r="L72" s="58"/>
      <c r="M72" s="58"/>
      <c r="N72" s="58"/>
    </row>
  </sheetData>
  <autoFilter ref="$B$30:$M$39"/>
  <mergeCells count="6">
    <mergeCell ref="B24:C24"/>
    <mergeCell ref="B2:M7"/>
    <mergeCell ref="B9:C9"/>
    <mergeCell ref="B10:C10"/>
    <mergeCell ref="B14:C14"/>
    <mergeCell ref="B18:C18"/>
  </mergeCells>
  <printOptions/>
  <pageMargins bottom="0.75" footer="0.0" header="0.0" left="0.7" right="0.7" top="0.75"/>
  <pageSetup orientation="portrait"/>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Pr>
    <outlinePr summaryBelow="0" summaryRight="0"/>
    <pageSetUpPr/>
  </sheetPr>
  <sheetViews>
    <sheetView workbookViewId="0"/>
  </sheetViews>
  <sheetFormatPr customHeight="1" defaultColWidth="14.43" defaultRowHeight="15.0"/>
  <cols>
    <col customWidth="1" min="1" max="1" width="27.86"/>
    <col customWidth="1" min="2" max="6" width="25.71"/>
    <col customWidth="1" min="7" max="7" width="42.0"/>
    <col customWidth="1" min="8" max="8" width="46.57"/>
    <col customWidth="1" min="9" max="9" width="18.43"/>
    <col customWidth="1" min="10" max="11" width="25.71"/>
    <col customWidth="1" min="12" max="12" width="28.0"/>
    <col customWidth="1" min="13" max="13" width="16.71"/>
    <col customWidth="1" min="14" max="14" width="19.0"/>
    <col customWidth="1" min="15" max="15" width="51.86"/>
    <col customWidth="1" min="16" max="16" width="25.71"/>
    <col customWidth="1" min="17" max="17" width="70.0"/>
    <col customWidth="1" min="18" max="18" width="20.14"/>
    <col customWidth="1" min="19" max="21" width="25.71"/>
  </cols>
  <sheetData>
    <row r="1" ht="18.0" customHeight="1">
      <c r="A1" s="13" t="s">
        <v>73</v>
      </c>
      <c r="B1" s="14"/>
      <c r="C1" s="14"/>
      <c r="D1" s="14"/>
      <c r="E1" s="14"/>
      <c r="F1" s="14"/>
      <c r="G1" s="14"/>
      <c r="H1" s="14"/>
      <c r="I1" s="14"/>
      <c r="J1" s="14"/>
      <c r="K1" s="14"/>
      <c r="L1" s="14"/>
      <c r="M1" s="14"/>
      <c r="N1" s="14"/>
      <c r="O1" s="14"/>
      <c r="P1" s="14"/>
      <c r="Q1" s="14"/>
      <c r="R1" s="14"/>
      <c r="S1" s="15" t="s">
        <v>87</v>
      </c>
      <c r="T1" s="16"/>
      <c r="U1" s="17" t="s">
        <v>91</v>
      </c>
    </row>
    <row r="2" ht="12.75" customHeight="1">
      <c r="A2" s="18"/>
      <c r="S2" s="15" t="s">
        <v>92</v>
      </c>
      <c r="T2" s="16"/>
      <c r="U2" s="17">
        <v>9.0</v>
      </c>
    </row>
    <row r="3" ht="18.0" customHeight="1">
      <c r="A3" s="19"/>
      <c r="B3" s="20"/>
      <c r="C3" s="20"/>
      <c r="D3" s="20"/>
      <c r="E3" s="20"/>
      <c r="F3" s="20"/>
      <c r="G3" s="20"/>
      <c r="H3" s="20"/>
      <c r="I3" s="20"/>
      <c r="J3" s="20"/>
      <c r="K3" s="20"/>
      <c r="L3" s="20"/>
      <c r="M3" s="20"/>
      <c r="N3" s="20"/>
      <c r="O3" s="20"/>
      <c r="P3" s="20"/>
      <c r="Q3" s="20"/>
      <c r="R3" s="20"/>
      <c r="S3" s="21" t="s">
        <v>93</v>
      </c>
      <c r="T3" s="22"/>
      <c r="U3" s="23">
        <v>43028.0</v>
      </c>
    </row>
    <row r="4" ht="65.25" customHeight="1">
      <c r="A4" s="24" t="s">
        <v>1</v>
      </c>
      <c r="B4" s="25" t="s">
        <v>94</v>
      </c>
      <c r="C4" s="25" t="s">
        <v>95</v>
      </c>
      <c r="D4" s="26" t="s">
        <v>96</v>
      </c>
      <c r="E4" s="27" t="s">
        <v>97</v>
      </c>
      <c r="F4" s="28" t="s">
        <v>98</v>
      </c>
      <c r="G4" s="29"/>
      <c r="H4" s="29"/>
      <c r="I4" s="29"/>
      <c r="J4" s="29"/>
      <c r="K4" s="29"/>
      <c r="L4" s="29"/>
      <c r="M4" s="29"/>
      <c r="N4" s="29"/>
      <c r="O4" s="29"/>
      <c r="P4" s="29"/>
      <c r="Q4" s="29"/>
      <c r="R4" s="29"/>
      <c r="S4" s="21"/>
      <c r="T4" s="21"/>
      <c r="U4" s="30"/>
    </row>
    <row r="5" ht="53.25" customHeight="1">
      <c r="A5" s="31" t="s">
        <v>1</v>
      </c>
      <c r="B5" s="34">
        <f>COUNTIF(K9:K1048575,"PROCESO")</f>
        <v>0</v>
      </c>
      <c r="C5" s="34">
        <f>COUNTIFS(K9:K1048575,"PROCESO",U9:U1048575,"NO INICIADA")</f>
        <v>0</v>
      </c>
      <c r="D5" s="37">
        <f>COUNTIFS(K9:K1048575,"PROCESO",U9:U1048575,"CERRADA")</f>
        <v>0</v>
      </c>
      <c r="E5" s="34">
        <f>COUNTIFS(K9:K1048575,"CONOCIMIENTO DEL RIESGO Y EFECTOS DEL CAMBIO CLIMÁTICO",U9:U1048575,"ABIERTA EN DESARROLLO")</f>
        <v>0</v>
      </c>
      <c r="F5" s="34">
        <f>COUNTIFS(K9:K1048575,"PROCESO",U9:U1048575,"ABIERTA VENCIDA")</f>
        <v>0</v>
      </c>
      <c r="G5" s="29"/>
      <c r="H5" s="29"/>
      <c r="I5" s="29"/>
      <c r="J5" s="29"/>
      <c r="K5" s="29"/>
      <c r="L5" s="29"/>
      <c r="M5" s="29"/>
      <c r="N5" s="29"/>
      <c r="O5" s="29"/>
      <c r="P5" s="29"/>
      <c r="Q5" s="29"/>
      <c r="R5" s="29"/>
      <c r="S5" s="21"/>
      <c r="T5" s="21"/>
      <c r="U5" s="30"/>
    </row>
    <row r="6" ht="18.0" customHeight="1">
      <c r="A6" s="29"/>
      <c r="B6" s="29"/>
      <c r="C6" s="29"/>
      <c r="D6" s="29"/>
      <c r="E6" s="29"/>
      <c r="F6" s="29"/>
      <c r="G6" s="29"/>
      <c r="H6" s="29"/>
      <c r="I6" s="29"/>
      <c r="J6" s="29"/>
      <c r="K6" s="29"/>
      <c r="L6" s="29"/>
      <c r="M6" s="29"/>
      <c r="N6" s="29"/>
      <c r="O6" s="29"/>
      <c r="P6" s="29"/>
      <c r="Q6" s="29"/>
      <c r="R6" s="29"/>
      <c r="S6" s="21"/>
      <c r="T6" s="21"/>
      <c r="U6" s="30"/>
    </row>
    <row r="7" ht="54.0" customHeight="1">
      <c r="A7" s="15" t="s">
        <v>99</v>
      </c>
      <c r="B7" s="7"/>
      <c r="C7" s="7"/>
      <c r="D7" s="7"/>
      <c r="E7" s="7"/>
      <c r="F7" s="7"/>
      <c r="G7" s="7"/>
      <c r="H7" s="7"/>
      <c r="I7" s="7"/>
      <c r="J7" s="7"/>
      <c r="K7" s="7"/>
      <c r="L7" s="7"/>
      <c r="M7" s="7"/>
      <c r="N7" s="8"/>
      <c r="O7" s="39" t="s">
        <v>100</v>
      </c>
      <c r="P7" s="40" t="s">
        <v>101</v>
      </c>
      <c r="Q7" s="7"/>
      <c r="R7" s="7"/>
      <c r="S7" s="7"/>
      <c r="T7" s="7"/>
      <c r="U7" s="8"/>
    </row>
    <row r="8" ht="71.25" customHeight="1">
      <c r="A8" s="17" t="s">
        <v>41</v>
      </c>
      <c r="B8" s="17" t="s">
        <v>53</v>
      </c>
      <c r="C8" s="17" t="s">
        <v>55</v>
      </c>
      <c r="D8" s="17" t="s">
        <v>57</v>
      </c>
      <c r="E8" s="17" t="s">
        <v>2</v>
      </c>
      <c r="F8" s="17" t="s">
        <v>60</v>
      </c>
      <c r="G8" s="17" t="s">
        <v>62</v>
      </c>
      <c r="H8" s="17" t="s">
        <v>64</v>
      </c>
      <c r="I8" s="17" t="s">
        <v>102</v>
      </c>
      <c r="J8" s="17" t="s">
        <v>0</v>
      </c>
      <c r="K8" s="17" t="s">
        <v>1</v>
      </c>
      <c r="L8" s="17" t="s">
        <v>103</v>
      </c>
      <c r="M8" s="41" t="s">
        <v>71</v>
      </c>
      <c r="N8" s="41" t="s">
        <v>74</v>
      </c>
      <c r="O8" s="42" t="s">
        <v>76</v>
      </c>
      <c r="P8" s="43" t="s">
        <v>78</v>
      </c>
      <c r="Q8" s="44" t="s">
        <v>80</v>
      </c>
      <c r="R8" s="46" t="s">
        <v>104</v>
      </c>
      <c r="S8" s="44" t="s">
        <v>105</v>
      </c>
      <c r="T8" s="44" t="s">
        <v>106</v>
      </c>
      <c r="U8" s="47" t="s">
        <v>107</v>
      </c>
    </row>
    <row r="9" ht="12.75" customHeight="1">
      <c r="A9" s="48"/>
      <c r="B9" s="48"/>
      <c r="C9" s="48"/>
      <c r="D9" s="48"/>
      <c r="E9" s="49" t="s">
        <v>15</v>
      </c>
      <c r="F9" s="48"/>
      <c r="G9" s="48"/>
      <c r="H9" s="48"/>
      <c r="I9" s="48"/>
      <c r="J9" s="48"/>
      <c r="K9" s="48"/>
      <c r="L9" s="48"/>
      <c r="M9" s="51"/>
      <c r="N9" s="51"/>
      <c r="O9" s="52"/>
      <c r="P9" s="53"/>
      <c r="Q9" s="48"/>
      <c r="R9" s="51"/>
      <c r="S9" s="49"/>
      <c r="T9" s="48"/>
      <c r="U9" s="48"/>
    </row>
    <row r="10" ht="12.75" customHeight="1">
      <c r="A10" s="48"/>
      <c r="B10" s="48"/>
      <c r="C10" s="48"/>
      <c r="D10" s="48"/>
      <c r="E10" s="48"/>
      <c r="F10" s="48"/>
      <c r="G10" s="48"/>
      <c r="H10" s="48"/>
      <c r="I10" s="48"/>
      <c r="J10" s="48"/>
      <c r="K10" s="48"/>
      <c r="L10" s="48"/>
      <c r="M10" s="51"/>
      <c r="N10" s="51"/>
      <c r="O10" s="52"/>
      <c r="P10" s="53"/>
      <c r="Q10" s="48"/>
      <c r="R10" s="51"/>
      <c r="S10" s="48"/>
      <c r="T10" s="48"/>
      <c r="U10" s="48"/>
    </row>
    <row r="11" ht="12.75" customHeight="1">
      <c r="A11" s="48"/>
      <c r="B11" s="48"/>
      <c r="C11" s="48"/>
      <c r="D11" s="48"/>
      <c r="E11" s="48"/>
      <c r="F11" s="48"/>
      <c r="G11" s="48"/>
      <c r="H11" s="48"/>
      <c r="I11" s="48"/>
      <c r="J11" s="48"/>
      <c r="K11" s="48"/>
      <c r="L11" s="48"/>
      <c r="M11" s="51"/>
      <c r="N11" s="51"/>
      <c r="O11" s="52"/>
      <c r="P11" s="53"/>
      <c r="Q11" s="48"/>
      <c r="R11" s="51"/>
      <c r="S11" s="48"/>
      <c r="T11" s="48"/>
      <c r="U11" s="48"/>
    </row>
    <row r="12" ht="12.75" customHeight="1">
      <c r="A12" s="48"/>
      <c r="B12" s="48"/>
      <c r="C12" s="48"/>
      <c r="D12" s="48"/>
      <c r="E12" s="48"/>
      <c r="F12" s="48"/>
      <c r="G12" s="48"/>
      <c r="H12" s="48"/>
      <c r="I12" s="48"/>
      <c r="J12" s="48"/>
      <c r="K12" s="48"/>
      <c r="L12" s="48"/>
      <c r="M12" s="51"/>
      <c r="N12" s="51"/>
      <c r="O12" s="52"/>
      <c r="P12" s="53"/>
      <c r="Q12" s="48"/>
      <c r="R12" s="51"/>
      <c r="S12" s="48"/>
      <c r="T12" s="48"/>
      <c r="U12" s="48"/>
    </row>
    <row r="13" ht="12.75" customHeight="1">
      <c r="A13" s="48"/>
      <c r="B13" s="48"/>
      <c r="C13" s="48"/>
      <c r="D13" s="48"/>
      <c r="E13" s="48"/>
      <c r="F13" s="48"/>
      <c r="G13" s="48"/>
      <c r="H13" s="48"/>
      <c r="I13" s="48"/>
      <c r="J13" s="48"/>
      <c r="K13" s="48"/>
      <c r="L13" s="48"/>
      <c r="M13" s="51"/>
      <c r="N13" s="51"/>
      <c r="O13" s="52"/>
      <c r="P13" s="53"/>
      <c r="Q13" s="48"/>
      <c r="R13" s="51"/>
      <c r="S13" s="48"/>
      <c r="T13" s="48"/>
      <c r="U13" s="48"/>
    </row>
    <row r="14" ht="12.75" customHeight="1">
      <c r="A14" s="48"/>
      <c r="B14" s="48"/>
      <c r="C14" s="48"/>
      <c r="D14" s="48"/>
      <c r="E14" s="48"/>
      <c r="F14" s="48"/>
      <c r="G14" s="48"/>
      <c r="H14" s="48"/>
      <c r="I14" s="48"/>
      <c r="J14" s="48"/>
      <c r="K14" s="48"/>
      <c r="L14" s="48"/>
      <c r="M14" s="51"/>
      <c r="N14" s="51"/>
      <c r="O14" s="52"/>
      <c r="P14" s="53"/>
      <c r="Q14" s="48"/>
      <c r="R14" s="51"/>
      <c r="S14" s="48"/>
      <c r="T14" s="48"/>
      <c r="U14" s="48"/>
    </row>
    <row r="15" ht="12.75" customHeight="1">
      <c r="A15" s="48"/>
      <c r="B15" s="48"/>
      <c r="C15" s="48"/>
      <c r="D15" s="48"/>
      <c r="E15" s="48"/>
      <c r="F15" s="48"/>
      <c r="G15" s="48"/>
      <c r="H15" s="48"/>
      <c r="I15" s="48"/>
      <c r="J15" s="48"/>
      <c r="K15" s="48"/>
      <c r="L15" s="48"/>
      <c r="M15" s="51"/>
      <c r="N15" s="51"/>
      <c r="O15" s="52"/>
      <c r="P15" s="53"/>
      <c r="Q15" s="48"/>
      <c r="R15" s="51"/>
      <c r="S15" s="48"/>
      <c r="T15" s="48"/>
      <c r="U15" s="48"/>
    </row>
    <row r="16" ht="12.75" customHeight="1">
      <c r="A16" s="48"/>
      <c r="B16" s="48"/>
      <c r="C16" s="48"/>
      <c r="D16" s="48"/>
      <c r="E16" s="48"/>
      <c r="F16" s="48"/>
      <c r="G16" s="48"/>
      <c r="H16" s="48"/>
      <c r="I16" s="48"/>
      <c r="J16" s="48"/>
      <c r="K16" s="48"/>
      <c r="L16" s="48"/>
      <c r="M16" s="51"/>
      <c r="N16" s="51"/>
      <c r="O16" s="52"/>
      <c r="P16" s="53"/>
      <c r="Q16" s="48"/>
      <c r="R16" s="51"/>
      <c r="S16" s="48"/>
      <c r="T16" s="48"/>
      <c r="U16" s="48"/>
    </row>
    <row r="17" ht="12.75" customHeight="1">
      <c r="A17" s="48"/>
      <c r="B17" s="48"/>
      <c r="C17" s="48"/>
      <c r="D17" s="48"/>
      <c r="E17" s="48"/>
      <c r="F17" s="48"/>
      <c r="G17" s="48"/>
      <c r="H17" s="48"/>
      <c r="I17" s="48"/>
      <c r="J17" s="48"/>
      <c r="K17" s="48"/>
      <c r="L17" s="48"/>
      <c r="M17" s="51"/>
      <c r="N17" s="51"/>
      <c r="O17" s="52"/>
      <c r="P17" s="53"/>
      <c r="Q17" s="48"/>
      <c r="R17" s="51"/>
      <c r="S17" s="48"/>
      <c r="T17" s="48"/>
      <c r="U17" s="48"/>
    </row>
    <row r="18" ht="12.75" customHeight="1">
      <c r="A18" s="48"/>
      <c r="B18" s="48"/>
      <c r="C18" s="48"/>
      <c r="D18" s="48"/>
      <c r="E18" s="48"/>
      <c r="F18" s="48"/>
      <c r="G18" s="48"/>
      <c r="H18" s="48"/>
      <c r="I18" s="48"/>
      <c r="J18" s="48"/>
      <c r="K18" s="48"/>
      <c r="L18" s="48"/>
      <c r="M18" s="51"/>
      <c r="N18" s="51"/>
      <c r="O18" s="52"/>
      <c r="P18" s="53"/>
      <c r="Q18" s="48"/>
      <c r="R18" s="51"/>
      <c r="S18" s="48"/>
      <c r="T18" s="48"/>
      <c r="U18" s="48"/>
    </row>
    <row r="19" ht="12.75" customHeight="1">
      <c r="A19" s="48"/>
      <c r="B19" s="48"/>
      <c r="C19" s="48"/>
      <c r="D19" s="48"/>
      <c r="E19" s="48"/>
      <c r="F19" s="48"/>
      <c r="G19" s="48"/>
      <c r="H19" s="48"/>
      <c r="I19" s="48"/>
      <c r="J19" s="48"/>
      <c r="K19" s="48"/>
      <c r="L19" s="48"/>
      <c r="M19" s="51"/>
      <c r="N19" s="51"/>
      <c r="O19" s="52"/>
      <c r="P19" s="53"/>
      <c r="Q19" s="48"/>
      <c r="R19" s="51"/>
      <c r="S19" s="48"/>
      <c r="T19" s="48"/>
      <c r="U19" s="48"/>
    </row>
    <row r="20" ht="12.75" customHeight="1">
      <c r="A20" s="48"/>
      <c r="B20" s="48"/>
      <c r="C20" s="48"/>
      <c r="D20" s="48"/>
      <c r="E20" s="48"/>
      <c r="F20" s="48"/>
      <c r="G20" s="48"/>
      <c r="H20" s="48"/>
      <c r="I20" s="48"/>
      <c r="J20" s="48"/>
      <c r="K20" s="48"/>
      <c r="L20" s="48"/>
      <c r="M20" s="51"/>
      <c r="N20" s="51"/>
      <c r="O20" s="52"/>
      <c r="P20" s="53"/>
      <c r="Q20" s="48"/>
      <c r="R20" s="51"/>
      <c r="S20" s="48"/>
      <c r="T20" s="48"/>
      <c r="U20" s="48"/>
    </row>
    <row r="21" ht="12.75" customHeight="1">
      <c r="A21" s="54"/>
      <c r="B21" s="54"/>
      <c r="C21" s="54"/>
      <c r="D21" s="54"/>
      <c r="E21" s="54"/>
      <c r="F21" s="54"/>
      <c r="G21" s="54"/>
      <c r="H21" s="54"/>
      <c r="I21" s="54"/>
      <c r="J21" s="54"/>
      <c r="K21" s="54"/>
      <c r="L21" s="54"/>
      <c r="M21" s="56"/>
      <c r="N21" s="56"/>
      <c r="O21" s="54"/>
      <c r="P21" s="57"/>
      <c r="Q21" s="54"/>
      <c r="R21" s="56"/>
      <c r="S21" s="54"/>
      <c r="T21" s="54"/>
      <c r="U21" s="54"/>
    </row>
    <row r="22" ht="12.75" customHeight="1">
      <c r="A22" s="54"/>
      <c r="B22" s="54"/>
      <c r="C22" s="54"/>
      <c r="D22" s="54"/>
      <c r="E22" s="54"/>
      <c r="F22" s="54"/>
      <c r="G22" s="54"/>
      <c r="H22" s="54"/>
      <c r="I22" s="54"/>
      <c r="J22" s="54"/>
      <c r="K22" s="54"/>
      <c r="L22" s="54"/>
      <c r="M22" s="56"/>
      <c r="N22" s="56"/>
      <c r="O22" s="54"/>
      <c r="P22" s="57"/>
      <c r="Q22" s="54"/>
      <c r="R22" s="56"/>
      <c r="S22" s="54"/>
      <c r="T22" s="54"/>
      <c r="U22" s="54"/>
    </row>
    <row r="23" ht="12.75" customHeight="1">
      <c r="A23" s="54"/>
      <c r="B23" s="54"/>
      <c r="C23" s="54"/>
      <c r="D23" s="54"/>
      <c r="E23" s="54"/>
      <c r="F23" s="54"/>
      <c r="G23" s="54"/>
      <c r="H23" s="54"/>
      <c r="I23" s="54"/>
      <c r="J23" s="54"/>
      <c r="K23" s="54"/>
      <c r="L23" s="54"/>
      <c r="M23" s="56"/>
      <c r="N23" s="56"/>
      <c r="O23" s="54"/>
      <c r="P23" s="57"/>
      <c r="Q23" s="54"/>
      <c r="R23" s="56"/>
      <c r="S23" s="54"/>
      <c r="T23" s="54"/>
      <c r="U23" s="54"/>
    </row>
    <row r="24" ht="12.75" customHeight="1">
      <c r="A24" s="54"/>
      <c r="B24" s="54"/>
      <c r="C24" s="54"/>
      <c r="D24" s="54"/>
      <c r="E24" s="54"/>
      <c r="F24" s="54"/>
      <c r="G24" s="54"/>
      <c r="H24" s="54"/>
      <c r="I24" s="54"/>
      <c r="J24" s="54"/>
      <c r="K24" s="54"/>
      <c r="L24" s="54"/>
      <c r="M24" s="56"/>
      <c r="N24" s="56"/>
      <c r="O24" s="54"/>
      <c r="P24" s="57"/>
      <c r="Q24" s="54"/>
      <c r="R24" s="56"/>
      <c r="S24" s="54"/>
      <c r="T24" s="54"/>
      <c r="U24" s="54"/>
    </row>
    <row r="25" ht="12.75" customHeight="1">
      <c r="A25" s="54"/>
      <c r="B25" s="54"/>
      <c r="C25" s="54"/>
      <c r="D25" s="54"/>
      <c r="E25" s="54"/>
      <c r="F25" s="54"/>
      <c r="G25" s="54"/>
      <c r="H25" s="54"/>
      <c r="I25" s="54"/>
      <c r="J25" s="54"/>
      <c r="K25" s="54"/>
      <c r="L25" s="54"/>
      <c r="M25" s="56"/>
      <c r="N25" s="56"/>
      <c r="O25" s="54"/>
      <c r="P25" s="57"/>
      <c r="Q25" s="54"/>
      <c r="R25" s="56"/>
      <c r="S25" s="54"/>
      <c r="T25" s="54"/>
      <c r="U25" s="54"/>
    </row>
    <row r="26" ht="12.75" customHeight="1">
      <c r="A26" s="54"/>
      <c r="B26" s="54"/>
      <c r="C26" s="54"/>
      <c r="D26" s="54"/>
      <c r="E26" s="54"/>
      <c r="F26" s="54"/>
      <c r="G26" s="54"/>
      <c r="H26" s="54"/>
      <c r="I26" s="54"/>
      <c r="J26" s="54"/>
      <c r="K26" s="54"/>
      <c r="L26" s="54"/>
      <c r="M26" s="56"/>
      <c r="N26" s="56"/>
      <c r="O26" s="54"/>
      <c r="P26" s="57"/>
      <c r="Q26" s="54"/>
      <c r="R26" s="56"/>
      <c r="S26" s="54"/>
      <c r="T26" s="54"/>
      <c r="U26" s="54"/>
    </row>
    <row r="27" ht="12.75" customHeight="1">
      <c r="A27" s="54"/>
      <c r="B27" s="54"/>
      <c r="C27" s="54"/>
      <c r="D27" s="54"/>
      <c r="E27" s="54"/>
      <c r="F27" s="54"/>
      <c r="G27" s="54"/>
      <c r="H27" s="54"/>
      <c r="I27" s="54"/>
      <c r="J27" s="54"/>
      <c r="K27" s="54"/>
      <c r="L27" s="54"/>
      <c r="M27" s="56"/>
      <c r="N27" s="56"/>
      <c r="O27" s="54"/>
      <c r="P27" s="57"/>
      <c r="Q27" s="54"/>
      <c r="R27" s="56"/>
      <c r="S27" s="54"/>
      <c r="T27" s="54"/>
      <c r="U27" s="54"/>
    </row>
    <row r="28" ht="12.75" customHeight="1">
      <c r="A28" s="54"/>
      <c r="B28" s="54"/>
      <c r="C28" s="54"/>
      <c r="D28" s="54"/>
      <c r="E28" s="54"/>
      <c r="F28" s="54"/>
      <c r="G28" s="54"/>
      <c r="H28" s="54"/>
      <c r="I28" s="54"/>
      <c r="J28" s="54"/>
      <c r="K28" s="54"/>
      <c r="L28" s="54"/>
      <c r="M28" s="56"/>
      <c r="N28" s="56"/>
      <c r="O28" s="54"/>
      <c r="P28" s="57"/>
      <c r="Q28" s="54"/>
      <c r="R28" s="56"/>
      <c r="S28" s="54"/>
      <c r="T28" s="54"/>
      <c r="U28" s="54"/>
    </row>
    <row r="29" ht="12.75" customHeight="1">
      <c r="A29" s="54"/>
      <c r="B29" s="54"/>
      <c r="C29" s="54"/>
      <c r="D29" s="54"/>
      <c r="E29" s="54"/>
      <c r="F29" s="54"/>
      <c r="G29" s="54"/>
      <c r="H29" s="54"/>
      <c r="I29" s="54"/>
      <c r="J29" s="54"/>
      <c r="K29" s="54"/>
      <c r="L29" s="54"/>
      <c r="M29" s="56"/>
      <c r="N29" s="56"/>
      <c r="O29" s="54"/>
      <c r="P29" s="57"/>
      <c r="Q29" s="54"/>
      <c r="R29" s="56"/>
      <c r="S29" s="54"/>
      <c r="T29" s="54"/>
      <c r="U29" s="54"/>
    </row>
    <row r="30" ht="12.75" customHeight="1">
      <c r="A30" s="54"/>
      <c r="B30" s="54"/>
      <c r="C30" s="54"/>
      <c r="D30" s="54"/>
      <c r="E30" s="54"/>
      <c r="F30" s="54"/>
      <c r="G30" s="54"/>
      <c r="H30" s="54"/>
      <c r="I30" s="54"/>
      <c r="J30" s="54"/>
      <c r="K30" s="54"/>
      <c r="L30" s="54"/>
      <c r="M30" s="56"/>
      <c r="N30" s="56"/>
      <c r="O30" s="54"/>
      <c r="P30" s="57"/>
      <c r="Q30" s="54"/>
      <c r="R30" s="56"/>
      <c r="S30" s="54"/>
      <c r="T30" s="54"/>
      <c r="U30" s="54"/>
    </row>
    <row r="31" ht="12.75" customHeight="1">
      <c r="A31" s="54"/>
      <c r="B31" s="54"/>
      <c r="C31" s="54"/>
      <c r="D31" s="54"/>
      <c r="E31" s="54"/>
      <c r="F31" s="54"/>
      <c r="G31" s="54"/>
      <c r="H31" s="54"/>
      <c r="I31" s="54"/>
      <c r="J31" s="54"/>
      <c r="K31" s="54"/>
      <c r="L31" s="54"/>
      <c r="M31" s="56"/>
      <c r="N31" s="56"/>
      <c r="O31" s="54"/>
      <c r="P31" s="57"/>
      <c r="Q31" s="54"/>
      <c r="R31" s="56"/>
      <c r="S31" s="54"/>
      <c r="T31" s="54"/>
      <c r="U31" s="54"/>
    </row>
    <row r="32" ht="12.75" customHeight="1">
      <c r="A32" s="54"/>
      <c r="B32" s="54"/>
      <c r="C32" s="54"/>
      <c r="D32" s="54"/>
      <c r="E32" s="54"/>
      <c r="F32" s="54"/>
      <c r="G32" s="54"/>
      <c r="H32" s="54"/>
      <c r="I32" s="54"/>
      <c r="J32" s="54"/>
      <c r="K32" s="54"/>
      <c r="L32" s="54"/>
      <c r="M32" s="56"/>
      <c r="N32" s="56"/>
      <c r="O32" s="54"/>
      <c r="P32" s="57"/>
      <c r="Q32" s="54"/>
      <c r="R32" s="56"/>
      <c r="S32" s="54"/>
      <c r="T32" s="54"/>
      <c r="U32" s="54"/>
    </row>
    <row r="33" ht="12.75" customHeight="1">
      <c r="A33" s="54"/>
      <c r="B33" s="54"/>
      <c r="C33" s="54"/>
      <c r="D33" s="54"/>
      <c r="E33" s="54"/>
      <c r="F33" s="54"/>
      <c r="G33" s="54"/>
      <c r="H33" s="54"/>
      <c r="I33" s="54"/>
      <c r="J33" s="54"/>
      <c r="K33" s="54"/>
      <c r="L33" s="54"/>
      <c r="M33" s="56"/>
      <c r="N33" s="56"/>
      <c r="O33" s="54"/>
      <c r="P33" s="57"/>
      <c r="Q33" s="54"/>
      <c r="R33" s="56"/>
      <c r="S33" s="54"/>
      <c r="T33" s="54"/>
      <c r="U33" s="54"/>
    </row>
    <row r="34" ht="12.75" customHeight="1">
      <c r="A34" s="54"/>
      <c r="B34" s="54"/>
      <c r="C34" s="54"/>
      <c r="D34" s="54"/>
      <c r="E34" s="54"/>
      <c r="F34" s="54"/>
      <c r="G34" s="54"/>
      <c r="H34" s="54"/>
      <c r="I34" s="54"/>
      <c r="J34" s="54"/>
      <c r="K34" s="54"/>
      <c r="L34" s="54"/>
      <c r="M34" s="56"/>
      <c r="N34" s="56"/>
      <c r="O34" s="54"/>
      <c r="P34" s="57"/>
      <c r="Q34" s="54"/>
      <c r="R34" s="56"/>
      <c r="S34" s="54"/>
      <c r="T34" s="54"/>
      <c r="U34" s="54"/>
    </row>
    <row r="35" ht="12.75" customHeight="1">
      <c r="A35" s="54"/>
      <c r="B35" s="54"/>
      <c r="C35" s="54"/>
      <c r="D35" s="54"/>
      <c r="E35" s="54"/>
      <c r="F35" s="54"/>
      <c r="G35" s="54"/>
      <c r="H35" s="54"/>
      <c r="I35" s="54"/>
      <c r="J35" s="54"/>
      <c r="K35" s="54"/>
      <c r="L35" s="54"/>
      <c r="M35" s="56"/>
      <c r="N35" s="56"/>
      <c r="O35" s="54"/>
      <c r="P35" s="57"/>
      <c r="Q35" s="54"/>
      <c r="R35" s="56"/>
      <c r="S35" s="54"/>
      <c r="T35" s="54"/>
      <c r="U35" s="54"/>
    </row>
    <row r="36" ht="12.75" customHeight="1">
      <c r="A36" s="54"/>
      <c r="B36" s="54"/>
      <c r="C36" s="54"/>
      <c r="D36" s="54"/>
      <c r="E36" s="54"/>
      <c r="F36" s="54"/>
      <c r="G36" s="54"/>
      <c r="H36" s="54"/>
      <c r="I36" s="54"/>
      <c r="J36" s="54"/>
      <c r="K36" s="54"/>
      <c r="L36" s="54"/>
      <c r="M36" s="56"/>
      <c r="N36" s="56"/>
      <c r="O36" s="54"/>
      <c r="P36" s="57"/>
      <c r="Q36" s="54"/>
      <c r="R36" s="56"/>
      <c r="S36" s="54"/>
      <c r="T36" s="54"/>
      <c r="U36" s="54"/>
    </row>
    <row r="37" ht="12.75" customHeight="1">
      <c r="A37" s="54"/>
      <c r="B37" s="54"/>
      <c r="C37" s="54"/>
      <c r="D37" s="54"/>
      <c r="E37" s="54"/>
      <c r="F37" s="54"/>
      <c r="G37" s="54"/>
      <c r="H37" s="54"/>
      <c r="I37" s="54"/>
      <c r="J37" s="54"/>
      <c r="K37" s="54"/>
      <c r="L37" s="54"/>
      <c r="M37" s="56"/>
      <c r="N37" s="56"/>
      <c r="O37" s="54"/>
      <c r="P37" s="57"/>
      <c r="Q37" s="54"/>
      <c r="R37" s="56"/>
      <c r="S37" s="54"/>
      <c r="T37" s="54"/>
      <c r="U37" s="54"/>
    </row>
    <row r="38" ht="12.75" customHeight="1">
      <c r="A38" s="54"/>
      <c r="B38" s="54"/>
      <c r="C38" s="54"/>
      <c r="D38" s="54"/>
      <c r="E38" s="54"/>
      <c r="F38" s="54"/>
      <c r="G38" s="54"/>
      <c r="H38" s="54"/>
      <c r="I38" s="54"/>
      <c r="J38" s="54"/>
      <c r="K38" s="54"/>
      <c r="L38" s="54"/>
      <c r="M38" s="56"/>
      <c r="N38" s="56"/>
      <c r="O38" s="54"/>
      <c r="P38" s="57"/>
      <c r="Q38" s="54"/>
      <c r="R38" s="56"/>
      <c r="S38" s="54"/>
      <c r="T38" s="54"/>
      <c r="U38" s="54"/>
    </row>
    <row r="39" ht="12.75" customHeight="1">
      <c r="A39" s="54"/>
      <c r="B39" s="54"/>
      <c r="C39" s="54"/>
      <c r="D39" s="54"/>
      <c r="E39" s="54"/>
      <c r="F39" s="54"/>
      <c r="G39" s="54"/>
      <c r="H39" s="54"/>
      <c r="I39" s="54"/>
      <c r="J39" s="54"/>
      <c r="K39" s="54"/>
      <c r="L39" s="54"/>
      <c r="M39" s="56"/>
      <c r="N39" s="56"/>
      <c r="O39" s="54"/>
      <c r="P39" s="57"/>
      <c r="Q39" s="54"/>
      <c r="R39" s="56"/>
      <c r="S39" s="54"/>
      <c r="T39" s="54"/>
      <c r="U39" s="54"/>
    </row>
    <row r="40" ht="12.75" customHeight="1">
      <c r="A40" s="54"/>
      <c r="B40" s="54"/>
      <c r="C40" s="54"/>
      <c r="D40" s="54"/>
      <c r="E40" s="54"/>
      <c r="F40" s="54"/>
      <c r="G40" s="54"/>
      <c r="H40" s="54"/>
      <c r="I40" s="54"/>
      <c r="J40" s="54"/>
      <c r="K40" s="54"/>
      <c r="L40" s="54"/>
      <c r="M40" s="56"/>
      <c r="N40" s="56"/>
      <c r="O40" s="54"/>
      <c r="P40" s="57"/>
      <c r="Q40" s="54"/>
      <c r="R40" s="56"/>
      <c r="S40" s="54"/>
      <c r="T40" s="54"/>
      <c r="U40" s="54"/>
    </row>
    <row r="41" ht="12.75" customHeight="1">
      <c r="A41" s="54"/>
      <c r="B41" s="54"/>
      <c r="C41" s="54"/>
      <c r="D41" s="54"/>
      <c r="E41" s="54"/>
      <c r="F41" s="54"/>
      <c r="G41" s="54"/>
      <c r="H41" s="54"/>
      <c r="I41" s="54"/>
      <c r="J41" s="54"/>
      <c r="K41" s="54"/>
      <c r="L41" s="54"/>
      <c r="M41" s="56"/>
      <c r="N41" s="56"/>
      <c r="O41" s="54"/>
      <c r="P41" s="57"/>
      <c r="Q41" s="54"/>
      <c r="R41" s="56"/>
      <c r="S41" s="54"/>
      <c r="T41" s="54"/>
      <c r="U41" s="54"/>
    </row>
    <row r="42" ht="12.75" customHeight="1">
      <c r="A42" s="54"/>
      <c r="B42" s="54"/>
      <c r="C42" s="54"/>
      <c r="D42" s="54"/>
      <c r="E42" s="54"/>
      <c r="F42" s="54"/>
      <c r="G42" s="54"/>
      <c r="H42" s="54"/>
      <c r="I42" s="54"/>
      <c r="J42" s="54"/>
      <c r="K42" s="54"/>
      <c r="L42" s="54"/>
      <c r="M42" s="56"/>
      <c r="N42" s="56"/>
      <c r="O42" s="54"/>
      <c r="P42" s="57"/>
      <c r="Q42" s="54"/>
      <c r="R42" s="56"/>
      <c r="S42" s="54"/>
      <c r="T42" s="54"/>
      <c r="U42" s="54"/>
    </row>
    <row r="43" ht="12.75" customHeight="1">
      <c r="A43" s="54"/>
      <c r="B43" s="54"/>
      <c r="C43" s="54"/>
      <c r="D43" s="54"/>
      <c r="E43" s="54"/>
      <c r="F43" s="54"/>
      <c r="G43" s="54"/>
      <c r="H43" s="54"/>
      <c r="I43" s="54"/>
      <c r="J43" s="54"/>
      <c r="K43" s="54"/>
      <c r="L43" s="54"/>
      <c r="M43" s="56"/>
      <c r="N43" s="56"/>
      <c r="O43" s="54"/>
      <c r="P43" s="57"/>
      <c r="Q43" s="54"/>
      <c r="R43" s="56"/>
      <c r="S43" s="54"/>
      <c r="T43" s="54"/>
      <c r="U43" s="54"/>
    </row>
    <row r="44" ht="12.75" customHeight="1">
      <c r="A44" s="54"/>
      <c r="B44" s="54"/>
      <c r="C44" s="54"/>
      <c r="D44" s="54"/>
      <c r="E44" s="54"/>
      <c r="F44" s="54"/>
      <c r="G44" s="54"/>
      <c r="H44" s="54"/>
      <c r="I44" s="54"/>
      <c r="J44" s="54"/>
      <c r="K44" s="54"/>
      <c r="L44" s="54"/>
      <c r="M44" s="56"/>
      <c r="N44" s="56"/>
      <c r="O44" s="54"/>
      <c r="P44" s="57"/>
      <c r="Q44" s="54"/>
      <c r="R44" s="56"/>
      <c r="S44" s="54"/>
      <c r="T44" s="54"/>
      <c r="U44" s="54"/>
    </row>
    <row r="45" ht="12.75" customHeight="1">
      <c r="A45" s="54"/>
      <c r="B45" s="54"/>
      <c r="C45" s="54"/>
      <c r="D45" s="54"/>
      <c r="E45" s="54"/>
      <c r="F45" s="54"/>
      <c r="G45" s="54"/>
      <c r="H45" s="54"/>
      <c r="I45" s="54"/>
      <c r="J45" s="54"/>
      <c r="K45" s="54"/>
      <c r="L45" s="54"/>
      <c r="M45" s="56"/>
      <c r="N45" s="56"/>
      <c r="O45" s="54"/>
      <c r="P45" s="57"/>
      <c r="Q45" s="54"/>
      <c r="R45" s="56"/>
      <c r="S45" s="54"/>
      <c r="T45" s="54"/>
      <c r="U45" s="54"/>
    </row>
    <row r="46" ht="12.75" customHeight="1">
      <c r="A46" s="54"/>
      <c r="B46" s="54"/>
      <c r="C46" s="54"/>
      <c r="D46" s="54"/>
      <c r="E46" s="54"/>
      <c r="F46" s="54"/>
      <c r="G46" s="54"/>
      <c r="H46" s="54"/>
      <c r="I46" s="54"/>
      <c r="J46" s="54"/>
      <c r="K46" s="54"/>
      <c r="L46" s="54"/>
      <c r="M46" s="56"/>
      <c r="N46" s="56"/>
      <c r="O46" s="54"/>
      <c r="P46" s="57"/>
      <c r="Q46" s="54"/>
      <c r="R46" s="56"/>
      <c r="S46" s="54"/>
      <c r="T46" s="54"/>
      <c r="U46" s="54"/>
    </row>
    <row r="47" ht="12.75" customHeight="1">
      <c r="A47" s="54"/>
      <c r="B47" s="54"/>
      <c r="C47" s="54"/>
      <c r="D47" s="54"/>
      <c r="E47" s="54"/>
      <c r="F47" s="54"/>
      <c r="G47" s="54"/>
      <c r="H47" s="54"/>
      <c r="I47" s="54"/>
      <c r="J47" s="54"/>
      <c r="K47" s="54"/>
      <c r="L47" s="54"/>
      <c r="M47" s="56"/>
      <c r="N47" s="56"/>
      <c r="O47" s="54"/>
      <c r="P47" s="57"/>
      <c r="Q47" s="54"/>
      <c r="R47" s="56"/>
      <c r="S47" s="54"/>
      <c r="T47" s="54"/>
      <c r="U47" s="54"/>
    </row>
    <row r="48" ht="12.75" customHeight="1">
      <c r="A48" s="54"/>
      <c r="B48" s="54"/>
      <c r="C48" s="54"/>
      <c r="D48" s="54"/>
      <c r="E48" s="54"/>
      <c r="F48" s="54"/>
      <c r="G48" s="54"/>
      <c r="H48" s="54"/>
      <c r="I48" s="54"/>
      <c r="J48" s="54"/>
      <c r="K48" s="54"/>
      <c r="L48" s="54"/>
      <c r="M48" s="56"/>
      <c r="N48" s="56"/>
      <c r="O48" s="54"/>
      <c r="P48" s="57"/>
      <c r="Q48" s="54"/>
      <c r="R48" s="56"/>
      <c r="S48" s="54"/>
      <c r="T48" s="54"/>
      <c r="U48" s="54"/>
    </row>
    <row r="49" ht="12.75" customHeight="1">
      <c r="A49" s="54"/>
      <c r="B49" s="54"/>
      <c r="C49" s="54"/>
      <c r="D49" s="54"/>
      <c r="E49" s="54"/>
      <c r="F49" s="54"/>
      <c r="G49" s="54"/>
      <c r="H49" s="54"/>
      <c r="I49" s="54"/>
      <c r="J49" s="54"/>
      <c r="K49" s="54"/>
      <c r="L49" s="54"/>
      <c r="M49" s="56"/>
      <c r="N49" s="56"/>
      <c r="O49" s="54"/>
      <c r="P49" s="57"/>
      <c r="Q49" s="54"/>
      <c r="R49" s="56"/>
      <c r="S49" s="54"/>
      <c r="T49" s="54"/>
      <c r="U49" s="54"/>
    </row>
    <row r="50" ht="12.75" customHeight="1">
      <c r="A50" s="54"/>
      <c r="B50" s="54"/>
      <c r="C50" s="54"/>
      <c r="D50" s="54"/>
      <c r="E50" s="54"/>
      <c r="F50" s="54"/>
      <c r="G50" s="54"/>
      <c r="H50" s="54"/>
      <c r="I50" s="54"/>
      <c r="J50" s="54"/>
      <c r="K50" s="54"/>
      <c r="L50" s="54"/>
      <c r="M50" s="56"/>
      <c r="N50" s="56"/>
      <c r="O50" s="54"/>
      <c r="P50" s="57"/>
      <c r="Q50" s="54"/>
      <c r="R50" s="56"/>
      <c r="S50" s="54"/>
      <c r="T50" s="54"/>
      <c r="U50" s="54"/>
    </row>
    <row r="51" ht="12.75" customHeight="1">
      <c r="A51" s="54"/>
      <c r="B51" s="54"/>
      <c r="C51" s="54"/>
      <c r="D51" s="54"/>
      <c r="E51" s="54"/>
      <c r="F51" s="54"/>
      <c r="G51" s="54"/>
      <c r="H51" s="54"/>
      <c r="I51" s="54"/>
      <c r="J51" s="54"/>
      <c r="K51" s="54"/>
      <c r="L51" s="54"/>
      <c r="M51" s="56"/>
      <c r="N51" s="56"/>
      <c r="O51" s="54"/>
      <c r="P51" s="57"/>
      <c r="Q51" s="54"/>
      <c r="R51" s="56"/>
      <c r="S51" s="54"/>
      <c r="T51" s="54"/>
      <c r="U51" s="54"/>
    </row>
    <row r="52" ht="12.75" customHeight="1">
      <c r="A52" s="54"/>
      <c r="B52" s="54"/>
      <c r="C52" s="54"/>
      <c r="D52" s="54"/>
      <c r="E52" s="54"/>
      <c r="F52" s="54"/>
      <c r="G52" s="54"/>
      <c r="H52" s="54"/>
      <c r="I52" s="54"/>
      <c r="J52" s="54"/>
      <c r="K52" s="54"/>
      <c r="L52" s="54"/>
      <c r="M52" s="56"/>
      <c r="N52" s="56"/>
      <c r="O52" s="54"/>
      <c r="P52" s="57"/>
      <c r="Q52" s="54"/>
      <c r="R52" s="56"/>
      <c r="S52" s="54"/>
      <c r="T52" s="54"/>
      <c r="U52" s="54"/>
    </row>
    <row r="53" ht="12.75" customHeight="1">
      <c r="A53" s="54"/>
      <c r="B53" s="54"/>
      <c r="C53" s="54"/>
      <c r="D53" s="54"/>
      <c r="E53" s="54"/>
      <c r="F53" s="54"/>
      <c r="G53" s="54"/>
      <c r="H53" s="54"/>
      <c r="I53" s="54"/>
      <c r="J53" s="54"/>
      <c r="K53" s="54"/>
      <c r="L53" s="54"/>
      <c r="M53" s="56"/>
      <c r="N53" s="56"/>
      <c r="O53" s="54"/>
      <c r="P53" s="57"/>
      <c r="Q53" s="54"/>
      <c r="R53" s="56"/>
      <c r="S53" s="54"/>
      <c r="T53" s="54"/>
      <c r="U53" s="54"/>
    </row>
    <row r="54" ht="12.75" customHeight="1">
      <c r="A54" s="54"/>
      <c r="B54" s="54"/>
      <c r="C54" s="54"/>
      <c r="D54" s="54"/>
      <c r="E54" s="54"/>
      <c r="F54" s="54"/>
      <c r="G54" s="54"/>
      <c r="H54" s="54"/>
      <c r="I54" s="54"/>
      <c r="J54" s="54"/>
      <c r="K54" s="54"/>
      <c r="L54" s="54"/>
      <c r="M54" s="56"/>
      <c r="N54" s="56"/>
      <c r="O54" s="54"/>
      <c r="P54" s="57"/>
      <c r="Q54" s="54"/>
      <c r="R54" s="56"/>
      <c r="S54" s="54"/>
      <c r="T54" s="54"/>
      <c r="U54" s="54"/>
    </row>
    <row r="55" ht="12.75" customHeight="1">
      <c r="A55" s="54"/>
      <c r="B55" s="54"/>
      <c r="C55" s="54"/>
      <c r="D55" s="54"/>
      <c r="E55" s="54"/>
      <c r="F55" s="54"/>
      <c r="G55" s="54"/>
      <c r="H55" s="54"/>
      <c r="I55" s="54"/>
      <c r="J55" s="54"/>
      <c r="K55" s="54"/>
      <c r="L55" s="54"/>
      <c r="M55" s="56"/>
      <c r="N55" s="56"/>
      <c r="O55" s="54"/>
      <c r="P55" s="57"/>
      <c r="Q55" s="54"/>
      <c r="R55" s="56"/>
      <c r="S55" s="54"/>
      <c r="T55" s="54"/>
      <c r="U55" s="54"/>
    </row>
    <row r="56" ht="12.75" customHeight="1">
      <c r="A56" s="54"/>
      <c r="B56" s="54"/>
      <c r="C56" s="54"/>
      <c r="D56" s="54"/>
      <c r="E56" s="54"/>
      <c r="F56" s="54"/>
      <c r="G56" s="54"/>
      <c r="H56" s="54"/>
      <c r="I56" s="54"/>
      <c r="J56" s="54"/>
      <c r="K56" s="54"/>
      <c r="L56" s="54"/>
      <c r="M56" s="56"/>
      <c r="N56" s="56"/>
      <c r="O56" s="54"/>
      <c r="P56" s="57"/>
      <c r="Q56" s="54"/>
      <c r="R56" s="56"/>
      <c r="S56" s="54"/>
      <c r="T56" s="54"/>
      <c r="U56" s="54"/>
    </row>
    <row r="57" ht="12.75" customHeight="1">
      <c r="A57" s="54"/>
      <c r="B57" s="54"/>
      <c r="C57" s="54"/>
      <c r="D57" s="54"/>
      <c r="E57" s="54"/>
      <c r="F57" s="54"/>
      <c r="G57" s="54"/>
      <c r="H57" s="54"/>
      <c r="I57" s="54"/>
      <c r="J57" s="54"/>
      <c r="K57" s="54"/>
      <c r="L57" s="54"/>
      <c r="M57" s="56"/>
      <c r="N57" s="56"/>
      <c r="O57" s="54"/>
      <c r="P57" s="57"/>
      <c r="Q57" s="54"/>
      <c r="R57" s="56"/>
      <c r="S57" s="54"/>
      <c r="T57" s="54"/>
      <c r="U57" s="54"/>
    </row>
    <row r="58" ht="12.75" customHeight="1">
      <c r="A58" s="54"/>
      <c r="B58" s="54"/>
      <c r="C58" s="54"/>
      <c r="D58" s="54"/>
      <c r="E58" s="54"/>
      <c r="F58" s="54"/>
      <c r="G58" s="54"/>
      <c r="H58" s="54"/>
      <c r="I58" s="54"/>
      <c r="J58" s="54"/>
      <c r="K58" s="54"/>
      <c r="L58" s="54"/>
      <c r="M58" s="56"/>
      <c r="N58" s="56"/>
      <c r="O58" s="54"/>
      <c r="P58" s="57"/>
      <c r="Q58" s="54"/>
      <c r="R58" s="56"/>
      <c r="S58" s="54"/>
      <c r="T58" s="54"/>
      <c r="U58" s="54"/>
    </row>
    <row r="59" ht="12.75" customHeight="1">
      <c r="A59" s="54"/>
      <c r="B59" s="54"/>
      <c r="C59" s="54"/>
      <c r="D59" s="54"/>
      <c r="E59" s="54"/>
      <c r="F59" s="54"/>
      <c r="G59" s="54"/>
      <c r="H59" s="54"/>
      <c r="I59" s="54"/>
      <c r="J59" s="54"/>
      <c r="K59" s="54"/>
      <c r="L59" s="54"/>
      <c r="M59" s="56"/>
      <c r="N59" s="56"/>
      <c r="O59" s="54"/>
      <c r="P59" s="57"/>
      <c r="Q59" s="54"/>
      <c r="R59" s="56"/>
      <c r="S59" s="54"/>
      <c r="T59" s="54"/>
      <c r="U59" s="54"/>
    </row>
    <row r="60" ht="12.75" customHeight="1">
      <c r="A60" s="54"/>
      <c r="B60" s="54"/>
      <c r="C60" s="54"/>
      <c r="D60" s="54"/>
      <c r="E60" s="54"/>
      <c r="F60" s="54"/>
      <c r="G60" s="54"/>
      <c r="H60" s="54"/>
      <c r="I60" s="54"/>
      <c r="J60" s="54"/>
      <c r="K60" s="54"/>
      <c r="L60" s="54"/>
      <c r="M60" s="56"/>
      <c r="N60" s="56"/>
      <c r="O60" s="54"/>
      <c r="P60" s="57"/>
      <c r="Q60" s="54"/>
      <c r="R60" s="56"/>
      <c r="S60" s="54"/>
      <c r="T60" s="54"/>
      <c r="U60" s="54"/>
    </row>
    <row r="61" ht="12.75" customHeight="1">
      <c r="A61" s="54"/>
      <c r="B61" s="54"/>
      <c r="C61" s="54"/>
      <c r="D61" s="54"/>
      <c r="E61" s="54"/>
      <c r="F61" s="54"/>
      <c r="G61" s="54"/>
      <c r="H61" s="54"/>
      <c r="I61" s="54"/>
      <c r="J61" s="54"/>
      <c r="K61" s="54"/>
      <c r="L61" s="54"/>
      <c r="M61" s="56"/>
      <c r="N61" s="56"/>
      <c r="O61" s="54"/>
      <c r="P61" s="57"/>
      <c r="Q61" s="54"/>
      <c r="R61" s="56"/>
      <c r="S61" s="54"/>
      <c r="T61" s="54"/>
      <c r="U61" s="54"/>
    </row>
    <row r="62" ht="12.75" customHeight="1">
      <c r="A62" s="54"/>
      <c r="B62" s="54"/>
      <c r="C62" s="54"/>
      <c r="D62" s="54"/>
      <c r="E62" s="54"/>
      <c r="F62" s="54"/>
      <c r="G62" s="54"/>
      <c r="H62" s="54"/>
      <c r="I62" s="54"/>
      <c r="J62" s="54"/>
      <c r="K62" s="54"/>
      <c r="L62" s="54"/>
      <c r="M62" s="56"/>
      <c r="N62" s="56"/>
      <c r="O62" s="54"/>
      <c r="P62" s="57"/>
      <c r="Q62" s="54"/>
      <c r="R62" s="56"/>
      <c r="S62" s="54"/>
      <c r="T62" s="54"/>
      <c r="U62" s="54"/>
    </row>
    <row r="63" ht="12.75" customHeight="1">
      <c r="A63" s="54"/>
      <c r="B63" s="54"/>
      <c r="C63" s="54"/>
      <c r="D63" s="54"/>
      <c r="E63" s="54"/>
      <c r="F63" s="54"/>
      <c r="G63" s="54"/>
      <c r="H63" s="54"/>
      <c r="I63" s="54"/>
      <c r="J63" s="54"/>
      <c r="K63" s="54"/>
      <c r="L63" s="54"/>
      <c r="M63" s="56"/>
      <c r="N63" s="56"/>
      <c r="O63" s="54"/>
      <c r="P63" s="57"/>
      <c r="Q63" s="54"/>
      <c r="R63" s="56"/>
      <c r="S63" s="54"/>
      <c r="T63" s="54"/>
      <c r="U63" s="54"/>
    </row>
    <row r="64" ht="12.75" customHeight="1">
      <c r="A64" s="54"/>
      <c r="B64" s="54"/>
      <c r="C64" s="54"/>
      <c r="D64" s="54"/>
      <c r="E64" s="54"/>
      <c r="F64" s="54"/>
      <c r="G64" s="54"/>
      <c r="H64" s="54"/>
      <c r="I64" s="54"/>
      <c r="J64" s="54"/>
      <c r="K64" s="54"/>
      <c r="L64" s="54"/>
      <c r="M64" s="56"/>
      <c r="N64" s="56"/>
      <c r="O64" s="54"/>
      <c r="P64" s="57"/>
      <c r="Q64" s="54"/>
      <c r="R64" s="56"/>
      <c r="S64" s="54"/>
      <c r="T64" s="54"/>
      <c r="U64" s="54"/>
    </row>
    <row r="65" ht="12.75" customHeight="1">
      <c r="A65" s="54"/>
      <c r="B65" s="54"/>
      <c r="C65" s="54"/>
      <c r="D65" s="54"/>
      <c r="E65" s="54"/>
      <c r="F65" s="54"/>
      <c r="G65" s="54"/>
      <c r="H65" s="54"/>
      <c r="I65" s="54"/>
      <c r="J65" s="54"/>
      <c r="K65" s="54"/>
      <c r="L65" s="54"/>
      <c r="M65" s="56"/>
      <c r="N65" s="56"/>
      <c r="O65" s="54"/>
      <c r="P65" s="57"/>
      <c r="Q65" s="54"/>
      <c r="R65" s="56"/>
      <c r="S65" s="54"/>
      <c r="T65" s="54"/>
      <c r="U65" s="54"/>
    </row>
    <row r="66" ht="12.75" customHeight="1">
      <c r="A66" s="54"/>
      <c r="B66" s="54"/>
      <c r="C66" s="54"/>
      <c r="D66" s="54"/>
      <c r="E66" s="54"/>
      <c r="F66" s="54"/>
      <c r="G66" s="54"/>
      <c r="H66" s="54"/>
      <c r="I66" s="54"/>
      <c r="J66" s="54"/>
      <c r="K66" s="54"/>
      <c r="L66" s="54"/>
      <c r="M66" s="56"/>
      <c r="N66" s="56"/>
      <c r="O66" s="54"/>
      <c r="P66" s="57"/>
      <c r="Q66" s="54"/>
      <c r="R66" s="56"/>
      <c r="S66" s="54"/>
      <c r="T66" s="54"/>
      <c r="U66" s="54"/>
    </row>
    <row r="67" ht="12.75" customHeight="1">
      <c r="A67" s="54"/>
      <c r="B67" s="54"/>
      <c r="C67" s="54"/>
      <c r="D67" s="54"/>
      <c r="E67" s="54"/>
      <c r="F67" s="54"/>
      <c r="G67" s="54"/>
      <c r="H67" s="54"/>
      <c r="I67" s="54"/>
      <c r="J67" s="54"/>
      <c r="K67" s="54"/>
      <c r="L67" s="54"/>
      <c r="M67" s="56"/>
      <c r="N67" s="56"/>
      <c r="O67" s="54"/>
      <c r="P67" s="57"/>
      <c r="Q67" s="54"/>
      <c r="R67" s="56"/>
      <c r="S67" s="54"/>
      <c r="T67" s="54"/>
      <c r="U67" s="54"/>
    </row>
    <row r="68" ht="12.75" customHeight="1">
      <c r="A68" s="54"/>
      <c r="B68" s="54"/>
      <c r="C68" s="54"/>
      <c r="D68" s="54"/>
      <c r="E68" s="54"/>
      <c r="F68" s="54"/>
      <c r="G68" s="54"/>
      <c r="H68" s="54"/>
      <c r="I68" s="54"/>
      <c r="J68" s="54"/>
      <c r="K68" s="54"/>
      <c r="L68" s="54"/>
      <c r="M68" s="56"/>
      <c r="N68" s="56"/>
      <c r="O68" s="54"/>
      <c r="P68" s="57"/>
      <c r="Q68" s="54"/>
      <c r="R68" s="56"/>
      <c r="S68" s="54"/>
      <c r="T68" s="54"/>
      <c r="U68" s="54"/>
    </row>
    <row r="69" ht="12.75" customHeight="1">
      <c r="A69" s="54"/>
      <c r="B69" s="54"/>
      <c r="C69" s="54"/>
      <c r="D69" s="54"/>
      <c r="E69" s="54"/>
      <c r="F69" s="54"/>
      <c r="G69" s="54"/>
      <c r="H69" s="54"/>
      <c r="I69" s="54"/>
      <c r="J69" s="54"/>
      <c r="K69" s="54"/>
      <c r="L69" s="54"/>
      <c r="M69" s="56"/>
      <c r="N69" s="56"/>
      <c r="O69" s="54"/>
      <c r="P69" s="57"/>
      <c r="Q69" s="54"/>
      <c r="R69" s="56"/>
      <c r="S69" s="54"/>
      <c r="T69" s="54"/>
      <c r="U69" s="54"/>
    </row>
    <row r="70" ht="12.75" customHeight="1">
      <c r="A70" s="54"/>
      <c r="B70" s="54"/>
      <c r="C70" s="54"/>
      <c r="D70" s="54"/>
      <c r="E70" s="54"/>
      <c r="F70" s="54"/>
      <c r="G70" s="54"/>
      <c r="H70" s="54"/>
      <c r="I70" s="54"/>
      <c r="J70" s="54"/>
      <c r="K70" s="54"/>
      <c r="L70" s="54"/>
      <c r="M70" s="56"/>
      <c r="N70" s="56"/>
      <c r="O70" s="54"/>
      <c r="P70" s="57"/>
      <c r="Q70" s="54"/>
      <c r="R70" s="56"/>
      <c r="S70" s="54"/>
      <c r="T70" s="54"/>
      <c r="U70" s="54"/>
    </row>
    <row r="71" ht="12.75" customHeight="1">
      <c r="A71" s="54"/>
      <c r="B71" s="54"/>
      <c r="C71" s="54"/>
      <c r="D71" s="54"/>
      <c r="E71" s="54"/>
      <c r="F71" s="54"/>
      <c r="G71" s="54"/>
      <c r="H71" s="54"/>
      <c r="I71" s="54"/>
      <c r="J71" s="54"/>
      <c r="K71" s="54"/>
      <c r="L71" s="54"/>
      <c r="M71" s="56"/>
      <c r="N71" s="56"/>
      <c r="O71" s="54"/>
      <c r="P71" s="57"/>
      <c r="Q71" s="54"/>
      <c r="R71" s="56"/>
      <c r="S71" s="54"/>
      <c r="T71" s="54"/>
      <c r="U71" s="54"/>
    </row>
    <row r="72" ht="12.75" customHeight="1">
      <c r="A72" s="54"/>
      <c r="B72" s="54"/>
      <c r="C72" s="54"/>
      <c r="D72" s="54"/>
      <c r="E72" s="54"/>
      <c r="F72" s="54"/>
      <c r="G72" s="54"/>
      <c r="H72" s="54"/>
      <c r="I72" s="54"/>
      <c r="J72" s="54"/>
      <c r="K72" s="54"/>
      <c r="L72" s="54"/>
      <c r="M72" s="56"/>
      <c r="N72" s="56"/>
      <c r="O72" s="54"/>
      <c r="P72" s="57"/>
      <c r="Q72" s="54"/>
      <c r="R72" s="56"/>
      <c r="S72" s="54"/>
      <c r="T72" s="54"/>
      <c r="U72" s="54"/>
    </row>
    <row r="73" ht="12.75" customHeight="1">
      <c r="A73" s="54"/>
      <c r="B73" s="54"/>
      <c r="C73" s="54"/>
      <c r="D73" s="54"/>
      <c r="E73" s="54"/>
      <c r="F73" s="54"/>
      <c r="G73" s="54"/>
      <c r="H73" s="54"/>
      <c r="I73" s="54"/>
      <c r="J73" s="54"/>
      <c r="K73" s="54"/>
      <c r="L73" s="54"/>
      <c r="M73" s="56"/>
      <c r="N73" s="56"/>
      <c r="O73" s="54"/>
      <c r="P73" s="57"/>
      <c r="Q73" s="54"/>
      <c r="R73" s="56"/>
      <c r="S73" s="54"/>
      <c r="T73" s="54"/>
      <c r="U73" s="54"/>
    </row>
    <row r="74" ht="12.75" customHeight="1">
      <c r="A74" s="54"/>
      <c r="B74" s="54"/>
      <c r="C74" s="54"/>
      <c r="D74" s="54"/>
      <c r="E74" s="54"/>
      <c r="F74" s="54"/>
      <c r="G74" s="54"/>
      <c r="H74" s="54"/>
      <c r="I74" s="54"/>
      <c r="J74" s="54"/>
      <c r="K74" s="54"/>
      <c r="L74" s="54"/>
      <c r="M74" s="56"/>
      <c r="N74" s="56"/>
      <c r="O74" s="54"/>
      <c r="P74" s="57"/>
      <c r="Q74" s="54"/>
      <c r="R74" s="56"/>
      <c r="S74" s="54"/>
      <c r="T74" s="54"/>
      <c r="U74" s="54"/>
    </row>
    <row r="75" ht="12.75" customHeight="1">
      <c r="A75" s="54"/>
      <c r="B75" s="54"/>
      <c r="C75" s="54"/>
      <c r="D75" s="54"/>
      <c r="E75" s="54"/>
      <c r="F75" s="54"/>
      <c r="G75" s="54"/>
      <c r="H75" s="54"/>
      <c r="I75" s="54"/>
      <c r="J75" s="54"/>
      <c r="K75" s="54"/>
      <c r="L75" s="54"/>
      <c r="M75" s="56"/>
      <c r="N75" s="56"/>
      <c r="O75" s="54"/>
      <c r="P75" s="57"/>
      <c r="Q75" s="54"/>
      <c r="R75" s="56"/>
      <c r="S75" s="54"/>
      <c r="T75" s="54"/>
      <c r="U75" s="54"/>
    </row>
    <row r="76" ht="12.75" customHeight="1">
      <c r="A76" s="54"/>
      <c r="B76" s="54"/>
      <c r="C76" s="54"/>
      <c r="D76" s="54"/>
      <c r="E76" s="54"/>
      <c r="F76" s="54"/>
      <c r="G76" s="54"/>
      <c r="H76" s="54"/>
      <c r="I76" s="54"/>
      <c r="J76" s="54"/>
      <c r="K76" s="54"/>
      <c r="L76" s="54"/>
      <c r="M76" s="56"/>
      <c r="N76" s="56"/>
      <c r="O76" s="54"/>
      <c r="P76" s="57"/>
      <c r="Q76" s="54"/>
      <c r="R76" s="56"/>
      <c r="S76" s="54"/>
      <c r="T76" s="54"/>
      <c r="U76" s="54"/>
    </row>
    <row r="77" ht="12.75" customHeight="1">
      <c r="A77" s="54"/>
      <c r="B77" s="54"/>
      <c r="C77" s="54"/>
      <c r="D77" s="54"/>
      <c r="E77" s="54"/>
      <c r="F77" s="54"/>
      <c r="G77" s="54"/>
      <c r="H77" s="54"/>
      <c r="I77" s="54"/>
      <c r="J77" s="54"/>
      <c r="K77" s="54"/>
      <c r="L77" s="54"/>
      <c r="M77" s="56"/>
      <c r="N77" s="56"/>
      <c r="O77" s="54"/>
      <c r="P77" s="57"/>
      <c r="Q77" s="54"/>
      <c r="R77" s="56"/>
      <c r="S77" s="54"/>
      <c r="T77" s="54"/>
      <c r="U77" s="54"/>
    </row>
    <row r="78" ht="12.75" customHeight="1">
      <c r="A78" s="54"/>
      <c r="B78" s="54"/>
      <c r="C78" s="54"/>
      <c r="D78" s="54"/>
      <c r="E78" s="54"/>
      <c r="F78" s="54"/>
      <c r="G78" s="54"/>
      <c r="H78" s="54"/>
      <c r="I78" s="54"/>
      <c r="J78" s="54"/>
      <c r="K78" s="54"/>
      <c r="L78" s="54"/>
      <c r="M78" s="56"/>
      <c r="N78" s="56"/>
      <c r="O78" s="54"/>
      <c r="P78" s="57"/>
      <c r="Q78" s="54"/>
      <c r="R78" s="56"/>
      <c r="S78" s="54"/>
      <c r="T78" s="54"/>
      <c r="U78" s="54"/>
    </row>
    <row r="79" ht="12.75" customHeight="1">
      <c r="A79" s="54"/>
      <c r="B79" s="54"/>
      <c r="C79" s="54"/>
      <c r="D79" s="54"/>
      <c r="E79" s="54"/>
      <c r="F79" s="54"/>
      <c r="G79" s="54"/>
      <c r="H79" s="54"/>
      <c r="I79" s="54"/>
      <c r="J79" s="54"/>
      <c r="K79" s="54"/>
      <c r="L79" s="54"/>
      <c r="M79" s="56"/>
      <c r="N79" s="56"/>
      <c r="O79" s="54"/>
      <c r="P79" s="57"/>
      <c r="Q79" s="54"/>
      <c r="R79" s="56"/>
      <c r="S79" s="54"/>
      <c r="T79" s="54"/>
      <c r="U79" s="54"/>
    </row>
    <row r="80" ht="12.75" customHeight="1">
      <c r="A80" s="54"/>
      <c r="B80" s="54"/>
      <c r="C80" s="54"/>
      <c r="D80" s="54"/>
      <c r="E80" s="54"/>
      <c r="F80" s="54"/>
      <c r="G80" s="54"/>
      <c r="H80" s="54"/>
      <c r="I80" s="54"/>
      <c r="J80" s="54"/>
      <c r="K80" s="54"/>
      <c r="L80" s="54"/>
      <c r="M80" s="56"/>
      <c r="N80" s="56"/>
      <c r="O80" s="54"/>
      <c r="P80" s="57"/>
      <c r="Q80" s="54"/>
      <c r="R80" s="56"/>
      <c r="S80" s="54"/>
      <c r="T80" s="54"/>
      <c r="U80" s="54"/>
    </row>
    <row r="81" ht="12.75" customHeight="1">
      <c r="A81" s="54"/>
      <c r="B81" s="54"/>
      <c r="C81" s="54"/>
      <c r="D81" s="54"/>
      <c r="E81" s="54"/>
      <c r="F81" s="54"/>
      <c r="G81" s="54"/>
      <c r="H81" s="54"/>
      <c r="I81" s="54"/>
      <c r="J81" s="54"/>
      <c r="K81" s="54"/>
      <c r="L81" s="54"/>
      <c r="M81" s="56"/>
      <c r="N81" s="56"/>
      <c r="O81" s="54"/>
      <c r="P81" s="57"/>
      <c r="Q81" s="54"/>
      <c r="R81" s="56"/>
      <c r="S81" s="54"/>
      <c r="T81" s="54"/>
      <c r="U81" s="54"/>
    </row>
    <row r="82" ht="12.75" customHeight="1">
      <c r="A82" s="54"/>
      <c r="B82" s="54"/>
      <c r="C82" s="54"/>
      <c r="D82" s="54"/>
      <c r="E82" s="54"/>
      <c r="F82" s="54"/>
      <c r="G82" s="54"/>
      <c r="H82" s="54"/>
      <c r="I82" s="54"/>
      <c r="J82" s="54"/>
      <c r="K82" s="54"/>
      <c r="L82" s="54"/>
      <c r="M82" s="56"/>
      <c r="N82" s="56"/>
      <c r="O82" s="54"/>
      <c r="P82" s="57"/>
      <c r="Q82" s="54"/>
      <c r="R82" s="56"/>
      <c r="S82" s="54"/>
      <c r="T82" s="54"/>
      <c r="U82" s="54"/>
    </row>
    <row r="83" ht="12.75" customHeight="1">
      <c r="A83" s="54"/>
      <c r="B83" s="54"/>
      <c r="C83" s="54"/>
      <c r="D83" s="54"/>
      <c r="E83" s="54"/>
      <c r="F83" s="54"/>
      <c r="G83" s="54"/>
      <c r="H83" s="54"/>
      <c r="I83" s="54"/>
      <c r="J83" s="54"/>
      <c r="K83" s="54"/>
      <c r="L83" s="54"/>
      <c r="M83" s="56"/>
      <c r="N83" s="56"/>
      <c r="O83" s="54"/>
      <c r="P83" s="57"/>
      <c r="Q83" s="54"/>
      <c r="R83" s="56"/>
      <c r="S83" s="54"/>
      <c r="T83" s="54"/>
      <c r="U83" s="54"/>
    </row>
    <row r="84" ht="12.75" customHeight="1">
      <c r="A84" s="54"/>
      <c r="B84" s="54"/>
      <c r="C84" s="54"/>
      <c r="D84" s="54"/>
      <c r="E84" s="54"/>
      <c r="F84" s="54"/>
      <c r="G84" s="54"/>
      <c r="H84" s="54"/>
      <c r="I84" s="54"/>
      <c r="J84" s="54"/>
      <c r="K84" s="54"/>
      <c r="L84" s="54"/>
      <c r="M84" s="56"/>
      <c r="N84" s="56"/>
      <c r="O84" s="54"/>
      <c r="P84" s="57"/>
      <c r="Q84" s="54"/>
      <c r="R84" s="56"/>
      <c r="S84" s="54"/>
      <c r="T84" s="54"/>
      <c r="U84" s="54"/>
    </row>
    <row r="85" ht="12.75" customHeight="1">
      <c r="A85" s="54"/>
      <c r="B85" s="54"/>
      <c r="C85" s="54"/>
      <c r="D85" s="54"/>
      <c r="E85" s="54"/>
      <c r="F85" s="54"/>
      <c r="G85" s="54"/>
      <c r="H85" s="54"/>
      <c r="I85" s="54"/>
      <c r="J85" s="54"/>
      <c r="K85" s="54"/>
      <c r="L85" s="54"/>
      <c r="M85" s="56"/>
      <c r="N85" s="56"/>
      <c r="O85" s="54"/>
      <c r="P85" s="57"/>
      <c r="Q85" s="54"/>
      <c r="R85" s="56"/>
      <c r="S85" s="54"/>
      <c r="T85" s="54"/>
      <c r="U85" s="54"/>
    </row>
    <row r="86" ht="12.75" customHeight="1">
      <c r="A86" s="54"/>
      <c r="B86" s="54"/>
      <c r="C86" s="54"/>
      <c r="D86" s="54"/>
      <c r="E86" s="54"/>
      <c r="F86" s="54"/>
      <c r="G86" s="54"/>
      <c r="H86" s="54"/>
      <c r="I86" s="54"/>
      <c r="J86" s="54"/>
      <c r="K86" s="54"/>
      <c r="L86" s="54"/>
      <c r="M86" s="56"/>
      <c r="N86" s="56"/>
      <c r="O86" s="54"/>
      <c r="P86" s="57"/>
      <c r="Q86" s="54"/>
      <c r="R86" s="56"/>
      <c r="S86" s="54"/>
      <c r="T86" s="54"/>
      <c r="U86" s="54"/>
    </row>
    <row r="87" ht="12.75" customHeight="1">
      <c r="A87" s="54"/>
      <c r="B87" s="54"/>
      <c r="C87" s="54"/>
      <c r="D87" s="54"/>
      <c r="E87" s="54"/>
      <c r="F87" s="54"/>
      <c r="G87" s="54"/>
      <c r="H87" s="54"/>
      <c r="I87" s="54"/>
      <c r="J87" s="54"/>
      <c r="K87" s="54"/>
      <c r="L87" s="54"/>
      <c r="M87" s="56"/>
      <c r="N87" s="56"/>
      <c r="O87" s="54"/>
      <c r="P87" s="57"/>
      <c r="Q87" s="54"/>
      <c r="R87" s="56"/>
      <c r="S87" s="54"/>
      <c r="T87" s="54"/>
      <c r="U87" s="54"/>
    </row>
    <row r="88" ht="12.75" customHeight="1">
      <c r="A88" s="54"/>
      <c r="B88" s="54"/>
      <c r="C88" s="54"/>
      <c r="D88" s="54"/>
      <c r="E88" s="54"/>
      <c r="F88" s="54"/>
      <c r="G88" s="54"/>
      <c r="H88" s="54"/>
      <c r="I88" s="54"/>
      <c r="J88" s="54"/>
      <c r="K88" s="54"/>
      <c r="L88" s="54"/>
      <c r="M88" s="56"/>
      <c r="N88" s="56"/>
      <c r="O88" s="54"/>
      <c r="P88" s="57"/>
      <c r="Q88" s="54"/>
      <c r="R88" s="56"/>
      <c r="S88" s="54"/>
      <c r="T88" s="54"/>
      <c r="U88" s="54"/>
    </row>
    <row r="89" ht="12.75" customHeight="1">
      <c r="A89" s="54"/>
      <c r="B89" s="54"/>
      <c r="C89" s="54"/>
      <c r="D89" s="54"/>
      <c r="E89" s="54"/>
      <c r="F89" s="54"/>
      <c r="G89" s="54"/>
      <c r="H89" s="54"/>
      <c r="I89" s="54"/>
      <c r="J89" s="54"/>
      <c r="K89" s="54"/>
      <c r="L89" s="54"/>
      <c r="M89" s="56"/>
      <c r="N89" s="56"/>
      <c r="O89" s="54"/>
      <c r="P89" s="57"/>
      <c r="Q89" s="54"/>
      <c r="R89" s="56"/>
      <c r="S89" s="54"/>
      <c r="T89" s="54"/>
      <c r="U89" s="54"/>
    </row>
    <row r="90" ht="12.75" customHeight="1">
      <c r="A90" s="54"/>
      <c r="B90" s="54"/>
      <c r="C90" s="54"/>
      <c r="D90" s="54"/>
      <c r="E90" s="54"/>
      <c r="F90" s="54"/>
      <c r="G90" s="54"/>
      <c r="H90" s="54"/>
      <c r="I90" s="54"/>
      <c r="J90" s="54"/>
      <c r="K90" s="54"/>
      <c r="L90" s="54"/>
      <c r="M90" s="56"/>
      <c r="N90" s="56"/>
      <c r="O90" s="54"/>
      <c r="P90" s="57"/>
      <c r="Q90" s="54"/>
      <c r="R90" s="56"/>
      <c r="S90" s="54"/>
      <c r="T90" s="54"/>
      <c r="U90" s="54"/>
    </row>
    <row r="91" ht="12.75" customHeight="1">
      <c r="A91" s="54"/>
      <c r="B91" s="54"/>
      <c r="C91" s="54"/>
      <c r="D91" s="54"/>
      <c r="E91" s="54"/>
      <c r="F91" s="54"/>
      <c r="G91" s="54"/>
      <c r="H91" s="54"/>
      <c r="I91" s="54"/>
      <c r="J91" s="54"/>
      <c r="K91" s="54"/>
      <c r="L91" s="54"/>
      <c r="M91" s="56"/>
      <c r="N91" s="56"/>
      <c r="O91" s="54"/>
      <c r="P91" s="57"/>
      <c r="Q91" s="54"/>
      <c r="R91" s="56"/>
      <c r="S91" s="54"/>
      <c r="T91" s="54"/>
      <c r="U91" s="54"/>
    </row>
    <row r="92" ht="12.75" customHeight="1">
      <c r="A92" s="54"/>
      <c r="B92" s="54"/>
      <c r="C92" s="54"/>
      <c r="D92" s="54"/>
      <c r="E92" s="54"/>
      <c r="F92" s="54"/>
      <c r="G92" s="54"/>
      <c r="H92" s="54"/>
      <c r="I92" s="54"/>
      <c r="J92" s="54"/>
      <c r="K92" s="54"/>
      <c r="L92" s="54"/>
      <c r="M92" s="56"/>
      <c r="N92" s="56"/>
      <c r="O92" s="54"/>
      <c r="P92" s="57"/>
      <c r="Q92" s="54"/>
      <c r="R92" s="56"/>
      <c r="S92" s="54"/>
      <c r="T92" s="54"/>
      <c r="U92" s="54"/>
    </row>
    <row r="93" ht="12.75" customHeight="1">
      <c r="A93" s="54"/>
      <c r="B93" s="54"/>
      <c r="C93" s="54"/>
      <c r="D93" s="54"/>
      <c r="E93" s="54"/>
      <c r="F93" s="54"/>
      <c r="G93" s="54"/>
      <c r="H93" s="54"/>
      <c r="I93" s="54"/>
      <c r="J93" s="54"/>
      <c r="K93" s="54"/>
      <c r="L93" s="54"/>
      <c r="M93" s="56"/>
      <c r="N93" s="56"/>
      <c r="O93" s="54"/>
      <c r="P93" s="57"/>
      <c r="Q93" s="54"/>
      <c r="R93" s="56"/>
      <c r="S93" s="54"/>
      <c r="T93" s="54"/>
      <c r="U93" s="54"/>
    </row>
    <row r="94" ht="12.75" customHeight="1">
      <c r="A94" s="54"/>
      <c r="B94" s="54"/>
      <c r="C94" s="54"/>
      <c r="D94" s="54"/>
      <c r="E94" s="54"/>
      <c r="F94" s="54"/>
      <c r="G94" s="54"/>
      <c r="H94" s="54"/>
      <c r="I94" s="54"/>
      <c r="J94" s="54"/>
      <c r="K94" s="54"/>
      <c r="L94" s="54"/>
      <c r="M94" s="56"/>
      <c r="N94" s="56"/>
      <c r="O94" s="54"/>
      <c r="P94" s="57"/>
      <c r="Q94" s="54"/>
      <c r="R94" s="56"/>
      <c r="S94" s="54"/>
      <c r="T94" s="54"/>
      <c r="U94" s="54"/>
    </row>
    <row r="95" ht="12.75" customHeight="1">
      <c r="A95" s="54"/>
      <c r="B95" s="54"/>
      <c r="C95" s="54"/>
      <c r="D95" s="54"/>
      <c r="E95" s="54"/>
      <c r="F95" s="54"/>
      <c r="G95" s="54"/>
      <c r="H95" s="54"/>
      <c r="I95" s="54"/>
      <c r="J95" s="54"/>
      <c r="K95" s="54"/>
      <c r="L95" s="54"/>
      <c r="M95" s="56"/>
      <c r="N95" s="56"/>
      <c r="O95" s="54"/>
      <c r="P95" s="57"/>
      <c r="Q95" s="54"/>
      <c r="R95" s="56"/>
      <c r="S95" s="54"/>
      <c r="T95" s="54"/>
      <c r="U95" s="54"/>
    </row>
    <row r="96" ht="12.75" customHeight="1">
      <c r="A96" s="54"/>
      <c r="B96" s="54"/>
      <c r="C96" s="54"/>
      <c r="D96" s="54"/>
      <c r="E96" s="54"/>
      <c r="F96" s="54"/>
      <c r="G96" s="54"/>
      <c r="H96" s="54"/>
      <c r="I96" s="54"/>
      <c r="J96" s="54"/>
      <c r="K96" s="54"/>
      <c r="L96" s="54"/>
      <c r="M96" s="56"/>
      <c r="N96" s="56"/>
      <c r="O96" s="54"/>
      <c r="P96" s="57"/>
      <c r="Q96" s="54"/>
      <c r="R96" s="56"/>
      <c r="S96" s="54"/>
      <c r="T96" s="54"/>
      <c r="U96" s="54"/>
    </row>
    <row r="97" ht="12.75" customHeight="1">
      <c r="A97" s="54"/>
      <c r="B97" s="54"/>
      <c r="C97" s="54"/>
      <c r="D97" s="54"/>
      <c r="E97" s="54"/>
      <c r="F97" s="54"/>
      <c r="G97" s="54"/>
      <c r="H97" s="54"/>
      <c r="I97" s="54"/>
      <c r="J97" s="54"/>
      <c r="K97" s="54"/>
      <c r="L97" s="54"/>
      <c r="M97" s="56"/>
      <c r="N97" s="56"/>
      <c r="O97" s="54"/>
      <c r="P97" s="57"/>
      <c r="Q97" s="54"/>
      <c r="R97" s="56"/>
      <c r="S97" s="54"/>
      <c r="T97" s="54"/>
      <c r="U97" s="54"/>
    </row>
    <row r="98" ht="12.75" customHeight="1">
      <c r="A98" s="54"/>
      <c r="B98" s="54"/>
      <c r="C98" s="54"/>
      <c r="D98" s="54"/>
      <c r="E98" s="54"/>
      <c r="F98" s="54"/>
      <c r="G98" s="54"/>
      <c r="H98" s="54"/>
      <c r="I98" s="54"/>
      <c r="J98" s="54"/>
      <c r="K98" s="54"/>
      <c r="L98" s="54"/>
      <c r="M98" s="56"/>
      <c r="N98" s="56"/>
      <c r="O98" s="54"/>
      <c r="P98" s="57"/>
      <c r="Q98" s="54"/>
      <c r="R98" s="56"/>
      <c r="S98" s="54"/>
      <c r="T98" s="54"/>
      <c r="U98" s="54"/>
    </row>
    <row r="99" ht="12.75" customHeight="1">
      <c r="A99" s="54"/>
      <c r="B99" s="54"/>
      <c r="C99" s="54"/>
      <c r="D99" s="54"/>
      <c r="E99" s="54"/>
      <c r="F99" s="54"/>
      <c r="G99" s="54"/>
      <c r="H99" s="54"/>
      <c r="I99" s="54"/>
      <c r="J99" s="54"/>
      <c r="K99" s="54"/>
      <c r="L99" s="54"/>
      <c r="M99" s="56"/>
      <c r="N99" s="56"/>
      <c r="O99" s="54"/>
      <c r="P99" s="57"/>
      <c r="Q99" s="54"/>
      <c r="R99" s="56"/>
      <c r="S99" s="54"/>
      <c r="T99" s="54"/>
      <c r="U99" s="54"/>
    </row>
    <row r="100" ht="12.75" customHeight="1">
      <c r="A100" s="54"/>
      <c r="B100" s="54"/>
      <c r="C100" s="54"/>
      <c r="D100" s="54"/>
      <c r="E100" s="54"/>
      <c r="F100" s="54"/>
      <c r="G100" s="54"/>
      <c r="H100" s="54"/>
      <c r="I100" s="54"/>
      <c r="J100" s="54"/>
      <c r="K100" s="54"/>
      <c r="L100" s="54"/>
      <c r="M100" s="56"/>
      <c r="N100" s="56"/>
      <c r="O100" s="54"/>
      <c r="P100" s="57"/>
      <c r="Q100" s="54"/>
      <c r="R100" s="56"/>
      <c r="S100" s="54"/>
      <c r="T100" s="54"/>
      <c r="U100" s="54"/>
    </row>
    <row r="101" ht="12.75" customHeight="1">
      <c r="A101" s="54"/>
      <c r="B101" s="54"/>
      <c r="C101" s="54"/>
      <c r="D101" s="54"/>
      <c r="E101" s="54"/>
      <c r="F101" s="54"/>
      <c r="G101" s="54"/>
      <c r="H101" s="54"/>
      <c r="I101" s="54"/>
      <c r="J101" s="54"/>
      <c r="K101" s="54"/>
      <c r="L101" s="54"/>
      <c r="M101" s="56"/>
      <c r="N101" s="56"/>
      <c r="O101" s="54"/>
      <c r="P101" s="57"/>
      <c r="Q101" s="54"/>
      <c r="R101" s="56"/>
      <c r="S101" s="54"/>
      <c r="T101" s="54"/>
      <c r="U101" s="54"/>
    </row>
    <row r="102" ht="12.75" customHeight="1">
      <c r="A102" s="54"/>
      <c r="B102" s="54"/>
      <c r="C102" s="54"/>
      <c r="D102" s="54"/>
      <c r="E102" s="54"/>
      <c r="F102" s="54"/>
      <c r="G102" s="54"/>
      <c r="H102" s="54"/>
      <c r="I102" s="54"/>
      <c r="J102" s="54"/>
      <c r="K102" s="54"/>
      <c r="L102" s="54"/>
      <c r="M102" s="56"/>
      <c r="N102" s="56"/>
      <c r="O102" s="54"/>
      <c r="P102" s="57"/>
      <c r="Q102" s="54"/>
      <c r="R102" s="56"/>
      <c r="S102" s="54"/>
      <c r="T102" s="54"/>
      <c r="U102" s="54"/>
    </row>
    <row r="103" ht="12.75" customHeight="1">
      <c r="A103" s="54"/>
      <c r="B103" s="54"/>
      <c r="C103" s="54"/>
      <c r="D103" s="54"/>
      <c r="E103" s="54"/>
      <c r="F103" s="54"/>
      <c r="G103" s="54"/>
      <c r="H103" s="54"/>
      <c r="I103" s="54"/>
      <c r="J103" s="54"/>
      <c r="K103" s="54"/>
      <c r="L103" s="54"/>
      <c r="M103" s="56"/>
      <c r="N103" s="56"/>
      <c r="O103" s="54"/>
      <c r="P103" s="57"/>
      <c r="Q103" s="54"/>
      <c r="R103" s="56"/>
      <c r="S103" s="54"/>
      <c r="T103" s="54"/>
      <c r="U103" s="54"/>
    </row>
    <row r="104" ht="12.75" customHeight="1">
      <c r="A104" s="54"/>
      <c r="B104" s="54"/>
      <c r="C104" s="54"/>
      <c r="D104" s="54"/>
      <c r="E104" s="54"/>
      <c r="F104" s="54"/>
      <c r="G104" s="54"/>
      <c r="H104" s="54"/>
      <c r="I104" s="54"/>
      <c r="J104" s="54"/>
      <c r="K104" s="54"/>
      <c r="L104" s="54"/>
      <c r="M104" s="56"/>
      <c r="N104" s="56"/>
      <c r="O104" s="54"/>
      <c r="P104" s="57"/>
      <c r="Q104" s="54"/>
      <c r="R104" s="56"/>
      <c r="S104" s="54"/>
      <c r="T104" s="54"/>
      <c r="U104" s="54"/>
    </row>
    <row r="105" ht="12.75" customHeight="1">
      <c r="A105" s="54"/>
      <c r="B105" s="54"/>
      <c r="C105" s="54"/>
      <c r="D105" s="54"/>
      <c r="E105" s="54"/>
      <c r="F105" s="54"/>
      <c r="G105" s="54"/>
      <c r="H105" s="54"/>
      <c r="I105" s="54"/>
      <c r="J105" s="54"/>
      <c r="K105" s="54"/>
      <c r="L105" s="54"/>
      <c r="M105" s="56"/>
      <c r="N105" s="56"/>
      <c r="O105" s="54"/>
      <c r="P105" s="57"/>
      <c r="Q105" s="54"/>
      <c r="R105" s="56"/>
      <c r="S105" s="54"/>
      <c r="T105" s="54"/>
      <c r="U105" s="54"/>
    </row>
    <row r="106" ht="12.75" customHeight="1">
      <c r="A106" s="54"/>
      <c r="B106" s="54"/>
      <c r="C106" s="54"/>
      <c r="D106" s="54"/>
      <c r="E106" s="54"/>
      <c r="F106" s="54"/>
      <c r="G106" s="54"/>
      <c r="H106" s="54"/>
      <c r="I106" s="54"/>
      <c r="J106" s="54"/>
      <c r="K106" s="54"/>
      <c r="L106" s="54"/>
      <c r="M106" s="56"/>
      <c r="N106" s="56"/>
      <c r="O106" s="54"/>
      <c r="P106" s="57"/>
      <c r="Q106" s="54"/>
      <c r="R106" s="56"/>
      <c r="S106" s="54"/>
      <c r="T106" s="54"/>
      <c r="U106" s="54"/>
    </row>
    <row r="107" ht="12.75" customHeight="1">
      <c r="A107" s="54"/>
      <c r="B107" s="54"/>
      <c r="C107" s="54"/>
      <c r="D107" s="54"/>
      <c r="E107" s="54"/>
      <c r="F107" s="54"/>
      <c r="G107" s="54"/>
      <c r="H107" s="54"/>
      <c r="I107" s="54"/>
      <c r="J107" s="54"/>
      <c r="K107" s="54"/>
      <c r="L107" s="54"/>
      <c r="M107" s="56"/>
      <c r="N107" s="56"/>
      <c r="O107" s="54"/>
      <c r="P107" s="57"/>
      <c r="Q107" s="54"/>
      <c r="R107" s="56"/>
      <c r="S107" s="54"/>
      <c r="T107" s="54"/>
      <c r="U107" s="54"/>
    </row>
    <row r="108" ht="12.75" customHeight="1">
      <c r="A108" s="54"/>
      <c r="B108" s="54"/>
      <c r="C108" s="54"/>
      <c r="D108" s="54"/>
      <c r="E108" s="54"/>
      <c r="F108" s="54"/>
      <c r="G108" s="54"/>
      <c r="H108" s="54"/>
      <c r="I108" s="54"/>
      <c r="J108" s="54"/>
      <c r="K108" s="54"/>
      <c r="L108" s="54"/>
      <c r="M108" s="56"/>
      <c r="N108" s="56"/>
      <c r="O108" s="54"/>
      <c r="P108" s="57"/>
      <c r="Q108" s="54"/>
      <c r="R108" s="56"/>
      <c r="S108" s="54"/>
      <c r="T108" s="54"/>
      <c r="U108" s="54"/>
    </row>
    <row r="109" ht="12.75" customHeight="1">
      <c r="A109" s="54"/>
      <c r="B109" s="54"/>
      <c r="C109" s="54"/>
      <c r="D109" s="54"/>
      <c r="E109" s="54"/>
      <c r="F109" s="54"/>
      <c r="G109" s="54"/>
      <c r="H109" s="54"/>
      <c r="I109" s="54"/>
      <c r="J109" s="54"/>
      <c r="K109" s="54"/>
      <c r="L109" s="54"/>
      <c r="M109" s="56"/>
      <c r="N109" s="56"/>
      <c r="O109" s="54"/>
      <c r="P109" s="57"/>
      <c r="Q109" s="54"/>
      <c r="R109" s="56"/>
      <c r="S109" s="54"/>
      <c r="T109" s="54"/>
      <c r="U109" s="54"/>
    </row>
    <row r="110" ht="12.75" customHeight="1">
      <c r="A110" s="54"/>
      <c r="B110" s="54"/>
      <c r="C110" s="54"/>
      <c r="D110" s="54"/>
      <c r="E110" s="54"/>
      <c r="F110" s="54"/>
      <c r="G110" s="54"/>
      <c r="H110" s="54"/>
      <c r="I110" s="54"/>
      <c r="J110" s="54"/>
      <c r="K110" s="54"/>
      <c r="L110" s="54"/>
      <c r="M110" s="56"/>
      <c r="N110" s="56"/>
      <c r="O110" s="54"/>
      <c r="P110" s="57"/>
      <c r="Q110" s="54"/>
      <c r="R110" s="56"/>
      <c r="S110" s="54"/>
      <c r="T110" s="54"/>
      <c r="U110" s="54"/>
    </row>
    <row r="111" ht="12.75" customHeight="1">
      <c r="A111" s="54"/>
      <c r="B111" s="54"/>
      <c r="C111" s="54"/>
      <c r="D111" s="54"/>
      <c r="E111" s="54"/>
      <c r="F111" s="54"/>
      <c r="G111" s="54"/>
      <c r="H111" s="54"/>
      <c r="I111" s="54"/>
      <c r="J111" s="54"/>
      <c r="K111" s="54"/>
      <c r="L111" s="54"/>
      <c r="M111" s="56"/>
      <c r="N111" s="56"/>
      <c r="O111" s="54"/>
      <c r="P111" s="57"/>
      <c r="Q111" s="54"/>
      <c r="R111" s="56"/>
      <c r="S111" s="54"/>
      <c r="T111" s="54"/>
      <c r="U111" s="54"/>
    </row>
    <row r="112" ht="12.75" customHeight="1">
      <c r="A112" s="54"/>
      <c r="B112" s="54"/>
      <c r="C112" s="54"/>
      <c r="D112" s="54"/>
      <c r="E112" s="54"/>
      <c r="F112" s="54"/>
      <c r="G112" s="54"/>
      <c r="H112" s="54"/>
      <c r="I112" s="54"/>
      <c r="J112" s="54"/>
      <c r="K112" s="54"/>
      <c r="L112" s="54"/>
      <c r="M112" s="56"/>
      <c r="N112" s="56"/>
      <c r="O112" s="54"/>
      <c r="P112" s="57"/>
      <c r="Q112" s="54"/>
      <c r="R112" s="56"/>
      <c r="S112" s="54"/>
      <c r="T112" s="54"/>
      <c r="U112" s="54"/>
    </row>
    <row r="113" ht="12.75" customHeight="1">
      <c r="A113" s="54"/>
      <c r="B113" s="54"/>
      <c r="C113" s="54"/>
      <c r="D113" s="54"/>
      <c r="E113" s="54"/>
      <c r="F113" s="54"/>
      <c r="G113" s="54"/>
      <c r="H113" s="54"/>
      <c r="I113" s="54"/>
      <c r="J113" s="54"/>
      <c r="K113" s="54"/>
      <c r="L113" s="54"/>
      <c r="M113" s="56"/>
      <c r="N113" s="56"/>
      <c r="O113" s="54"/>
      <c r="P113" s="57"/>
      <c r="Q113" s="54"/>
      <c r="R113" s="56"/>
      <c r="S113" s="54"/>
      <c r="T113" s="54"/>
      <c r="U113" s="54"/>
    </row>
    <row r="114" ht="12.75" customHeight="1">
      <c r="A114" s="54"/>
      <c r="B114" s="54"/>
      <c r="C114" s="54"/>
      <c r="D114" s="54"/>
      <c r="E114" s="54"/>
      <c r="F114" s="54"/>
      <c r="G114" s="54"/>
      <c r="H114" s="54"/>
      <c r="I114" s="54"/>
      <c r="J114" s="54"/>
      <c r="K114" s="54"/>
      <c r="L114" s="54"/>
      <c r="M114" s="56"/>
      <c r="N114" s="56"/>
      <c r="O114" s="54"/>
      <c r="P114" s="57"/>
      <c r="Q114" s="54"/>
      <c r="R114" s="56"/>
      <c r="S114" s="54"/>
      <c r="T114" s="54"/>
      <c r="U114" s="54"/>
    </row>
    <row r="115" ht="12.75" customHeight="1">
      <c r="A115" s="54"/>
      <c r="B115" s="54"/>
      <c r="C115" s="54"/>
      <c r="D115" s="54"/>
      <c r="E115" s="54"/>
      <c r="F115" s="54"/>
      <c r="G115" s="54"/>
      <c r="H115" s="54"/>
      <c r="I115" s="54"/>
      <c r="J115" s="54"/>
      <c r="K115" s="54"/>
      <c r="L115" s="54"/>
      <c r="M115" s="56"/>
      <c r="N115" s="56"/>
      <c r="O115" s="54"/>
      <c r="P115" s="57"/>
      <c r="Q115" s="54"/>
      <c r="R115" s="56"/>
      <c r="S115" s="54"/>
      <c r="T115" s="54"/>
      <c r="U115" s="54"/>
    </row>
    <row r="116" ht="12.75" customHeight="1">
      <c r="A116" s="54"/>
      <c r="B116" s="54"/>
      <c r="C116" s="54"/>
      <c r="D116" s="54"/>
      <c r="E116" s="54"/>
      <c r="F116" s="54"/>
      <c r="G116" s="54"/>
      <c r="H116" s="54"/>
      <c r="I116" s="54"/>
      <c r="J116" s="54"/>
      <c r="K116" s="54"/>
      <c r="L116" s="54"/>
      <c r="M116" s="56"/>
      <c r="N116" s="56"/>
      <c r="O116" s="54"/>
      <c r="P116" s="57"/>
      <c r="Q116" s="54"/>
      <c r="R116" s="56"/>
      <c r="S116" s="54"/>
      <c r="T116" s="54"/>
      <c r="U116" s="54"/>
    </row>
    <row r="117" ht="12.75" customHeight="1">
      <c r="A117" s="54"/>
      <c r="B117" s="54"/>
      <c r="C117" s="54"/>
      <c r="D117" s="54"/>
      <c r="E117" s="54"/>
      <c r="F117" s="54"/>
      <c r="G117" s="54"/>
      <c r="H117" s="54"/>
      <c r="I117" s="54"/>
      <c r="J117" s="54"/>
      <c r="K117" s="54"/>
      <c r="L117" s="54"/>
      <c r="M117" s="56"/>
      <c r="N117" s="56"/>
      <c r="O117" s="54"/>
      <c r="P117" s="57"/>
      <c r="Q117" s="54"/>
      <c r="R117" s="56"/>
      <c r="S117" s="54"/>
      <c r="T117" s="54"/>
      <c r="U117" s="54"/>
    </row>
    <row r="118" ht="12.75" customHeight="1">
      <c r="A118" s="54"/>
      <c r="B118" s="54"/>
      <c r="C118" s="54"/>
      <c r="D118" s="54"/>
      <c r="E118" s="54"/>
      <c r="F118" s="54"/>
      <c r="G118" s="54"/>
      <c r="H118" s="54"/>
      <c r="I118" s="54"/>
      <c r="J118" s="54"/>
      <c r="K118" s="54"/>
      <c r="L118" s="54"/>
      <c r="M118" s="56"/>
      <c r="N118" s="56"/>
      <c r="O118" s="54"/>
      <c r="P118" s="57"/>
      <c r="Q118" s="54"/>
      <c r="R118" s="56"/>
      <c r="S118" s="54"/>
      <c r="T118" s="54"/>
      <c r="U118" s="54"/>
    </row>
    <row r="119" ht="12.75" customHeight="1">
      <c r="A119" s="54"/>
      <c r="B119" s="54"/>
      <c r="C119" s="54"/>
      <c r="D119" s="54"/>
      <c r="E119" s="54"/>
      <c r="F119" s="54"/>
      <c r="G119" s="54"/>
      <c r="H119" s="54"/>
      <c r="I119" s="54"/>
      <c r="J119" s="54"/>
      <c r="K119" s="54"/>
      <c r="L119" s="54"/>
      <c r="M119" s="56"/>
      <c r="N119" s="56"/>
      <c r="O119" s="54"/>
      <c r="P119" s="57"/>
      <c r="Q119" s="54"/>
      <c r="R119" s="56"/>
      <c r="S119" s="54"/>
      <c r="T119" s="54"/>
      <c r="U119" s="54"/>
    </row>
    <row r="120" ht="12.75" customHeight="1">
      <c r="A120" s="54"/>
      <c r="B120" s="54"/>
      <c r="C120" s="54"/>
      <c r="D120" s="54"/>
      <c r="E120" s="54"/>
      <c r="F120" s="54"/>
      <c r="G120" s="54"/>
      <c r="H120" s="54"/>
      <c r="I120" s="54"/>
      <c r="J120" s="54"/>
      <c r="K120" s="54"/>
      <c r="L120" s="54"/>
      <c r="M120" s="56"/>
      <c r="N120" s="56"/>
      <c r="O120" s="54"/>
      <c r="P120" s="57"/>
      <c r="Q120" s="54"/>
      <c r="R120" s="56"/>
      <c r="S120" s="54"/>
      <c r="T120" s="54"/>
      <c r="U120" s="54"/>
    </row>
    <row r="121" ht="12.75" customHeight="1">
      <c r="A121" s="54"/>
      <c r="B121" s="54"/>
      <c r="C121" s="54"/>
      <c r="D121" s="54"/>
      <c r="E121" s="54"/>
      <c r="F121" s="54"/>
      <c r="G121" s="54"/>
      <c r="H121" s="54"/>
      <c r="I121" s="54"/>
      <c r="J121" s="54"/>
      <c r="K121" s="54"/>
      <c r="L121" s="54"/>
      <c r="M121" s="56"/>
      <c r="N121" s="56"/>
      <c r="O121" s="54"/>
      <c r="P121" s="57"/>
      <c r="Q121" s="54"/>
      <c r="R121" s="56"/>
      <c r="S121" s="54"/>
      <c r="T121" s="54"/>
      <c r="U121" s="54"/>
    </row>
    <row r="122" ht="12.75" customHeight="1">
      <c r="A122" s="54"/>
      <c r="B122" s="54"/>
      <c r="C122" s="54"/>
      <c r="D122" s="54"/>
      <c r="E122" s="54"/>
      <c r="F122" s="54"/>
      <c r="G122" s="54"/>
      <c r="H122" s="54"/>
      <c r="I122" s="54"/>
      <c r="J122" s="54"/>
      <c r="K122" s="54"/>
      <c r="L122" s="54"/>
      <c r="M122" s="56"/>
      <c r="N122" s="56"/>
      <c r="O122" s="54"/>
      <c r="P122" s="57"/>
      <c r="Q122" s="54"/>
      <c r="R122" s="56"/>
      <c r="S122" s="54"/>
      <c r="T122" s="54"/>
      <c r="U122" s="54"/>
    </row>
    <row r="123" ht="12.75" customHeight="1">
      <c r="A123" s="54"/>
      <c r="B123" s="54"/>
      <c r="C123" s="54"/>
      <c r="D123" s="54"/>
      <c r="E123" s="54"/>
      <c r="F123" s="54"/>
      <c r="G123" s="54"/>
      <c r="H123" s="54"/>
      <c r="I123" s="54"/>
      <c r="J123" s="54"/>
      <c r="K123" s="54"/>
      <c r="L123" s="54"/>
      <c r="M123" s="56"/>
      <c r="N123" s="56"/>
      <c r="O123" s="54"/>
      <c r="P123" s="57"/>
      <c r="Q123" s="54"/>
      <c r="R123" s="56"/>
      <c r="S123" s="54"/>
      <c r="T123" s="54"/>
      <c r="U123" s="54"/>
    </row>
    <row r="124" ht="12.75" customHeight="1">
      <c r="A124" s="54"/>
      <c r="B124" s="54"/>
      <c r="C124" s="54"/>
      <c r="D124" s="54"/>
      <c r="E124" s="54"/>
      <c r="F124" s="54"/>
      <c r="G124" s="54"/>
      <c r="H124" s="54"/>
      <c r="I124" s="54"/>
      <c r="J124" s="54"/>
      <c r="K124" s="54"/>
      <c r="L124" s="54"/>
      <c r="M124" s="56"/>
      <c r="N124" s="56"/>
      <c r="O124" s="54"/>
      <c r="P124" s="57"/>
      <c r="Q124" s="54"/>
      <c r="R124" s="56"/>
      <c r="S124" s="54"/>
      <c r="T124" s="54"/>
      <c r="U124" s="54"/>
    </row>
    <row r="125" ht="12.75" customHeight="1">
      <c r="A125" s="54"/>
      <c r="B125" s="54"/>
      <c r="C125" s="54"/>
      <c r="D125" s="54"/>
      <c r="E125" s="54"/>
      <c r="F125" s="54"/>
      <c r="G125" s="54"/>
      <c r="H125" s="54"/>
      <c r="I125" s="54"/>
      <c r="J125" s="54"/>
      <c r="K125" s="54"/>
      <c r="L125" s="54"/>
      <c r="M125" s="56"/>
      <c r="N125" s="56"/>
      <c r="O125" s="54"/>
      <c r="P125" s="57"/>
      <c r="Q125" s="54"/>
      <c r="R125" s="56"/>
      <c r="S125" s="54"/>
      <c r="T125" s="54"/>
      <c r="U125" s="54"/>
    </row>
    <row r="126" ht="12.75" customHeight="1">
      <c r="A126" s="54"/>
      <c r="B126" s="54"/>
      <c r="C126" s="54"/>
      <c r="D126" s="54"/>
      <c r="E126" s="54"/>
      <c r="F126" s="54"/>
      <c r="G126" s="54"/>
      <c r="H126" s="54"/>
      <c r="I126" s="54"/>
      <c r="J126" s="54"/>
      <c r="K126" s="54"/>
      <c r="L126" s="54"/>
      <c r="M126" s="56"/>
      <c r="N126" s="56"/>
      <c r="O126" s="54"/>
      <c r="P126" s="57"/>
      <c r="Q126" s="54"/>
      <c r="R126" s="56"/>
      <c r="S126" s="54"/>
      <c r="T126" s="54"/>
      <c r="U126" s="54"/>
    </row>
    <row r="127" ht="12.75" customHeight="1">
      <c r="A127" s="54"/>
      <c r="B127" s="54"/>
      <c r="C127" s="54"/>
      <c r="D127" s="54"/>
      <c r="E127" s="54"/>
      <c r="F127" s="54"/>
      <c r="G127" s="54"/>
      <c r="H127" s="54"/>
      <c r="I127" s="54"/>
      <c r="J127" s="54"/>
      <c r="K127" s="54"/>
      <c r="L127" s="54"/>
      <c r="M127" s="56"/>
      <c r="N127" s="56"/>
      <c r="O127" s="54"/>
      <c r="P127" s="57"/>
      <c r="Q127" s="54"/>
      <c r="R127" s="56"/>
      <c r="S127" s="54"/>
      <c r="T127" s="54"/>
      <c r="U127" s="54"/>
    </row>
    <row r="128" ht="12.75" customHeight="1">
      <c r="A128" s="54"/>
      <c r="B128" s="54"/>
      <c r="C128" s="54"/>
      <c r="D128" s="54"/>
      <c r="E128" s="54"/>
      <c r="F128" s="54"/>
      <c r="G128" s="54"/>
      <c r="H128" s="54"/>
      <c r="I128" s="54"/>
      <c r="J128" s="54"/>
      <c r="K128" s="54"/>
      <c r="L128" s="54"/>
      <c r="M128" s="56"/>
      <c r="N128" s="56"/>
      <c r="O128" s="54"/>
      <c r="P128" s="57"/>
      <c r="Q128" s="54"/>
      <c r="R128" s="56"/>
      <c r="S128" s="54"/>
      <c r="T128" s="54"/>
      <c r="U128" s="54"/>
    </row>
    <row r="129" ht="12.75" customHeight="1">
      <c r="A129" s="54"/>
      <c r="B129" s="54"/>
      <c r="C129" s="54"/>
      <c r="D129" s="54"/>
      <c r="E129" s="54"/>
      <c r="F129" s="54"/>
      <c r="G129" s="54"/>
      <c r="H129" s="54"/>
      <c r="I129" s="54"/>
      <c r="J129" s="54"/>
      <c r="K129" s="54"/>
      <c r="L129" s="54"/>
      <c r="M129" s="56"/>
      <c r="N129" s="56"/>
      <c r="O129" s="54"/>
      <c r="P129" s="57"/>
      <c r="Q129" s="54"/>
      <c r="R129" s="56"/>
      <c r="S129" s="54"/>
      <c r="T129" s="54"/>
      <c r="U129" s="54"/>
    </row>
    <row r="130" ht="12.75" customHeight="1">
      <c r="A130" s="54"/>
      <c r="B130" s="54"/>
      <c r="C130" s="54"/>
      <c r="D130" s="54"/>
      <c r="E130" s="54"/>
      <c r="F130" s="54"/>
      <c r="G130" s="54"/>
      <c r="H130" s="54"/>
      <c r="I130" s="54"/>
      <c r="J130" s="54"/>
      <c r="K130" s="54"/>
      <c r="L130" s="54"/>
      <c r="M130" s="56"/>
      <c r="N130" s="56"/>
      <c r="O130" s="54"/>
      <c r="P130" s="57"/>
      <c r="Q130" s="54"/>
      <c r="R130" s="56"/>
      <c r="S130" s="54"/>
      <c r="T130" s="54"/>
      <c r="U130" s="54"/>
    </row>
    <row r="131" ht="12.75" customHeight="1">
      <c r="A131" s="54"/>
      <c r="B131" s="54"/>
      <c r="C131" s="54"/>
      <c r="D131" s="54"/>
      <c r="E131" s="54"/>
      <c r="F131" s="54"/>
      <c r="G131" s="54"/>
      <c r="H131" s="54"/>
      <c r="I131" s="54"/>
      <c r="J131" s="54"/>
      <c r="K131" s="54"/>
      <c r="L131" s="54"/>
      <c r="M131" s="56"/>
      <c r="N131" s="56"/>
      <c r="O131" s="54"/>
      <c r="P131" s="57"/>
      <c r="Q131" s="54"/>
      <c r="R131" s="56"/>
      <c r="S131" s="54"/>
      <c r="T131" s="54"/>
      <c r="U131" s="54"/>
    </row>
    <row r="132" ht="12.75" customHeight="1">
      <c r="A132" s="54"/>
      <c r="B132" s="54"/>
      <c r="C132" s="54"/>
      <c r="D132" s="54"/>
      <c r="E132" s="54"/>
      <c r="F132" s="54"/>
      <c r="G132" s="54"/>
      <c r="H132" s="54"/>
      <c r="I132" s="54"/>
      <c r="J132" s="54"/>
      <c r="K132" s="54"/>
      <c r="L132" s="54"/>
      <c r="M132" s="56"/>
      <c r="N132" s="56"/>
      <c r="O132" s="54"/>
      <c r="P132" s="57"/>
      <c r="Q132" s="54"/>
      <c r="R132" s="56"/>
      <c r="S132" s="54"/>
      <c r="T132" s="54"/>
      <c r="U132" s="54"/>
    </row>
    <row r="133" ht="12.75" customHeight="1">
      <c r="A133" s="54"/>
      <c r="B133" s="54"/>
      <c r="C133" s="54"/>
      <c r="D133" s="54"/>
      <c r="E133" s="54"/>
      <c r="F133" s="54"/>
      <c r="G133" s="54"/>
      <c r="H133" s="54"/>
      <c r="I133" s="54"/>
      <c r="J133" s="54"/>
      <c r="K133" s="54"/>
      <c r="L133" s="54"/>
      <c r="M133" s="56"/>
      <c r="N133" s="56"/>
      <c r="O133" s="54"/>
      <c r="P133" s="57"/>
      <c r="Q133" s="54"/>
      <c r="R133" s="56"/>
      <c r="S133" s="54"/>
      <c r="T133" s="54"/>
      <c r="U133" s="54"/>
    </row>
    <row r="134" ht="12.75" customHeight="1">
      <c r="A134" s="54"/>
      <c r="B134" s="54"/>
      <c r="C134" s="54"/>
      <c r="D134" s="54"/>
      <c r="E134" s="54"/>
      <c r="F134" s="54"/>
      <c r="G134" s="54"/>
      <c r="H134" s="54"/>
      <c r="I134" s="54"/>
      <c r="J134" s="54"/>
      <c r="K134" s="54"/>
      <c r="L134" s="54"/>
      <c r="M134" s="56"/>
      <c r="N134" s="56"/>
      <c r="O134" s="54"/>
      <c r="P134" s="57"/>
      <c r="Q134" s="54"/>
      <c r="R134" s="56"/>
      <c r="S134" s="54"/>
      <c r="T134" s="54"/>
      <c r="U134" s="54"/>
    </row>
    <row r="135" ht="12.75" customHeight="1">
      <c r="A135" s="54"/>
      <c r="B135" s="54"/>
      <c r="C135" s="54"/>
      <c r="D135" s="54"/>
      <c r="E135" s="54"/>
      <c r="F135" s="54"/>
      <c r="G135" s="54"/>
      <c r="H135" s="54"/>
      <c r="I135" s="54"/>
      <c r="J135" s="54"/>
      <c r="K135" s="54"/>
      <c r="L135" s="54"/>
      <c r="M135" s="56"/>
      <c r="N135" s="56"/>
      <c r="O135" s="54"/>
      <c r="P135" s="57"/>
      <c r="Q135" s="54"/>
      <c r="R135" s="56"/>
      <c r="S135" s="54"/>
      <c r="T135" s="54"/>
      <c r="U135" s="54"/>
    </row>
    <row r="136" ht="12.75" customHeight="1">
      <c r="A136" s="54"/>
      <c r="B136" s="54"/>
      <c r="C136" s="54"/>
      <c r="D136" s="54"/>
      <c r="E136" s="54"/>
      <c r="F136" s="54"/>
      <c r="G136" s="54"/>
      <c r="H136" s="54"/>
      <c r="I136" s="54"/>
      <c r="J136" s="54"/>
      <c r="K136" s="54"/>
      <c r="L136" s="54"/>
      <c r="M136" s="56"/>
      <c r="N136" s="56"/>
      <c r="O136" s="54"/>
      <c r="P136" s="57"/>
      <c r="Q136" s="54"/>
      <c r="R136" s="56"/>
      <c r="S136" s="54"/>
      <c r="T136" s="54"/>
      <c r="U136" s="54"/>
    </row>
    <row r="137" ht="12.75" customHeight="1">
      <c r="A137" s="54"/>
      <c r="B137" s="54"/>
      <c r="C137" s="54"/>
      <c r="D137" s="54"/>
      <c r="E137" s="54"/>
      <c r="F137" s="54"/>
      <c r="G137" s="54"/>
      <c r="H137" s="54"/>
      <c r="I137" s="54"/>
      <c r="J137" s="54"/>
      <c r="K137" s="54"/>
      <c r="L137" s="54"/>
      <c r="M137" s="56"/>
      <c r="N137" s="56"/>
      <c r="O137" s="54"/>
      <c r="P137" s="57"/>
      <c r="Q137" s="54"/>
      <c r="R137" s="56"/>
      <c r="S137" s="54"/>
      <c r="T137" s="54"/>
      <c r="U137" s="54"/>
    </row>
    <row r="138" ht="12.75" customHeight="1">
      <c r="A138" s="54"/>
      <c r="B138" s="54"/>
      <c r="C138" s="54"/>
      <c r="D138" s="54"/>
      <c r="E138" s="54"/>
      <c r="F138" s="54"/>
      <c r="G138" s="54"/>
      <c r="H138" s="54"/>
      <c r="I138" s="54"/>
      <c r="J138" s="54"/>
      <c r="K138" s="54"/>
      <c r="L138" s="54"/>
      <c r="M138" s="56"/>
      <c r="N138" s="56"/>
      <c r="O138" s="54"/>
      <c r="P138" s="57"/>
      <c r="Q138" s="54"/>
      <c r="R138" s="56"/>
      <c r="S138" s="54"/>
      <c r="T138" s="54"/>
      <c r="U138" s="54"/>
    </row>
    <row r="139" ht="12.75" customHeight="1">
      <c r="A139" s="54"/>
      <c r="B139" s="54"/>
      <c r="C139" s="54"/>
      <c r="D139" s="54"/>
      <c r="E139" s="54"/>
      <c r="F139" s="54"/>
      <c r="G139" s="54"/>
      <c r="H139" s="54"/>
      <c r="I139" s="54"/>
      <c r="J139" s="54"/>
      <c r="K139" s="54"/>
      <c r="L139" s="54"/>
      <c r="M139" s="56"/>
      <c r="N139" s="56"/>
      <c r="O139" s="54"/>
      <c r="P139" s="57"/>
      <c r="Q139" s="54"/>
      <c r="R139" s="56"/>
      <c r="S139" s="54"/>
      <c r="T139" s="54"/>
      <c r="U139" s="54"/>
    </row>
    <row r="140" ht="12.75" customHeight="1">
      <c r="A140" s="54"/>
      <c r="B140" s="54"/>
      <c r="C140" s="54"/>
      <c r="D140" s="54"/>
      <c r="E140" s="54"/>
      <c r="F140" s="54"/>
      <c r="G140" s="54"/>
      <c r="H140" s="54"/>
      <c r="I140" s="54"/>
      <c r="J140" s="54"/>
      <c r="K140" s="54"/>
      <c r="L140" s="54"/>
      <c r="M140" s="56"/>
      <c r="N140" s="56"/>
      <c r="O140" s="54"/>
      <c r="P140" s="57"/>
      <c r="Q140" s="54"/>
      <c r="R140" s="56"/>
      <c r="S140" s="54"/>
      <c r="T140" s="54"/>
      <c r="U140" s="54"/>
    </row>
    <row r="141" ht="12.75" customHeight="1">
      <c r="A141" s="54"/>
      <c r="B141" s="54"/>
      <c r="C141" s="54"/>
      <c r="D141" s="54"/>
      <c r="E141" s="54"/>
      <c r="F141" s="54"/>
      <c r="G141" s="54"/>
      <c r="H141" s="54"/>
      <c r="I141" s="54"/>
      <c r="J141" s="54"/>
      <c r="K141" s="54"/>
      <c r="L141" s="54"/>
      <c r="M141" s="56"/>
      <c r="N141" s="56"/>
      <c r="O141" s="54"/>
      <c r="P141" s="57"/>
      <c r="Q141" s="54"/>
      <c r="R141" s="56"/>
      <c r="S141" s="54"/>
      <c r="T141" s="54"/>
      <c r="U141" s="54"/>
    </row>
    <row r="142" ht="12.75" customHeight="1">
      <c r="A142" s="54"/>
      <c r="B142" s="54"/>
      <c r="C142" s="54"/>
      <c r="D142" s="54"/>
      <c r="E142" s="54"/>
      <c r="F142" s="54"/>
      <c r="G142" s="54"/>
      <c r="H142" s="54"/>
      <c r="I142" s="54"/>
      <c r="J142" s="54"/>
      <c r="K142" s="54"/>
      <c r="L142" s="54"/>
      <c r="M142" s="56"/>
      <c r="N142" s="56"/>
      <c r="O142" s="54"/>
      <c r="P142" s="57"/>
      <c r="Q142" s="54"/>
      <c r="R142" s="56"/>
      <c r="S142" s="54"/>
      <c r="T142" s="54"/>
      <c r="U142" s="54"/>
    </row>
    <row r="143" ht="12.75" customHeight="1">
      <c r="A143" s="54"/>
      <c r="B143" s="54"/>
      <c r="C143" s="54"/>
      <c r="D143" s="54"/>
      <c r="E143" s="54"/>
      <c r="F143" s="54"/>
      <c r="G143" s="54"/>
      <c r="H143" s="54"/>
      <c r="I143" s="54"/>
      <c r="J143" s="54"/>
      <c r="K143" s="54"/>
      <c r="L143" s="54"/>
      <c r="M143" s="56"/>
      <c r="N143" s="56"/>
      <c r="O143" s="54"/>
      <c r="P143" s="57"/>
      <c r="Q143" s="54"/>
      <c r="R143" s="56"/>
      <c r="S143" s="54"/>
      <c r="T143" s="54"/>
      <c r="U143" s="54"/>
    </row>
    <row r="144" ht="12.75" customHeight="1">
      <c r="A144" s="54"/>
      <c r="B144" s="54"/>
      <c r="C144" s="54"/>
      <c r="D144" s="54"/>
      <c r="E144" s="54"/>
      <c r="F144" s="54"/>
      <c r="G144" s="54"/>
      <c r="H144" s="54"/>
      <c r="I144" s="54"/>
      <c r="J144" s="54"/>
      <c r="K144" s="54"/>
      <c r="L144" s="54"/>
      <c r="M144" s="56"/>
      <c r="N144" s="56"/>
      <c r="O144" s="54"/>
      <c r="P144" s="57"/>
      <c r="Q144" s="54"/>
      <c r="R144" s="56"/>
      <c r="S144" s="54"/>
      <c r="T144" s="54"/>
      <c r="U144" s="54"/>
    </row>
    <row r="145" ht="12.75" customHeight="1">
      <c r="A145" s="54"/>
      <c r="B145" s="54"/>
      <c r="C145" s="54"/>
      <c r="D145" s="54"/>
      <c r="E145" s="54"/>
      <c r="F145" s="54"/>
      <c r="G145" s="54"/>
      <c r="H145" s="54"/>
      <c r="I145" s="54"/>
      <c r="J145" s="54"/>
      <c r="K145" s="54"/>
      <c r="L145" s="54"/>
      <c r="M145" s="56"/>
      <c r="N145" s="56"/>
      <c r="O145" s="54"/>
      <c r="P145" s="57"/>
      <c r="Q145" s="54"/>
      <c r="R145" s="56"/>
      <c r="S145" s="54"/>
      <c r="T145" s="54"/>
      <c r="U145" s="54"/>
    </row>
    <row r="146" ht="12.75" customHeight="1">
      <c r="A146" s="54"/>
      <c r="B146" s="54"/>
      <c r="C146" s="54"/>
      <c r="D146" s="54"/>
      <c r="E146" s="54"/>
      <c r="F146" s="54"/>
      <c r="G146" s="54"/>
      <c r="H146" s="54"/>
      <c r="I146" s="54"/>
      <c r="J146" s="54"/>
      <c r="K146" s="54"/>
      <c r="L146" s="54"/>
      <c r="M146" s="56"/>
      <c r="N146" s="56"/>
      <c r="O146" s="54"/>
      <c r="P146" s="57"/>
      <c r="Q146" s="54"/>
      <c r="R146" s="56"/>
      <c r="S146" s="54"/>
      <c r="T146" s="54"/>
      <c r="U146" s="54"/>
    </row>
    <row r="147" ht="12.75" customHeight="1">
      <c r="A147" s="54"/>
      <c r="B147" s="54"/>
      <c r="C147" s="54"/>
      <c r="D147" s="54"/>
      <c r="E147" s="54"/>
      <c r="F147" s="54"/>
      <c r="G147" s="54"/>
      <c r="H147" s="54"/>
      <c r="I147" s="54"/>
      <c r="J147" s="54"/>
      <c r="K147" s="54"/>
      <c r="L147" s="54"/>
      <c r="M147" s="56"/>
      <c r="N147" s="56"/>
      <c r="O147" s="54"/>
      <c r="P147" s="57"/>
      <c r="Q147" s="54"/>
      <c r="R147" s="56"/>
      <c r="S147" s="54"/>
      <c r="T147" s="54"/>
      <c r="U147" s="54"/>
    </row>
    <row r="148" ht="12.75" customHeight="1">
      <c r="A148" s="54"/>
      <c r="B148" s="54"/>
      <c r="C148" s="54"/>
      <c r="D148" s="54"/>
      <c r="E148" s="54"/>
      <c r="F148" s="54"/>
      <c r="G148" s="54"/>
      <c r="H148" s="54"/>
      <c r="I148" s="54"/>
      <c r="J148" s="54"/>
      <c r="K148" s="54"/>
      <c r="L148" s="54"/>
      <c r="M148" s="56"/>
      <c r="N148" s="56"/>
      <c r="O148" s="54"/>
      <c r="P148" s="57"/>
      <c r="Q148" s="54"/>
      <c r="R148" s="56"/>
      <c r="S148" s="54"/>
      <c r="T148" s="54"/>
      <c r="U148" s="54"/>
    </row>
    <row r="149" ht="12.75" customHeight="1">
      <c r="A149" s="54"/>
      <c r="B149" s="54"/>
      <c r="C149" s="54"/>
      <c r="D149" s="54"/>
      <c r="E149" s="54"/>
      <c r="F149" s="54"/>
      <c r="G149" s="54"/>
      <c r="H149" s="54"/>
      <c r="I149" s="54"/>
      <c r="J149" s="54"/>
      <c r="K149" s="54"/>
      <c r="L149" s="54"/>
      <c r="M149" s="56"/>
      <c r="N149" s="56"/>
      <c r="O149" s="54"/>
      <c r="P149" s="57"/>
      <c r="Q149" s="54"/>
      <c r="R149" s="56"/>
      <c r="S149" s="54"/>
      <c r="T149" s="54"/>
      <c r="U149" s="54"/>
    </row>
    <row r="150" ht="12.75" customHeight="1">
      <c r="A150" s="54"/>
      <c r="B150" s="54"/>
      <c r="C150" s="54"/>
      <c r="D150" s="54"/>
      <c r="E150" s="54"/>
      <c r="F150" s="54"/>
      <c r="G150" s="54"/>
      <c r="H150" s="54"/>
      <c r="I150" s="54"/>
      <c r="J150" s="54"/>
      <c r="K150" s="54"/>
      <c r="L150" s="54"/>
      <c r="M150" s="56"/>
      <c r="N150" s="56"/>
      <c r="O150" s="54"/>
      <c r="P150" s="57"/>
      <c r="Q150" s="54"/>
      <c r="R150" s="56"/>
      <c r="S150" s="54"/>
      <c r="T150" s="54"/>
      <c r="U150" s="54"/>
    </row>
    <row r="151" ht="12.75" customHeight="1">
      <c r="A151" s="54"/>
      <c r="B151" s="54"/>
      <c r="C151" s="54"/>
      <c r="D151" s="54"/>
      <c r="E151" s="54"/>
      <c r="F151" s="54"/>
      <c r="G151" s="54"/>
      <c r="H151" s="54"/>
      <c r="I151" s="54"/>
      <c r="J151" s="54"/>
      <c r="K151" s="54"/>
      <c r="L151" s="54"/>
      <c r="M151" s="56"/>
      <c r="N151" s="56"/>
      <c r="O151" s="54"/>
      <c r="P151" s="57"/>
      <c r="Q151" s="54"/>
      <c r="R151" s="56"/>
      <c r="S151" s="54"/>
      <c r="T151" s="54"/>
      <c r="U151" s="54"/>
    </row>
    <row r="152" ht="12.75" customHeight="1">
      <c r="A152" s="54"/>
      <c r="B152" s="54"/>
      <c r="C152" s="54"/>
      <c r="D152" s="54"/>
      <c r="E152" s="54"/>
      <c r="F152" s="54"/>
      <c r="G152" s="54"/>
      <c r="H152" s="54"/>
      <c r="I152" s="54"/>
      <c r="J152" s="54"/>
      <c r="K152" s="54"/>
      <c r="L152" s="54"/>
      <c r="M152" s="56"/>
      <c r="N152" s="56"/>
      <c r="O152" s="54"/>
      <c r="P152" s="57"/>
      <c r="Q152" s="54"/>
      <c r="R152" s="56"/>
      <c r="S152" s="54"/>
      <c r="T152" s="54"/>
      <c r="U152" s="54"/>
    </row>
    <row r="153" ht="12.75" customHeight="1">
      <c r="A153" s="54"/>
      <c r="B153" s="54"/>
      <c r="C153" s="54"/>
      <c r="D153" s="54"/>
      <c r="E153" s="54"/>
      <c r="F153" s="54"/>
      <c r="G153" s="54"/>
      <c r="H153" s="54"/>
      <c r="I153" s="54"/>
      <c r="J153" s="54"/>
      <c r="K153" s="54"/>
      <c r="L153" s="54"/>
      <c r="M153" s="56"/>
      <c r="N153" s="56"/>
      <c r="O153" s="54"/>
      <c r="P153" s="57"/>
      <c r="Q153" s="54"/>
      <c r="R153" s="56"/>
      <c r="S153" s="54"/>
      <c r="T153" s="54"/>
      <c r="U153" s="54"/>
    </row>
    <row r="154" ht="12.75" customHeight="1">
      <c r="A154" s="54"/>
      <c r="B154" s="54"/>
      <c r="C154" s="54"/>
      <c r="D154" s="54"/>
      <c r="E154" s="54"/>
      <c r="F154" s="54"/>
      <c r="G154" s="54"/>
      <c r="H154" s="54"/>
      <c r="I154" s="54"/>
      <c r="J154" s="54"/>
      <c r="K154" s="54"/>
      <c r="L154" s="54"/>
      <c r="M154" s="56"/>
      <c r="N154" s="56"/>
      <c r="O154" s="54"/>
      <c r="P154" s="57"/>
      <c r="Q154" s="54"/>
      <c r="R154" s="56"/>
      <c r="S154" s="54"/>
      <c r="T154" s="54"/>
      <c r="U154" s="54"/>
    </row>
    <row r="155" ht="12.75" customHeight="1">
      <c r="A155" s="54"/>
      <c r="B155" s="54"/>
      <c r="C155" s="54"/>
      <c r="D155" s="54"/>
      <c r="E155" s="54"/>
      <c r="F155" s="54"/>
      <c r="G155" s="54"/>
      <c r="H155" s="54"/>
      <c r="I155" s="54"/>
      <c r="J155" s="54"/>
      <c r="K155" s="54"/>
      <c r="L155" s="54"/>
      <c r="M155" s="56"/>
      <c r="N155" s="56"/>
      <c r="O155" s="54"/>
      <c r="P155" s="57"/>
      <c r="Q155" s="54"/>
      <c r="R155" s="56"/>
      <c r="S155" s="54"/>
      <c r="T155" s="54"/>
      <c r="U155" s="54"/>
    </row>
    <row r="156" ht="12.75" customHeight="1">
      <c r="A156" s="54"/>
      <c r="B156" s="54"/>
      <c r="C156" s="54"/>
      <c r="D156" s="54"/>
      <c r="E156" s="54"/>
      <c r="F156" s="54"/>
      <c r="G156" s="54"/>
      <c r="H156" s="54"/>
      <c r="I156" s="54"/>
      <c r="J156" s="54"/>
      <c r="K156" s="54"/>
      <c r="L156" s="54"/>
      <c r="M156" s="56"/>
      <c r="N156" s="56"/>
      <c r="O156" s="54"/>
      <c r="P156" s="57"/>
      <c r="Q156" s="54"/>
      <c r="R156" s="56"/>
      <c r="S156" s="54"/>
      <c r="T156" s="54"/>
      <c r="U156" s="54"/>
    </row>
    <row r="157" ht="12.75" customHeight="1">
      <c r="A157" s="54"/>
      <c r="B157" s="54"/>
      <c r="C157" s="54"/>
      <c r="D157" s="54"/>
      <c r="E157" s="54"/>
      <c r="F157" s="54"/>
      <c r="G157" s="54"/>
      <c r="H157" s="54"/>
      <c r="I157" s="54"/>
      <c r="J157" s="54"/>
      <c r="K157" s="54"/>
      <c r="L157" s="54"/>
      <c r="M157" s="56"/>
      <c r="N157" s="56"/>
      <c r="O157" s="54"/>
      <c r="P157" s="57"/>
      <c r="Q157" s="54"/>
      <c r="R157" s="56"/>
      <c r="S157" s="54"/>
      <c r="T157" s="54"/>
      <c r="U157" s="54"/>
    </row>
    <row r="158" ht="12.75" customHeight="1">
      <c r="A158" s="54"/>
      <c r="B158" s="54"/>
      <c r="C158" s="54"/>
      <c r="D158" s="54"/>
      <c r="E158" s="54"/>
      <c r="F158" s="54"/>
      <c r="G158" s="54"/>
      <c r="H158" s="54"/>
      <c r="I158" s="54"/>
      <c r="J158" s="54"/>
      <c r="K158" s="54"/>
      <c r="L158" s="54"/>
      <c r="M158" s="56"/>
      <c r="N158" s="56"/>
      <c r="O158" s="54"/>
      <c r="P158" s="57"/>
      <c r="Q158" s="54"/>
      <c r="R158" s="56"/>
      <c r="S158" s="54"/>
      <c r="T158" s="54"/>
      <c r="U158" s="54"/>
    </row>
    <row r="159" ht="12.75" customHeight="1">
      <c r="A159" s="54"/>
      <c r="B159" s="54"/>
      <c r="C159" s="54"/>
      <c r="D159" s="54"/>
      <c r="E159" s="54"/>
      <c r="F159" s="54"/>
      <c r="G159" s="54"/>
      <c r="H159" s="54"/>
      <c r="I159" s="54"/>
      <c r="J159" s="54"/>
      <c r="K159" s="54"/>
      <c r="L159" s="54"/>
      <c r="M159" s="56"/>
      <c r="N159" s="56"/>
      <c r="O159" s="54"/>
      <c r="P159" s="57"/>
      <c r="Q159" s="54"/>
      <c r="R159" s="56"/>
      <c r="S159" s="54"/>
      <c r="T159" s="54"/>
      <c r="U159" s="54"/>
    </row>
    <row r="160" ht="12.75" customHeight="1">
      <c r="A160" s="54"/>
      <c r="B160" s="54"/>
      <c r="C160" s="54"/>
      <c r="D160" s="54"/>
      <c r="E160" s="54"/>
      <c r="F160" s="54"/>
      <c r="G160" s="54"/>
      <c r="H160" s="54"/>
      <c r="I160" s="54"/>
      <c r="J160" s="54"/>
      <c r="K160" s="54"/>
      <c r="L160" s="54"/>
      <c r="M160" s="56"/>
      <c r="N160" s="56"/>
      <c r="O160" s="54"/>
      <c r="P160" s="57"/>
      <c r="Q160" s="54"/>
      <c r="R160" s="56"/>
      <c r="S160" s="54"/>
      <c r="T160" s="54"/>
      <c r="U160" s="54"/>
    </row>
    <row r="161" ht="12.75" customHeight="1">
      <c r="A161" s="54"/>
      <c r="B161" s="54"/>
      <c r="C161" s="54"/>
      <c r="D161" s="54"/>
      <c r="E161" s="54"/>
      <c r="F161" s="54"/>
      <c r="G161" s="54"/>
      <c r="H161" s="54"/>
      <c r="I161" s="54"/>
      <c r="J161" s="54"/>
      <c r="K161" s="54"/>
      <c r="L161" s="54"/>
      <c r="M161" s="56"/>
      <c r="N161" s="56"/>
      <c r="O161" s="54"/>
      <c r="P161" s="57"/>
      <c r="Q161" s="54"/>
      <c r="R161" s="56"/>
      <c r="S161" s="54"/>
      <c r="T161" s="54"/>
      <c r="U161" s="54"/>
    </row>
    <row r="162" ht="12.75" customHeight="1">
      <c r="A162" s="54"/>
      <c r="B162" s="54"/>
      <c r="C162" s="54"/>
      <c r="D162" s="54"/>
      <c r="E162" s="54"/>
      <c r="F162" s="54"/>
      <c r="G162" s="54"/>
      <c r="H162" s="54"/>
      <c r="I162" s="54"/>
      <c r="J162" s="54"/>
      <c r="K162" s="54"/>
      <c r="L162" s="54"/>
      <c r="M162" s="56"/>
      <c r="N162" s="56"/>
      <c r="O162" s="54"/>
      <c r="P162" s="57"/>
      <c r="Q162" s="54"/>
      <c r="R162" s="56"/>
      <c r="S162" s="54"/>
      <c r="T162" s="54"/>
      <c r="U162" s="54"/>
    </row>
    <row r="163" ht="12.75" customHeight="1">
      <c r="A163" s="54"/>
      <c r="B163" s="54"/>
      <c r="C163" s="54"/>
      <c r="D163" s="54"/>
      <c r="E163" s="54"/>
      <c r="F163" s="54"/>
      <c r="G163" s="54"/>
      <c r="H163" s="54"/>
      <c r="I163" s="54"/>
      <c r="J163" s="54"/>
      <c r="K163" s="54"/>
      <c r="L163" s="54"/>
      <c r="M163" s="56"/>
      <c r="N163" s="56"/>
      <c r="O163" s="54"/>
      <c r="P163" s="57"/>
      <c r="Q163" s="54"/>
      <c r="R163" s="56"/>
      <c r="S163" s="54"/>
      <c r="T163" s="54"/>
      <c r="U163" s="54"/>
    </row>
    <row r="164" ht="12.75" customHeight="1">
      <c r="A164" s="54"/>
      <c r="B164" s="54"/>
      <c r="C164" s="54"/>
      <c r="D164" s="54"/>
      <c r="E164" s="54"/>
      <c r="F164" s="54"/>
      <c r="G164" s="54"/>
      <c r="H164" s="54"/>
      <c r="I164" s="54"/>
      <c r="J164" s="54"/>
      <c r="K164" s="54"/>
      <c r="L164" s="54"/>
      <c r="M164" s="56"/>
      <c r="N164" s="56"/>
      <c r="O164" s="54"/>
      <c r="P164" s="57"/>
      <c r="Q164" s="54"/>
      <c r="R164" s="56"/>
      <c r="S164" s="54"/>
      <c r="T164" s="54"/>
      <c r="U164" s="54"/>
    </row>
    <row r="165" ht="12.75" customHeight="1">
      <c r="A165" s="54"/>
      <c r="B165" s="54"/>
      <c r="C165" s="54"/>
      <c r="D165" s="54"/>
      <c r="E165" s="54"/>
      <c r="F165" s="54"/>
      <c r="G165" s="54"/>
      <c r="H165" s="54"/>
      <c r="I165" s="54"/>
      <c r="J165" s="54"/>
      <c r="K165" s="54"/>
      <c r="L165" s="54"/>
      <c r="M165" s="56"/>
      <c r="N165" s="56"/>
      <c r="O165" s="54"/>
      <c r="P165" s="57"/>
      <c r="Q165" s="54"/>
      <c r="R165" s="56"/>
      <c r="S165" s="54"/>
      <c r="T165" s="54"/>
      <c r="U165" s="54"/>
    </row>
    <row r="166" ht="12.75" customHeight="1">
      <c r="A166" s="54"/>
      <c r="B166" s="54"/>
      <c r="C166" s="54"/>
      <c r="D166" s="54"/>
      <c r="E166" s="54"/>
      <c r="F166" s="54"/>
      <c r="G166" s="54"/>
      <c r="H166" s="54"/>
      <c r="I166" s="54"/>
      <c r="J166" s="54"/>
      <c r="K166" s="54"/>
      <c r="L166" s="54"/>
      <c r="M166" s="56"/>
      <c r="N166" s="56"/>
      <c r="O166" s="54"/>
      <c r="P166" s="57"/>
      <c r="Q166" s="54"/>
      <c r="R166" s="56"/>
      <c r="S166" s="54"/>
      <c r="T166" s="54"/>
      <c r="U166" s="54"/>
    </row>
    <row r="167" ht="12.75" customHeight="1">
      <c r="A167" s="54"/>
      <c r="B167" s="54"/>
      <c r="C167" s="54"/>
      <c r="D167" s="54"/>
      <c r="E167" s="54"/>
      <c r="F167" s="54"/>
      <c r="G167" s="54"/>
      <c r="H167" s="54"/>
      <c r="I167" s="54"/>
      <c r="J167" s="54"/>
      <c r="K167" s="54"/>
      <c r="L167" s="54"/>
      <c r="M167" s="56"/>
      <c r="N167" s="56"/>
      <c r="O167" s="54"/>
      <c r="P167" s="57"/>
      <c r="Q167" s="54"/>
      <c r="R167" s="56"/>
      <c r="S167" s="54"/>
      <c r="T167" s="54"/>
      <c r="U167" s="54"/>
    </row>
    <row r="168" ht="12.75" customHeight="1">
      <c r="A168" s="54"/>
      <c r="B168" s="54"/>
      <c r="C168" s="54"/>
      <c r="D168" s="54"/>
      <c r="E168" s="54"/>
      <c r="F168" s="54"/>
      <c r="G168" s="54"/>
      <c r="H168" s="54"/>
      <c r="I168" s="54"/>
      <c r="J168" s="54"/>
      <c r="K168" s="54"/>
      <c r="L168" s="54"/>
      <c r="M168" s="56"/>
      <c r="N168" s="56"/>
      <c r="O168" s="54"/>
      <c r="P168" s="57"/>
      <c r="Q168" s="54"/>
      <c r="R168" s="56"/>
      <c r="S168" s="54"/>
      <c r="T168" s="54"/>
      <c r="U168" s="54"/>
    </row>
    <row r="169" ht="12.75" customHeight="1">
      <c r="A169" s="54"/>
      <c r="B169" s="54"/>
      <c r="C169" s="54"/>
      <c r="D169" s="54"/>
      <c r="E169" s="54"/>
      <c r="F169" s="54"/>
      <c r="G169" s="54"/>
      <c r="H169" s="54"/>
      <c r="I169" s="54"/>
      <c r="J169" s="54"/>
      <c r="K169" s="54"/>
      <c r="L169" s="54"/>
      <c r="M169" s="56"/>
      <c r="N169" s="56"/>
      <c r="O169" s="54"/>
      <c r="P169" s="57"/>
      <c r="Q169" s="54"/>
      <c r="R169" s="56"/>
      <c r="S169" s="54"/>
      <c r="T169" s="54"/>
      <c r="U169" s="54"/>
    </row>
    <row r="170" ht="12.75" customHeight="1">
      <c r="A170" s="54"/>
      <c r="B170" s="54"/>
      <c r="C170" s="54"/>
      <c r="D170" s="54"/>
      <c r="E170" s="54"/>
      <c r="F170" s="54"/>
      <c r="G170" s="54"/>
      <c r="H170" s="54"/>
      <c r="I170" s="54"/>
      <c r="J170" s="54"/>
      <c r="K170" s="54"/>
      <c r="L170" s="54"/>
      <c r="M170" s="56"/>
      <c r="N170" s="56"/>
      <c r="O170" s="54"/>
      <c r="P170" s="57"/>
      <c r="Q170" s="54"/>
      <c r="R170" s="56"/>
      <c r="S170" s="54"/>
      <c r="T170" s="54"/>
      <c r="U170" s="54"/>
    </row>
    <row r="171" ht="12.75" customHeight="1">
      <c r="A171" s="54"/>
      <c r="B171" s="54"/>
      <c r="C171" s="54"/>
      <c r="D171" s="54"/>
      <c r="E171" s="54"/>
      <c r="F171" s="54"/>
      <c r="G171" s="54"/>
      <c r="H171" s="54"/>
      <c r="I171" s="54"/>
      <c r="J171" s="54"/>
      <c r="K171" s="54"/>
      <c r="L171" s="54"/>
      <c r="M171" s="56"/>
      <c r="N171" s="56"/>
      <c r="O171" s="54"/>
      <c r="P171" s="57"/>
      <c r="Q171" s="54"/>
      <c r="R171" s="56"/>
      <c r="S171" s="54"/>
      <c r="T171" s="54"/>
      <c r="U171" s="54"/>
    </row>
    <row r="172" ht="12.75" customHeight="1">
      <c r="A172" s="54"/>
      <c r="B172" s="54"/>
      <c r="C172" s="54"/>
      <c r="D172" s="54"/>
      <c r="E172" s="54"/>
      <c r="F172" s="54"/>
      <c r="G172" s="54"/>
      <c r="H172" s="54"/>
      <c r="I172" s="54"/>
      <c r="J172" s="54"/>
      <c r="K172" s="54"/>
      <c r="L172" s="54"/>
      <c r="M172" s="56"/>
      <c r="N172" s="56"/>
      <c r="O172" s="54"/>
      <c r="P172" s="57"/>
      <c r="Q172" s="54"/>
      <c r="R172" s="56"/>
      <c r="S172" s="54"/>
      <c r="T172" s="54"/>
      <c r="U172" s="54"/>
    </row>
    <row r="173" ht="12.75" customHeight="1">
      <c r="A173" s="54"/>
      <c r="B173" s="54"/>
      <c r="C173" s="54"/>
      <c r="D173" s="54"/>
      <c r="E173" s="54"/>
      <c r="F173" s="54"/>
      <c r="G173" s="54"/>
      <c r="H173" s="54"/>
      <c r="I173" s="54"/>
      <c r="J173" s="54"/>
      <c r="K173" s="54"/>
      <c r="L173" s="54"/>
      <c r="M173" s="56"/>
      <c r="N173" s="56"/>
      <c r="O173" s="54"/>
      <c r="P173" s="57"/>
      <c r="Q173" s="54"/>
      <c r="R173" s="56"/>
      <c r="S173" s="54"/>
      <c r="T173" s="54"/>
      <c r="U173" s="54"/>
    </row>
    <row r="174" ht="12.75" customHeight="1">
      <c r="A174" s="54"/>
      <c r="B174" s="54"/>
      <c r="C174" s="54"/>
      <c r="D174" s="54"/>
      <c r="E174" s="54"/>
      <c r="F174" s="54"/>
      <c r="G174" s="54"/>
      <c r="H174" s="54"/>
      <c r="I174" s="54"/>
      <c r="J174" s="54"/>
      <c r="K174" s="54"/>
      <c r="L174" s="54"/>
      <c r="M174" s="56"/>
      <c r="N174" s="56"/>
      <c r="O174" s="54"/>
      <c r="P174" s="57"/>
      <c r="Q174" s="54"/>
      <c r="R174" s="56"/>
      <c r="S174" s="54"/>
      <c r="T174" s="54"/>
      <c r="U174" s="54"/>
    </row>
    <row r="175" ht="12.75" customHeight="1">
      <c r="A175" s="54"/>
      <c r="B175" s="54"/>
      <c r="C175" s="54"/>
      <c r="D175" s="54"/>
      <c r="E175" s="54"/>
      <c r="F175" s="54"/>
      <c r="G175" s="54"/>
      <c r="H175" s="54"/>
      <c r="I175" s="54"/>
      <c r="J175" s="54"/>
      <c r="K175" s="54"/>
      <c r="L175" s="54"/>
      <c r="M175" s="56"/>
      <c r="N175" s="56"/>
      <c r="O175" s="54"/>
      <c r="P175" s="57"/>
      <c r="Q175" s="54"/>
      <c r="R175" s="56"/>
      <c r="S175" s="54"/>
      <c r="T175" s="54"/>
      <c r="U175" s="54"/>
    </row>
    <row r="176" ht="12.75" customHeight="1">
      <c r="A176" s="54"/>
      <c r="B176" s="54"/>
      <c r="C176" s="54"/>
      <c r="D176" s="54"/>
      <c r="E176" s="54"/>
      <c r="F176" s="54"/>
      <c r="G176" s="54"/>
      <c r="H176" s="54"/>
      <c r="I176" s="54"/>
      <c r="J176" s="54"/>
      <c r="K176" s="54"/>
      <c r="L176" s="54"/>
      <c r="M176" s="56"/>
      <c r="N176" s="56"/>
      <c r="O176" s="54"/>
      <c r="P176" s="57"/>
      <c r="Q176" s="54"/>
      <c r="R176" s="56"/>
      <c r="S176" s="54"/>
      <c r="T176" s="54"/>
      <c r="U176" s="54"/>
    </row>
    <row r="177" ht="12.75" customHeight="1">
      <c r="A177" s="54"/>
      <c r="B177" s="54"/>
      <c r="C177" s="54"/>
      <c r="D177" s="54"/>
      <c r="E177" s="54"/>
      <c r="F177" s="54"/>
      <c r="G177" s="54"/>
      <c r="H177" s="54"/>
      <c r="I177" s="54"/>
      <c r="J177" s="54"/>
      <c r="K177" s="54"/>
      <c r="L177" s="54"/>
      <c r="M177" s="56"/>
      <c r="N177" s="56"/>
      <c r="O177" s="54"/>
      <c r="P177" s="57"/>
      <c r="Q177" s="54"/>
      <c r="R177" s="56"/>
      <c r="S177" s="54"/>
      <c r="T177" s="54"/>
      <c r="U177" s="54"/>
    </row>
    <row r="178" ht="12.75" customHeight="1">
      <c r="A178" s="54"/>
      <c r="B178" s="54"/>
      <c r="C178" s="54"/>
      <c r="D178" s="54"/>
      <c r="E178" s="54"/>
      <c r="F178" s="54"/>
      <c r="G178" s="54"/>
      <c r="H178" s="54"/>
      <c r="I178" s="54"/>
      <c r="J178" s="54"/>
      <c r="K178" s="54"/>
      <c r="L178" s="54"/>
      <c r="M178" s="56"/>
      <c r="N178" s="56"/>
      <c r="O178" s="54"/>
      <c r="P178" s="57"/>
      <c r="Q178" s="54"/>
      <c r="R178" s="56"/>
      <c r="S178" s="54"/>
      <c r="T178" s="54"/>
      <c r="U178" s="54"/>
    </row>
    <row r="179" ht="12.75" customHeight="1">
      <c r="A179" s="54"/>
      <c r="B179" s="54"/>
      <c r="C179" s="54"/>
      <c r="D179" s="54"/>
      <c r="E179" s="54"/>
      <c r="F179" s="54"/>
      <c r="G179" s="54"/>
      <c r="H179" s="54"/>
      <c r="I179" s="54"/>
      <c r="J179" s="54"/>
      <c r="K179" s="54"/>
      <c r="L179" s="54"/>
      <c r="M179" s="56"/>
      <c r="N179" s="56"/>
      <c r="O179" s="54"/>
      <c r="P179" s="57"/>
      <c r="Q179" s="54"/>
      <c r="R179" s="56"/>
      <c r="S179" s="54"/>
      <c r="T179" s="54"/>
      <c r="U179" s="54"/>
    </row>
    <row r="180" ht="12.75" customHeight="1">
      <c r="A180" s="54"/>
      <c r="B180" s="54"/>
      <c r="C180" s="54"/>
      <c r="D180" s="54"/>
      <c r="E180" s="54"/>
      <c r="F180" s="54"/>
      <c r="G180" s="54"/>
      <c r="H180" s="54"/>
      <c r="I180" s="54"/>
      <c r="J180" s="54"/>
      <c r="K180" s="54"/>
      <c r="L180" s="54"/>
      <c r="M180" s="56"/>
      <c r="N180" s="56"/>
      <c r="O180" s="54"/>
      <c r="P180" s="57"/>
      <c r="Q180" s="54"/>
      <c r="R180" s="56"/>
      <c r="S180" s="54"/>
      <c r="T180" s="54"/>
      <c r="U180" s="54"/>
    </row>
    <row r="181" ht="12.75" customHeight="1">
      <c r="A181" s="54"/>
      <c r="B181" s="54"/>
      <c r="C181" s="54"/>
      <c r="D181" s="54"/>
      <c r="E181" s="54"/>
      <c r="F181" s="54"/>
      <c r="G181" s="54"/>
      <c r="H181" s="54"/>
      <c r="I181" s="54"/>
      <c r="J181" s="54"/>
      <c r="K181" s="54"/>
      <c r="L181" s="54"/>
      <c r="M181" s="56"/>
      <c r="N181" s="56"/>
      <c r="O181" s="54"/>
      <c r="P181" s="57"/>
      <c r="Q181" s="54"/>
      <c r="R181" s="56"/>
      <c r="S181" s="54"/>
      <c r="T181" s="54"/>
      <c r="U181" s="54"/>
    </row>
    <row r="182" ht="12.75" customHeight="1">
      <c r="A182" s="54"/>
      <c r="B182" s="54"/>
      <c r="C182" s="54"/>
      <c r="D182" s="54"/>
      <c r="E182" s="54"/>
      <c r="F182" s="54"/>
      <c r="G182" s="54"/>
      <c r="H182" s="54"/>
      <c r="I182" s="54"/>
      <c r="J182" s="54"/>
      <c r="K182" s="54"/>
      <c r="L182" s="54"/>
      <c r="M182" s="56"/>
      <c r="N182" s="56"/>
      <c r="O182" s="54"/>
      <c r="P182" s="57"/>
      <c r="Q182" s="54"/>
      <c r="R182" s="56"/>
      <c r="S182" s="54"/>
      <c r="T182" s="54"/>
      <c r="U182" s="54"/>
    </row>
    <row r="183" ht="12.75" customHeight="1">
      <c r="A183" s="54"/>
      <c r="B183" s="54"/>
      <c r="C183" s="54"/>
      <c r="D183" s="54"/>
      <c r="E183" s="54"/>
      <c r="F183" s="54"/>
      <c r="G183" s="54"/>
      <c r="H183" s="54"/>
      <c r="I183" s="54"/>
      <c r="J183" s="54"/>
      <c r="K183" s="54"/>
      <c r="L183" s="54"/>
      <c r="M183" s="56"/>
      <c r="N183" s="56"/>
      <c r="O183" s="54"/>
      <c r="P183" s="57"/>
      <c r="Q183" s="54"/>
      <c r="R183" s="56"/>
      <c r="S183" s="54"/>
      <c r="T183" s="54"/>
      <c r="U183" s="54"/>
    </row>
    <row r="184" ht="12.75" customHeight="1">
      <c r="A184" s="54"/>
      <c r="B184" s="54"/>
      <c r="C184" s="54"/>
      <c r="D184" s="54"/>
      <c r="E184" s="54"/>
      <c r="F184" s="54"/>
      <c r="G184" s="54"/>
      <c r="H184" s="54"/>
      <c r="I184" s="54"/>
      <c r="J184" s="54"/>
      <c r="K184" s="54"/>
      <c r="L184" s="54"/>
      <c r="M184" s="56"/>
      <c r="N184" s="56"/>
      <c r="O184" s="54"/>
      <c r="P184" s="57"/>
      <c r="Q184" s="54"/>
      <c r="R184" s="56"/>
      <c r="S184" s="54"/>
      <c r="T184" s="54"/>
      <c r="U184" s="54"/>
    </row>
    <row r="185" ht="12.75" customHeight="1">
      <c r="A185" s="54"/>
      <c r="B185" s="54"/>
      <c r="C185" s="54"/>
      <c r="D185" s="54"/>
      <c r="E185" s="54"/>
      <c r="F185" s="54"/>
      <c r="G185" s="54"/>
      <c r="H185" s="54"/>
      <c r="I185" s="54"/>
      <c r="J185" s="54"/>
      <c r="K185" s="54"/>
      <c r="L185" s="54"/>
      <c r="M185" s="56"/>
      <c r="N185" s="56"/>
      <c r="O185" s="54"/>
      <c r="P185" s="57"/>
      <c r="Q185" s="54"/>
      <c r="R185" s="56"/>
      <c r="S185" s="54"/>
      <c r="T185" s="54"/>
      <c r="U185" s="54"/>
    </row>
    <row r="186" ht="12.75" customHeight="1">
      <c r="A186" s="54"/>
      <c r="B186" s="54"/>
      <c r="C186" s="54"/>
      <c r="D186" s="54"/>
      <c r="E186" s="54"/>
      <c r="F186" s="54"/>
      <c r="G186" s="54"/>
      <c r="H186" s="54"/>
      <c r="I186" s="54"/>
      <c r="J186" s="54"/>
      <c r="K186" s="54"/>
      <c r="L186" s="54"/>
      <c r="M186" s="56"/>
      <c r="N186" s="56"/>
      <c r="O186" s="54"/>
      <c r="P186" s="57"/>
      <c r="Q186" s="54"/>
      <c r="R186" s="56"/>
      <c r="S186" s="54"/>
      <c r="T186" s="54"/>
      <c r="U186" s="54"/>
    </row>
    <row r="187" ht="12.75" customHeight="1">
      <c r="A187" s="54"/>
      <c r="B187" s="54"/>
      <c r="C187" s="54"/>
      <c r="D187" s="54"/>
      <c r="E187" s="54"/>
      <c r="F187" s="54"/>
      <c r="G187" s="54"/>
      <c r="H187" s="54"/>
      <c r="I187" s="54"/>
      <c r="J187" s="54"/>
      <c r="K187" s="54"/>
      <c r="L187" s="54"/>
      <c r="M187" s="56"/>
      <c r="N187" s="56"/>
      <c r="O187" s="54"/>
      <c r="P187" s="57"/>
      <c r="Q187" s="54"/>
      <c r="R187" s="56"/>
      <c r="S187" s="54"/>
      <c r="T187" s="54"/>
      <c r="U187" s="54"/>
    </row>
    <row r="188" ht="12.75" customHeight="1">
      <c r="A188" s="54"/>
      <c r="B188" s="54"/>
      <c r="C188" s="54"/>
      <c r="D188" s="54"/>
      <c r="E188" s="54"/>
      <c r="F188" s="54"/>
      <c r="G188" s="54"/>
      <c r="H188" s="54"/>
      <c r="I188" s="54"/>
      <c r="J188" s="54"/>
      <c r="K188" s="54"/>
      <c r="L188" s="54"/>
      <c r="M188" s="56"/>
      <c r="N188" s="56"/>
      <c r="O188" s="54"/>
      <c r="P188" s="57"/>
      <c r="Q188" s="54"/>
      <c r="R188" s="56"/>
      <c r="S188" s="54"/>
      <c r="T188" s="54"/>
      <c r="U188" s="54"/>
    </row>
    <row r="189" ht="12.75" customHeight="1">
      <c r="A189" s="54"/>
      <c r="B189" s="54"/>
      <c r="C189" s="54"/>
      <c r="D189" s="54"/>
      <c r="E189" s="54"/>
      <c r="F189" s="54"/>
      <c r="G189" s="54"/>
      <c r="H189" s="54"/>
      <c r="I189" s="54"/>
      <c r="J189" s="54"/>
      <c r="K189" s="54"/>
      <c r="L189" s="54"/>
      <c r="M189" s="56"/>
      <c r="N189" s="56"/>
      <c r="O189" s="54"/>
      <c r="P189" s="57"/>
      <c r="Q189" s="54"/>
      <c r="R189" s="56"/>
      <c r="S189" s="54"/>
      <c r="T189" s="54"/>
      <c r="U189" s="54"/>
    </row>
    <row r="190" ht="12.75" customHeight="1">
      <c r="A190" s="54"/>
      <c r="B190" s="54"/>
      <c r="C190" s="54"/>
      <c r="D190" s="54"/>
      <c r="E190" s="54"/>
      <c r="F190" s="54"/>
      <c r="G190" s="54"/>
      <c r="H190" s="54"/>
      <c r="I190" s="54"/>
      <c r="J190" s="54"/>
      <c r="K190" s="54"/>
      <c r="L190" s="54"/>
      <c r="M190" s="56"/>
      <c r="N190" s="56"/>
      <c r="O190" s="54"/>
      <c r="P190" s="57"/>
      <c r="Q190" s="54"/>
      <c r="R190" s="56"/>
      <c r="S190" s="54"/>
      <c r="T190" s="54"/>
      <c r="U190" s="54"/>
    </row>
    <row r="191" ht="12.75" customHeight="1">
      <c r="A191" s="54"/>
      <c r="B191" s="54"/>
      <c r="C191" s="54"/>
      <c r="D191" s="54"/>
      <c r="E191" s="54"/>
      <c r="F191" s="54"/>
      <c r="G191" s="54"/>
      <c r="H191" s="54"/>
      <c r="I191" s="54"/>
      <c r="J191" s="54"/>
      <c r="K191" s="54"/>
      <c r="L191" s="54"/>
      <c r="M191" s="56"/>
      <c r="N191" s="56"/>
      <c r="O191" s="54"/>
      <c r="P191" s="57"/>
      <c r="Q191" s="54"/>
      <c r="R191" s="56"/>
      <c r="S191" s="54"/>
      <c r="T191" s="54"/>
      <c r="U191" s="54"/>
    </row>
    <row r="192" ht="12.75" customHeight="1">
      <c r="A192" s="54"/>
      <c r="B192" s="54"/>
      <c r="C192" s="54"/>
      <c r="D192" s="54"/>
      <c r="E192" s="54"/>
      <c r="F192" s="54"/>
      <c r="G192" s="54"/>
      <c r="H192" s="54"/>
      <c r="I192" s="54"/>
      <c r="J192" s="54"/>
      <c r="K192" s="54"/>
      <c r="L192" s="54"/>
      <c r="M192" s="56"/>
      <c r="N192" s="56"/>
      <c r="O192" s="54"/>
      <c r="P192" s="57"/>
      <c r="Q192" s="54"/>
      <c r="R192" s="56"/>
      <c r="S192" s="54"/>
      <c r="T192" s="54"/>
      <c r="U192" s="54"/>
    </row>
    <row r="193" ht="12.75" customHeight="1">
      <c r="A193" s="54"/>
      <c r="B193" s="54"/>
      <c r="C193" s="54"/>
      <c r="D193" s="54"/>
      <c r="E193" s="54"/>
      <c r="F193" s="54"/>
      <c r="G193" s="54"/>
      <c r="H193" s="54"/>
      <c r="I193" s="54"/>
      <c r="J193" s="54"/>
      <c r="K193" s="54"/>
      <c r="L193" s="54"/>
      <c r="M193" s="56"/>
      <c r="N193" s="56"/>
      <c r="O193" s="54"/>
      <c r="P193" s="57"/>
      <c r="Q193" s="54"/>
      <c r="R193" s="56"/>
      <c r="S193" s="54"/>
      <c r="T193" s="54"/>
      <c r="U193" s="54"/>
    </row>
    <row r="194" ht="12.75" customHeight="1">
      <c r="A194" s="54"/>
      <c r="B194" s="54"/>
      <c r="C194" s="54"/>
      <c r="D194" s="54"/>
      <c r="E194" s="54"/>
      <c r="F194" s="54"/>
      <c r="G194" s="54"/>
      <c r="H194" s="54"/>
      <c r="I194" s="54"/>
      <c r="J194" s="54"/>
      <c r="K194" s="54"/>
      <c r="L194" s="54"/>
      <c r="M194" s="56"/>
      <c r="N194" s="56"/>
      <c r="O194" s="54"/>
      <c r="P194" s="57"/>
      <c r="Q194" s="54"/>
      <c r="R194" s="56"/>
      <c r="S194" s="54"/>
      <c r="T194" s="54"/>
      <c r="U194" s="54"/>
    </row>
    <row r="195" ht="12.75" customHeight="1">
      <c r="A195" s="54"/>
      <c r="B195" s="54"/>
      <c r="C195" s="54"/>
      <c r="D195" s="54"/>
      <c r="E195" s="54"/>
      <c r="F195" s="54"/>
      <c r="G195" s="54"/>
      <c r="H195" s="54"/>
      <c r="I195" s="54"/>
      <c r="J195" s="54"/>
      <c r="K195" s="54"/>
      <c r="L195" s="54"/>
      <c r="M195" s="56"/>
      <c r="N195" s="56"/>
      <c r="O195" s="54"/>
      <c r="P195" s="57"/>
      <c r="Q195" s="54"/>
      <c r="R195" s="56"/>
      <c r="S195" s="54"/>
      <c r="T195" s="54"/>
      <c r="U195" s="54"/>
    </row>
    <row r="196" ht="12.75" customHeight="1">
      <c r="A196" s="54"/>
      <c r="B196" s="54"/>
      <c r="C196" s="54"/>
      <c r="D196" s="54"/>
      <c r="E196" s="54"/>
      <c r="F196" s="54"/>
      <c r="G196" s="54"/>
      <c r="H196" s="54"/>
      <c r="I196" s="54"/>
      <c r="J196" s="54"/>
      <c r="K196" s="54"/>
      <c r="L196" s="54"/>
      <c r="M196" s="56"/>
      <c r="N196" s="56"/>
      <c r="O196" s="54"/>
      <c r="P196" s="57"/>
      <c r="Q196" s="54"/>
      <c r="R196" s="56"/>
      <c r="S196" s="54"/>
      <c r="T196" s="54"/>
      <c r="U196" s="54"/>
    </row>
    <row r="197" ht="12.75" customHeight="1">
      <c r="A197" s="54"/>
      <c r="B197" s="54"/>
      <c r="C197" s="54"/>
      <c r="D197" s="54"/>
      <c r="E197" s="54"/>
      <c r="F197" s="54"/>
      <c r="G197" s="54"/>
      <c r="H197" s="54"/>
      <c r="I197" s="54"/>
      <c r="J197" s="54"/>
      <c r="K197" s="54"/>
      <c r="L197" s="54"/>
      <c r="M197" s="56"/>
      <c r="N197" s="56"/>
      <c r="O197" s="54"/>
      <c r="P197" s="57"/>
      <c r="Q197" s="54"/>
      <c r="R197" s="56"/>
      <c r="S197" s="54"/>
      <c r="T197" s="54"/>
      <c r="U197" s="54"/>
    </row>
    <row r="198" ht="12.75" customHeight="1">
      <c r="A198" s="54"/>
      <c r="B198" s="54"/>
      <c r="C198" s="54"/>
      <c r="D198" s="54"/>
      <c r="E198" s="54"/>
      <c r="F198" s="54"/>
      <c r="G198" s="54"/>
      <c r="H198" s="54"/>
      <c r="I198" s="54"/>
      <c r="J198" s="54"/>
      <c r="K198" s="54"/>
      <c r="L198" s="54"/>
      <c r="M198" s="56"/>
      <c r="N198" s="56"/>
      <c r="O198" s="54"/>
      <c r="P198" s="57"/>
      <c r="Q198" s="54"/>
      <c r="R198" s="56"/>
      <c r="S198" s="54"/>
      <c r="T198" s="54"/>
      <c r="U198" s="54"/>
    </row>
    <row r="199" ht="12.75" customHeight="1">
      <c r="A199" s="54"/>
      <c r="B199" s="54"/>
      <c r="C199" s="54"/>
      <c r="D199" s="54"/>
      <c r="E199" s="54"/>
      <c r="F199" s="54"/>
      <c r="G199" s="54"/>
      <c r="H199" s="54"/>
      <c r="I199" s="54"/>
      <c r="J199" s="54"/>
      <c r="K199" s="54"/>
      <c r="L199" s="54"/>
      <c r="M199" s="56"/>
      <c r="N199" s="56"/>
      <c r="O199" s="54"/>
      <c r="P199" s="57"/>
      <c r="Q199" s="54"/>
      <c r="R199" s="56"/>
      <c r="S199" s="54"/>
      <c r="T199" s="54"/>
      <c r="U199" s="54"/>
    </row>
    <row r="200" ht="12.75" customHeight="1">
      <c r="A200" s="54"/>
      <c r="B200" s="54"/>
      <c r="C200" s="54"/>
      <c r="D200" s="54"/>
      <c r="E200" s="54"/>
      <c r="F200" s="54"/>
      <c r="G200" s="54"/>
      <c r="H200" s="54"/>
      <c r="I200" s="54"/>
      <c r="J200" s="54"/>
      <c r="K200" s="54"/>
      <c r="L200" s="54"/>
      <c r="M200" s="56"/>
      <c r="N200" s="56"/>
      <c r="O200" s="54"/>
      <c r="P200" s="57"/>
      <c r="Q200" s="54"/>
      <c r="R200" s="56"/>
      <c r="S200" s="54"/>
      <c r="T200" s="54"/>
      <c r="U200" s="54"/>
    </row>
    <row r="201" ht="12.75" customHeight="1">
      <c r="A201" s="54"/>
      <c r="B201" s="54"/>
      <c r="C201" s="54"/>
      <c r="D201" s="54"/>
      <c r="E201" s="54"/>
      <c r="F201" s="54"/>
      <c r="G201" s="54"/>
      <c r="H201" s="54"/>
      <c r="I201" s="54"/>
      <c r="J201" s="54"/>
      <c r="K201" s="54"/>
      <c r="L201" s="54"/>
      <c r="M201" s="56"/>
      <c r="N201" s="56"/>
      <c r="O201" s="54"/>
      <c r="P201" s="57"/>
      <c r="Q201" s="54"/>
      <c r="R201" s="56"/>
      <c r="S201" s="54"/>
      <c r="T201" s="54"/>
      <c r="U201" s="54"/>
    </row>
    <row r="202" ht="12.75" customHeight="1">
      <c r="A202" s="54"/>
      <c r="B202" s="54"/>
      <c r="C202" s="54"/>
      <c r="D202" s="54"/>
      <c r="E202" s="54"/>
      <c r="F202" s="54"/>
      <c r="G202" s="54"/>
      <c r="H202" s="54"/>
      <c r="I202" s="54"/>
      <c r="J202" s="54"/>
      <c r="K202" s="54"/>
      <c r="L202" s="54"/>
      <c r="M202" s="56"/>
      <c r="N202" s="56"/>
      <c r="O202" s="54"/>
      <c r="P202" s="57"/>
      <c r="Q202" s="54"/>
      <c r="R202" s="56"/>
      <c r="S202" s="54"/>
      <c r="T202" s="54"/>
      <c r="U202" s="54"/>
    </row>
    <row r="203" ht="12.75" customHeight="1">
      <c r="A203" s="54"/>
      <c r="B203" s="54"/>
      <c r="C203" s="54"/>
      <c r="D203" s="54"/>
      <c r="E203" s="54"/>
      <c r="F203" s="54"/>
      <c r="G203" s="54"/>
      <c r="H203" s="54"/>
      <c r="I203" s="54"/>
      <c r="J203" s="54"/>
      <c r="K203" s="54"/>
      <c r="L203" s="54"/>
      <c r="M203" s="56"/>
      <c r="N203" s="56"/>
      <c r="O203" s="54"/>
      <c r="P203" s="57"/>
      <c r="Q203" s="54"/>
      <c r="R203" s="56"/>
      <c r="S203" s="54"/>
      <c r="T203" s="54"/>
      <c r="U203" s="54"/>
    </row>
    <row r="204" ht="12.75" customHeight="1">
      <c r="A204" s="54"/>
      <c r="B204" s="54"/>
      <c r="C204" s="54"/>
      <c r="D204" s="54"/>
      <c r="E204" s="54"/>
      <c r="F204" s="54"/>
      <c r="G204" s="54"/>
      <c r="H204" s="54"/>
      <c r="I204" s="54"/>
      <c r="J204" s="54"/>
      <c r="K204" s="54"/>
      <c r="L204" s="54"/>
      <c r="M204" s="56"/>
      <c r="N204" s="56"/>
      <c r="O204" s="54"/>
      <c r="P204" s="57"/>
      <c r="Q204" s="54"/>
      <c r="R204" s="56"/>
      <c r="S204" s="54"/>
      <c r="T204" s="54"/>
      <c r="U204" s="54"/>
    </row>
    <row r="205" ht="12.75" customHeight="1">
      <c r="A205" s="54"/>
      <c r="B205" s="54"/>
      <c r="C205" s="54"/>
      <c r="D205" s="54"/>
      <c r="E205" s="54"/>
      <c r="F205" s="54"/>
      <c r="G205" s="54"/>
      <c r="H205" s="54"/>
      <c r="I205" s="54"/>
      <c r="J205" s="54"/>
      <c r="K205" s="54"/>
      <c r="L205" s="54"/>
      <c r="M205" s="56"/>
      <c r="N205" s="56"/>
      <c r="O205" s="54"/>
      <c r="P205" s="57"/>
      <c r="Q205" s="54"/>
      <c r="R205" s="56"/>
      <c r="S205" s="54"/>
      <c r="T205" s="54"/>
      <c r="U205" s="54"/>
    </row>
    <row r="206" ht="12.75" customHeight="1">
      <c r="A206" s="54"/>
      <c r="B206" s="54"/>
      <c r="C206" s="54"/>
      <c r="D206" s="54"/>
      <c r="E206" s="54"/>
      <c r="F206" s="54"/>
      <c r="G206" s="54"/>
      <c r="H206" s="54"/>
      <c r="I206" s="54"/>
      <c r="J206" s="54"/>
      <c r="K206" s="54"/>
      <c r="L206" s="54"/>
      <c r="M206" s="56"/>
      <c r="N206" s="56"/>
      <c r="O206" s="54"/>
      <c r="P206" s="57"/>
      <c r="Q206" s="54"/>
      <c r="R206" s="56"/>
      <c r="S206" s="54"/>
      <c r="T206" s="54"/>
      <c r="U206" s="54"/>
    </row>
    <row r="207" ht="12.75" customHeight="1">
      <c r="A207" s="54"/>
      <c r="B207" s="54"/>
      <c r="C207" s="54"/>
      <c r="D207" s="54"/>
      <c r="E207" s="54"/>
      <c r="F207" s="54"/>
      <c r="G207" s="54"/>
      <c r="H207" s="54"/>
      <c r="I207" s="54"/>
      <c r="J207" s="54"/>
      <c r="K207" s="54"/>
      <c r="L207" s="54"/>
      <c r="M207" s="56"/>
      <c r="N207" s="56"/>
      <c r="O207" s="54"/>
      <c r="P207" s="57"/>
      <c r="Q207" s="54"/>
      <c r="R207" s="56"/>
      <c r="S207" s="54"/>
      <c r="T207" s="54"/>
      <c r="U207" s="54"/>
    </row>
    <row r="208" ht="12.75" customHeight="1">
      <c r="A208" s="54"/>
      <c r="B208" s="54"/>
      <c r="C208" s="54"/>
      <c r="D208" s="54"/>
      <c r="E208" s="54"/>
      <c r="F208" s="54"/>
      <c r="G208" s="54"/>
      <c r="H208" s="54"/>
      <c r="I208" s="54"/>
      <c r="J208" s="54"/>
      <c r="K208" s="54"/>
      <c r="L208" s="54"/>
      <c r="M208" s="56"/>
      <c r="N208" s="56"/>
      <c r="O208" s="54"/>
      <c r="P208" s="57"/>
      <c r="Q208" s="54"/>
      <c r="R208" s="56"/>
      <c r="S208" s="54"/>
      <c r="T208" s="54"/>
      <c r="U208" s="54"/>
    </row>
    <row r="209" ht="12.75" customHeight="1">
      <c r="A209" s="54"/>
      <c r="B209" s="54"/>
      <c r="C209" s="54"/>
      <c r="D209" s="54"/>
      <c r="E209" s="54"/>
      <c r="F209" s="54"/>
      <c r="G209" s="54"/>
      <c r="H209" s="54"/>
      <c r="I209" s="54"/>
      <c r="J209" s="54"/>
      <c r="K209" s="54"/>
      <c r="L209" s="54"/>
      <c r="M209" s="56"/>
      <c r="N209" s="56"/>
      <c r="O209" s="54"/>
      <c r="P209" s="57"/>
      <c r="Q209" s="54"/>
      <c r="R209" s="56"/>
      <c r="S209" s="54"/>
      <c r="T209" s="54"/>
      <c r="U209" s="54"/>
    </row>
    <row r="210" ht="12.75" customHeight="1">
      <c r="A210" s="54"/>
      <c r="B210" s="54"/>
      <c r="C210" s="54"/>
      <c r="D210" s="54"/>
      <c r="E210" s="54"/>
      <c r="F210" s="54"/>
      <c r="G210" s="54"/>
      <c r="H210" s="54"/>
      <c r="I210" s="54"/>
      <c r="J210" s="54"/>
      <c r="K210" s="54"/>
      <c r="L210" s="54"/>
      <c r="M210" s="56"/>
      <c r="N210" s="56"/>
      <c r="O210" s="54"/>
      <c r="P210" s="57"/>
      <c r="Q210" s="54"/>
      <c r="R210" s="56"/>
      <c r="S210" s="54"/>
      <c r="T210" s="54"/>
      <c r="U210" s="54"/>
    </row>
    <row r="211" ht="12.75" customHeight="1">
      <c r="A211" s="54"/>
      <c r="B211" s="54"/>
      <c r="C211" s="54"/>
      <c r="D211" s="54"/>
      <c r="E211" s="54"/>
      <c r="F211" s="54"/>
      <c r="G211" s="54"/>
      <c r="H211" s="54"/>
      <c r="I211" s="54"/>
      <c r="J211" s="54"/>
      <c r="K211" s="54"/>
      <c r="L211" s="54"/>
      <c r="M211" s="56"/>
      <c r="N211" s="56"/>
      <c r="O211" s="54"/>
      <c r="P211" s="57"/>
      <c r="Q211" s="54"/>
      <c r="R211" s="56"/>
      <c r="S211" s="54"/>
      <c r="T211" s="54"/>
      <c r="U211" s="54"/>
    </row>
    <row r="212" ht="12.75" customHeight="1">
      <c r="A212" s="54"/>
      <c r="B212" s="54"/>
      <c r="C212" s="54"/>
      <c r="D212" s="54"/>
      <c r="E212" s="54"/>
      <c r="F212" s="54"/>
      <c r="G212" s="54"/>
      <c r="H212" s="54"/>
      <c r="I212" s="54"/>
      <c r="J212" s="54"/>
      <c r="K212" s="54"/>
      <c r="L212" s="54"/>
      <c r="M212" s="56"/>
      <c r="N212" s="56"/>
      <c r="O212" s="54"/>
      <c r="P212" s="57"/>
      <c r="Q212" s="54"/>
      <c r="R212" s="56"/>
      <c r="S212" s="54"/>
      <c r="T212" s="54"/>
      <c r="U212" s="54"/>
    </row>
    <row r="213" ht="12.75" customHeight="1">
      <c r="A213" s="54"/>
      <c r="B213" s="54"/>
      <c r="C213" s="54"/>
      <c r="D213" s="54"/>
      <c r="E213" s="54"/>
      <c r="F213" s="54"/>
      <c r="G213" s="54"/>
      <c r="H213" s="54"/>
      <c r="I213" s="54"/>
      <c r="J213" s="54"/>
      <c r="K213" s="54"/>
      <c r="L213" s="54"/>
      <c r="M213" s="56"/>
      <c r="N213" s="56"/>
      <c r="O213" s="54"/>
      <c r="P213" s="57"/>
      <c r="Q213" s="54"/>
      <c r="R213" s="56"/>
      <c r="S213" s="54"/>
      <c r="T213" s="54"/>
      <c r="U213" s="54"/>
    </row>
    <row r="214" ht="12.75" customHeight="1">
      <c r="A214" s="54"/>
      <c r="B214" s="54"/>
      <c r="C214" s="54"/>
      <c r="D214" s="54"/>
      <c r="E214" s="54"/>
      <c r="F214" s="54"/>
      <c r="G214" s="54"/>
      <c r="H214" s="54"/>
      <c r="I214" s="54"/>
      <c r="J214" s="54"/>
      <c r="K214" s="54"/>
      <c r="L214" s="54"/>
      <c r="M214" s="56"/>
      <c r="N214" s="56"/>
      <c r="O214" s="54"/>
      <c r="P214" s="57"/>
      <c r="Q214" s="54"/>
      <c r="R214" s="56"/>
      <c r="S214" s="54"/>
      <c r="T214" s="54"/>
      <c r="U214" s="54"/>
    </row>
    <row r="215" ht="12.75" customHeight="1">
      <c r="A215" s="54"/>
      <c r="B215" s="54"/>
      <c r="C215" s="54"/>
      <c r="D215" s="54"/>
      <c r="E215" s="54"/>
      <c r="F215" s="54"/>
      <c r="G215" s="54"/>
      <c r="H215" s="54"/>
      <c r="I215" s="54"/>
      <c r="J215" s="54"/>
      <c r="K215" s="54"/>
      <c r="L215" s="54"/>
      <c r="M215" s="56"/>
      <c r="N215" s="56"/>
      <c r="O215" s="54"/>
      <c r="P215" s="57"/>
      <c r="Q215" s="54"/>
      <c r="R215" s="56"/>
      <c r="S215" s="54"/>
      <c r="T215" s="54"/>
      <c r="U215" s="54"/>
    </row>
    <row r="216" ht="12.75" customHeight="1">
      <c r="A216" s="54"/>
      <c r="B216" s="54"/>
      <c r="C216" s="54"/>
      <c r="D216" s="54"/>
      <c r="E216" s="54"/>
      <c r="F216" s="54"/>
      <c r="G216" s="54"/>
      <c r="H216" s="54"/>
      <c r="I216" s="54"/>
      <c r="J216" s="54"/>
      <c r="K216" s="54"/>
      <c r="L216" s="54"/>
      <c r="M216" s="56"/>
      <c r="N216" s="56"/>
      <c r="O216" s="54"/>
      <c r="P216" s="57"/>
      <c r="Q216" s="54"/>
      <c r="R216" s="56"/>
      <c r="S216" s="54"/>
      <c r="T216" s="54"/>
      <c r="U216" s="54"/>
    </row>
    <row r="217" ht="12.75" customHeight="1">
      <c r="A217" s="54"/>
      <c r="B217" s="54"/>
      <c r="C217" s="54"/>
      <c r="D217" s="54"/>
      <c r="E217" s="54"/>
      <c r="F217" s="54"/>
      <c r="G217" s="54"/>
      <c r="H217" s="54"/>
      <c r="I217" s="54"/>
      <c r="J217" s="54"/>
      <c r="K217" s="54"/>
      <c r="L217" s="54"/>
      <c r="M217" s="56"/>
      <c r="N217" s="56"/>
      <c r="O217" s="54"/>
      <c r="P217" s="57"/>
      <c r="Q217" s="54"/>
      <c r="R217" s="56"/>
      <c r="S217" s="54"/>
      <c r="T217" s="54"/>
      <c r="U217" s="54"/>
    </row>
    <row r="218" ht="12.75" customHeight="1">
      <c r="A218" s="54"/>
      <c r="B218" s="54"/>
      <c r="C218" s="54"/>
      <c r="D218" s="54"/>
      <c r="E218" s="54"/>
      <c r="F218" s="54"/>
      <c r="G218" s="54"/>
      <c r="H218" s="54"/>
      <c r="I218" s="54"/>
      <c r="J218" s="54"/>
      <c r="K218" s="54"/>
      <c r="L218" s="54"/>
      <c r="M218" s="56"/>
      <c r="N218" s="56"/>
      <c r="O218" s="54"/>
      <c r="P218" s="57"/>
      <c r="Q218" s="54"/>
      <c r="R218" s="56"/>
      <c r="S218" s="54"/>
      <c r="T218" s="54"/>
      <c r="U218" s="54"/>
    </row>
    <row r="219" ht="12.75" customHeight="1">
      <c r="A219" s="54"/>
      <c r="B219" s="54"/>
      <c r="C219" s="54"/>
      <c r="D219" s="54"/>
      <c r="E219" s="54"/>
      <c r="F219" s="54"/>
      <c r="G219" s="54"/>
      <c r="H219" s="54"/>
      <c r="I219" s="54"/>
      <c r="J219" s="54"/>
      <c r="K219" s="54"/>
      <c r="L219" s="54"/>
      <c r="M219" s="56"/>
      <c r="N219" s="56"/>
      <c r="O219" s="54"/>
      <c r="P219" s="57"/>
      <c r="Q219" s="54"/>
      <c r="R219" s="56"/>
      <c r="S219" s="54"/>
      <c r="T219" s="54"/>
      <c r="U219" s="54"/>
    </row>
    <row r="220" ht="12.75" customHeight="1">
      <c r="A220" s="54"/>
      <c r="B220" s="54"/>
      <c r="C220" s="54"/>
      <c r="D220" s="54"/>
      <c r="E220" s="54"/>
      <c r="F220" s="54"/>
      <c r="G220" s="54"/>
      <c r="H220" s="54"/>
      <c r="I220" s="54"/>
      <c r="J220" s="54"/>
      <c r="K220" s="54"/>
      <c r="L220" s="54"/>
      <c r="M220" s="56"/>
      <c r="N220" s="56"/>
      <c r="O220" s="54"/>
      <c r="P220" s="57"/>
      <c r="Q220" s="54"/>
      <c r="R220" s="56"/>
      <c r="S220" s="54"/>
      <c r="T220" s="54"/>
      <c r="U220" s="54"/>
    </row>
    <row r="221" ht="12.75" customHeight="1">
      <c r="A221" s="54"/>
      <c r="B221" s="54"/>
      <c r="C221" s="54"/>
      <c r="D221" s="54"/>
      <c r="E221" s="54"/>
      <c r="F221" s="54"/>
      <c r="G221" s="54"/>
      <c r="H221" s="54"/>
      <c r="I221" s="54"/>
      <c r="J221" s="54"/>
      <c r="K221" s="54"/>
      <c r="L221" s="54"/>
      <c r="M221" s="56"/>
      <c r="N221" s="56"/>
      <c r="O221" s="54"/>
      <c r="P221" s="57"/>
      <c r="Q221" s="54"/>
      <c r="R221" s="56"/>
      <c r="S221" s="54"/>
      <c r="T221" s="54"/>
      <c r="U221" s="54"/>
    </row>
    <row r="222" ht="12.75" customHeight="1">
      <c r="A222" s="54"/>
      <c r="B222" s="54"/>
      <c r="C222" s="54"/>
      <c r="D222" s="54"/>
      <c r="E222" s="54"/>
      <c r="F222" s="54"/>
      <c r="G222" s="54"/>
      <c r="H222" s="54"/>
      <c r="I222" s="54"/>
      <c r="J222" s="54"/>
      <c r="K222" s="54"/>
      <c r="L222" s="54"/>
      <c r="M222" s="56"/>
      <c r="N222" s="56"/>
      <c r="O222" s="54"/>
      <c r="P222" s="57"/>
      <c r="Q222" s="54"/>
      <c r="R222" s="56"/>
      <c r="S222" s="54"/>
      <c r="T222" s="54"/>
      <c r="U222" s="54"/>
    </row>
    <row r="223" ht="12.75" customHeight="1">
      <c r="A223" s="54"/>
      <c r="B223" s="54"/>
      <c r="C223" s="54"/>
      <c r="D223" s="54"/>
      <c r="E223" s="54"/>
      <c r="F223" s="54"/>
      <c r="G223" s="54"/>
      <c r="H223" s="54"/>
      <c r="I223" s="54"/>
      <c r="J223" s="54"/>
      <c r="K223" s="54"/>
      <c r="L223" s="54"/>
      <c r="M223" s="56"/>
      <c r="N223" s="56"/>
      <c r="O223" s="54"/>
      <c r="P223" s="57"/>
      <c r="Q223" s="54"/>
      <c r="R223" s="56"/>
      <c r="S223" s="54"/>
      <c r="T223" s="54"/>
      <c r="U223" s="54"/>
    </row>
    <row r="224" ht="12.75" customHeight="1">
      <c r="A224" s="54"/>
      <c r="B224" s="54"/>
      <c r="C224" s="54"/>
      <c r="D224" s="54"/>
      <c r="E224" s="54"/>
      <c r="F224" s="54"/>
      <c r="G224" s="54"/>
      <c r="H224" s="54"/>
      <c r="I224" s="54"/>
      <c r="J224" s="54"/>
      <c r="K224" s="54"/>
      <c r="L224" s="54"/>
      <c r="M224" s="56"/>
      <c r="N224" s="56"/>
      <c r="O224" s="54"/>
      <c r="P224" s="57"/>
      <c r="Q224" s="54"/>
      <c r="R224" s="56"/>
      <c r="S224" s="54"/>
      <c r="T224" s="54"/>
      <c r="U224" s="54"/>
    </row>
    <row r="225" ht="12.75" customHeight="1">
      <c r="A225" s="54"/>
      <c r="B225" s="54"/>
      <c r="C225" s="54"/>
      <c r="D225" s="54"/>
      <c r="E225" s="54"/>
      <c r="F225" s="54"/>
      <c r="G225" s="54"/>
      <c r="H225" s="54"/>
      <c r="I225" s="54"/>
      <c r="J225" s="54"/>
      <c r="K225" s="54"/>
      <c r="L225" s="54"/>
      <c r="M225" s="56"/>
      <c r="N225" s="56"/>
      <c r="O225" s="54"/>
      <c r="P225" s="57"/>
      <c r="Q225" s="54"/>
      <c r="R225" s="56"/>
      <c r="S225" s="54"/>
      <c r="T225" s="54"/>
      <c r="U225" s="54"/>
    </row>
    <row r="226" ht="12.75" customHeight="1">
      <c r="A226" s="54"/>
      <c r="B226" s="54"/>
      <c r="C226" s="54"/>
      <c r="D226" s="54"/>
      <c r="E226" s="54"/>
      <c r="F226" s="54"/>
      <c r="G226" s="54"/>
      <c r="H226" s="54"/>
      <c r="I226" s="54"/>
      <c r="J226" s="54"/>
      <c r="K226" s="54"/>
      <c r="L226" s="54"/>
      <c r="M226" s="56"/>
      <c r="N226" s="56"/>
      <c r="O226" s="54"/>
      <c r="P226" s="57"/>
      <c r="Q226" s="54"/>
      <c r="R226" s="56"/>
      <c r="S226" s="54"/>
      <c r="T226" s="54"/>
      <c r="U226" s="54"/>
    </row>
    <row r="227" ht="12.75" customHeight="1">
      <c r="A227" s="54"/>
      <c r="B227" s="54"/>
      <c r="C227" s="54"/>
      <c r="D227" s="54"/>
      <c r="E227" s="54"/>
      <c r="F227" s="54"/>
      <c r="G227" s="54"/>
      <c r="H227" s="54"/>
      <c r="I227" s="54"/>
      <c r="J227" s="54"/>
      <c r="K227" s="54"/>
      <c r="L227" s="54"/>
      <c r="M227" s="56"/>
      <c r="N227" s="56"/>
      <c r="O227" s="54"/>
      <c r="P227" s="57"/>
      <c r="Q227" s="54"/>
      <c r="R227" s="56"/>
      <c r="S227" s="54"/>
      <c r="T227" s="54"/>
      <c r="U227" s="54"/>
    </row>
    <row r="228" ht="12.75" customHeight="1">
      <c r="A228" s="54"/>
      <c r="B228" s="54"/>
      <c r="C228" s="54"/>
      <c r="D228" s="54"/>
      <c r="E228" s="54"/>
      <c r="F228" s="54"/>
      <c r="G228" s="54"/>
      <c r="H228" s="54"/>
      <c r="I228" s="54"/>
      <c r="J228" s="54"/>
      <c r="K228" s="54"/>
      <c r="L228" s="54"/>
      <c r="M228" s="56"/>
      <c r="N228" s="56"/>
      <c r="O228" s="54"/>
      <c r="P228" s="57"/>
      <c r="Q228" s="54"/>
      <c r="R228" s="56"/>
      <c r="S228" s="54"/>
      <c r="T228" s="54"/>
      <c r="U228" s="54"/>
    </row>
    <row r="229" ht="12.75" customHeight="1">
      <c r="A229" s="54"/>
      <c r="B229" s="54"/>
      <c r="C229" s="54"/>
      <c r="D229" s="54"/>
      <c r="E229" s="54"/>
      <c r="F229" s="54"/>
      <c r="G229" s="54"/>
      <c r="H229" s="54"/>
      <c r="I229" s="54"/>
      <c r="J229" s="54"/>
      <c r="K229" s="54"/>
      <c r="L229" s="54"/>
      <c r="M229" s="56"/>
      <c r="N229" s="56"/>
      <c r="O229" s="54"/>
      <c r="P229" s="57"/>
      <c r="Q229" s="54"/>
      <c r="R229" s="56"/>
      <c r="S229" s="54"/>
      <c r="T229" s="54"/>
      <c r="U229" s="54"/>
    </row>
    <row r="230" ht="12.75" customHeight="1">
      <c r="A230" s="54"/>
      <c r="B230" s="54"/>
      <c r="C230" s="54"/>
      <c r="D230" s="54"/>
      <c r="E230" s="54"/>
      <c r="F230" s="54"/>
      <c r="G230" s="54"/>
      <c r="H230" s="54"/>
      <c r="I230" s="54"/>
      <c r="J230" s="54"/>
      <c r="K230" s="54"/>
      <c r="L230" s="54"/>
      <c r="M230" s="56"/>
      <c r="N230" s="56"/>
      <c r="O230" s="54"/>
      <c r="P230" s="57"/>
      <c r="Q230" s="54"/>
      <c r="R230" s="56"/>
      <c r="S230" s="54"/>
      <c r="T230" s="54"/>
      <c r="U230" s="54"/>
    </row>
    <row r="231" ht="12.75" customHeight="1">
      <c r="A231" s="54"/>
      <c r="B231" s="54"/>
      <c r="C231" s="54"/>
      <c r="D231" s="54"/>
      <c r="E231" s="54"/>
      <c r="F231" s="54"/>
      <c r="G231" s="54"/>
      <c r="H231" s="54"/>
      <c r="I231" s="54"/>
      <c r="J231" s="54"/>
      <c r="K231" s="54"/>
      <c r="L231" s="54"/>
      <c r="M231" s="56"/>
      <c r="N231" s="56"/>
      <c r="O231" s="54"/>
      <c r="P231" s="57"/>
      <c r="Q231" s="54"/>
      <c r="R231" s="56"/>
      <c r="S231" s="54"/>
      <c r="T231" s="54"/>
      <c r="U231" s="54"/>
    </row>
    <row r="232" ht="12.75" customHeight="1">
      <c r="A232" s="54"/>
      <c r="B232" s="54"/>
      <c r="C232" s="54"/>
      <c r="D232" s="54"/>
      <c r="E232" s="54"/>
      <c r="F232" s="54"/>
      <c r="G232" s="54"/>
      <c r="H232" s="54"/>
      <c r="I232" s="54"/>
      <c r="J232" s="54"/>
      <c r="K232" s="54"/>
      <c r="L232" s="54"/>
      <c r="M232" s="56"/>
      <c r="N232" s="56"/>
      <c r="O232" s="54"/>
      <c r="P232" s="57"/>
      <c r="Q232" s="54"/>
      <c r="R232" s="56"/>
      <c r="S232" s="54"/>
      <c r="T232" s="54"/>
      <c r="U232" s="54"/>
    </row>
    <row r="233" ht="12.75" customHeight="1">
      <c r="A233" s="54"/>
      <c r="B233" s="54"/>
      <c r="C233" s="54"/>
      <c r="D233" s="54"/>
      <c r="E233" s="54"/>
      <c r="F233" s="54"/>
      <c r="G233" s="54"/>
      <c r="H233" s="54"/>
      <c r="I233" s="54"/>
      <c r="J233" s="54"/>
      <c r="K233" s="54"/>
      <c r="L233" s="54"/>
      <c r="M233" s="56"/>
      <c r="N233" s="56"/>
      <c r="O233" s="54"/>
      <c r="P233" s="57"/>
      <c r="Q233" s="54"/>
      <c r="R233" s="56"/>
      <c r="S233" s="54"/>
      <c r="T233" s="54"/>
      <c r="U233" s="54"/>
    </row>
    <row r="234" ht="12.75" customHeight="1">
      <c r="A234" s="54"/>
      <c r="B234" s="54"/>
      <c r="C234" s="54"/>
      <c r="D234" s="54"/>
      <c r="E234" s="54"/>
      <c r="F234" s="54"/>
      <c r="G234" s="54"/>
      <c r="H234" s="54"/>
      <c r="I234" s="54"/>
      <c r="J234" s="54"/>
      <c r="K234" s="54"/>
      <c r="L234" s="54"/>
      <c r="M234" s="56"/>
      <c r="N234" s="56"/>
      <c r="O234" s="54"/>
      <c r="P234" s="57"/>
      <c r="Q234" s="54"/>
      <c r="R234" s="56"/>
      <c r="S234" s="54"/>
      <c r="T234" s="54"/>
      <c r="U234" s="54"/>
    </row>
    <row r="235" ht="12.75" customHeight="1">
      <c r="A235" s="54"/>
      <c r="B235" s="54"/>
      <c r="C235" s="54"/>
      <c r="D235" s="54"/>
      <c r="E235" s="54"/>
      <c r="F235" s="54"/>
      <c r="G235" s="54"/>
      <c r="H235" s="54"/>
      <c r="I235" s="54"/>
      <c r="J235" s="54"/>
      <c r="K235" s="54"/>
      <c r="L235" s="54"/>
      <c r="M235" s="56"/>
      <c r="N235" s="56"/>
      <c r="O235" s="54"/>
      <c r="P235" s="57"/>
      <c r="Q235" s="54"/>
      <c r="R235" s="56"/>
      <c r="S235" s="54"/>
      <c r="T235" s="54"/>
      <c r="U235" s="54"/>
    </row>
    <row r="236" ht="12.75" customHeight="1">
      <c r="A236" s="54"/>
      <c r="B236" s="54"/>
      <c r="C236" s="54"/>
      <c r="D236" s="54"/>
      <c r="E236" s="54"/>
      <c r="F236" s="54"/>
      <c r="G236" s="54"/>
      <c r="H236" s="54"/>
      <c r="I236" s="54"/>
      <c r="J236" s="54"/>
      <c r="K236" s="54"/>
      <c r="L236" s="54"/>
      <c r="M236" s="56"/>
      <c r="N236" s="56"/>
      <c r="O236" s="54"/>
      <c r="P236" s="57"/>
      <c r="Q236" s="54"/>
      <c r="R236" s="56"/>
      <c r="S236" s="54"/>
      <c r="T236" s="54"/>
      <c r="U236" s="54"/>
    </row>
    <row r="237" ht="12.75" customHeight="1">
      <c r="A237" s="54"/>
      <c r="B237" s="54"/>
      <c r="C237" s="54"/>
      <c r="D237" s="54"/>
      <c r="E237" s="54"/>
      <c r="F237" s="54"/>
      <c r="G237" s="54"/>
      <c r="H237" s="54"/>
      <c r="I237" s="54"/>
      <c r="J237" s="54"/>
      <c r="K237" s="54"/>
      <c r="L237" s="54"/>
      <c r="M237" s="56"/>
      <c r="N237" s="56"/>
      <c r="O237" s="54"/>
      <c r="P237" s="57"/>
      <c r="Q237" s="54"/>
      <c r="R237" s="56"/>
      <c r="S237" s="54"/>
      <c r="T237" s="54"/>
      <c r="U237" s="54"/>
    </row>
    <row r="238" ht="12.75" customHeight="1">
      <c r="A238" s="54"/>
      <c r="B238" s="54"/>
      <c r="C238" s="54"/>
      <c r="D238" s="54"/>
      <c r="E238" s="54"/>
      <c r="F238" s="54"/>
      <c r="G238" s="54"/>
      <c r="H238" s="54"/>
      <c r="I238" s="54"/>
      <c r="J238" s="54"/>
      <c r="K238" s="54"/>
      <c r="L238" s="54"/>
      <c r="M238" s="56"/>
      <c r="N238" s="56"/>
      <c r="O238" s="54"/>
      <c r="P238" s="57"/>
      <c r="Q238" s="54"/>
      <c r="R238" s="56"/>
      <c r="S238" s="54"/>
      <c r="T238" s="54"/>
      <c r="U238" s="54"/>
    </row>
    <row r="239" ht="12.75" customHeight="1">
      <c r="A239" s="54"/>
      <c r="B239" s="54"/>
      <c r="C239" s="54"/>
      <c r="D239" s="54"/>
      <c r="E239" s="54"/>
      <c r="F239" s="54"/>
      <c r="G239" s="54"/>
      <c r="H239" s="54"/>
      <c r="I239" s="54"/>
      <c r="J239" s="54"/>
      <c r="K239" s="54"/>
      <c r="L239" s="54"/>
      <c r="M239" s="56"/>
      <c r="N239" s="56"/>
      <c r="O239" s="54"/>
      <c r="P239" s="57"/>
      <c r="Q239" s="54"/>
      <c r="R239" s="56"/>
      <c r="S239" s="54"/>
      <c r="T239" s="54"/>
      <c r="U239" s="54"/>
    </row>
    <row r="240" ht="12.75" customHeight="1">
      <c r="A240" s="54"/>
      <c r="B240" s="54"/>
      <c r="C240" s="54"/>
      <c r="D240" s="54"/>
      <c r="E240" s="54"/>
      <c r="F240" s="54"/>
      <c r="G240" s="54"/>
      <c r="H240" s="54"/>
      <c r="I240" s="54"/>
      <c r="J240" s="54"/>
      <c r="K240" s="54"/>
      <c r="L240" s="54"/>
      <c r="M240" s="56"/>
      <c r="N240" s="56"/>
      <c r="O240" s="54"/>
      <c r="P240" s="57"/>
      <c r="Q240" s="54"/>
      <c r="R240" s="56"/>
      <c r="S240" s="54"/>
      <c r="T240" s="54"/>
      <c r="U240" s="54"/>
    </row>
    <row r="241" ht="12.75" customHeight="1">
      <c r="A241" s="54"/>
      <c r="B241" s="54"/>
      <c r="C241" s="54"/>
      <c r="D241" s="54"/>
      <c r="E241" s="54"/>
      <c r="F241" s="54"/>
      <c r="G241" s="54"/>
      <c r="H241" s="54"/>
      <c r="I241" s="54"/>
      <c r="J241" s="54"/>
      <c r="K241" s="54"/>
      <c r="L241" s="54"/>
      <c r="M241" s="56"/>
      <c r="N241" s="56"/>
      <c r="O241" s="54"/>
      <c r="P241" s="57"/>
      <c r="Q241" s="54"/>
      <c r="R241" s="56"/>
      <c r="S241" s="54"/>
      <c r="T241" s="54"/>
      <c r="U241" s="54"/>
    </row>
    <row r="242" ht="12.75" customHeight="1">
      <c r="A242" s="54"/>
      <c r="B242" s="54"/>
      <c r="C242" s="54"/>
      <c r="D242" s="54"/>
      <c r="E242" s="54"/>
      <c r="F242" s="54"/>
      <c r="G242" s="54"/>
      <c r="H242" s="54"/>
      <c r="I242" s="54"/>
      <c r="J242" s="54"/>
      <c r="K242" s="54"/>
      <c r="L242" s="54"/>
      <c r="M242" s="56"/>
      <c r="N242" s="56"/>
      <c r="O242" s="54"/>
      <c r="P242" s="57"/>
      <c r="Q242" s="54"/>
      <c r="R242" s="56"/>
      <c r="S242" s="54"/>
      <c r="T242" s="54"/>
      <c r="U242" s="54"/>
    </row>
    <row r="243" ht="12.75" customHeight="1">
      <c r="A243" s="54"/>
      <c r="B243" s="54"/>
      <c r="C243" s="54"/>
      <c r="D243" s="54"/>
      <c r="E243" s="54"/>
      <c r="F243" s="54"/>
      <c r="G243" s="54"/>
      <c r="H243" s="54"/>
      <c r="I243" s="54"/>
      <c r="J243" s="54"/>
      <c r="K243" s="54"/>
      <c r="L243" s="54"/>
      <c r="M243" s="56"/>
      <c r="N243" s="56"/>
      <c r="O243" s="54"/>
      <c r="P243" s="57"/>
      <c r="Q243" s="54"/>
      <c r="R243" s="56"/>
      <c r="S243" s="54"/>
      <c r="T243" s="54"/>
      <c r="U243" s="54"/>
    </row>
    <row r="244" ht="12.75" customHeight="1">
      <c r="A244" s="54"/>
      <c r="B244" s="54"/>
      <c r="C244" s="54"/>
      <c r="D244" s="54"/>
      <c r="E244" s="54"/>
      <c r="F244" s="54"/>
      <c r="G244" s="54"/>
      <c r="H244" s="54"/>
      <c r="I244" s="54"/>
      <c r="J244" s="54"/>
      <c r="K244" s="54"/>
      <c r="L244" s="54"/>
      <c r="M244" s="56"/>
      <c r="N244" s="56"/>
      <c r="O244" s="54"/>
      <c r="P244" s="57"/>
      <c r="Q244" s="54"/>
      <c r="R244" s="56"/>
      <c r="S244" s="54"/>
      <c r="T244" s="54"/>
      <c r="U244" s="54"/>
    </row>
    <row r="245" ht="12.75" customHeight="1">
      <c r="A245" s="54"/>
      <c r="B245" s="54"/>
      <c r="C245" s="54"/>
      <c r="D245" s="54"/>
      <c r="E245" s="54"/>
      <c r="F245" s="54"/>
      <c r="G245" s="54"/>
      <c r="H245" s="54"/>
      <c r="I245" s="54"/>
      <c r="J245" s="54"/>
      <c r="K245" s="54"/>
      <c r="L245" s="54"/>
      <c r="M245" s="56"/>
      <c r="N245" s="56"/>
      <c r="O245" s="54"/>
      <c r="P245" s="57"/>
      <c r="Q245" s="54"/>
      <c r="R245" s="56"/>
      <c r="S245" s="54"/>
      <c r="T245" s="54"/>
      <c r="U245" s="54"/>
    </row>
    <row r="246" ht="12.75" customHeight="1">
      <c r="A246" s="54"/>
      <c r="B246" s="54"/>
      <c r="C246" s="54"/>
      <c r="D246" s="54"/>
      <c r="E246" s="54"/>
      <c r="F246" s="54"/>
      <c r="G246" s="54"/>
      <c r="H246" s="54"/>
      <c r="I246" s="54"/>
      <c r="J246" s="54"/>
      <c r="K246" s="54"/>
      <c r="L246" s="54"/>
      <c r="M246" s="56"/>
      <c r="N246" s="56"/>
      <c r="O246" s="54"/>
      <c r="P246" s="57"/>
      <c r="Q246" s="54"/>
      <c r="R246" s="56"/>
      <c r="S246" s="54"/>
      <c r="T246" s="54"/>
      <c r="U246" s="54"/>
    </row>
    <row r="247" ht="12.75" customHeight="1">
      <c r="A247" s="54"/>
      <c r="B247" s="54"/>
      <c r="C247" s="54"/>
      <c r="D247" s="54"/>
      <c r="E247" s="54"/>
      <c r="F247" s="54"/>
      <c r="G247" s="54"/>
      <c r="H247" s="54"/>
      <c r="I247" s="54"/>
      <c r="J247" s="54"/>
      <c r="K247" s="54"/>
      <c r="L247" s="54"/>
      <c r="M247" s="56"/>
      <c r="N247" s="56"/>
      <c r="O247" s="54"/>
      <c r="P247" s="57"/>
      <c r="Q247" s="54"/>
      <c r="R247" s="56"/>
      <c r="S247" s="54"/>
      <c r="T247" s="54"/>
      <c r="U247" s="54"/>
    </row>
    <row r="248" ht="12.75" customHeight="1">
      <c r="A248" s="54"/>
      <c r="B248" s="54"/>
      <c r="C248" s="54"/>
      <c r="D248" s="54"/>
      <c r="E248" s="54"/>
      <c r="F248" s="54"/>
      <c r="G248" s="54"/>
      <c r="H248" s="54"/>
      <c r="I248" s="54"/>
      <c r="J248" s="54"/>
      <c r="K248" s="54"/>
      <c r="L248" s="54"/>
      <c r="M248" s="56"/>
      <c r="N248" s="56"/>
      <c r="O248" s="54"/>
      <c r="P248" s="57"/>
      <c r="Q248" s="54"/>
      <c r="R248" s="56"/>
      <c r="S248" s="54"/>
      <c r="T248" s="54"/>
      <c r="U248" s="54"/>
    </row>
    <row r="249" ht="12.75" customHeight="1">
      <c r="A249" s="54"/>
      <c r="B249" s="54"/>
      <c r="C249" s="54"/>
      <c r="D249" s="54"/>
      <c r="E249" s="54"/>
      <c r="F249" s="54"/>
      <c r="G249" s="54"/>
      <c r="H249" s="54"/>
      <c r="I249" s="54"/>
      <c r="J249" s="54"/>
      <c r="K249" s="54"/>
      <c r="L249" s="54"/>
      <c r="M249" s="56"/>
      <c r="N249" s="56"/>
      <c r="O249" s="54"/>
      <c r="P249" s="57"/>
      <c r="Q249" s="54"/>
      <c r="R249" s="56"/>
      <c r="S249" s="54"/>
      <c r="T249" s="54"/>
      <c r="U249" s="54"/>
    </row>
    <row r="250" ht="12.75" customHeight="1">
      <c r="A250" s="54"/>
      <c r="B250" s="54"/>
      <c r="C250" s="54"/>
      <c r="D250" s="54"/>
      <c r="E250" s="54"/>
      <c r="F250" s="54"/>
      <c r="G250" s="54"/>
      <c r="H250" s="54"/>
      <c r="I250" s="54"/>
      <c r="J250" s="54"/>
      <c r="K250" s="54"/>
      <c r="L250" s="54"/>
      <c r="M250" s="56"/>
      <c r="N250" s="56"/>
      <c r="O250" s="54"/>
      <c r="P250" s="57"/>
      <c r="Q250" s="54"/>
      <c r="R250" s="56"/>
      <c r="S250" s="54"/>
      <c r="T250" s="54"/>
      <c r="U250" s="54"/>
    </row>
    <row r="251" ht="12.75" customHeight="1">
      <c r="A251" s="54"/>
      <c r="B251" s="54"/>
      <c r="C251" s="54"/>
      <c r="D251" s="54"/>
      <c r="E251" s="54"/>
      <c r="F251" s="54"/>
      <c r="G251" s="54"/>
      <c r="H251" s="54"/>
      <c r="I251" s="54"/>
      <c r="J251" s="54"/>
      <c r="K251" s="54"/>
      <c r="L251" s="54"/>
      <c r="M251" s="56"/>
      <c r="N251" s="56"/>
      <c r="O251" s="54"/>
      <c r="P251" s="57"/>
      <c r="Q251" s="54"/>
      <c r="R251" s="56"/>
      <c r="S251" s="54"/>
      <c r="T251" s="54"/>
      <c r="U251" s="54"/>
    </row>
    <row r="252" ht="12.75" customHeight="1">
      <c r="A252" s="54"/>
      <c r="B252" s="54"/>
      <c r="C252" s="54"/>
      <c r="D252" s="54"/>
      <c r="E252" s="54"/>
      <c r="F252" s="54"/>
      <c r="G252" s="54"/>
      <c r="H252" s="54"/>
      <c r="I252" s="54"/>
      <c r="J252" s="54"/>
      <c r="K252" s="54"/>
      <c r="L252" s="54"/>
      <c r="M252" s="56"/>
      <c r="N252" s="56"/>
      <c r="O252" s="54"/>
      <c r="P252" s="57"/>
      <c r="Q252" s="54"/>
      <c r="R252" s="56"/>
      <c r="S252" s="54"/>
      <c r="T252" s="54"/>
      <c r="U252" s="54"/>
    </row>
    <row r="253" ht="12.75" customHeight="1">
      <c r="A253" s="54"/>
      <c r="B253" s="54"/>
      <c r="C253" s="54"/>
      <c r="D253" s="54"/>
      <c r="E253" s="54"/>
      <c r="F253" s="54"/>
      <c r="G253" s="54"/>
      <c r="H253" s="54"/>
      <c r="I253" s="54"/>
      <c r="J253" s="54"/>
      <c r="K253" s="54"/>
      <c r="L253" s="54"/>
      <c r="M253" s="56"/>
      <c r="N253" s="56"/>
      <c r="O253" s="54"/>
      <c r="P253" s="57"/>
      <c r="Q253" s="54"/>
      <c r="R253" s="56"/>
      <c r="S253" s="54"/>
      <c r="T253" s="54"/>
      <c r="U253" s="54"/>
    </row>
    <row r="254" ht="12.75" customHeight="1">
      <c r="A254" s="54"/>
      <c r="B254" s="54"/>
      <c r="C254" s="54"/>
      <c r="D254" s="54"/>
      <c r="E254" s="54"/>
      <c r="F254" s="54"/>
      <c r="G254" s="54"/>
      <c r="H254" s="54"/>
      <c r="I254" s="54"/>
      <c r="J254" s="54"/>
      <c r="K254" s="54"/>
      <c r="L254" s="54"/>
      <c r="M254" s="56"/>
      <c r="N254" s="56"/>
      <c r="O254" s="54"/>
      <c r="P254" s="57"/>
      <c r="Q254" s="54"/>
      <c r="R254" s="56"/>
      <c r="S254" s="54"/>
      <c r="T254" s="54"/>
      <c r="U254" s="54"/>
    </row>
    <row r="255" ht="12.75" customHeight="1">
      <c r="A255" s="54"/>
      <c r="B255" s="54"/>
      <c r="C255" s="54"/>
      <c r="D255" s="54"/>
      <c r="E255" s="54"/>
      <c r="F255" s="54"/>
      <c r="G255" s="54"/>
      <c r="H255" s="54"/>
      <c r="I255" s="54"/>
      <c r="J255" s="54"/>
      <c r="K255" s="54"/>
      <c r="L255" s="54"/>
      <c r="M255" s="56"/>
      <c r="N255" s="56"/>
      <c r="O255" s="54"/>
      <c r="P255" s="57"/>
      <c r="Q255" s="54"/>
      <c r="R255" s="56"/>
      <c r="S255" s="54"/>
      <c r="T255" s="54"/>
      <c r="U255" s="54"/>
    </row>
    <row r="256" ht="12.75" customHeight="1">
      <c r="A256" s="54"/>
      <c r="B256" s="54"/>
      <c r="C256" s="54"/>
      <c r="D256" s="54"/>
      <c r="E256" s="54"/>
      <c r="F256" s="54"/>
      <c r="G256" s="54"/>
      <c r="H256" s="54"/>
      <c r="I256" s="54"/>
      <c r="J256" s="54"/>
      <c r="K256" s="54"/>
      <c r="L256" s="54"/>
      <c r="M256" s="56"/>
      <c r="N256" s="56"/>
      <c r="O256" s="54"/>
      <c r="P256" s="57"/>
      <c r="Q256" s="54"/>
      <c r="R256" s="56"/>
      <c r="S256" s="54"/>
      <c r="T256" s="54"/>
      <c r="U256" s="54"/>
    </row>
    <row r="257" ht="12.75" customHeight="1">
      <c r="A257" s="54"/>
      <c r="B257" s="54"/>
      <c r="C257" s="54"/>
      <c r="D257" s="54"/>
      <c r="E257" s="54"/>
      <c r="F257" s="54"/>
      <c r="G257" s="54"/>
      <c r="H257" s="54"/>
      <c r="I257" s="54"/>
      <c r="J257" s="54"/>
      <c r="K257" s="54"/>
      <c r="L257" s="54"/>
      <c r="M257" s="56"/>
      <c r="N257" s="56"/>
      <c r="O257" s="54"/>
      <c r="P257" s="57"/>
      <c r="Q257" s="54"/>
      <c r="R257" s="56"/>
      <c r="S257" s="54"/>
      <c r="T257" s="54"/>
      <c r="U257" s="54"/>
    </row>
    <row r="258" ht="12.75" customHeight="1">
      <c r="A258" s="54"/>
      <c r="B258" s="54"/>
      <c r="C258" s="54"/>
      <c r="D258" s="54"/>
      <c r="E258" s="54"/>
      <c r="F258" s="54"/>
      <c r="G258" s="54"/>
      <c r="H258" s="54"/>
      <c r="I258" s="54"/>
      <c r="J258" s="54"/>
      <c r="K258" s="54"/>
      <c r="L258" s="54"/>
      <c r="M258" s="56"/>
      <c r="N258" s="56"/>
      <c r="O258" s="54"/>
      <c r="P258" s="57"/>
      <c r="Q258" s="54"/>
      <c r="R258" s="56"/>
      <c r="S258" s="54"/>
      <c r="T258" s="54"/>
      <c r="U258" s="54"/>
    </row>
    <row r="259" ht="12.75" customHeight="1">
      <c r="A259" s="54"/>
      <c r="B259" s="54"/>
      <c r="C259" s="54"/>
      <c r="D259" s="54"/>
      <c r="E259" s="54"/>
      <c r="F259" s="54"/>
      <c r="G259" s="54"/>
      <c r="H259" s="54"/>
      <c r="I259" s="54"/>
      <c r="J259" s="54"/>
      <c r="K259" s="54"/>
      <c r="L259" s="54"/>
      <c r="M259" s="56"/>
      <c r="N259" s="56"/>
      <c r="O259" s="54"/>
      <c r="P259" s="57"/>
      <c r="Q259" s="54"/>
      <c r="R259" s="56"/>
      <c r="S259" s="54"/>
      <c r="T259" s="54"/>
      <c r="U259" s="54"/>
    </row>
    <row r="260" ht="12.75" customHeight="1">
      <c r="A260" s="54"/>
      <c r="B260" s="54"/>
      <c r="C260" s="54"/>
      <c r="D260" s="54"/>
      <c r="E260" s="54"/>
      <c r="F260" s="54"/>
      <c r="G260" s="54"/>
      <c r="H260" s="54"/>
      <c r="I260" s="54"/>
      <c r="J260" s="54"/>
      <c r="K260" s="54"/>
      <c r="L260" s="54"/>
      <c r="M260" s="56"/>
      <c r="N260" s="56"/>
      <c r="O260" s="54"/>
      <c r="P260" s="57"/>
      <c r="Q260" s="54"/>
      <c r="R260" s="56"/>
      <c r="S260" s="54"/>
      <c r="T260" s="54"/>
      <c r="U260" s="54"/>
    </row>
    <row r="261" ht="12.75" customHeight="1">
      <c r="A261" s="54"/>
      <c r="B261" s="54"/>
      <c r="C261" s="54"/>
      <c r="D261" s="54"/>
      <c r="E261" s="54"/>
      <c r="F261" s="54"/>
      <c r="G261" s="54"/>
      <c r="H261" s="54"/>
      <c r="I261" s="54"/>
      <c r="J261" s="54"/>
      <c r="K261" s="54"/>
      <c r="L261" s="54"/>
      <c r="M261" s="56"/>
      <c r="N261" s="56"/>
      <c r="O261" s="54"/>
      <c r="P261" s="57"/>
      <c r="Q261" s="54"/>
      <c r="R261" s="56"/>
      <c r="S261" s="54"/>
      <c r="T261" s="54"/>
      <c r="U261" s="54"/>
    </row>
    <row r="262" ht="12.75" customHeight="1">
      <c r="A262" s="54"/>
      <c r="B262" s="54"/>
      <c r="C262" s="54"/>
      <c r="D262" s="54"/>
      <c r="E262" s="54"/>
      <c r="F262" s="54"/>
      <c r="G262" s="54"/>
      <c r="H262" s="54"/>
      <c r="I262" s="54"/>
      <c r="J262" s="54"/>
      <c r="K262" s="54"/>
      <c r="L262" s="54"/>
      <c r="M262" s="56"/>
      <c r="N262" s="56"/>
      <c r="O262" s="54"/>
      <c r="P262" s="57"/>
      <c r="Q262" s="54"/>
      <c r="R262" s="56"/>
      <c r="S262" s="54"/>
      <c r="T262" s="54"/>
      <c r="U262" s="54"/>
    </row>
    <row r="263" ht="12.75" customHeight="1">
      <c r="A263" s="54"/>
      <c r="B263" s="54"/>
      <c r="C263" s="54"/>
      <c r="D263" s="54"/>
      <c r="E263" s="54"/>
      <c r="F263" s="54"/>
      <c r="G263" s="54"/>
      <c r="H263" s="54"/>
      <c r="I263" s="54"/>
      <c r="J263" s="54"/>
      <c r="K263" s="54"/>
      <c r="L263" s="54"/>
      <c r="M263" s="56"/>
      <c r="N263" s="56"/>
      <c r="O263" s="54"/>
      <c r="P263" s="57"/>
      <c r="Q263" s="54"/>
      <c r="R263" s="56"/>
      <c r="S263" s="54"/>
      <c r="T263" s="54"/>
      <c r="U263" s="54"/>
    </row>
    <row r="264" ht="12.75" customHeight="1">
      <c r="A264" s="54"/>
      <c r="B264" s="54"/>
      <c r="C264" s="54"/>
      <c r="D264" s="54"/>
      <c r="E264" s="54"/>
      <c r="F264" s="54"/>
      <c r="G264" s="54"/>
      <c r="H264" s="54"/>
      <c r="I264" s="54"/>
      <c r="J264" s="54"/>
      <c r="K264" s="54"/>
      <c r="L264" s="54"/>
      <c r="M264" s="56"/>
      <c r="N264" s="56"/>
      <c r="O264" s="54"/>
      <c r="P264" s="57"/>
      <c r="Q264" s="54"/>
      <c r="R264" s="56"/>
      <c r="S264" s="54"/>
      <c r="T264" s="54"/>
      <c r="U264" s="54"/>
    </row>
    <row r="265" ht="12.75" customHeight="1">
      <c r="A265" s="54"/>
      <c r="B265" s="54"/>
      <c r="C265" s="54"/>
      <c r="D265" s="54"/>
      <c r="E265" s="54"/>
      <c r="F265" s="54"/>
      <c r="G265" s="54"/>
      <c r="H265" s="54"/>
      <c r="I265" s="54"/>
      <c r="J265" s="54"/>
      <c r="K265" s="54"/>
      <c r="L265" s="54"/>
      <c r="M265" s="56"/>
      <c r="N265" s="56"/>
      <c r="O265" s="54"/>
      <c r="P265" s="57"/>
      <c r="Q265" s="54"/>
      <c r="R265" s="56"/>
      <c r="S265" s="54"/>
      <c r="T265" s="54"/>
      <c r="U265" s="54"/>
    </row>
    <row r="266" ht="12.75" customHeight="1">
      <c r="A266" s="54"/>
      <c r="B266" s="54"/>
      <c r="C266" s="54"/>
      <c r="D266" s="54"/>
      <c r="E266" s="54"/>
      <c r="F266" s="54"/>
      <c r="G266" s="54"/>
      <c r="H266" s="54"/>
      <c r="I266" s="54"/>
      <c r="J266" s="54"/>
      <c r="K266" s="54"/>
      <c r="L266" s="54"/>
      <c r="M266" s="56"/>
      <c r="N266" s="56"/>
      <c r="O266" s="54"/>
      <c r="P266" s="57"/>
      <c r="Q266" s="54"/>
      <c r="R266" s="56"/>
      <c r="S266" s="54"/>
      <c r="T266" s="54"/>
      <c r="U266" s="54"/>
    </row>
    <row r="267" ht="12.75" customHeight="1">
      <c r="A267" s="54"/>
      <c r="B267" s="54"/>
      <c r="C267" s="54"/>
      <c r="D267" s="54"/>
      <c r="E267" s="54"/>
      <c r="F267" s="54"/>
      <c r="G267" s="54"/>
      <c r="H267" s="54"/>
      <c r="I267" s="54"/>
      <c r="J267" s="54"/>
      <c r="K267" s="54"/>
      <c r="L267" s="54"/>
      <c r="M267" s="56"/>
      <c r="N267" s="56"/>
      <c r="O267" s="54"/>
      <c r="P267" s="57"/>
      <c r="Q267" s="54"/>
      <c r="R267" s="56"/>
      <c r="S267" s="54"/>
      <c r="T267" s="54"/>
      <c r="U267" s="54"/>
    </row>
    <row r="268" ht="12.75" customHeight="1">
      <c r="A268" s="54"/>
      <c r="B268" s="54"/>
      <c r="C268" s="54"/>
      <c r="D268" s="54"/>
      <c r="E268" s="54"/>
      <c r="F268" s="54"/>
      <c r="G268" s="54"/>
      <c r="H268" s="54"/>
      <c r="I268" s="54"/>
      <c r="J268" s="54"/>
      <c r="K268" s="54"/>
      <c r="L268" s="54"/>
      <c r="M268" s="56"/>
      <c r="N268" s="56"/>
      <c r="O268" s="54"/>
      <c r="P268" s="57"/>
      <c r="Q268" s="54"/>
      <c r="R268" s="56"/>
      <c r="S268" s="54"/>
      <c r="T268" s="54"/>
      <c r="U268" s="54"/>
    </row>
    <row r="269" ht="12.75" customHeight="1">
      <c r="A269" s="54"/>
      <c r="B269" s="54"/>
      <c r="C269" s="54"/>
      <c r="D269" s="54"/>
      <c r="E269" s="54"/>
      <c r="F269" s="54"/>
      <c r="G269" s="54"/>
      <c r="H269" s="54"/>
      <c r="I269" s="54"/>
      <c r="J269" s="54"/>
      <c r="K269" s="54"/>
      <c r="L269" s="54"/>
      <c r="M269" s="56"/>
      <c r="N269" s="56"/>
      <c r="O269" s="54"/>
      <c r="P269" s="57"/>
      <c r="Q269" s="54"/>
      <c r="R269" s="56"/>
      <c r="S269" s="54"/>
      <c r="T269" s="54"/>
      <c r="U269" s="54"/>
    </row>
    <row r="270" ht="12.75" customHeight="1">
      <c r="A270" s="54"/>
      <c r="B270" s="54"/>
      <c r="C270" s="54"/>
      <c r="D270" s="54"/>
      <c r="E270" s="54"/>
      <c r="F270" s="54"/>
      <c r="G270" s="54"/>
      <c r="H270" s="54"/>
      <c r="I270" s="54"/>
      <c r="J270" s="54"/>
      <c r="K270" s="54"/>
      <c r="L270" s="54"/>
      <c r="M270" s="56"/>
      <c r="N270" s="56"/>
      <c r="O270" s="54"/>
      <c r="P270" s="57"/>
      <c r="Q270" s="54"/>
      <c r="R270" s="56"/>
      <c r="S270" s="54"/>
      <c r="T270" s="54"/>
      <c r="U270" s="54"/>
    </row>
    <row r="271" ht="12.75" customHeight="1">
      <c r="A271" s="54"/>
      <c r="B271" s="54"/>
      <c r="C271" s="54"/>
      <c r="D271" s="54"/>
      <c r="E271" s="54"/>
      <c r="F271" s="54"/>
      <c r="G271" s="54"/>
      <c r="H271" s="54"/>
      <c r="I271" s="54"/>
      <c r="J271" s="54"/>
      <c r="K271" s="54"/>
      <c r="L271" s="54"/>
      <c r="M271" s="56"/>
      <c r="N271" s="56"/>
      <c r="O271" s="54"/>
      <c r="P271" s="57"/>
      <c r="Q271" s="54"/>
      <c r="R271" s="56"/>
      <c r="S271" s="54"/>
      <c r="T271" s="54"/>
      <c r="U271" s="54"/>
    </row>
    <row r="272" ht="12.75" customHeight="1">
      <c r="A272" s="54"/>
      <c r="B272" s="54"/>
      <c r="C272" s="54"/>
      <c r="D272" s="54"/>
      <c r="E272" s="54"/>
      <c r="F272" s="54"/>
      <c r="G272" s="54"/>
      <c r="H272" s="54"/>
      <c r="I272" s="54"/>
      <c r="J272" s="54"/>
      <c r="K272" s="54"/>
      <c r="L272" s="54"/>
      <c r="M272" s="56"/>
      <c r="N272" s="56"/>
      <c r="O272" s="54"/>
      <c r="P272" s="57"/>
      <c r="Q272" s="54"/>
      <c r="R272" s="56"/>
      <c r="S272" s="54"/>
      <c r="T272" s="54"/>
      <c r="U272" s="54"/>
    </row>
    <row r="273" ht="12.75" customHeight="1">
      <c r="A273" s="54"/>
      <c r="B273" s="54"/>
      <c r="C273" s="54"/>
      <c r="D273" s="54"/>
      <c r="E273" s="54"/>
      <c r="F273" s="54"/>
      <c r="G273" s="54"/>
      <c r="H273" s="54"/>
      <c r="I273" s="54"/>
      <c r="J273" s="54"/>
      <c r="K273" s="54"/>
      <c r="L273" s="54"/>
      <c r="M273" s="56"/>
      <c r="N273" s="56"/>
      <c r="O273" s="54"/>
      <c r="P273" s="57"/>
      <c r="Q273" s="54"/>
      <c r="R273" s="56"/>
      <c r="S273" s="54"/>
      <c r="T273" s="54"/>
      <c r="U273" s="54"/>
    </row>
    <row r="274" ht="12.75" customHeight="1">
      <c r="A274" s="54"/>
      <c r="B274" s="54"/>
      <c r="C274" s="54"/>
      <c r="D274" s="54"/>
      <c r="E274" s="54"/>
      <c r="F274" s="54"/>
      <c r="G274" s="54"/>
      <c r="H274" s="54"/>
      <c r="I274" s="54"/>
      <c r="J274" s="54"/>
      <c r="K274" s="54"/>
      <c r="L274" s="54"/>
      <c r="M274" s="56"/>
      <c r="N274" s="56"/>
      <c r="O274" s="54"/>
      <c r="P274" s="57"/>
      <c r="Q274" s="54"/>
      <c r="R274" s="56"/>
      <c r="S274" s="54"/>
      <c r="T274" s="54"/>
      <c r="U274" s="54"/>
    </row>
    <row r="275" ht="12.75" customHeight="1">
      <c r="A275" s="54"/>
      <c r="B275" s="54"/>
      <c r="C275" s="54"/>
      <c r="D275" s="54"/>
      <c r="E275" s="54"/>
      <c r="F275" s="54"/>
      <c r="G275" s="54"/>
      <c r="H275" s="54"/>
      <c r="I275" s="54"/>
      <c r="J275" s="54"/>
      <c r="K275" s="54"/>
      <c r="L275" s="54"/>
      <c r="M275" s="56"/>
      <c r="N275" s="56"/>
      <c r="O275" s="54"/>
      <c r="P275" s="57"/>
      <c r="Q275" s="54"/>
      <c r="R275" s="56"/>
      <c r="S275" s="54"/>
      <c r="T275" s="54"/>
      <c r="U275" s="54"/>
    </row>
    <row r="276" ht="12.75" customHeight="1">
      <c r="A276" s="54"/>
      <c r="B276" s="54"/>
      <c r="C276" s="54"/>
      <c r="D276" s="54"/>
      <c r="E276" s="54"/>
      <c r="F276" s="54"/>
      <c r="G276" s="54"/>
      <c r="H276" s="54"/>
      <c r="I276" s="54"/>
      <c r="J276" s="54"/>
      <c r="K276" s="54"/>
      <c r="L276" s="54"/>
      <c r="M276" s="56"/>
      <c r="N276" s="56"/>
      <c r="O276" s="54"/>
      <c r="P276" s="57"/>
      <c r="Q276" s="54"/>
      <c r="R276" s="56"/>
      <c r="S276" s="54"/>
      <c r="T276" s="54"/>
      <c r="U276" s="54"/>
    </row>
    <row r="277" ht="12.75" customHeight="1">
      <c r="A277" s="54"/>
      <c r="B277" s="54"/>
      <c r="C277" s="54"/>
      <c r="D277" s="54"/>
      <c r="E277" s="54"/>
      <c r="F277" s="54"/>
      <c r="G277" s="54"/>
      <c r="H277" s="54"/>
      <c r="I277" s="54"/>
      <c r="J277" s="54"/>
      <c r="K277" s="54"/>
      <c r="L277" s="54"/>
      <c r="M277" s="56"/>
      <c r="N277" s="56"/>
      <c r="O277" s="54"/>
      <c r="P277" s="57"/>
      <c r="Q277" s="54"/>
      <c r="R277" s="56"/>
      <c r="S277" s="54"/>
      <c r="T277" s="54"/>
      <c r="U277" s="54"/>
    </row>
    <row r="278" ht="12.75" customHeight="1">
      <c r="A278" s="54"/>
      <c r="B278" s="54"/>
      <c r="C278" s="54"/>
      <c r="D278" s="54"/>
      <c r="E278" s="54"/>
      <c r="F278" s="54"/>
      <c r="G278" s="54"/>
      <c r="H278" s="54"/>
      <c r="I278" s="54"/>
      <c r="J278" s="54"/>
      <c r="K278" s="54"/>
      <c r="L278" s="54"/>
      <c r="M278" s="56"/>
      <c r="N278" s="56"/>
      <c r="O278" s="54"/>
      <c r="P278" s="57"/>
      <c r="Q278" s="54"/>
      <c r="R278" s="56"/>
      <c r="S278" s="54"/>
      <c r="T278" s="54"/>
      <c r="U278" s="54"/>
    </row>
    <row r="279" ht="12.75" customHeight="1">
      <c r="A279" s="54"/>
      <c r="B279" s="54"/>
      <c r="C279" s="54"/>
      <c r="D279" s="54"/>
      <c r="E279" s="54"/>
      <c r="F279" s="54"/>
      <c r="G279" s="54"/>
      <c r="H279" s="54"/>
      <c r="I279" s="54"/>
      <c r="J279" s="54"/>
      <c r="K279" s="54"/>
      <c r="L279" s="54"/>
      <c r="M279" s="56"/>
      <c r="N279" s="56"/>
      <c r="O279" s="54"/>
      <c r="P279" s="57"/>
      <c r="Q279" s="54"/>
      <c r="R279" s="56"/>
      <c r="S279" s="54"/>
      <c r="T279" s="54"/>
      <c r="U279" s="54"/>
    </row>
    <row r="280" ht="12.75" customHeight="1">
      <c r="A280" s="54"/>
      <c r="B280" s="54"/>
      <c r="C280" s="54"/>
      <c r="D280" s="54"/>
      <c r="E280" s="54"/>
      <c r="F280" s="54"/>
      <c r="G280" s="54"/>
      <c r="H280" s="54"/>
      <c r="I280" s="54"/>
      <c r="J280" s="54"/>
      <c r="K280" s="54"/>
      <c r="L280" s="54"/>
      <c r="M280" s="56"/>
      <c r="N280" s="56"/>
      <c r="O280" s="54"/>
      <c r="P280" s="57"/>
      <c r="Q280" s="54"/>
      <c r="R280" s="56"/>
      <c r="S280" s="54"/>
      <c r="T280" s="54"/>
      <c r="U280" s="54"/>
    </row>
    <row r="281" ht="12.75" customHeight="1">
      <c r="A281" s="54"/>
      <c r="B281" s="54"/>
      <c r="C281" s="54"/>
      <c r="D281" s="54"/>
      <c r="E281" s="54"/>
      <c r="F281" s="54"/>
      <c r="G281" s="54"/>
      <c r="H281" s="54"/>
      <c r="I281" s="54"/>
      <c r="J281" s="54"/>
      <c r="K281" s="54"/>
      <c r="L281" s="54"/>
      <c r="M281" s="56"/>
      <c r="N281" s="56"/>
      <c r="O281" s="54"/>
      <c r="P281" s="57"/>
      <c r="Q281" s="54"/>
      <c r="R281" s="56"/>
      <c r="S281" s="54"/>
      <c r="T281" s="54"/>
      <c r="U281" s="54"/>
    </row>
    <row r="282" ht="12.75" customHeight="1">
      <c r="A282" s="54"/>
      <c r="B282" s="54"/>
      <c r="C282" s="54"/>
      <c r="D282" s="54"/>
      <c r="E282" s="54"/>
      <c r="F282" s="54"/>
      <c r="G282" s="54"/>
      <c r="H282" s="54"/>
      <c r="I282" s="54"/>
      <c r="J282" s="54"/>
      <c r="K282" s="54"/>
      <c r="L282" s="54"/>
      <c r="M282" s="56"/>
      <c r="N282" s="56"/>
      <c r="O282" s="54"/>
      <c r="P282" s="57"/>
      <c r="Q282" s="54"/>
      <c r="R282" s="56"/>
      <c r="S282" s="54"/>
      <c r="T282" s="54"/>
      <c r="U282" s="54"/>
    </row>
    <row r="283" ht="12.75" customHeight="1">
      <c r="A283" s="54"/>
      <c r="B283" s="54"/>
      <c r="C283" s="54"/>
      <c r="D283" s="54"/>
      <c r="E283" s="54"/>
      <c r="F283" s="54"/>
      <c r="G283" s="54"/>
      <c r="H283" s="54"/>
      <c r="I283" s="54"/>
      <c r="J283" s="54"/>
      <c r="K283" s="54"/>
      <c r="L283" s="54"/>
      <c r="M283" s="56"/>
      <c r="N283" s="56"/>
      <c r="O283" s="54"/>
      <c r="P283" s="57"/>
      <c r="Q283" s="54"/>
      <c r="R283" s="56"/>
      <c r="S283" s="54"/>
      <c r="T283" s="54"/>
      <c r="U283" s="54"/>
    </row>
    <row r="284" ht="12.75" customHeight="1">
      <c r="A284" s="54"/>
      <c r="B284" s="54"/>
      <c r="C284" s="54"/>
      <c r="D284" s="54"/>
      <c r="E284" s="54"/>
      <c r="F284" s="54"/>
      <c r="G284" s="54"/>
      <c r="H284" s="54"/>
      <c r="I284" s="54"/>
      <c r="J284" s="54"/>
      <c r="K284" s="54"/>
      <c r="L284" s="54"/>
      <c r="M284" s="56"/>
      <c r="N284" s="56"/>
      <c r="O284" s="54"/>
      <c r="P284" s="57"/>
      <c r="Q284" s="54"/>
      <c r="R284" s="56"/>
      <c r="S284" s="54"/>
      <c r="T284" s="54"/>
      <c r="U284" s="54"/>
    </row>
    <row r="285" ht="12.75" customHeight="1">
      <c r="A285" s="54"/>
      <c r="B285" s="54"/>
      <c r="C285" s="54"/>
      <c r="D285" s="54"/>
      <c r="E285" s="54"/>
      <c r="F285" s="54"/>
      <c r="G285" s="54"/>
      <c r="H285" s="54"/>
      <c r="I285" s="54"/>
      <c r="J285" s="54"/>
      <c r="K285" s="54"/>
      <c r="L285" s="54"/>
      <c r="M285" s="56"/>
      <c r="N285" s="56"/>
      <c r="O285" s="54"/>
      <c r="P285" s="57"/>
      <c r="Q285" s="54"/>
      <c r="R285" s="56"/>
      <c r="S285" s="54"/>
      <c r="T285" s="54"/>
      <c r="U285" s="54"/>
    </row>
    <row r="286" ht="12.75" customHeight="1">
      <c r="A286" s="54"/>
      <c r="B286" s="54"/>
      <c r="C286" s="54"/>
      <c r="D286" s="54"/>
      <c r="E286" s="54"/>
      <c r="F286" s="54"/>
      <c r="G286" s="54"/>
      <c r="H286" s="54"/>
      <c r="I286" s="54"/>
      <c r="J286" s="54"/>
      <c r="K286" s="54"/>
      <c r="L286" s="54"/>
      <c r="M286" s="56"/>
      <c r="N286" s="56"/>
      <c r="O286" s="54"/>
      <c r="P286" s="57"/>
      <c r="Q286" s="54"/>
      <c r="R286" s="56"/>
      <c r="S286" s="54"/>
      <c r="T286" s="54"/>
      <c r="U286" s="54"/>
    </row>
    <row r="287" ht="12.75" customHeight="1">
      <c r="A287" s="54"/>
      <c r="B287" s="54"/>
      <c r="C287" s="54"/>
      <c r="D287" s="54"/>
      <c r="E287" s="54"/>
      <c r="F287" s="54"/>
      <c r="G287" s="54"/>
      <c r="H287" s="54"/>
      <c r="I287" s="54"/>
      <c r="J287" s="54"/>
      <c r="K287" s="54"/>
      <c r="L287" s="54"/>
      <c r="M287" s="56"/>
      <c r="N287" s="56"/>
      <c r="O287" s="54"/>
      <c r="P287" s="57"/>
      <c r="Q287" s="54"/>
      <c r="R287" s="56"/>
      <c r="S287" s="54"/>
      <c r="T287" s="54"/>
      <c r="U287" s="54"/>
    </row>
    <row r="288" ht="12.75" customHeight="1">
      <c r="A288" s="54"/>
      <c r="B288" s="54"/>
      <c r="C288" s="54"/>
      <c r="D288" s="54"/>
      <c r="E288" s="54"/>
      <c r="F288" s="54"/>
      <c r="G288" s="54"/>
      <c r="H288" s="54"/>
      <c r="I288" s="54"/>
      <c r="J288" s="54"/>
      <c r="K288" s="54"/>
      <c r="L288" s="54"/>
      <c r="M288" s="56"/>
      <c r="N288" s="56"/>
      <c r="O288" s="54"/>
      <c r="P288" s="57"/>
      <c r="Q288" s="54"/>
      <c r="R288" s="56"/>
      <c r="S288" s="54"/>
      <c r="T288" s="54"/>
      <c r="U288" s="54"/>
    </row>
    <row r="289" ht="12.75" customHeight="1">
      <c r="A289" s="54"/>
      <c r="B289" s="54"/>
      <c r="C289" s="54"/>
      <c r="D289" s="54"/>
      <c r="E289" s="54"/>
      <c r="F289" s="54"/>
      <c r="G289" s="54"/>
      <c r="H289" s="54"/>
      <c r="I289" s="54"/>
      <c r="J289" s="54"/>
      <c r="K289" s="54"/>
      <c r="L289" s="54"/>
      <c r="M289" s="56"/>
      <c r="N289" s="56"/>
      <c r="O289" s="54"/>
      <c r="P289" s="57"/>
      <c r="Q289" s="54"/>
      <c r="R289" s="56"/>
      <c r="S289" s="54"/>
      <c r="T289" s="54"/>
      <c r="U289" s="54"/>
    </row>
    <row r="290" ht="12.75" customHeight="1">
      <c r="A290" s="54"/>
      <c r="B290" s="54"/>
      <c r="C290" s="54"/>
      <c r="D290" s="54"/>
      <c r="E290" s="54"/>
      <c r="F290" s="54"/>
      <c r="G290" s="54"/>
      <c r="H290" s="54"/>
      <c r="I290" s="54"/>
      <c r="J290" s="54"/>
      <c r="K290" s="54"/>
      <c r="L290" s="54"/>
      <c r="M290" s="56"/>
      <c r="N290" s="56"/>
      <c r="O290" s="54"/>
      <c r="P290" s="57"/>
      <c r="Q290" s="54"/>
      <c r="R290" s="56"/>
      <c r="S290" s="54"/>
      <c r="T290" s="54"/>
      <c r="U290" s="54"/>
    </row>
    <row r="291" ht="12.75" customHeight="1">
      <c r="A291" s="54"/>
      <c r="B291" s="54"/>
      <c r="C291" s="54"/>
      <c r="D291" s="54"/>
      <c r="E291" s="54"/>
      <c r="F291" s="54"/>
      <c r="G291" s="54"/>
      <c r="H291" s="54"/>
      <c r="I291" s="54"/>
      <c r="J291" s="54"/>
      <c r="K291" s="54"/>
      <c r="L291" s="54"/>
      <c r="M291" s="56"/>
      <c r="N291" s="56"/>
      <c r="O291" s="54"/>
      <c r="P291" s="57"/>
      <c r="Q291" s="54"/>
      <c r="R291" s="56"/>
      <c r="S291" s="54"/>
      <c r="T291" s="54"/>
      <c r="U291" s="54"/>
    </row>
    <row r="292" ht="12.75" customHeight="1">
      <c r="A292" s="54"/>
      <c r="B292" s="54"/>
      <c r="C292" s="54"/>
      <c r="D292" s="54"/>
      <c r="E292" s="54"/>
      <c r="F292" s="54"/>
      <c r="G292" s="54"/>
      <c r="H292" s="54"/>
      <c r="I292" s="54"/>
      <c r="J292" s="54"/>
      <c r="K292" s="54"/>
      <c r="L292" s="54"/>
      <c r="M292" s="56"/>
      <c r="N292" s="56"/>
      <c r="O292" s="54"/>
      <c r="P292" s="57"/>
      <c r="Q292" s="54"/>
      <c r="R292" s="56"/>
      <c r="S292" s="54"/>
      <c r="T292" s="54"/>
      <c r="U292" s="54"/>
    </row>
    <row r="293" ht="12.75" customHeight="1">
      <c r="A293" s="54"/>
      <c r="B293" s="54"/>
      <c r="C293" s="54"/>
      <c r="D293" s="54"/>
      <c r="E293" s="54"/>
      <c r="F293" s="54"/>
      <c r="G293" s="54"/>
      <c r="H293" s="54"/>
      <c r="I293" s="54"/>
      <c r="J293" s="54"/>
      <c r="K293" s="54"/>
      <c r="L293" s="54"/>
      <c r="M293" s="56"/>
      <c r="N293" s="56"/>
      <c r="O293" s="54"/>
      <c r="P293" s="57"/>
      <c r="Q293" s="54"/>
      <c r="R293" s="56"/>
      <c r="S293" s="54"/>
      <c r="T293" s="54"/>
      <c r="U293" s="54"/>
    </row>
    <row r="294" ht="12.75" customHeight="1">
      <c r="A294" s="54"/>
      <c r="B294" s="54"/>
      <c r="C294" s="54"/>
      <c r="D294" s="54"/>
      <c r="E294" s="54"/>
      <c r="F294" s="54"/>
      <c r="G294" s="54"/>
      <c r="H294" s="54"/>
      <c r="I294" s="54"/>
      <c r="J294" s="54"/>
      <c r="K294" s="54"/>
      <c r="L294" s="54"/>
      <c r="M294" s="56"/>
      <c r="N294" s="56"/>
      <c r="O294" s="54"/>
      <c r="P294" s="57"/>
      <c r="Q294" s="54"/>
      <c r="R294" s="56"/>
      <c r="S294" s="54"/>
      <c r="T294" s="54"/>
      <c r="U294" s="54"/>
    </row>
    <row r="295" ht="12.75" customHeight="1">
      <c r="A295" s="54"/>
      <c r="B295" s="54"/>
      <c r="C295" s="54"/>
      <c r="D295" s="54"/>
      <c r="E295" s="54"/>
      <c r="F295" s="54"/>
      <c r="G295" s="54"/>
      <c r="H295" s="54"/>
      <c r="I295" s="54"/>
      <c r="J295" s="54"/>
      <c r="K295" s="54"/>
      <c r="L295" s="54"/>
      <c r="M295" s="56"/>
      <c r="N295" s="56"/>
      <c r="O295" s="54"/>
      <c r="P295" s="57"/>
      <c r="Q295" s="54"/>
      <c r="R295" s="56"/>
      <c r="S295" s="54"/>
      <c r="T295" s="54"/>
      <c r="U295" s="54"/>
    </row>
    <row r="296" ht="12.75" customHeight="1">
      <c r="A296" s="54"/>
      <c r="B296" s="54"/>
      <c r="C296" s="54"/>
      <c r="D296" s="54"/>
      <c r="E296" s="54"/>
      <c r="F296" s="54"/>
      <c r="G296" s="54"/>
      <c r="H296" s="54"/>
      <c r="I296" s="54"/>
      <c r="J296" s="54"/>
      <c r="K296" s="54"/>
      <c r="L296" s="54"/>
      <c r="M296" s="56"/>
      <c r="N296" s="56"/>
      <c r="O296" s="54"/>
      <c r="P296" s="57"/>
      <c r="Q296" s="54"/>
      <c r="R296" s="56"/>
      <c r="S296" s="54"/>
      <c r="T296" s="54"/>
      <c r="U296" s="54"/>
    </row>
    <row r="297" ht="12.75" customHeight="1">
      <c r="A297" s="54"/>
      <c r="B297" s="54"/>
      <c r="C297" s="54"/>
      <c r="D297" s="54"/>
      <c r="E297" s="54"/>
      <c r="F297" s="54"/>
      <c r="G297" s="54"/>
      <c r="H297" s="54"/>
      <c r="I297" s="54"/>
      <c r="J297" s="54"/>
      <c r="K297" s="54"/>
      <c r="L297" s="54"/>
      <c r="M297" s="56"/>
      <c r="N297" s="56"/>
      <c r="O297" s="54"/>
      <c r="P297" s="57"/>
      <c r="Q297" s="54"/>
      <c r="R297" s="56"/>
      <c r="S297" s="54"/>
      <c r="T297" s="54"/>
      <c r="U297" s="54"/>
    </row>
    <row r="298" ht="12.75" customHeight="1">
      <c r="A298" s="54"/>
      <c r="B298" s="54"/>
      <c r="C298" s="54"/>
      <c r="D298" s="54"/>
      <c r="E298" s="54"/>
      <c r="F298" s="54"/>
      <c r="G298" s="54"/>
      <c r="H298" s="54"/>
      <c r="I298" s="54"/>
      <c r="J298" s="54"/>
      <c r="K298" s="54"/>
      <c r="L298" s="54"/>
      <c r="M298" s="56"/>
      <c r="N298" s="56"/>
      <c r="O298" s="54"/>
      <c r="P298" s="57"/>
      <c r="Q298" s="54"/>
      <c r="R298" s="56"/>
      <c r="S298" s="54"/>
      <c r="T298" s="54"/>
      <c r="U298" s="54"/>
    </row>
    <row r="299" ht="12.75" customHeight="1">
      <c r="A299" s="54"/>
      <c r="B299" s="54"/>
      <c r="C299" s="54"/>
      <c r="D299" s="54"/>
      <c r="E299" s="54"/>
      <c r="F299" s="54"/>
      <c r="G299" s="54"/>
      <c r="H299" s="54"/>
      <c r="I299" s="54"/>
      <c r="J299" s="54"/>
      <c r="K299" s="54"/>
      <c r="L299" s="54"/>
      <c r="M299" s="56"/>
      <c r="N299" s="56"/>
      <c r="O299" s="54"/>
      <c r="P299" s="57"/>
      <c r="Q299" s="54"/>
      <c r="R299" s="56"/>
      <c r="S299" s="54"/>
      <c r="T299" s="54"/>
      <c r="U299" s="54"/>
    </row>
    <row r="300" ht="12.75" customHeight="1">
      <c r="A300" s="54"/>
      <c r="B300" s="54"/>
      <c r="C300" s="54"/>
      <c r="D300" s="54"/>
      <c r="E300" s="54"/>
      <c r="F300" s="54"/>
      <c r="G300" s="54"/>
      <c r="H300" s="54"/>
      <c r="I300" s="54"/>
      <c r="J300" s="54"/>
      <c r="K300" s="54"/>
      <c r="L300" s="54"/>
      <c r="M300" s="56"/>
      <c r="N300" s="56"/>
      <c r="O300" s="54"/>
      <c r="P300" s="57"/>
      <c r="Q300" s="54"/>
      <c r="R300" s="56"/>
      <c r="S300" s="54"/>
      <c r="T300" s="54"/>
      <c r="U300" s="54"/>
    </row>
    <row r="301" ht="12.75" customHeight="1">
      <c r="A301" s="54"/>
      <c r="B301" s="54"/>
      <c r="C301" s="54"/>
      <c r="D301" s="54"/>
      <c r="E301" s="54"/>
      <c r="F301" s="54"/>
      <c r="G301" s="54"/>
      <c r="H301" s="54"/>
      <c r="I301" s="54"/>
      <c r="J301" s="54"/>
      <c r="K301" s="54"/>
      <c r="L301" s="54"/>
      <c r="M301" s="56"/>
      <c r="N301" s="56"/>
      <c r="O301" s="54"/>
      <c r="P301" s="57"/>
      <c r="Q301" s="54"/>
      <c r="R301" s="56"/>
      <c r="S301" s="54"/>
      <c r="T301" s="54"/>
      <c r="U301" s="54"/>
    </row>
    <row r="302" ht="12.75" customHeight="1">
      <c r="A302" s="54"/>
      <c r="B302" s="54"/>
      <c r="C302" s="54"/>
      <c r="D302" s="54"/>
      <c r="E302" s="54"/>
      <c r="F302" s="54"/>
      <c r="G302" s="54"/>
      <c r="H302" s="54"/>
      <c r="I302" s="54"/>
      <c r="J302" s="54"/>
      <c r="K302" s="54"/>
      <c r="L302" s="54"/>
      <c r="M302" s="56"/>
      <c r="N302" s="56"/>
      <c r="O302" s="54"/>
      <c r="P302" s="57"/>
      <c r="Q302" s="54"/>
      <c r="R302" s="56"/>
      <c r="S302" s="54"/>
      <c r="T302" s="54"/>
      <c r="U302" s="54"/>
    </row>
    <row r="303" ht="12.75" customHeight="1">
      <c r="A303" s="54"/>
      <c r="B303" s="54"/>
      <c r="C303" s="54"/>
      <c r="D303" s="54"/>
      <c r="E303" s="54"/>
      <c r="F303" s="54"/>
      <c r="G303" s="54"/>
      <c r="H303" s="54"/>
      <c r="I303" s="54"/>
      <c r="J303" s="54"/>
      <c r="K303" s="54"/>
      <c r="L303" s="54"/>
      <c r="M303" s="56"/>
      <c r="N303" s="56"/>
      <c r="O303" s="54"/>
      <c r="P303" s="57"/>
      <c r="Q303" s="54"/>
      <c r="R303" s="56"/>
      <c r="S303" s="54"/>
      <c r="T303" s="54"/>
      <c r="U303" s="54"/>
    </row>
    <row r="304" ht="12.75" customHeight="1">
      <c r="A304" s="54"/>
      <c r="B304" s="54"/>
      <c r="C304" s="54"/>
      <c r="D304" s="54"/>
      <c r="E304" s="54"/>
      <c r="F304" s="54"/>
      <c r="G304" s="54"/>
      <c r="H304" s="54"/>
      <c r="I304" s="54"/>
      <c r="J304" s="54"/>
      <c r="K304" s="54"/>
      <c r="L304" s="54"/>
      <c r="M304" s="56"/>
      <c r="N304" s="56"/>
      <c r="O304" s="54"/>
      <c r="P304" s="57"/>
      <c r="Q304" s="54"/>
      <c r="R304" s="56"/>
      <c r="S304" s="54"/>
      <c r="T304" s="54"/>
      <c r="U304" s="54"/>
    </row>
    <row r="305" ht="12.75" customHeight="1">
      <c r="A305" s="54"/>
      <c r="B305" s="54"/>
      <c r="C305" s="54"/>
      <c r="D305" s="54"/>
      <c r="E305" s="54"/>
      <c r="F305" s="54"/>
      <c r="G305" s="54"/>
      <c r="H305" s="54"/>
      <c r="I305" s="54"/>
      <c r="J305" s="54"/>
      <c r="K305" s="54"/>
      <c r="L305" s="54"/>
      <c r="M305" s="56"/>
      <c r="N305" s="56"/>
      <c r="O305" s="54"/>
      <c r="P305" s="57"/>
      <c r="Q305" s="54"/>
      <c r="R305" s="56"/>
      <c r="S305" s="54"/>
      <c r="T305" s="54"/>
      <c r="U305" s="54"/>
    </row>
    <row r="306" ht="12.75" customHeight="1">
      <c r="A306" s="54"/>
      <c r="B306" s="54"/>
      <c r="C306" s="54"/>
      <c r="D306" s="54"/>
      <c r="E306" s="54"/>
      <c r="F306" s="54"/>
      <c r="G306" s="54"/>
      <c r="H306" s="54"/>
      <c r="I306" s="54"/>
      <c r="J306" s="54"/>
      <c r="K306" s="54"/>
      <c r="L306" s="54"/>
      <c r="M306" s="56"/>
      <c r="N306" s="56"/>
      <c r="O306" s="54"/>
      <c r="P306" s="57"/>
      <c r="Q306" s="54"/>
      <c r="R306" s="56"/>
      <c r="S306" s="54"/>
      <c r="T306" s="54"/>
      <c r="U306" s="54"/>
    </row>
    <row r="307" ht="12.75" customHeight="1">
      <c r="A307" s="54"/>
      <c r="B307" s="54"/>
      <c r="C307" s="54"/>
      <c r="D307" s="54"/>
      <c r="E307" s="54"/>
      <c r="F307" s="54"/>
      <c r="G307" s="54"/>
      <c r="H307" s="54"/>
      <c r="I307" s="54"/>
      <c r="J307" s="54"/>
      <c r="K307" s="54"/>
      <c r="L307" s="54"/>
      <c r="M307" s="56"/>
      <c r="N307" s="56"/>
      <c r="O307" s="54"/>
      <c r="P307" s="57"/>
      <c r="Q307" s="54"/>
      <c r="R307" s="56"/>
      <c r="S307" s="54"/>
      <c r="T307" s="54"/>
      <c r="U307" s="54"/>
    </row>
    <row r="308" ht="12.75" customHeight="1">
      <c r="A308" s="54"/>
      <c r="B308" s="54"/>
      <c r="C308" s="54"/>
      <c r="D308" s="54"/>
      <c r="E308" s="54"/>
      <c r="F308" s="54"/>
      <c r="G308" s="54"/>
      <c r="H308" s="54"/>
      <c r="I308" s="54"/>
      <c r="J308" s="54"/>
      <c r="K308" s="54"/>
      <c r="L308" s="54"/>
      <c r="M308" s="56"/>
      <c r="N308" s="56"/>
      <c r="O308" s="54"/>
      <c r="P308" s="57"/>
      <c r="Q308" s="54"/>
      <c r="R308" s="56"/>
      <c r="S308" s="54"/>
      <c r="T308" s="54"/>
      <c r="U308" s="54"/>
    </row>
    <row r="309" ht="12.75" customHeight="1">
      <c r="A309" s="54"/>
      <c r="B309" s="54"/>
      <c r="C309" s="54"/>
      <c r="D309" s="54"/>
      <c r="E309" s="54"/>
      <c r="F309" s="54"/>
      <c r="G309" s="54"/>
      <c r="H309" s="54"/>
      <c r="I309" s="54"/>
      <c r="J309" s="54"/>
      <c r="K309" s="54"/>
      <c r="L309" s="54"/>
      <c r="M309" s="56"/>
      <c r="N309" s="56"/>
      <c r="O309" s="54"/>
      <c r="P309" s="57"/>
      <c r="Q309" s="54"/>
      <c r="R309" s="56"/>
      <c r="S309" s="54"/>
      <c r="T309" s="54"/>
      <c r="U309" s="54"/>
    </row>
    <row r="310" ht="12.75" customHeight="1">
      <c r="A310" s="54"/>
      <c r="B310" s="54"/>
      <c r="C310" s="54"/>
      <c r="D310" s="54"/>
      <c r="E310" s="54"/>
      <c r="F310" s="54"/>
      <c r="G310" s="54"/>
      <c r="H310" s="54"/>
      <c r="I310" s="54"/>
      <c r="J310" s="54"/>
      <c r="K310" s="54"/>
      <c r="L310" s="54"/>
      <c r="M310" s="56"/>
      <c r="N310" s="56"/>
      <c r="O310" s="54"/>
      <c r="P310" s="57"/>
      <c r="Q310" s="54"/>
      <c r="R310" s="56"/>
      <c r="S310" s="54"/>
      <c r="T310" s="54"/>
      <c r="U310" s="54"/>
    </row>
    <row r="311" ht="12.75" customHeight="1">
      <c r="A311" s="54"/>
      <c r="B311" s="54"/>
      <c r="C311" s="54"/>
      <c r="D311" s="54"/>
      <c r="E311" s="54"/>
      <c r="F311" s="54"/>
      <c r="G311" s="54"/>
      <c r="H311" s="54"/>
      <c r="I311" s="54"/>
      <c r="J311" s="54"/>
      <c r="K311" s="54"/>
      <c r="L311" s="54"/>
      <c r="M311" s="56"/>
      <c r="N311" s="56"/>
      <c r="O311" s="54"/>
      <c r="P311" s="57"/>
      <c r="Q311" s="54"/>
      <c r="R311" s="56"/>
      <c r="S311" s="54"/>
      <c r="T311" s="54"/>
      <c r="U311" s="54"/>
    </row>
    <row r="312" ht="12.75" customHeight="1">
      <c r="A312" s="54"/>
      <c r="B312" s="54"/>
      <c r="C312" s="54"/>
      <c r="D312" s="54"/>
      <c r="E312" s="54"/>
      <c r="F312" s="54"/>
      <c r="G312" s="54"/>
      <c r="H312" s="54"/>
      <c r="I312" s="54"/>
      <c r="J312" s="54"/>
      <c r="K312" s="54"/>
      <c r="L312" s="54"/>
      <c r="M312" s="56"/>
      <c r="N312" s="56"/>
      <c r="O312" s="54"/>
      <c r="P312" s="57"/>
      <c r="Q312" s="54"/>
      <c r="R312" s="56"/>
      <c r="S312" s="54"/>
      <c r="T312" s="54"/>
      <c r="U312" s="54"/>
    </row>
    <row r="313" ht="12.75" customHeight="1">
      <c r="A313" s="54"/>
      <c r="B313" s="54"/>
      <c r="C313" s="54"/>
      <c r="D313" s="54"/>
      <c r="E313" s="54"/>
      <c r="F313" s="54"/>
      <c r="G313" s="54"/>
      <c r="H313" s="54"/>
      <c r="I313" s="54"/>
      <c r="J313" s="54"/>
      <c r="K313" s="54"/>
      <c r="L313" s="54"/>
      <c r="M313" s="56"/>
      <c r="N313" s="56"/>
      <c r="O313" s="54"/>
      <c r="P313" s="57"/>
      <c r="Q313" s="54"/>
      <c r="R313" s="56"/>
      <c r="S313" s="54"/>
      <c r="T313" s="54"/>
      <c r="U313" s="54"/>
    </row>
    <row r="314" ht="12.75" customHeight="1">
      <c r="A314" s="54"/>
      <c r="B314" s="54"/>
      <c r="C314" s="54"/>
      <c r="D314" s="54"/>
      <c r="E314" s="54"/>
      <c r="F314" s="54"/>
      <c r="G314" s="54"/>
      <c r="H314" s="54"/>
      <c r="I314" s="54"/>
      <c r="J314" s="54"/>
      <c r="K314" s="54"/>
      <c r="L314" s="54"/>
      <c r="M314" s="56"/>
      <c r="N314" s="56"/>
      <c r="O314" s="54"/>
      <c r="P314" s="57"/>
      <c r="Q314" s="54"/>
      <c r="R314" s="56"/>
      <c r="S314" s="54"/>
      <c r="T314" s="54"/>
      <c r="U314" s="54"/>
    </row>
    <row r="315" ht="12.75" customHeight="1">
      <c r="A315" s="54"/>
      <c r="B315" s="54"/>
      <c r="C315" s="54"/>
      <c r="D315" s="54"/>
      <c r="E315" s="54"/>
      <c r="F315" s="54"/>
      <c r="G315" s="54"/>
      <c r="H315" s="54"/>
      <c r="I315" s="54"/>
      <c r="J315" s="54"/>
      <c r="K315" s="54"/>
      <c r="L315" s="54"/>
      <c r="M315" s="56"/>
      <c r="N315" s="56"/>
      <c r="O315" s="54"/>
      <c r="P315" s="57"/>
      <c r="Q315" s="54"/>
      <c r="R315" s="56"/>
      <c r="S315" s="54"/>
      <c r="T315" s="54"/>
      <c r="U315" s="54"/>
    </row>
    <row r="316" ht="12.75" customHeight="1">
      <c r="A316" s="54"/>
      <c r="B316" s="54"/>
      <c r="C316" s="54"/>
      <c r="D316" s="54"/>
      <c r="E316" s="54"/>
      <c r="F316" s="54"/>
      <c r="G316" s="54"/>
      <c r="H316" s="54"/>
      <c r="I316" s="54"/>
      <c r="J316" s="54"/>
      <c r="K316" s="54"/>
      <c r="L316" s="54"/>
      <c r="M316" s="56"/>
      <c r="N316" s="56"/>
      <c r="O316" s="54"/>
      <c r="P316" s="57"/>
      <c r="Q316" s="54"/>
      <c r="R316" s="56"/>
      <c r="S316" s="54"/>
      <c r="T316" s="54"/>
      <c r="U316" s="54"/>
    </row>
    <row r="317" ht="12.75" customHeight="1">
      <c r="A317" s="54"/>
      <c r="B317" s="54"/>
      <c r="C317" s="54"/>
      <c r="D317" s="54"/>
      <c r="E317" s="54"/>
      <c r="F317" s="54"/>
      <c r="G317" s="54"/>
      <c r="H317" s="54"/>
      <c r="I317" s="54"/>
      <c r="J317" s="54"/>
      <c r="K317" s="54"/>
      <c r="L317" s="54"/>
      <c r="M317" s="56"/>
      <c r="N317" s="56"/>
      <c r="O317" s="54"/>
      <c r="P317" s="57"/>
      <c r="Q317" s="54"/>
      <c r="R317" s="56"/>
      <c r="S317" s="54"/>
      <c r="T317" s="54"/>
      <c r="U317" s="54"/>
    </row>
    <row r="318" ht="12.75" customHeight="1">
      <c r="A318" s="54"/>
      <c r="B318" s="54"/>
      <c r="C318" s="54"/>
      <c r="D318" s="54"/>
      <c r="E318" s="54"/>
      <c r="F318" s="54"/>
      <c r="G318" s="54"/>
      <c r="H318" s="54"/>
      <c r="I318" s="54"/>
      <c r="J318" s="54"/>
      <c r="K318" s="54"/>
      <c r="L318" s="54"/>
      <c r="M318" s="56"/>
      <c r="N318" s="56"/>
      <c r="O318" s="54"/>
      <c r="P318" s="57"/>
      <c r="Q318" s="54"/>
      <c r="R318" s="56"/>
      <c r="S318" s="54"/>
      <c r="T318" s="54"/>
      <c r="U318" s="54"/>
    </row>
    <row r="319" ht="12.75" customHeight="1">
      <c r="A319" s="54"/>
      <c r="B319" s="54"/>
      <c r="C319" s="54"/>
      <c r="D319" s="54"/>
      <c r="E319" s="54"/>
      <c r="F319" s="54"/>
      <c r="G319" s="54"/>
      <c r="H319" s="54"/>
      <c r="I319" s="54"/>
      <c r="J319" s="54"/>
      <c r="K319" s="54"/>
      <c r="L319" s="54"/>
      <c r="M319" s="56"/>
      <c r="N319" s="56"/>
      <c r="O319" s="54"/>
      <c r="P319" s="57"/>
      <c r="Q319" s="54"/>
      <c r="R319" s="56"/>
      <c r="S319" s="54"/>
      <c r="T319" s="54"/>
      <c r="U319" s="54"/>
    </row>
    <row r="320" ht="12.75" customHeight="1">
      <c r="A320" s="54"/>
      <c r="B320" s="54"/>
      <c r="C320" s="54"/>
      <c r="D320" s="54"/>
      <c r="E320" s="54"/>
      <c r="F320" s="54"/>
      <c r="G320" s="54"/>
      <c r="H320" s="54"/>
      <c r="I320" s="54"/>
      <c r="J320" s="54"/>
      <c r="K320" s="54"/>
      <c r="L320" s="54"/>
      <c r="M320" s="56"/>
      <c r="N320" s="56"/>
      <c r="O320" s="54"/>
      <c r="P320" s="57"/>
      <c r="Q320" s="54"/>
      <c r="R320" s="56"/>
      <c r="S320" s="54"/>
      <c r="T320" s="54"/>
      <c r="U320" s="54"/>
    </row>
    <row r="321" ht="12.75" customHeight="1">
      <c r="A321" s="54"/>
      <c r="B321" s="54"/>
      <c r="C321" s="54"/>
      <c r="D321" s="54"/>
      <c r="E321" s="54"/>
      <c r="F321" s="54"/>
      <c r="G321" s="54"/>
      <c r="H321" s="54"/>
      <c r="I321" s="54"/>
      <c r="J321" s="54"/>
      <c r="K321" s="54"/>
      <c r="L321" s="54"/>
      <c r="M321" s="56"/>
      <c r="N321" s="56"/>
      <c r="O321" s="54"/>
      <c r="P321" s="57"/>
      <c r="Q321" s="54"/>
      <c r="R321" s="56"/>
      <c r="S321" s="54"/>
      <c r="T321" s="54"/>
      <c r="U321" s="54"/>
    </row>
    <row r="322" ht="12.75" customHeight="1">
      <c r="A322" s="54"/>
      <c r="B322" s="54"/>
      <c r="C322" s="54"/>
      <c r="D322" s="54"/>
      <c r="E322" s="54"/>
      <c r="F322" s="54"/>
      <c r="G322" s="54"/>
      <c r="H322" s="54"/>
      <c r="I322" s="54"/>
      <c r="J322" s="54"/>
      <c r="K322" s="54"/>
      <c r="L322" s="54"/>
      <c r="M322" s="56"/>
      <c r="N322" s="56"/>
      <c r="O322" s="54"/>
      <c r="P322" s="57"/>
      <c r="Q322" s="54"/>
      <c r="R322" s="56"/>
      <c r="S322" s="54"/>
      <c r="T322" s="54"/>
      <c r="U322" s="54"/>
    </row>
    <row r="323" ht="12.75" customHeight="1">
      <c r="A323" s="54"/>
      <c r="B323" s="54"/>
      <c r="C323" s="54"/>
      <c r="D323" s="54"/>
      <c r="E323" s="54"/>
      <c r="F323" s="54"/>
      <c r="G323" s="54"/>
      <c r="H323" s="54"/>
      <c r="I323" s="54"/>
      <c r="J323" s="54"/>
      <c r="K323" s="54"/>
      <c r="L323" s="54"/>
      <c r="M323" s="56"/>
      <c r="N323" s="56"/>
      <c r="O323" s="54"/>
      <c r="P323" s="57"/>
      <c r="Q323" s="54"/>
      <c r="R323" s="56"/>
      <c r="S323" s="54"/>
      <c r="T323" s="54"/>
      <c r="U323" s="54"/>
    </row>
    <row r="324" ht="12.75" customHeight="1">
      <c r="A324" s="54"/>
      <c r="B324" s="54"/>
      <c r="C324" s="54"/>
      <c r="D324" s="54"/>
      <c r="E324" s="54"/>
      <c r="F324" s="54"/>
      <c r="G324" s="54"/>
      <c r="H324" s="54"/>
      <c r="I324" s="54"/>
      <c r="J324" s="54"/>
      <c r="K324" s="54"/>
      <c r="L324" s="54"/>
      <c r="M324" s="56"/>
      <c r="N324" s="56"/>
      <c r="O324" s="54"/>
      <c r="P324" s="57"/>
      <c r="Q324" s="54"/>
      <c r="R324" s="56"/>
      <c r="S324" s="54"/>
      <c r="T324" s="54"/>
      <c r="U324" s="54"/>
    </row>
    <row r="325" ht="12.75" customHeight="1">
      <c r="A325" s="54"/>
      <c r="B325" s="54"/>
      <c r="C325" s="54"/>
      <c r="D325" s="54"/>
      <c r="E325" s="54"/>
      <c r="F325" s="54"/>
      <c r="G325" s="54"/>
      <c r="H325" s="54"/>
      <c r="I325" s="54"/>
      <c r="J325" s="54"/>
      <c r="K325" s="54"/>
      <c r="L325" s="54"/>
      <c r="M325" s="56"/>
      <c r="N325" s="56"/>
      <c r="O325" s="54"/>
      <c r="P325" s="57"/>
      <c r="Q325" s="54"/>
      <c r="R325" s="56"/>
      <c r="S325" s="54"/>
      <c r="T325" s="54"/>
      <c r="U325" s="54"/>
    </row>
    <row r="326" ht="12.75" customHeight="1">
      <c r="A326" s="54"/>
      <c r="B326" s="54"/>
      <c r="C326" s="54"/>
      <c r="D326" s="54"/>
      <c r="E326" s="54"/>
      <c r="F326" s="54"/>
      <c r="G326" s="54"/>
      <c r="H326" s="54"/>
      <c r="I326" s="54"/>
      <c r="J326" s="54"/>
      <c r="K326" s="54"/>
      <c r="L326" s="54"/>
      <c r="M326" s="56"/>
      <c r="N326" s="56"/>
      <c r="O326" s="54"/>
      <c r="P326" s="57"/>
      <c r="Q326" s="54"/>
      <c r="R326" s="56"/>
      <c r="S326" s="54"/>
      <c r="T326" s="54"/>
      <c r="U326" s="54"/>
    </row>
    <row r="327" ht="12.75" customHeight="1">
      <c r="A327" s="54"/>
      <c r="B327" s="54"/>
      <c r="C327" s="54"/>
      <c r="D327" s="54"/>
      <c r="E327" s="54"/>
      <c r="F327" s="54"/>
      <c r="G327" s="54"/>
      <c r="H327" s="54"/>
      <c r="I327" s="54"/>
      <c r="J327" s="54"/>
      <c r="K327" s="54"/>
      <c r="L327" s="54"/>
      <c r="M327" s="56"/>
      <c r="N327" s="56"/>
      <c r="O327" s="54"/>
      <c r="P327" s="57"/>
      <c r="Q327" s="54"/>
      <c r="R327" s="56"/>
      <c r="S327" s="54"/>
      <c r="T327" s="54"/>
      <c r="U327" s="54"/>
    </row>
    <row r="328" ht="12.75" customHeight="1">
      <c r="A328" s="54"/>
      <c r="B328" s="54"/>
      <c r="C328" s="54"/>
      <c r="D328" s="54"/>
      <c r="E328" s="54"/>
      <c r="F328" s="54"/>
      <c r="G328" s="54"/>
      <c r="H328" s="54"/>
      <c r="I328" s="54"/>
      <c r="J328" s="54"/>
      <c r="K328" s="54"/>
      <c r="L328" s="54"/>
      <c r="M328" s="56"/>
      <c r="N328" s="56"/>
      <c r="O328" s="54"/>
      <c r="P328" s="57"/>
      <c r="Q328" s="54"/>
      <c r="R328" s="56"/>
      <c r="S328" s="54"/>
      <c r="T328" s="54"/>
      <c r="U328" s="54"/>
    </row>
    <row r="329" ht="12.75" customHeight="1">
      <c r="A329" s="54"/>
      <c r="B329" s="54"/>
      <c r="C329" s="54"/>
      <c r="D329" s="54"/>
      <c r="E329" s="54"/>
      <c r="F329" s="54"/>
      <c r="G329" s="54"/>
      <c r="H329" s="54"/>
      <c r="I329" s="54"/>
      <c r="J329" s="54"/>
      <c r="K329" s="54"/>
      <c r="L329" s="54"/>
      <c r="M329" s="56"/>
      <c r="N329" s="56"/>
      <c r="O329" s="54"/>
      <c r="P329" s="57"/>
      <c r="Q329" s="54"/>
      <c r="R329" s="56"/>
      <c r="S329" s="54"/>
      <c r="T329" s="54"/>
      <c r="U329" s="54"/>
    </row>
    <row r="330" ht="12.75" customHeight="1">
      <c r="A330" s="54"/>
      <c r="B330" s="54"/>
      <c r="C330" s="54"/>
      <c r="D330" s="54"/>
      <c r="E330" s="54"/>
      <c r="F330" s="54"/>
      <c r="G330" s="54"/>
      <c r="H330" s="54"/>
      <c r="I330" s="54"/>
      <c r="J330" s="54"/>
      <c r="K330" s="54"/>
      <c r="L330" s="54"/>
      <c r="M330" s="56"/>
      <c r="N330" s="56"/>
      <c r="O330" s="54"/>
      <c r="P330" s="57"/>
      <c r="Q330" s="54"/>
      <c r="R330" s="56"/>
      <c r="S330" s="54"/>
      <c r="T330" s="54"/>
      <c r="U330" s="54"/>
    </row>
    <row r="331" ht="12.75" customHeight="1">
      <c r="A331" s="54"/>
      <c r="B331" s="54"/>
      <c r="C331" s="54"/>
      <c r="D331" s="54"/>
      <c r="E331" s="54"/>
      <c r="F331" s="54"/>
      <c r="G331" s="54"/>
      <c r="H331" s="54"/>
      <c r="I331" s="54"/>
      <c r="J331" s="54"/>
      <c r="K331" s="54"/>
      <c r="L331" s="54"/>
      <c r="M331" s="56"/>
      <c r="N331" s="56"/>
      <c r="O331" s="54"/>
      <c r="P331" s="57"/>
      <c r="Q331" s="54"/>
      <c r="R331" s="56"/>
      <c r="S331" s="54"/>
      <c r="T331" s="54"/>
      <c r="U331" s="54"/>
    </row>
    <row r="332" ht="12.75" customHeight="1">
      <c r="A332" s="54"/>
      <c r="B332" s="54"/>
      <c r="C332" s="54"/>
      <c r="D332" s="54"/>
      <c r="E332" s="54"/>
      <c r="F332" s="54"/>
      <c r="G332" s="54"/>
      <c r="H332" s="54"/>
      <c r="I332" s="54"/>
      <c r="J332" s="54"/>
      <c r="K332" s="54"/>
      <c r="L332" s="54"/>
      <c r="M332" s="56"/>
      <c r="N332" s="56"/>
      <c r="O332" s="54"/>
      <c r="P332" s="57"/>
      <c r="Q332" s="54"/>
      <c r="R332" s="56"/>
      <c r="S332" s="54"/>
      <c r="T332" s="54"/>
      <c r="U332" s="54"/>
    </row>
    <row r="333" ht="12.75" customHeight="1">
      <c r="A333" s="54"/>
      <c r="B333" s="54"/>
      <c r="C333" s="54"/>
      <c r="D333" s="54"/>
      <c r="E333" s="54"/>
      <c r="F333" s="54"/>
      <c r="G333" s="54"/>
      <c r="H333" s="54"/>
      <c r="I333" s="54"/>
      <c r="J333" s="54"/>
      <c r="K333" s="54"/>
      <c r="L333" s="54"/>
      <c r="M333" s="56"/>
      <c r="N333" s="56"/>
      <c r="O333" s="54"/>
      <c r="P333" s="57"/>
      <c r="Q333" s="54"/>
      <c r="R333" s="56"/>
      <c r="S333" s="54"/>
      <c r="T333" s="54"/>
      <c r="U333" s="54"/>
    </row>
    <row r="334" ht="12.75" customHeight="1">
      <c r="A334" s="54"/>
      <c r="B334" s="54"/>
      <c r="C334" s="54"/>
      <c r="D334" s="54"/>
      <c r="E334" s="54"/>
      <c r="F334" s="54"/>
      <c r="G334" s="54"/>
      <c r="H334" s="54"/>
      <c r="I334" s="54"/>
      <c r="J334" s="54"/>
      <c r="K334" s="54"/>
      <c r="L334" s="54"/>
      <c r="M334" s="56"/>
      <c r="N334" s="56"/>
      <c r="O334" s="54"/>
      <c r="P334" s="57"/>
      <c r="Q334" s="54"/>
      <c r="R334" s="56"/>
      <c r="S334" s="54"/>
      <c r="T334" s="54"/>
      <c r="U334" s="54"/>
    </row>
    <row r="335" ht="12.75" customHeight="1">
      <c r="A335" s="54"/>
      <c r="B335" s="54"/>
      <c r="C335" s="54"/>
      <c r="D335" s="54"/>
      <c r="E335" s="54"/>
      <c r="F335" s="54"/>
      <c r="G335" s="54"/>
      <c r="H335" s="54"/>
      <c r="I335" s="54"/>
      <c r="J335" s="54"/>
      <c r="K335" s="54"/>
      <c r="L335" s="54"/>
      <c r="M335" s="56"/>
      <c r="N335" s="56"/>
      <c r="O335" s="54"/>
      <c r="P335" s="57"/>
      <c r="Q335" s="54"/>
      <c r="R335" s="56"/>
      <c r="S335" s="54"/>
      <c r="T335" s="54"/>
      <c r="U335" s="54"/>
    </row>
    <row r="336" ht="12.75" customHeight="1">
      <c r="A336" s="54"/>
      <c r="B336" s="54"/>
      <c r="C336" s="54"/>
      <c r="D336" s="54"/>
      <c r="E336" s="54"/>
      <c r="F336" s="54"/>
      <c r="G336" s="54"/>
      <c r="H336" s="54"/>
      <c r="I336" s="54"/>
      <c r="J336" s="54"/>
      <c r="K336" s="54"/>
      <c r="L336" s="54"/>
      <c r="M336" s="56"/>
      <c r="N336" s="56"/>
      <c r="O336" s="54"/>
      <c r="P336" s="57"/>
      <c r="Q336" s="54"/>
      <c r="R336" s="56"/>
      <c r="S336" s="54"/>
      <c r="T336" s="54"/>
      <c r="U336" s="54"/>
    </row>
    <row r="337" ht="12.75" customHeight="1">
      <c r="A337" s="54"/>
      <c r="B337" s="54"/>
      <c r="C337" s="54"/>
      <c r="D337" s="54"/>
      <c r="E337" s="54"/>
      <c r="F337" s="54"/>
      <c r="G337" s="54"/>
      <c r="H337" s="54"/>
      <c r="I337" s="54"/>
      <c r="J337" s="54"/>
      <c r="K337" s="54"/>
      <c r="L337" s="54"/>
      <c r="M337" s="56"/>
      <c r="N337" s="56"/>
      <c r="O337" s="54"/>
      <c r="P337" s="57"/>
      <c r="Q337" s="54"/>
      <c r="R337" s="56"/>
      <c r="S337" s="54"/>
      <c r="T337" s="54"/>
      <c r="U337" s="54"/>
    </row>
    <row r="338" ht="12.75" customHeight="1">
      <c r="A338" s="54"/>
      <c r="B338" s="54"/>
      <c r="C338" s="54"/>
      <c r="D338" s="54"/>
      <c r="E338" s="54"/>
      <c r="F338" s="54"/>
      <c r="G338" s="54"/>
      <c r="H338" s="54"/>
      <c r="I338" s="54"/>
      <c r="J338" s="54"/>
      <c r="K338" s="54"/>
      <c r="L338" s="54"/>
      <c r="M338" s="56"/>
      <c r="N338" s="56"/>
      <c r="O338" s="54"/>
      <c r="P338" s="57"/>
      <c r="Q338" s="54"/>
      <c r="R338" s="56"/>
      <c r="S338" s="54"/>
      <c r="T338" s="54"/>
      <c r="U338" s="54"/>
    </row>
    <row r="339" ht="12.75" customHeight="1">
      <c r="A339" s="54"/>
      <c r="B339" s="54"/>
      <c r="C339" s="54"/>
      <c r="D339" s="54"/>
      <c r="E339" s="54"/>
      <c r="F339" s="54"/>
      <c r="G339" s="54"/>
      <c r="H339" s="54"/>
      <c r="I339" s="54"/>
      <c r="J339" s="54"/>
      <c r="K339" s="54"/>
      <c r="L339" s="54"/>
      <c r="M339" s="56"/>
      <c r="N339" s="56"/>
      <c r="O339" s="54"/>
      <c r="P339" s="57"/>
      <c r="Q339" s="54"/>
      <c r="R339" s="56"/>
      <c r="S339" s="54"/>
      <c r="T339" s="54"/>
      <c r="U339" s="54"/>
    </row>
    <row r="340" ht="12.75" customHeight="1">
      <c r="A340" s="54"/>
      <c r="B340" s="54"/>
      <c r="C340" s="54"/>
      <c r="D340" s="54"/>
      <c r="E340" s="54"/>
      <c r="F340" s="54"/>
      <c r="G340" s="54"/>
      <c r="H340" s="54"/>
      <c r="I340" s="54"/>
      <c r="J340" s="54"/>
      <c r="K340" s="54"/>
      <c r="L340" s="54"/>
      <c r="M340" s="56"/>
      <c r="N340" s="56"/>
      <c r="O340" s="54"/>
      <c r="P340" s="57"/>
      <c r="Q340" s="54"/>
      <c r="R340" s="56"/>
      <c r="S340" s="54"/>
      <c r="T340" s="54"/>
      <c r="U340" s="54"/>
    </row>
    <row r="341" ht="12.75" customHeight="1">
      <c r="A341" s="54"/>
      <c r="B341" s="54"/>
      <c r="C341" s="54"/>
      <c r="D341" s="54"/>
      <c r="E341" s="54"/>
      <c r="F341" s="54"/>
      <c r="G341" s="54"/>
      <c r="H341" s="54"/>
      <c r="I341" s="54"/>
      <c r="J341" s="54"/>
      <c r="K341" s="54"/>
      <c r="L341" s="54"/>
      <c r="M341" s="56"/>
      <c r="N341" s="56"/>
      <c r="O341" s="54"/>
      <c r="P341" s="57"/>
      <c r="Q341" s="54"/>
      <c r="R341" s="56"/>
      <c r="S341" s="54"/>
      <c r="T341" s="54"/>
      <c r="U341" s="54"/>
    </row>
    <row r="342" ht="12.75" customHeight="1">
      <c r="A342" s="54"/>
      <c r="B342" s="54"/>
      <c r="C342" s="54"/>
      <c r="D342" s="54"/>
      <c r="E342" s="54"/>
      <c r="F342" s="54"/>
      <c r="G342" s="54"/>
      <c r="H342" s="54"/>
      <c r="I342" s="54"/>
      <c r="J342" s="54"/>
      <c r="K342" s="54"/>
      <c r="L342" s="54"/>
      <c r="M342" s="56"/>
      <c r="N342" s="56"/>
      <c r="O342" s="54"/>
      <c r="P342" s="57"/>
      <c r="Q342" s="54"/>
      <c r="R342" s="56"/>
      <c r="S342" s="54"/>
      <c r="T342" s="54"/>
      <c r="U342" s="54"/>
    </row>
    <row r="343" ht="12.75" customHeight="1">
      <c r="A343" s="54"/>
      <c r="B343" s="54"/>
      <c r="C343" s="54"/>
      <c r="D343" s="54"/>
      <c r="E343" s="54"/>
      <c r="F343" s="54"/>
      <c r="G343" s="54"/>
      <c r="H343" s="54"/>
      <c r="I343" s="54"/>
      <c r="J343" s="54"/>
      <c r="K343" s="54"/>
      <c r="L343" s="54"/>
      <c r="M343" s="56"/>
      <c r="N343" s="56"/>
      <c r="O343" s="54"/>
      <c r="P343" s="57"/>
      <c r="Q343" s="54"/>
      <c r="R343" s="56"/>
      <c r="S343" s="54"/>
      <c r="T343" s="54"/>
      <c r="U343" s="54"/>
    </row>
    <row r="344" ht="12.75" customHeight="1">
      <c r="A344" s="54"/>
      <c r="B344" s="54"/>
      <c r="C344" s="54"/>
      <c r="D344" s="54"/>
      <c r="E344" s="54"/>
      <c r="F344" s="54"/>
      <c r="G344" s="54"/>
      <c r="H344" s="54"/>
      <c r="I344" s="54"/>
      <c r="J344" s="54"/>
      <c r="K344" s="54"/>
      <c r="L344" s="54"/>
      <c r="M344" s="56"/>
      <c r="N344" s="56"/>
      <c r="O344" s="54"/>
      <c r="P344" s="57"/>
      <c r="Q344" s="54"/>
      <c r="R344" s="56"/>
      <c r="S344" s="54"/>
      <c r="T344" s="54"/>
      <c r="U344" s="54"/>
    </row>
    <row r="345" ht="12.75" customHeight="1">
      <c r="A345" s="54"/>
      <c r="B345" s="54"/>
      <c r="C345" s="54"/>
      <c r="D345" s="54"/>
      <c r="E345" s="54"/>
      <c r="F345" s="54"/>
      <c r="G345" s="54"/>
      <c r="H345" s="54"/>
      <c r="I345" s="54"/>
      <c r="J345" s="54"/>
      <c r="K345" s="54"/>
      <c r="L345" s="54"/>
      <c r="M345" s="56"/>
      <c r="N345" s="56"/>
      <c r="O345" s="54"/>
      <c r="P345" s="57"/>
      <c r="Q345" s="54"/>
      <c r="R345" s="56"/>
      <c r="S345" s="54"/>
      <c r="T345" s="54"/>
      <c r="U345" s="54"/>
    </row>
    <row r="346" ht="12.75" customHeight="1">
      <c r="A346" s="54"/>
      <c r="B346" s="54"/>
      <c r="C346" s="54"/>
      <c r="D346" s="54"/>
      <c r="E346" s="54"/>
      <c r="F346" s="54"/>
      <c r="G346" s="54"/>
      <c r="H346" s="54"/>
      <c r="I346" s="54"/>
      <c r="J346" s="54"/>
      <c r="K346" s="54"/>
      <c r="L346" s="54"/>
      <c r="M346" s="56"/>
      <c r="N346" s="56"/>
      <c r="O346" s="54"/>
      <c r="P346" s="57"/>
      <c r="Q346" s="54"/>
      <c r="R346" s="56"/>
      <c r="S346" s="54"/>
      <c r="T346" s="54"/>
      <c r="U346" s="54"/>
    </row>
    <row r="347" ht="12.75" customHeight="1">
      <c r="A347" s="54"/>
      <c r="B347" s="54"/>
      <c r="C347" s="54"/>
      <c r="D347" s="54"/>
      <c r="E347" s="54"/>
      <c r="F347" s="54"/>
      <c r="G347" s="54"/>
      <c r="H347" s="54"/>
      <c r="I347" s="54"/>
      <c r="J347" s="54"/>
      <c r="K347" s="54"/>
      <c r="L347" s="54"/>
      <c r="M347" s="56"/>
      <c r="N347" s="56"/>
      <c r="O347" s="54"/>
      <c r="P347" s="57"/>
      <c r="Q347" s="54"/>
      <c r="R347" s="56"/>
      <c r="S347" s="54"/>
      <c r="T347" s="54"/>
      <c r="U347" s="54"/>
    </row>
    <row r="348" ht="12.75" customHeight="1">
      <c r="A348" s="54"/>
      <c r="B348" s="54"/>
      <c r="C348" s="54"/>
      <c r="D348" s="54"/>
      <c r="E348" s="54"/>
      <c r="F348" s="54"/>
      <c r="G348" s="54"/>
      <c r="H348" s="54"/>
      <c r="I348" s="54"/>
      <c r="J348" s="54"/>
      <c r="K348" s="54"/>
      <c r="L348" s="54"/>
      <c r="M348" s="56"/>
      <c r="N348" s="56"/>
      <c r="O348" s="54"/>
      <c r="P348" s="57"/>
      <c r="Q348" s="54"/>
      <c r="R348" s="56"/>
      <c r="S348" s="54"/>
      <c r="T348" s="54"/>
      <c r="U348" s="54"/>
    </row>
    <row r="349" ht="12.75" customHeight="1">
      <c r="A349" s="54"/>
      <c r="B349" s="54"/>
      <c r="C349" s="54"/>
      <c r="D349" s="54"/>
      <c r="E349" s="54"/>
      <c r="F349" s="54"/>
      <c r="G349" s="54"/>
      <c r="H349" s="54"/>
      <c r="I349" s="54"/>
      <c r="J349" s="54"/>
      <c r="K349" s="54"/>
      <c r="L349" s="54"/>
      <c r="M349" s="56"/>
      <c r="N349" s="56"/>
      <c r="O349" s="54"/>
      <c r="P349" s="57"/>
      <c r="Q349" s="54"/>
      <c r="R349" s="56"/>
      <c r="S349" s="54"/>
      <c r="T349" s="54"/>
      <c r="U349" s="54"/>
    </row>
    <row r="350" ht="12.75" customHeight="1">
      <c r="A350" s="54"/>
      <c r="B350" s="54"/>
      <c r="C350" s="54"/>
      <c r="D350" s="54"/>
      <c r="E350" s="54"/>
      <c r="F350" s="54"/>
      <c r="G350" s="54"/>
      <c r="H350" s="54"/>
      <c r="I350" s="54"/>
      <c r="J350" s="54"/>
      <c r="K350" s="54"/>
      <c r="L350" s="54"/>
      <c r="M350" s="56"/>
      <c r="N350" s="56"/>
      <c r="O350" s="54"/>
      <c r="P350" s="57"/>
      <c r="Q350" s="54"/>
      <c r="R350" s="56"/>
      <c r="S350" s="54"/>
      <c r="T350" s="54"/>
      <c r="U350" s="54"/>
    </row>
    <row r="351" ht="12.75" customHeight="1">
      <c r="A351" s="54"/>
      <c r="B351" s="54"/>
      <c r="C351" s="54"/>
      <c r="D351" s="54"/>
      <c r="E351" s="54"/>
      <c r="F351" s="54"/>
      <c r="G351" s="54"/>
      <c r="H351" s="54"/>
      <c r="I351" s="54"/>
      <c r="J351" s="54"/>
      <c r="K351" s="54"/>
      <c r="L351" s="54"/>
      <c r="M351" s="56"/>
      <c r="N351" s="56"/>
      <c r="O351" s="54"/>
      <c r="P351" s="57"/>
      <c r="Q351" s="54"/>
      <c r="R351" s="56"/>
      <c r="S351" s="54"/>
      <c r="T351" s="54"/>
      <c r="U351" s="54"/>
    </row>
    <row r="352" ht="12.75" customHeight="1">
      <c r="A352" s="54"/>
      <c r="B352" s="54"/>
      <c r="C352" s="54"/>
      <c r="D352" s="54"/>
      <c r="E352" s="54"/>
      <c r="F352" s="54"/>
      <c r="G352" s="54"/>
      <c r="H352" s="54"/>
      <c r="I352" s="54"/>
      <c r="J352" s="54"/>
      <c r="K352" s="54"/>
      <c r="L352" s="54"/>
      <c r="M352" s="56"/>
      <c r="N352" s="56"/>
      <c r="O352" s="54"/>
      <c r="P352" s="57"/>
      <c r="Q352" s="54"/>
      <c r="R352" s="56"/>
      <c r="S352" s="54"/>
      <c r="T352" s="54"/>
      <c r="U352" s="54"/>
    </row>
    <row r="353" ht="12.75" customHeight="1">
      <c r="A353" s="54"/>
      <c r="B353" s="54"/>
      <c r="C353" s="54"/>
      <c r="D353" s="54"/>
      <c r="E353" s="54"/>
      <c r="F353" s="54"/>
      <c r="G353" s="54"/>
      <c r="H353" s="54"/>
      <c r="I353" s="54"/>
      <c r="J353" s="54"/>
      <c r="K353" s="54"/>
      <c r="L353" s="54"/>
      <c r="M353" s="56"/>
      <c r="N353" s="56"/>
      <c r="O353" s="54"/>
      <c r="P353" s="57"/>
      <c r="Q353" s="54"/>
      <c r="R353" s="56"/>
      <c r="S353" s="54"/>
      <c r="T353" s="54"/>
      <c r="U353" s="54"/>
    </row>
    <row r="354" ht="12.75" customHeight="1">
      <c r="A354" s="54"/>
      <c r="B354" s="54"/>
      <c r="C354" s="54"/>
      <c r="D354" s="54"/>
      <c r="E354" s="54"/>
      <c r="F354" s="54"/>
      <c r="G354" s="54"/>
      <c r="H354" s="54"/>
      <c r="I354" s="54"/>
      <c r="J354" s="54"/>
      <c r="K354" s="54"/>
      <c r="L354" s="54"/>
      <c r="M354" s="56"/>
      <c r="N354" s="56"/>
      <c r="O354" s="54"/>
      <c r="P354" s="57"/>
      <c r="Q354" s="54"/>
      <c r="R354" s="56"/>
      <c r="S354" s="54"/>
      <c r="T354" s="54"/>
      <c r="U354" s="54"/>
    </row>
    <row r="355" ht="12.75" customHeight="1">
      <c r="A355" s="54"/>
      <c r="B355" s="54"/>
      <c r="C355" s="54"/>
      <c r="D355" s="54"/>
      <c r="E355" s="54"/>
      <c r="F355" s="54"/>
      <c r="G355" s="54"/>
      <c r="H355" s="54"/>
      <c r="I355" s="54"/>
      <c r="J355" s="54"/>
      <c r="K355" s="54"/>
      <c r="L355" s="54"/>
      <c r="M355" s="56"/>
      <c r="N355" s="56"/>
      <c r="O355" s="54"/>
      <c r="P355" s="57"/>
      <c r="Q355" s="54"/>
      <c r="R355" s="56"/>
      <c r="S355" s="54"/>
      <c r="T355" s="54"/>
      <c r="U355" s="54"/>
    </row>
    <row r="356" ht="12.75" customHeight="1">
      <c r="A356" s="54"/>
      <c r="B356" s="54"/>
      <c r="C356" s="54"/>
      <c r="D356" s="54"/>
      <c r="E356" s="54"/>
      <c r="F356" s="54"/>
      <c r="G356" s="54"/>
      <c r="H356" s="54"/>
      <c r="I356" s="54"/>
      <c r="J356" s="54"/>
      <c r="K356" s="54"/>
      <c r="L356" s="54"/>
      <c r="M356" s="56"/>
      <c r="N356" s="56"/>
      <c r="O356" s="54"/>
      <c r="P356" s="57"/>
      <c r="Q356" s="54"/>
      <c r="R356" s="56"/>
      <c r="S356" s="54"/>
      <c r="T356" s="54"/>
      <c r="U356" s="54"/>
    </row>
    <row r="357" ht="12.75" customHeight="1">
      <c r="A357" s="54"/>
      <c r="B357" s="54"/>
      <c r="C357" s="54"/>
      <c r="D357" s="54"/>
      <c r="E357" s="54"/>
      <c r="F357" s="54"/>
      <c r="G357" s="54"/>
      <c r="H357" s="54"/>
      <c r="I357" s="54"/>
      <c r="J357" s="54"/>
      <c r="K357" s="54"/>
      <c r="L357" s="54"/>
      <c r="M357" s="56"/>
      <c r="N357" s="56"/>
      <c r="O357" s="54"/>
      <c r="P357" s="57"/>
      <c r="Q357" s="54"/>
      <c r="R357" s="56"/>
      <c r="S357" s="54"/>
      <c r="T357" s="54"/>
      <c r="U357" s="54"/>
    </row>
    <row r="358" ht="12.75" customHeight="1">
      <c r="A358" s="54"/>
      <c r="B358" s="54"/>
      <c r="C358" s="54"/>
      <c r="D358" s="54"/>
      <c r="E358" s="54"/>
      <c r="F358" s="54"/>
      <c r="G358" s="54"/>
      <c r="H358" s="54"/>
      <c r="I358" s="54"/>
      <c r="J358" s="54"/>
      <c r="K358" s="54"/>
      <c r="L358" s="54"/>
      <c r="M358" s="56"/>
      <c r="N358" s="56"/>
      <c r="O358" s="54"/>
      <c r="P358" s="57"/>
      <c r="Q358" s="54"/>
      <c r="R358" s="56"/>
      <c r="S358" s="54"/>
      <c r="T358" s="54"/>
      <c r="U358" s="54"/>
    </row>
    <row r="359" ht="12.75" customHeight="1">
      <c r="A359" s="54"/>
      <c r="B359" s="54"/>
      <c r="C359" s="54"/>
      <c r="D359" s="54"/>
      <c r="E359" s="54"/>
      <c r="F359" s="54"/>
      <c r="G359" s="54"/>
      <c r="H359" s="54"/>
      <c r="I359" s="54"/>
      <c r="J359" s="54"/>
      <c r="K359" s="54"/>
      <c r="L359" s="54"/>
      <c r="M359" s="56"/>
      <c r="N359" s="56"/>
      <c r="O359" s="54"/>
      <c r="P359" s="57"/>
      <c r="Q359" s="54"/>
      <c r="R359" s="56"/>
      <c r="S359" s="54"/>
      <c r="T359" s="54"/>
      <c r="U359" s="54"/>
    </row>
    <row r="360" ht="12.75" customHeight="1">
      <c r="A360" s="54"/>
      <c r="B360" s="54"/>
      <c r="C360" s="54"/>
      <c r="D360" s="54"/>
      <c r="E360" s="54"/>
      <c r="F360" s="54"/>
      <c r="G360" s="54"/>
      <c r="H360" s="54"/>
      <c r="I360" s="54"/>
      <c r="J360" s="54"/>
      <c r="K360" s="54"/>
      <c r="L360" s="54"/>
      <c r="M360" s="56"/>
      <c r="N360" s="56"/>
      <c r="O360" s="54"/>
      <c r="P360" s="57"/>
      <c r="Q360" s="54"/>
      <c r="R360" s="56"/>
      <c r="S360" s="54"/>
      <c r="T360" s="54"/>
      <c r="U360" s="54"/>
    </row>
    <row r="361" ht="12.75" customHeight="1">
      <c r="A361" s="54"/>
      <c r="B361" s="54"/>
      <c r="C361" s="54"/>
      <c r="D361" s="54"/>
      <c r="E361" s="54"/>
      <c r="F361" s="54"/>
      <c r="G361" s="54"/>
      <c r="H361" s="54"/>
      <c r="I361" s="54"/>
      <c r="J361" s="54"/>
      <c r="K361" s="54"/>
      <c r="L361" s="54"/>
      <c r="M361" s="56"/>
      <c r="N361" s="56"/>
      <c r="O361" s="54"/>
      <c r="P361" s="57"/>
      <c r="Q361" s="54"/>
      <c r="R361" s="56"/>
      <c r="S361" s="54"/>
      <c r="T361" s="54"/>
      <c r="U361" s="54"/>
    </row>
    <row r="362" ht="12.75" customHeight="1">
      <c r="A362" s="54"/>
      <c r="B362" s="54"/>
      <c r="C362" s="54"/>
      <c r="D362" s="54"/>
      <c r="E362" s="54"/>
      <c r="F362" s="54"/>
      <c r="G362" s="54"/>
      <c r="H362" s="54"/>
      <c r="I362" s="54"/>
      <c r="J362" s="54"/>
      <c r="K362" s="54"/>
      <c r="L362" s="54"/>
      <c r="M362" s="56"/>
      <c r="N362" s="56"/>
      <c r="O362" s="54"/>
      <c r="P362" s="57"/>
      <c r="Q362" s="54"/>
      <c r="R362" s="56"/>
      <c r="S362" s="54"/>
      <c r="T362" s="54"/>
      <c r="U362" s="54"/>
    </row>
    <row r="363" ht="12.75" customHeight="1">
      <c r="A363" s="54"/>
      <c r="B363" s="54"/>
      <c r="C363" s="54"/>
      <c r="D363" s="54"/>
      <c r="E363" s="54"/>
      <c r="F363" s="54"/>
      <c r="G363" s="54"/>
      <c r="H363" s="54"/>
      <c r="I363" s="54"/>
      <c r="J363" s="54"/>
      <c r="K363" s="54"/>
      <c r="L363" s="54"/>
      <c r="M363" s="56"/>
      <c r="N363" s="56"/>
      <c r="O363" s="54"/>
      <c r="P363" s="57"/>
      <c r="Q363" s="54"/>
      <c r="R363" s="56"/>
      <c r="S363" s="54"/>
      <c r="T363" s="54"/>
      <c r="U363" s="54"/>
    </row>
    <row r="364" ht="12.75" customHeight="1">
      <c r="A364" s="54"/>
      <c r="B364" s="54"/>
      <c r="C364" s="54"/>
      <c r="D364" s="54"/>
      <c r="E364" s="54"/>
      <c r="F364" s="54"/>
      <c r="G364" s="54"/>
      <c r="H364" s="54"/>
      <c r="I364" s="54"/>
      <c r="J364" s="54"/>
      <c r="K364" s="54"/>
      <c r="L364" s="54"/>
      <c r="M364" s="56"/>
      <c r="N364" s="56"/>
      <c r="O364" s="54"/>
      <c r="P364" s="57"/>
      <c r="Q364" s="54"/>
      <c r="R364" s="56"/>
      <c r="S364" s="54"/>
      <c r="T364" s="54"/>
      <c r="U364" s="54"/>
    </row>
    <row r="365" ht="12.75" customHeight="1">
      <c r="A365" s="54"/>
      <c r="B365" s="54"/>
      <c r="C365" s="54"/>
      <c r="D365" s="54"/>
      <c r="E365" s="54"/>
      <c r="F365" s="54"/>
      <c r="G365" s="54"/>
      <c r="H365" s="54"/>
      <c r="I365" s="54"/>
      <c r="J365" s="54"/>
      <c r="K365" s="54"/>
      <c r="L365" s="54"/>
      <c r="M365" s="56"/>
      <c r="N365" s="56"/>
      <c r="O365" s="54"/>
      <c r="P365" s="57"/>
      <c r="Q365" s="54"/>
      <c r="R365" s="56"/>
      <c r="S365" s="54"/>
      <c r="T365" s="54"/>
      <c r="U365" s="54"/>
    </row>
    <row r="366" ht="12.75" customHeight="1">
      <c r="A366" s="54"/>
      <c r="B366" s="54"/>
      <c r="C366" s="54"/>
      <c r="D366" s="54"/>
      <c r="E366" s="54"/>
      <c r="F366" s="54"/>
      <c r="G366" s="54"/>
      <c r="H366" s="54"/>
      <c r="I366" s="54"/>
      <c r="J366" s="54"/>
      <c r="K366" s="54"/>
      <c r="L366" s="54"/>
      <c r="M366" s="56"/>
      <c r="N366" s="56"/>
      <c r="O366" s="54"/>
      <c r="P366" s="57"/>
      <c r="Q366" s="54"/>
      <c r="R366" s="56"/>
      <c r="S366" s="54"/>
      <c r="T366" s="54"/>
      <c r="U366" s="54"/>
    </row>
    <row r="367" ht="12.75" customHeight="1">
      <c r="A367" s="54"/>
      <c r="B367" s="54"/>
      <c r="C367" s="54"/>
      <c r="D367" s="54"/>
      <c r="E367" s="54"/>
      <c r="F367" s="54"/>
      <c r="G367" s="54"/>
      <c r="H367" s="54"/>
      <c r="I367" s="54"/>
      <c r="J367" s="54"/>
      <c r="K367" s="54"/>
      <c r="L367" s="54"/>
      <c r="M367" s="56"/>
      <c r="N367" s="56"/>
      <c r="O367" s="54"/>
      <c r="P367" s="57"/>
      <c r="Q367" s="54"/>
      <c r="R367" s="56"/>
      <c r="S367" s="54"/>
      <c r="T367" s="54"/>
      <c r="U367" s="54"/>
    </row>
    <row r="368" ht="12.75" customHeight="1">
      <c r="A368" s="54"/>
      <c r="B368" s="54"/>
      <c r="C368" s="54"/>
      <c r="D368" s="54"/>
      <c r="E368" s="54"/>
      <c r="F368" s="54"/>
      <c r="G368" s="54"/>
      <c r="H368" s="54"/>
      <c r="I368" s="54"/>
      <c r="J368" s="54"/>
      <c r="K368" s="54"/>
      <c r="L368" s="54"/>
      <c r="M368" s="56"/>
      <c r="N368" s="56"/>
      <c r="O368" s="54"/>
      <c r="P368" s="57"/>
      <c r="Q368" s="54"/>
      <c r="R368" s="56"/>
      <c r="S368" s="54"/>
      <c r="T368" s="54"/>
      <c r="U368" s="54"/>
    </row>
    <row r="369" ht="12.75" customHeight="1">
      <c r="A369" s="54"/>
      <c r="B369" s="54"/>
      <c r="C369" s="54"/>
      <c r="D369" s="54"/>
      <c r="E369" s="54"/>
      <c r="F369" s="54"/>
      <c r="G369" s="54"/>
      <c r="H369" s="54"/>
      <c r="I369" s="54"/>
      <c r="J369" s="54"/>
      <c r="K369" s="54"/>
      <c r="L369" s="54"/>
      <c r="M369" s="56"/>
      <c r="N369" s="56"/>
      <c r="O369" s="54"/>
      <c r="P369" s="57"/>
      <c r="Q369" s="54"/>
      <c r="R369" s="56"/>
      <c r="S369" s="54"/>
      <c r="T369" s="54"/>
      <c r="U369" s="54"/>
    </row>
    <row r="370" ht="12.75" customHeight="1">
      <c r="A370" s="54"/>
      <c r="B370" s="54"/>
      <c r="C370" s="54"/>
      <c r="D370" s="54"/>
      <c r="E370" s="54"/>
      <c r="F370" s="54"/>
      <c r="G370" s="54"/>
      <c r="H370" s="54"/>
      <c r="I370" s="54"/>
      <c r="J370" s="54"/>
      <c r="K370" s="54"/>
      <c r="L370" s="54"/>
      <c r="M370" s="56"/>
      <c r="N370" s="56"/>
      <c r="O370" s="54"/>
      <c r="P370" s="57"/>
      <c r="Q370" s="54"/>
      <c r="R370" s="56"/>
      <c r="S370" s="54"/>
      <c r="T370" s="54"/>
      <c r="U370" s="54"/>
    </row>
    <row r="371" ht="12.75" customHeight="1">
      <c r="A371" s="54"/>
      <c r="B371" s="54"/>
      <c r="C371" s="54"/>
      <c r="D371" s="54"/>
      <c r="E371" s="54"/>
      <c r="F371" s="54"/>
      <c r="G371" s="54"/>
      <c r="H371" s="54"/>
      <c r="I371" s="54"/>
      <c r="J371" s="54"/>
      <c r="K371" s="54"/>
      <c r="L371" s="54"/>
      <c r="M371" s="56"/>
      <c r="N371" s="56"/>
      <c r="O371" s="54"/>
      <c r="P371" s="57"/>
      <c r="Q371" s="54"/>
      <c r="R371" s="56"/>
      <c r="S371" s="54"/>
      <c r="T371" s="54"/>
      <c r="U371" s="54"/>
    </row>
    <row r="372" ht="12.75" customHeight="1">
      <c r="A372" s="54"/>
      <c r="B372" s="54"/>
      <c r="C372" s="54"/>
      <c r="D372" s="54"/>
      <c r="E372" s="54"/>
      <c r="F372" s="54"/>
      <c r="G372" s="54"/>
      <c r="H372" s="54"/>
      <c r="I372" s="54"/>
      <c r="J372" s="54"/>
      <c r="K372" s="54"/>
      <c r="L372" s="54"/>
      <c r="M372" s="56"/>
      <c r="N372" s="56"/>
      <c r="O372" s="54"/>
      <c r="P372" s="57"/>
      <c r="Q372" s="54"/>
      <c r="R372" s="56"/>
      <c r="S372" s="54"/>
      <c r="T372" s="54"/>
      <c r="U372" s="54"/>
    </row>
    <row r="373" ht="12.75" customHeight="1">
      <c r="A373" s="54"/>
      <c r="B373" s="54"/>
      <c r="C373" s="54"/>
      <c r="D373" s="54"/>
      <c r="E373" s="54"/>
      <c r="F373" s="54"/>
      <c r="G373" s="54"/>
      <c r="H373" s="54"/>
      <c r="I373" s="54"/>
      <c r="J373" s="54"/>
      <c r="K373" s="54"/>
      <c r="L373" s="54"/>
      <c r="M373" s="56"/>
      <c r="N373" s="56"/>
      <c r="O373" s="54"/>
      <c r="P373" s="57"/>
      <c r="Q373" s="54"/>
      <c r="R373" s="56"/>
      <c r="S373" s="54"/>
      <c r="T373" s="54"/>
      <c r="U373" s="54"/>
    </row>
    <row r="374" ht="12.75" customHeight="1">
      <c r="A374" s="54"/>
      <c r="B374" s="54"/>
      <c r="C374" s="54"/>
      <c r="D374" s="54"/>
      <c r="E374" s="54"/>
      <c r="F374" s="54"/>
      <c r="G374" s="54"/>
      <c r="H374" s="54"/>
      <c r="I374" s="54"/>
      <c r="J374" s="54"/>
      <c r="K374" s="54"/>
      <c r="L374" s="54"/>
      <c r="M374" s="56"/>
      <c r="N374" s="56"/>
      <c r="O374" s="54"/>
      <c r="P374" s="57"/>
      <c r="Q374" s="54"/>
      <c r="R374" s="56"/>
      <c r="S374" s="54"/>
      <c r="T374" s="54"/>
      <c r="U374" s="54"/>
    </row>
    <row r="375" ht="12.75" customHeight="1">
      <c r="A375" s="54"/>
      <c r="B375" s="54"/>
      <c r="C375" s="54"/>
      <c r="D375" s="54"/>
      <c r="E375" s="54"/>
      <c r="F375" s="54"/>
      <c r="G375" s="54"/>
      <c r="H375" s="54"/>
      <c r="I375" s="54"/>
      <c r="J375" s="54"/>
      <c r="K375" s="54"/>
      <c r="L375" s="54"/>
      <c r="M375" s="56"/>
      <c r="N375" s="56"/>
      <c r="O375" s="54"/>
      <c r="P375" s="57"/>
      <c r="Q375" s="54"/>
      <c r="R375" s="56"/>
      <c r="S375" s="54"/>
      <c r="T375" s="54"/>
      <c r="U375" s="54"/>
    </row>
    <row r="376" ht="12.75" customHeight="1">
      <c r="A376" s="54"/>
      <c r="B376" s="54"/>
      <c r="C376" s="54"/>
      <c r="D376" s="54"/>
      <c r="E376" s="54"/>
      <c r="F376" s="54"/>
      <c r="G376" s="54"/>
      <c r="H376" s="54"/>
      <c r="I376" s="54"/>
      <c r="J376" s="54"/>
      <c r="K376" s="54"/>
      <c r="L376" s="54"/>
      <c r="M376" s="56"/>
      <c r="N376" s="56"/>
      <c r="O376" s="54"/>
      <c r="P376" s="57"/>
      <c r="Q376" s="54"/>
      <c r="R376" s="56"/>
      <c r="S376" s="54"/>
      <c r="T376" s="54"/>
      <c r="U376" s="54"/>
    </row>
    <row r="377" ht="12.75" customHeight="1">
      <c r="A377" s="54"/>
      <c r="B377" s="54"/>
      <c r="C377" s="54"/>
      <c r="D377" s="54"/>
      <c r="E377" s="54"/>
      <c r="F377" s="54"/>
      <c r="G377" s="54"/>
      <c r="H377" s="54"/>
      <c r="I377" s="54"/>
      <c r="J377" s="54"/>
      <c r="K377" s="54"/>
      <c r="L377" s="54"/>
      <c r="M377" s="56"/>
      <c r="N377" s="56"/>
      <c r="O377" s="54"/>
      <c r="P377" s="57"/>
      <c r="Q377" s="54"/>
      <c r="R377" s="56"/>
      <c r="S377" s="54"/>
      <c r="T377" s="54"/>
      <c r="U377" s="54"/>
    </row>
    <row r="378" ht="12.75" customHeight="1">
      <c r="A378" s="54"/>
      <c r="B378" s="54"/>
      <c r="C378" s="54"/>
      <c r="D378" s="54"/>
      <c r="E378" s="54"/>
      <c r="F378" s="54"/>
      <c r="G378" s="54"/>
      <c r="H378" s="54"/>
      <c r="I378" s="54"/>
      <c r="J378" s="54"/>
      <c r="K378" s="54"/>
      <c r="L378" s="54"/>
      <c r="M378" s="56"/>
      <c r="N378" s="56"/>
      <c r="O378" s="54"/>
      <c r="P378" s="57"/>
      <c r="Q378" s="54"/>
      <c r="R378" s="56"/>
      <c r="S378" s="54"/>
      <c r="T378" s="54"/>
      <c r="U378" s="54"/>
    </row>
    <row r="379" ht="12.75" customHeight="1">
      <c r="A379" s="54"/>
      <c r="B379" s="54"/>
      <c r="C379" s="54"/>
      <c r="D379" s="54"/>
      <c r="E379" s="54"/>
      <c r="F379" s="54"/>
      <c r="G379" s="54"/>
      <c r="H379" s="54"/>
      <c r="I379" s="54"/>
      <c r="J379" s="54"/>
      <c r="K379" s="54"/>
      <c r="L379" s="54"/>
      <c r="M379" s="56"/>
      <c r="N379" s="56"/>
      <c r="O379" s="54"/>
      <c r="P379" s="57"/>
      <c r="Q379" s="54"/>
      <c r="R379" s="56"/>
      <c r="S379" s="54"/>
      <c r="T379" s="54"/>
      <c r="U379" s="54"/>
    </row>
    <row r="380" ht="12.75" customHeight="1">
      <c r="A380" s="54"/>
      <c r="B380" s="54"/>
      <c r="C380" s="54"/>
      <c r="D380" s="54"/>
      <c r="E380" s="54"/>
      <c r="F380" s="54"/>
      <c r="G380" s="54"/>
      <c r="H380" s="54"/>
      <c r="I380" s="54"/>
      <c r="J380" s="54"/>
      <c r="K380" s="54"/>
      <c r="L380" s="54"/>
      <c r="M380" s="56"/>
      <c r="N380" s="56"/>
      <c r="O380" s="54"/>
      <c r="P380" s="57"/>
      <c r="Q380" s="54"/>
      <c r="R380" s="56"/>
      <c r="S380" s="54"/>
      <c r="T380" s="54"/>
      <c r="U380" s="54"/>
    </row>
    <row r="381" ht="12.75" customHeight="1">
      <c r="A381" s="54"/>
      <c r="B381" s="54"/>
      <c r="C381" s="54"/>
      <c r="D381" s="54"/>
      <c r="E381" s="54"/>
      <c r="F381" s="54"/>
      <c r="G381" s="54"/>
      <c r="H381" s="54"/>
      <c r="I381" s="54"/>
      <c r="J381" s="54"/>
      <c r="K381" s="54"/>
      <c r="L381" s="54"/>
      <c r="M381" s="56"/>
      <c r="N381" s="56"/>
      <c r="O381" s="54"/>
      <c r="P381" s="57"/>
      <c r="Q381" s="54"/>
      <c r="R381" s="56"/>
      <c r="S381" s="54"/>
      <c r="T381" s="54"/>
      <c r="U381" s="54"/>
    </row>
    <row r="382" ht="12.75" customHeight="1">
      <c r="A382" s="54"/>
      <c r="B382" s="54"/>
      <c r="C382" s="54"/>
      <c r="D382" s="54"/>
      <c r="E382" s="54"/>
      <c r="F382" s="54"/>
      <c r="G382" s="54"/>
      <c r="H382" s="54"/>
      <c r="I382" s="54"/>
      <c r="J382" s="54"/>
      <c r="K382" s="54"/>
      <c r="L382" s="54"/>
      <c r="M382" s="56"/>
      <c r="N382" s="56"/>
      <c r="O382" s="54"/>
      <c r="P382" s="57"/>
      <c r="Q382" s="54"/>
      <c r="R382" s="56"/>
      <c r="S382" s="54"/>
      <c r="T382" s="54"/>
      <c r="U382" s="54"/>
    </row>
    <row r="383" ht="12.75" customHeight="1">
      <c r="A383" s="54"/>
      <c r="B383" s="54"/>
      <c r="C383" s="54"/>
      <c r="D383" s="54"/>
      <c r="E383" s="54"/>
      <c r="F383" s="54"/>
      <c r="G383" s="54"/>
      <c r="H383" s="54"/>
      <c r="I383" s="54"/>
      <c r="J383" s="54"/>
      <c r="K383" s="54"/>
      <c r="L383" s="54"/>
      <c r="M383" s="56"/>
      <c r="N383" s="56"/>
      <c r="O383" s="54"/>
      <c r="P383" s="57"/>
      <c r="Q383" s="54"/>
      <c r="R383" s="56"/>
      <c r="S383" s="54"/>
      <c r="T383" s="54"/>
      <c r="U383" s="54"/>
    </row>
    <row r="384" ht="12.75" customHeight="1">
      <c r="A384" s="54"/>
      <c r="B384" s="54"/>
      <c r="C384" s="54"/>
      <c r="D384" s="54"/>
      <c r="E384" s="54"/>
      <c r="F384" s="54"/>
      <c r="G384" s="54"/>
      <c r="H384" s="54"/>
      <c r="I384" s="54"/>
      <c r="J384" s="54"/>
      <c r="K384" s="54"/>
      <c r="L384" s="54"/>
      <c r="M384" s="56"/>
      <c r="N384" s="56"/>
      <c r="O384" s="54"/>
      <c r="P384" s="57"/>
      <c r="Q384" s="54"/>
      <c r="R384" s="56"/>
      <c r="S384" s="54"/>
      <c r="T384" s="54"/>
      <c r="U384" s="54"/>
    </row>
    <row r="385" ht="12.75" customHeight="1">
      <c r="A385" s="54"/>
      <c r="B385" s="54"/>
      <c r="C385" s="54"/>
      <c r="D385" s="54"/>
      <c r="E385" s="54"/>
      <c r="F385" s="54"/>
      <c r="G385" s="54"/>
      <c r="H385" s="54"/>
      <c r="I385" s="54"/>
      <c r="J385" s="54"/>
      <c r="K385" s="54"/>
      <c r="L385" s="54"/>
      <c r="M385" s="56"/>
      <c r="N385" s="56"/>
      <c r="O385" s="54"/>
      <c r="P385" s="57"/>
      <c r="Q385" s="54"/>
      <c r="R385" s="56"/>
      <c r="S385" s="54"/>
      <c r="T385" s="54"/>
      <c r="U385" s="54"/>
    </row>
    <row r="386" ht="12.75" customHeight="1">
      <c r="A386" s="54"/>
      <c r="B386" s="54"/>
      <c r="C386" s="54"/>
      <c r="D386" s="54"/>
      <c r="E386" s="54"/>
      <c r="F386" s="54"/>
      <c r="G386" s="54"/>
      <c r="H386" s="54"/>
      <c r="I386" s="54"/>
      <c r="J386" s="54"/>
      <c r="K386" s="54"/>
      <c r="L386" s="54"/>
      <c r="M386" s="56"/>
      <c r="N386" s="56"/>
      <c r="O386" s="54"/>
      <c r="P386" s="57"/>
      <c r="Q386" s="54"/>
      <c r="R386" s="56"/>
      <c r="S386" s="54"/>
      <c r="T386" s="54"/>
      <c r="U386" s="54"/>
    </row>
    <row r="387" ht="12.75" customHeight="1">
      <c r="A387" s="54"/>
      <c r="B387" s="54"/>
      <c r="C387" s="54"/>
      <c r="D387" s="54"/>
      <c r="E387" s="54"/>
      <c r="F387" s="54"/>
      <c r="G387" s="54"/>
      <c r="H387" s="54"/>
      <c r="I387" s="54"/>
      <c r="J387" s="54"/>
      <c r="K387" s="54"/>
      <c r="L387" s="54"/>
      <c r="M387" s="56"/>
      <c r="N387" s="56"/>
      <c r="O387" s="54"/>
      <c r="P387" s="57"/>
      <c r="Q387" s="54"/>
      <c r="R387" s="56"/>
      <c r="S387" s="54"/>
      <c r="T387" s="54"/>
      <c r="U387" s="54"/>
    </row>
    <row r="388" ht="12.75" customHeight="1">
      <c r="A388" s="54"/>
      <c r="B388" s="54"/>
      <c r="C388" s="54"/>
      <c r="D388" s="54"/>
      <c r="E388" s="54"/>
      <c r="F388" s="54"/>
      <c r="G388" s="54"/>
      <c r="H388" s="54"/>
      <c r="I388" s="54"/>
      <c r="J388" s="54"/>
      <c r="K388" s="54"/>
      <c r="L388" s="54"/>
      <c r="M388" s="56"/>
      <c r="N388" s="56"/>
      <c r="O388" s="54"/>
      <c r="P388" s="57"/>
      <c r="Q388" s="54"/>
      <c r="R388" s="56"/>
      <c r="S388" s="54"/>
      <c r="T388" s="54"/>
      <c r="U388" s="54"/>
    </row>
    <row r="389" ht="12.75" customHeight="1">
      <c r="A389" s="54"/>
      <c r="B389" s="54"/>
      <c r="C389" s="54"/>
      <c r="D389" s="54"/>
      <c r="E389" s="54"/>
      <c r="F389" s="54"/>
      <c r="G389" s="54"/>
      <c r="H389" s="54"/>
      <c r="I389" s="54"/>
      <c r="J389" s="54"/>
      <c r="K389" s="54"/>
      <c r="L389" s="54"/>
      <c r="M389" s="56"/>
      <c r="N389" s="56"/>
      <c r="O389" s="54"/>
      <c r="P389" s="57"/>
      <c r="Q389" s="54"/>
      <c r="R389" s="56"/>
      <c r="S389" s="54"/>
      <c r="T389" s="54"/>
      <c r="U389" s="54"/>
    </row>
    <row r="390" ht="12.75" customHeight="1">
      <c r="A390" s="54"/>
      <c r="B390" s="54"/>
      <c r="C390" s="54"/>
      <c r="D390" s="54"/>
      <c r="E390" s="54"/>
      <c r="F390" s="54"/>
      <c r="G390" s="54"/>
      <c r="H390" s="54"/>
      <c r="I390" s="54"/>
      <c r="J390" s="54"/>
      <c r="K390" s="54"/>
      <c r="L390" s="54"/>
      <c r="M390" s="56"/>
      <c r="N390" s="56"/>
      <c r="O390" s="54"/>
      <c r="P390" s="57"/>
      <c r="Q390" s="54"/>
      <c r="R390" s="56"/>
      <c r="S390" s="54"/>
      <c r="T390" s="54"/>
      <c r="U390" s="54"/>
    </row>
    <row r="391" ht="12.75" customHeight="1">
      <c r="A391" s="54"/>
      <c r="B391" s="54"/>
      <c r="C391" s="54"/>
      <c r="D391" s="54"/>
      <c r="E391" s="54"/>
      <c r="F391" s="54"/>
      <c r="G391" s="54"/>
      <c r="H391" s="54"/>
      <c r="I391" s="54"/>
      <c r="J391" s="54"/>
      <c r="K391" s="54"/>
      <c r="L391" s="54"/>
      <c r="M391" s="56"/>
      <c r="N391" s="56"/>
      <c r="O391" s="54"/>
      <c r="P391" s="57"/>
      <c r="Q391" s="54"/>
      <c r="R391" s="56"/>
      <c r="S391" s="54"/>
      <c r="T391" s="54"/>
      <c r="U391" s="54"/>
    </row>
    <row r="392" ht="12.75" customHeight="1">
      <c r="A392" s="54"/>
      <c r="B392" s="54"/>
      <c r="C392" s="54"/>
      <c r="D392" s="54"/>
      <c r="E392" s="54"/>
      <c r="F392" s="54"/>
      <c r="G392" s="54"/>
      <c r="H392" s="54"/>
      <c r="I392" s="54"/>
      <c r="J392" s="54"/>
      <c r="K392" s="54"/>
      <c r="L392" s="54"/>
      <c r="M392" s="56"/>
      <c r="N392" s="56"/>
      <c r="O392" s="54"/>
      <c r="P392" s="57"/>
      <c r="Q392" s="54"/>
      <c r="R392" s="56"/>
      <c r="S392" s="54"/>
      <c r="T392" s="54"/>
      <c r="U392" s="54"/>
    </row>
    <row r="393" ht="12.75" customHeight="1">
      <c r="A393" s="54"/>
      <c r="B393" s="54"/>
      <c r="C393" s="54"/>
      <c r="D393" s="54"/>
      <c r="E393" s="54"/>
      <c r="F393" s="54"/>
      <c r="G393" s="54"/>
      <c r="H393" s="54"/>
      <c r="I393" s="54"/>
      <c r="J393" s="54"/>
      <c r="K393" s="54"/>
      <c r="L393" s="54"/>
      <c r="M393" s="56"/>
      <c r="N393" s="56"/>
      <c r="O393" s="54"/>
      <c r="P393" s="57"/>
      <c r="Q393" s="54"/>
      <c r="R393" s="56"/>
      <c r="S393" s="54"/>
      <c r="T393" s="54"/>
      <c r="U393" s="54"/>
    </row>
    <row r="394" ht="12.75" customHeight="1">
      <c r="A394" s="54"/>
      <c r="B394" s="54"/>
      <c r="C394" s="54"/>
      <c r="D394" s="54"/>
      <c r="E394" s="54"/>
      <c r="F394" s="54"/>
      <c r="G394" s="54"/>
      <c r="H394" s="54"/>
      <c r="I394" s="54"/>
      <c r="J394" s="54"/>
      <c r="K394" s="54"/>
      <c r="L394" s="54"/>
      <c r="M394" s="56"/>
      <c r="N394" s="56"/>
      <c r="O394" s="54"/>
      <c r="P394" s="57"/>
      <c r="Q394" s="54"/>
      <c r="R394" s="56"/>
      <c r="S394" s="54"/>
      <c r="T394" s="54"/>
      <c r="U394" s="54"/>
    </row>
    <row r="395" ht="12.75" customHeight="1">
      <c r="A395" s="54"/>
      <c r="B395" s="54"/>
      <c r="C395" s="54"/>
      <c r="D395" s="54"/>
      <c r="E395" s="54"/>
      <c r="F395" s="54"/>
      <c r="G395" s="54"/>
      <c r="H395" s="54"/>
      <c r="I395" s="54"/>
      <c r="J395" s="54"/>
      <c r="K395" s="54"/>
      <c r="L395" s="54"/>
      <c r="M395" s="56"/>
      <c r="N395" s="56"/>
      <c r="O395" s="54"/>
      <c r="P395" s="57"/>
      <c r="Q395" s="54"/>
      <c r="R395" s="56"/>
      <c r="S395" s="54"/>
      <c r="T395" s="54"/>
      <c r="U395" s="54"/>
    </row>
    <row r="396" ht="12.75" customHeight="1">
      <c r="A396" s="54"/>
      <c r="B396" s="54"/>
      <c r="C396" s="54"/>
      <c r="D396" s="54"/>
      <c r="E396" s="54"/>
      <c r="F396" s="54"/>
      <c r="G396" s="54"/>
      <c r="H396" s="54"/>
      <c r="I396" s="54"/>
      <c r="J396" s="54"/>
      <c r="K396" s="54"/>
      <c r="L396" s="54"/>
      <c r="M396" s="56"/>
      <c r="N396" s="56"/>
      <c r="O396" s="54"/>
      <c r="P396" s="57"/>
      <c r="Q396" s="54"/>
      <c r="R396" s="56"/>
      <c r="S396" s="54"/>
      <c r="T396" s="54"/>
      <c r="U396" s="54"/>
    </row>
    <row r="397" ht="12.75" customHeight="1">
      <c r="A397" s="54"/>
      <c r="B397" s="54"/>
      <c r="C397" s="54"/>
      <c r="D397" s="54"/>
      <c r="E397" s="54"/>
      <c r="F397" s="54"/>
      <c r="G397" s="54"/>
      <c r="H397" s="54"/>
      <c r="I397" s="54"/>
      <c r="J397" s="54"/>
      <c r="K397" s="54"/>
      <c r="L397" s="54"/>
      <c r="M397" s="56"/>
      <c r="N397" s="56"/>
      <c r="O397" s="54"/>
      <c r="P397" s="57"/>
      <c r="Q397" s="54"/>
      <c r="R397" s="56"/>
      <c r="S397" s="54"/>
      <c r="T397" s="54"/>
      <c r="U397" s="54"/>
    </row>
    <row r="398" ht="12.75" customHeight="1">
      <c r="A398" s="54"/>
      <c r="B398" s="54"/>
      <c r="C398" s="54"/>
      <c r="D398" s="54"/>
      <c r="E398" s="54"/>
      <c r="F398" s="54"/>
      <c r="G398" s="54"/>
      <c r="H398" s="54"/>
      <c r="I398" s="54"/>
      <c r="J398" s="54"/>
      <c r="K398" s="54"/>
      <c r="L398" s="54"/>
      <c r="M398" s="56"/>
      <c r="N398" s="56"/>
      <c r="O398" s="54"/>
      <c r="P398" s="57"/>
      <c r="Q398" s="54"/>
      <c r="R398" s="56"/>
      <c r="S398" s="54"/>
      <c r="T398" s="54"/>
      <c r="U398" s="54"/>
    </row>
    <row r="399" ht="12.75" customHeight="1">
      <c r="A399" s="54"/>
      <c r="B399" s="54"/>
      <c r="C399" s="54"/>
      <c r="D399" s="54"/>
      <c r="E399" s="54"/>
      <c r="F399" s="54"/>
      <c r="G399" s="54"/>
      <c r="H399" s="54"/>
      <c r="I399" s="54"/>
      <c r="J399" s="54"/>
      <c r="K399" s="54"/>
      <c r="L399" s="54"/>
      <c r="M399" s="56"/>
      <c r="N399" s="56"/>
      <c r="O399" s="54"/>
      <c r="P399" s="57"/>
      <c r="Q399" s="54"/>
      <c r="R399" s="56"/>
      <c r="S399" s="54"/>
      <c r="T399" s="54"/>
      <c r="U399" s="54"/>
    </row>
    <row r="400" ht="12.75" customHeight="1">
      <c r="A400" s="54"/>
      <c r="B400" s="54"/>
      <c r="C400" s="54"/>
      <c r="D400" s="54"/>
      <c r="E400" s="54"/>
      <c r="F400" s="54"/>
      <c r="G400" s="54"/>
      <c r="H400" s="54"/>
      <c r="I400" s="54"/>
      <c r="J400" s="54"/>
      <c r="K400" s="54"/>
      <c r="L400" s="54"/>
      <c r="M400" s="56"/>
      <c r="N400" s="56"/>
      <c r="O400" s="54"/>
      <c r="P400" s="57"/>
      <c r="Q400" s="54"/>
      <c r="R400" s="56"/>
      <c r="S400" s="54"/>
      <c r="T400" s="54"/>
      <c r="U400" s="54"/>
    </row>
    <row r="401" ht="12.75" customHeight="1">
      <c r="A401" s="54"/>
      <c r="B401" s="54"/>
      <c r="C401" s="54"/>
      <c r="D401" s="54"/>
      <c r="E401" s="54"/>
      <c r="F401" s="54"/>
      <c r="G401" s="54"/>
      <c r="H401" s="54"/>
      <c r="I401" s="54"/>
      <c r="J401" s="54"/>
      <c r="K401" s="54"/>
      <c r="L401" s="54"/>
      <c r="M401" s="56"/>
      <c r="N401" s="56"/>
      <c r="O401" s="54"/>
      <c r="P401" s="57"/>
      <c r="Q401" s="54"/>
      <c r="R401" s="56"/>
      <c r="S401" s="54"/>
      <c r="T401" s="54"/>
      <c r="U401" s="54"/>
    </row>
    <row r="402" ht="12.75" customHeight="1">
      <c r="A402" s="54"/>
      <c r="B402" s="54"/>
      <c r="C402" s="54"/>
      <c r="D402" s="54"/>
      <c r="E402" s="54"/>
      <c r="F402" s="54"/>
      <c r="G402" s="54"/>
      <c r="H402" s="54"/>
      <c r="I402" s="54"/>
      <c r="J402" s="54"/>
      <c r="K402" s="54"/>
      <c r="L402" s="54"/>
      <c r="M402" s="56"/>
      <c r="N402" s="56"/>
      <c r="O402" s="54"/>
      <c r="P402" s="57"/>
      <c r="Q402" s="54"/>
      <c r="R402" s="56"/>
      <c r="S402" s="54"/>
      <c r="T402" s="54"/>
      <c r="U402" s="54"/>
    </row>
    <row r="403" ht="12.75" customHeight="1">
      <c r="A403" s="54"/>
      <c r="B403" s="54"/>
      <c r="C403" s="54"/>
      <c r="D403" s="54"/>
      <c r="E403" s="54"/>
      <c r="F403" s="54"/>
      <c r="G403" s="54"/>
      <c r="H403" s="54"/>
      <c r="I403" s="54"/>
      <c r="J403" s="54"/>
      <c r="K403" s="54"/>
      <c r="L403" s="54"/>
      <c r="M403" s="56"/>
      <c r="N403" s="56"/>
      <c r="O403" s="54"/>
      <c r="P403" s="57"/>
      <c r="Q403" s="54"/>
      <c r="R403" s="56"/>
      <c r="S403" s="54"/>
      <c r="T403" s="54"/>
      <c r="U403" s="54"/>
    </row>
    <row r="404" ht="12.75" customHeight="1">
      <c r="A404" s="54"/>
      <c r="B404" s="54"/>
      <c r="C404" s="54"/>
      <c r="D404" s="54"/>
      <c r="E404" s="54"/>
      <c r="F404" s="54"/>
      <c r="G404" s="54"/>
      <c r="H404" s="54"/>
      <c r="I404" s="54"/>
      <c r="J404" s="54"/>
      <c r="K404" s="54"/>
      <c r="L404" s="54"/>
      <c r="M404" s="56"/>
      <c r="N404" s="56"/>
      <c r="O404" s="54"/>
      <c r="P404" s="57"/>
      <c r="Q404" s="54"/>
      <c r="R404" s="56"/>
      <c r="S404" s="54"/>
      <c r="T404" s="54"/>
      <c r="U404" s="54"/>
    </row>
    <row r="405" ht="12.75" customHeight="1">
      <c r="A405" s="54"/>
      <c r="B405" s="54"/>
      <c r="C405" s="54"/>
      <c r="D405" s="54"/>
      <c r="E405" s="54"/>
      <c r="F405" s="54"/>
      <c r="G405" s="54"/>
      <c r="H405" s="54"/>
      <c r="I405" s="54"/>
      <c r="J405" s="54"/>
      <c r="K405" s="54"/>
      <c r="L405" s="54"/>
      <c r="M405" s="56"/>
      <c r="N405" s="56"/>
      <c r="O405" s="54"/>
      <c r="P405" s="57"/>
      <c r="Q405" s="54"/>
      <c r="R405" s="56"/>
      <c r="S405" s="54"/>
      <c r="T405" s="54"/>
      <c r="U405" s="54"/>
    </row>
    <row r="406" ht="12.75" customHeight="1">
      <c r="A406" s="54"/>
      <c r="B406" s="54"/>
      <c r="C406" s="54"/>
      <c r="D406" s="54"/>
      <c r="E406" s="54"/>
      <c r="F406" s="54"/>
      <c r="G406" s="54"/>
      <c r="H406" s="54"/>
      <c r="I406" s="54"/>
      <c r="J406" s="54"/>
      <c r="K406" s="54"/>
      <c r="L406" s="54"/>
      <c r="M406" s="56"/>
      <c r="N406" s="56"/>
      <c r="O406" s="54"/>
      <c r="P406" s="57"/>
      <c r="Q406" s="54"/>
      <c r="R406" s="56"/>
      <c r="S406" s="54"/>
      <c r="T406" s="54"/>
      <c r="U406" s="54"/>
    </row>
    <row r="407" ht="12.75" customHeight="1">
      <c r="A407" s="54"/>
      <c r="B407" s="54"/>
      <c r="C407" s="54"/>
      <c r="D407" s="54"/>
      <c r="E407" s="54"/>
      <c r="F407" s="54"/>
      <c r="G407" s="54"/>
      <c r="H407" s="54"/>
      <c r="I407" s="54"/>
      <c r="J407" s="54"/>
      <c r="K407" s="54"/>
      <c r="L407" s="54"/>
      <c r="M407" s="56"/>
      <c r="N407" s="56"/>
      <c r="O407" s="54"/>
      <c r="P407" s="57"/>
      <c r="Q407" s="54"/>
      <c r="R407" s="56"/>
      <c r="S407" s="54"/>
      <c r="T407" s="54"/>
      <c r="U407" s="54"/>
    </row>
    <row r="408" ht="12.75" customHeight="1">
      <c r="A408" s="54"/>
      <c r="B408" s="54"/>
      <c r="C408" s="54"/>
      <c r="D408" s="54"/>
      <c r="E408" s="54"/>
      <c r="F408" s="54"/>
      <c r="G408" s="54"/>
      <c r="H408" s="54"/>
      <c r="I408" s="54"/>
      <c r="J408" s="54"/>
      <c r="K408" s="54"/>
      <c r="L408" s="54"/>
      <c r="M408" s="56"/>
      <c r="N408" s="56"/>
      <c r="O408" s="54"/>
      <c r="P408" s="57"/>
      <c r="Q408" s="54"/>
      <c r="R408" s="56"/>
      <c r="S408" s="54"/>
      <c r="T408" s="54"/>
      <c r="U408" s="54"/>
    </row>
    <row r="409" ht="12.75" customHeight="1">
      <c r="A409" s="54"/>
      <c r="B409" s="54"/>
      <c r="C409" s="54"/>
      <c r="D409" s="54"/>
      <c r="E409" s="54"/>
      <c r="F409" s="54"/>
      <c r="G409" s="54"/>
      <c r="H409" s="54"/>
      <c r="I409" s="54"/>
      <c r="J409" s="54"/>
      <c r="K409" s="54"/>
      <c r="L409" s="54"/>
      <c r="M409" s="56"/>
      <c r="N409" s="56"/>
      <c r="O409" s="54"/>
      <c r="P409" s="57"/>
      <c r="Q409" s="54"/>
      <c r="R409" s="56"/>
      <c r="S409" s="54"/>
      <c r="T409" s="54"/>
      <c r="U409" s="54"/>
    </row>
    <row r="410" ht="12.75" customHeight="1">
      <c r="A410" s="54"/>
      <c r="B410" s="54"/>
      <c r="C410" s="54"/>
      <c r="D410" s="54"/>
      <c r="E410" s="54"/>
      <c r="F410" s="54"/>
      <c r="G410" s="54"/>
      <c r="H410" s="54"/>
      <c r="I410" s="54"/>
      <c r="J410" s="54"/>
      <c r="K410" s="54"/>
      <c r="L410" s="54"/>
      <c r="M410" s="56"/>
      <c r="N410" s="56"/>
      <c r="O410" s="54"/>
      <c r="P410" s="57"/>
      <c r="Q410" s="54"/>
      <c r="R410" s="56"/>
      <c r="S410" s="54"/>
      <c r="T410" s="54"/>
      <c r="U410" s="54"/>
    </row>
    <row r="411" ht="12.75" customHeight="1">
      <c r="A411" s="54"/>
      <c r="B411" s="54"/>
      <c r="C411" s="54"/>
      <c r="D411" s="54"/>
      <c r="E411" s="54"/>
      <c r="F411" s="54"/>
      <c r="G411" s="54"/>
      <c r="H411" s="54"/>
      <c r="I411" s="54"/>
      <c r="J411" s="54"/>
      <c r="K411" s="54"/>
      <c r="L411" s="54"/>
      <c r="M411" s="56"/>
      <c r="N411" s="56"/>
      <c r="O411" s="54"/>
      <c r="P411" s="57"/>
      <c r="Q411" s="54"/>
      <c r="R411" s="56"/>
      <c r="S411" s="54"/>
      <c r="T411" s="54"/>
      <c r="U411" s="54"/>
    </row>
    <row r="412" ht="12.75" customHeight="1">
      <c r="A412" s="54"/>
      <c r="B412" s="54"/>
      <c r="C412" s="54"/>
      <c r="D412" s="54"/>
      <c r="E412" s="54"/>
      <c r="F412" s="54"/>
      <c r="G412" s="54"/>
      <c r="H412" s="54"/>
      <c r="I412" s="54"/>
      <c r="J412" s="54"/>
      <c r="K412" s="54"/>
      <c r="L412" s="54"/>
      <c r="M412" s="56"/>
      <c r="N412" s="56"/>
      <c r="O412" s="54"/>
      <c r="P412" s="57"/>
      <c r="Q412" s="54"/>
      <c r="R412" s="56"/>
      <c r="S412" s="54"/>
      <c r="T412" s="54"/>
      <c r="U412" s="54"/>
    </row>
    <row r="413" ht="12.75" customHeight="1">
      <c r="A413" s="54"/>
      <c r="B413" s="54"/>
      <c r="C413" s="54"/>
      <c r="D413" s="54"/>
      <c r="E413" s="54"/>
      <c r="F413" s="54"/>
      <c r="G413" s="54"/>
      <c r="H413" s="54"/>
      <c r="I413" s="54"/>
      <c r="J413" s="54"/>
      <c r="K413" s="54"/>
      <c r="L413" s="54"/>
      <c r="M413" s="56"/>
      <c r="N413" s="56"/>
      <c r="O413" s="54"/>
      <c r="P413" s="57"/>
      <c r="Q413" s="54"/>
      <c r="R413" s="56"/>
      <c r="S413" s="54"/>
      <c r="T413" s="54"/>
      <c r="U413" s="54"/>
    </row>
    <row r="414" ht="12.75" customHeight="1">
      <c r="A414" s="54"/>
      <c r="B414" s="54"/>
      <c r="C414" s="54"/>
      <c r="D414" s="54"/>
      <c r="E414" s="54"/>
      <c r="F414" s="54"/>
      <c r="G414" s="54"/>
      <c r="H414" s="54"/>
      <c r="I414" s="54"/>
      <c r="J414" s="54"/>
      <c r="K414" s="54"/>
      <c r="L414" s="54"/>
      <c r="M414" s="56"/>
      <c r="N414" s="56"/>
      <c r="O414" s="54"/>
      <c r="P414" s="57"/>
      <c r="Q414" s="54"/>
      <c r="R414" s="56"/>
      <c r="S414" s="54"/>
      <c r="T414" s="54"/>
      <c r="U414" s="54"/>
    </row>
    <row r="415" ht="12.75" customHeight="1">
      <c r="A415" s="54"/>
      <c r="B415" s="54"/>
      <c r="C415" s="54"/>
      <c r="D415" s="54"/>
      <c r="E415" s="54"/>
      <c r="F415" s="54"/>
      <c r="G415" s="54"/>
      <c r="H415" s="54"/>
      <c r="I415" s="54"/>
      <c r="J415" s="54"/>
      <c r="K415" s="54"/>
      <c r="L415" s="54"/>
      <c r="M415" s="56"/>
      <c r="N415" s="56"/>
      <c r="O415" s="54"/>
      <c r="P415" s="57"/>
      <c r="Q415" s="54"/>
      <c r="R415" s="56"/>
      <c r="S415" s="54"/>
      <c r="T415" s="54"/>
      <c r="U415" s="54"/>
    </row>
    <row r="416" ht="12.75" customHeight="1">
      <c r="A416" s="54"/>
      <c r="B416" s="54"/>
      <c r="C416" s="54"/>
      <c r="D416" s="54"/>
      <c r="E416" s="54"/>
      <c r="F416" s="54"/>
      <c r="G416" s="54"/>
      <c r="H416" s="54"/>
      <c r="I416" s="54"/>
      <c r="J416" s="54"/>
      <c r="K416" s="54"/>
      <c r="L416" s="54"/>
      <c r="M416" s="56"/>
      <c r="N416" s="56"/>
      <c r="O416" s="54"/>
      <c r="P416" s="57"/>
      <c r="Q416" s="54"/>
      <c r="R416" s="56"/>
      <c r="S416" s="54"/>
      <c r="T416" s="54"/>
      <c r="U416" s="54"/>
    </row>
    <row r="417" ht="12.75" customHeight="1">
      <c r="A417" s="54"/>
      <c r="B417" s="54"/>
      <c r="C417" s="54"/>
      <c r="D417" s="54"/>
      <c r="E417" s="54"/>
      <c r="F417" s="54"/>
      <c r="G417" s="54"/>
      <c r="H417" s="54"/>
      <c r="I417" s="54"/>
      <c r="J417" s="54"/>
      <c r="K417" s="54"/>
      <c r="L417" s="54"/>
      <c r="M417" s="56"/>
      <c r="N417" s="56"/>
      <c r="O417" s="54"/>
      <c r="P417" s="57"/>
      <c r="Q417" s="54"/>
      <c r="R417" s="56"/>
      <c r="S417" s="54"/>
      <c r="T417" s="54"/>
      <c r="U417" s="54"/>
    </row>
    <row r="418" ht="12.75" customHeight="1">
      <c r="A418" s="54"/>
      <c r="B418" s="54"/>
      <c r="C418" s="54"/>
      <c r="D418" s="54"/>
      <c r="E418" s="54"/>
      <c r="F418" s="54"/>
      <c r="G418" s="54"/>
      <c r="H418" s="54"/>
      <c r="I418" s="54"/>
      <c r="J418" s="54"/>
      <c r="K418" s="54"/>
      <c r="L418" s="54"/>
      <c r="M418" s="56"/>
      <c r="N418" s="56"/>
      <c r="O418" s="54"/>
      <c r="P418" s="57"/>
      <c r="Q418" s="54"/>
      <c r="R418" s="56"/>
      <c r="S418" s="54"/>
      <c r="T418" s="54"/>
      <c r="U418" s="54"/>
    </row>
    <row r="419" ht="12.75" customHeight="1">
      <c r="A419" s="54"/>
      <c r="B419" s="54"/>
      <c r="C419" s="54"/>
      <c r="D419" s="54"/>
      <c r="E419" s="54"/>
      <c r="F419" s="54"/>
      <c r="G419" s="54"/>
      <c r="H419" s="54"/>
      <c r="I419" s="54"/>
      <c r="J419" s="54"/>
      <c r="K419" s="54"/>
      <c r="L419" s="54"/>
      <c r="M419" s="56"/>
      <c r="N419" s="56"/>
      <c r="O419" s="54"/>
      <c r="P419" s="57"/>
      <c r="Q419" s="54"/>
      <c r="R419" s="56"/>
      <c r="S419" s="54"/>
      <c r="T419" s="54"/>
      <c r="U419" s="54"/>
    </row>
    <row r="420" ht="12.75" customHeight="1">
      <c r="A420" s="54"/>
      <c r="B420" s="54"/>
      <c r="C420" s="54"/>
      <c r="D420" s="54"/>
      <c r="E420" s="54"/>
      <c r="F420" s="54"/>
      <c r="G420" s="54"/>
      <c r="H420" s="54"/>
      <c r="I420" s="54"/>
      <c r="J420" s="54"/>
      <c r="K420" s="54"/>
      <c r="L420" s="54"/>
      <c r="M420" s="56"/>
      <c r="N420" s="56"/>
      <c r="O420" s="54"/>
      <c r="P420" s="57"/>
      <c r="Q420" s="54"/>
      <c r="R420" s="56"/>
      <c r="S420" s="54"/>
      <c r="T420" s="54"/>
      <c r="U420" s="54"/>
    </row>
    <row r="421" ht="12.75" customHeight="1">
      <c r="A421" s="54"/>
      <c r="B421" s="54"/>
      <c r="C421" s="54"/>
      <c r="D421" s="54"/>
      <c r="E421" s="54"/>
      <c r="F421" s="54"/>
      <c r="G421" s="54"/>
      <c r="H421" s="54"/>
      <c r="I421" s="54"/>
      <c r="J421" s="54"/>
      <c r="K421" s="54"/>
      <c r="L421" s="54"/>
      <c r="M421" s="56"/>
      <c r="N421" s="56"/>
      <c r="O421" s="54"/>
      <c r="P421" s="57"/>
      <c r="Q421" s="54"/>
      <c r="R421" s="56"/>
      <c r="S421" s="54"/>
      <c r="T421" s="54"/>
      <c r="U421" s="54"/>
    </row>
    <row r="422" ht="12.75" customHeight="1">
      <c r="A422" s="54"/>
      <c r="B422" s="54"/>
      <c r="C422" s="54"/>
      <c r="D422" s="54"/>
      <c r="E422" s="54"/>
      <c r="F422" s="54"/>
      <c r="G422" s="54"/>
      <c r="H422" s="54"/>
      <c r="I422" s="54"/>
      <c r="J422" s="54"/>
      <c r="K422" s="54"/>
      <c r="L422" s="54"/>
      <c r="M422" s="56"/>
      <c r="N422" s="56"/>
      <c r="O422" s="54"/>
      <c r="P422" s="57"/>
      <c r="Q422" s="54"/>
      <c r="R422" s="56"/>
      <c r="S422" s="54"/>
      <c r="T422" s="54"/>
      <c r="U422" s="54"/>
    </row>
    <row r="423" ht="12.75" customHeight="1">
      <c r="A423" s="54"/>
      <c r="B423" s="54"/>
      <c r="C423" s="54"/>
      <c r="D423" s="54"/>
      <c r="E423" s="54"/>
      <c r="F423" s="54"/>
      <c r="G423" s="54"/>
      <c r="H423" s="54"/>
      <c r="I423" s="54"/>
      <c r="J423" s="54"/>
      <c r="K423" s="54"/>
      <c r="L423" s="54"/>
      <c r="M423" s="56"/>
      <c r="N423" s="56"/>
      <c r="O423" s="54"/>
      <c r="P423" s="57"/>
      <c r="Q423" s="54"/>
      <c r="R423" s="56"/>
      <c r="S423" s="54"/>
      <c r="T423" s="54"/>
      <c r="U423" s="54"/>
    </row>
    <row r="424" ht="12.75" customHeight="1">
      <c r="A424" s="54"/>
      <c r="B424" s="54"/>
      <c r="C424" s="54"/>
      <c r="D424" s="54"/>
      <c r="E424" s="54"/>
      <c r="F424" s="54"/>
      <c r="G424" s="54"/>
      <c r="H424" s="54"/>
      <c r="I424" s="54"/>
      <c r="J424" s="54"/>
      <c r="K424" s="54"/>
      <c r="L424" s="54"/>
      <c r="M424" s="56"/>
      <c r="N424" s="56"/>
      <c r="O424" s="54"/>
      <c r="P424" s="57"/>
      <c r="Q424" s="54"/>
      <c r="R424" s="56"/>
      <c r="S424" s="54"/>
      <c r="T424" s="54"/>
      <c r="U424" s="54"/>
    </row>
    <row r="425" ht="12.75" customHeight="1">
      <c r="A425" s="54"/>
      <c r="B425" s="54"/>
      <c r="C425" s="54"/>
      <c r="D425" s="54"/>
      <c r="E425" s="54"/>
      <c r="F425" s="54"/>
      <c r="G425" s="54"/>
      <c r="H425" s="54"/>
      <c r="I425" s="54"/>
      <c r="J425" s="54"/>
      <c r="K425" s="54"/>
      <c r="L425" s="54"/>
      <c r="M425" s="56"/>
      <c r="N425" s="56"/>
      <c r="O425" s="54"/>
      <c r="P425" s="57"/>
      <c r="Q425" s="54"/>
      <c r="R425" s="56"/>
      <c r="S425" s="54"/>
      <c r="T425" s="54"/>
      <c r="U425" s="54"/>
    </row>
    <row r="426" ht="12.75" customHeight="1">
      <c r="A426" s="54"/>
      <c r="B426" s="54"/>
      <c r="C426" s="54"/>
      <c r="D426" s="54"/>
      <c r="E426" s="54"/>
      <c r="F426" s="54"/>
      <c r="G426" s="54"/>
      <c r="H426" s="54"/>
      <c r="I426" s="54"/>
      <c r="J426" s="54"/>
      <c r="K426" s="54"/>
      <c r="L426" s="54"/>
      <c r="M426" s="56"/>
      <c r="N426" s="56"/>
      <c r="O426" s="54"/>
      <c r="P426" s="57"/>
      <c r="Q426" s="54"/>
      <c r="R426" s="56"/>
      <c r="S426" s="54"/>
      <c r="T426" s="54"/>
      <c r="U426" s="54"/>
    </row>
    <row r="427" ht="12.75" customHeight="1">
      <c r="A427" s="54"/>
      <c r="B427" s="54"/>
      <c r="C427" s="54"/>
      <c r="D427" s="54"/>
      <c r="E427" s="54"/>
      <c r="F427" s="54"/>
      <c r="G427" s="54"/>
      <c r="H427" s="54"/>
      <c r="I427" s="54"/>
      <c r="J427" s="54"/>
      <c r="K427" s="54"/>
      <c r="L427" s="54"/>
      <c r="M427" s="56"/>
      <c r="N427" s="56"/>
      <c r="O427" s="54"/>
      <c r="P427" s="57"/>
      <c r="Q427" s="54"/>
      <c r="R427" s="56"/>
      <c r="S427" s="54"/>
      <c r="T427" s="54"/>
      <c r="U427" s="54"/>
    </row>
    <row r="428" ht="12.75" customHeight="1">
      <c r="A428" s="54"/>
      <c r="B428" s="54"/>
      <c r="C428" s="54"/>
      <c r="D428" s="54"/>
      <c r="E428" s="54"/>
      <c r="F428" s="54"/>
      <c r="G428" s="54"/>
      <c r="H428" s="54"/>
      <c r="I428" s="54"/>
      <c r="J428" s="54"/>
      <c r="K428" s="54"/>
      <c r="L428" s="54"/>
      <c r="M428" s="56"/>
      <c r="N428" s="56"/>
      <c r="O428" s="54"/>
      <c r="P428" s="57"/>
      <c r="Q428" s="54"/>
      <c r="R428" s="56"/>
      <c r="S428" s="54"/>
      <c r="T428" s="54"/>
      <c r="U428" s="54"/>
    </row>
    <row r="429" ht="12.75" customHeight="1">
      <c r="A429" s="54"/>
      <c r="B429" s="54"/>
      <c r="C429" s="54"/>
      <c r="D429" s="54"/>
      <c r="E429" s="54"/>
      <c r="F429" s="54"/>
      <c r="G429" s="54"/>
      <c r="H429" s="54"/>
      <c r="I429" s="54"/>
      <c r="J429" s="54"/>
      <c r="K429" s="54"/>
      <c r="L429" s="54"/>
      <c r="M429" s="56"/>
      <c r="N429" s="56"/>
      <c r="O429" s="54"/>
      <c r="P429" s="57"/>
      <c r="Q429" s="54"/>
      <c r="R429" s="56"/>
      <c r="S429" s="54"/>
      <c r="T429" s="54"/>
      <c r="U429" s="54"/>
    </row>
    <row r="430" ht="12.75" customHeight="1">
      <c r="A430" s="54"/>
      <c r="B430" s="54"/>
      <c r="C430" s="54"/>
      <c r="D430" s="54"/>
      <c r="E430" s="54"/>
      <c r="F430" s="54"/>
      <c r="G430" s="54"/>
      <c r="H430" s="54"/>
      <c r="I430" s="54"/>
      <c r="J430" s="54"/>
      <c r="K430" s="54"/>
      <c r="L430" s="54"/>
      <c r="M430" s="56"/>
      <c r="N430" s="56"/>
      <c r="O430" s="54"/>
      <c r="P430" s="57"/>
      <c r="Q430" s="54"/>
      <c r="R430" s="56"/>
      <c r="S430" s="54"/>
      <c r="T430" s="54"/>
      <c r="U430" s="54"/>
    </row>
    <row r="431" ht="12.75" customHeight="1">
      <c r="A431" s="54"/>
      <c r="B431" s="54"/>
      <c r="C431" s="54"/>
      <c r="D431" s="54"/>
      <c r="E431" s="54"/>
      <c r="F431" s="54"/>
      <c r="G431" s="54"/>
      <c r="H431" s="54"/>
      <c r="I431" s="54"/>
      <c r="J431" s="54"/>
      <c r="K431" s="54"/>
      <c r="L431" s="54"/>
      <c r="M431" s="56"/>
      <c r="N431" s="56"/>
      <c r="O431" s="54"/>
      <c r="P431" s="57"/>
      <c r="Q431" s="54"/>
      <c r="R431" s="56"/>
      <c r="S431" s="54"/>
      <c r="T431" s="54"/>
      <c r="U431" s="54"/>
    </row>
    <row r="432" ht="12.75" customHeight="1">
      <c r="A432" s="54"/>
      <c r="B432" s="54"/>
      <c r="C432" s="54"/>
      <c r="D432" s="54"/>
      <c r="E432" s="54"/>
      <c r="F432" s="54"/>
      <c r="G432" s="54"/>
      <c r="H432" s="54"/>
      <c r="I432" s="54"/>
      <c r="J432" s="54"/>
      <c r="K432" s="54"/>
      <c r="L432" s="54"/>
      <c r="M432" s="56"/>
      <c r="N432" s="56"/>
      <c r="O432" s="54"/>
      <c r="P432" s="57"/>
      <c r="Q432" s="54"/>
      <c r="R432" s="56"/>
      <c r="S432" s="54"/>
      <c r="T432" s="54"/>
      <c r="U432" s="54"/>
    </row>
    <row r="433" ht="12.75" customHeight="1">
      <c r="A433" s="54"/>
      <c r="B433" s="54"/>
      <c r="C433" s="54"/>
      <c r="D433" s="54"/>
      <c r="E433" s="54"/>
      <c r="F433" s="54"/>
      <c r="G433" s="54"/>
      <c r="H433" s="54"/>
      <c r="I433" s="54"/>
      <c r="J433" s="54"/>
      <c r="K433" s="54"/>
      <c r="L433" s="54"/>
      <c r="M433" s="56"/>
      <c r="N433" s="56"/>
      <c r="O433" s="54"/>
      <c r="P433" s="57"/>
      <c r="Q433" s="54"/>
      <c r="R433" s="56"/>
      <c r="S433" s="54"/>
      <c r="T433" s="54"/>
      <c r="U433" s="54"/>
    </row>
    <row r="434" ht="12.75" customHeight="1">
      <c r="A434" s="54"/>
      <c r="B434" s="54"/>
      <c r="C434" s="54"/>
      <c r="D434" s="54"/>
      <c r="E434" s="54"/>
      <c r="F434" s="54"/>
      <c r="G434" s="54"/>
      <c r="H434" s="54"/>
      <c r="I434" s="54"/>
      <c r="J434" s="54"/>
      <c r="K434" s="54"/>
      <c r="L434" s="54"/>
      <c r="M434" s="56"/>
      <c r="N434" s="56"/>
      <c r="O434" s="54"/>
      <c r="P434" s="57"/>
      <c r="Q434" s="54"/>
      <c r="R434" s="56"/>
      <c r="S434" s="54"/>
      <c r="T434" s="54"/>
      <c r="U434" s="54"/>
    </row>
    <row r="435" ht="12.75" customHeight="1">
      <c r="A435" s="54"/>
      <c r="B435" s="54"/>
      <c r="C435" s="54"/>
      <c r="D435" s="54"/>
      <c r="E435" s="54"/>
      <c r="F435" s="54"/>
      <c r="G435" s="54"/>
      <c r="H435" s="54"/>
      <c r="I435" s="54"/>
      <c r="J435" s="54"/>
      <c r="K435" s="54"/>
      <c r="L435" s="54"/>
      <c r="M435" s="56"/>
      <c r="N435" s="56"/>
      <c r="O435" s="54"/>
      <c r="P435" s="57"/>
      <c r="Q435" s="54"/>
      <c r="R435" s="56"/>
      <c r="S435" s="54"/>
      <c r="T435" s="54"/>
      <c r="U435" s="54"/>
    </row>
    <row r="436" ht="12.75" customHeight="1">
      <c r="A436" s="54"/>
      <c r="B436" s="54"/>
      <c r="C436" s="54"/>
      <c r="D436" s="54"/>
      <c r="E436" s="54"/>
      <c r="F436" s="54"/>
      <c r="G436" s="54"/>
      <c r="H436" s="54"/>
      <c r="I436" s="54"/>
      <c r="J436" s="54"/>
      <c r="K436" s="54"/>
      <c r="L436" s="54"/>
      <c r="M436" s="56"/>
      <c r="N436" s="56"/>
      <c r="O436" s="54"/>
      <c r="P436" s="57"/>
      <c r="Q436" s="54"/>
      <c r="R436" s="56"/>
      <c r="S436" s="54"/>
      <c r="T436" s="54"/>
      <c r="U436" s="54"/>
    </row>
    <row r="437" ht="12.75" customHeight="1">
      <c r="A437" s="54"/>
      <c r="B437" s="54"/>
      <c r="C437" s="54"/>
      <c r="D437" s="54"/>
      <c r="E437" s="54"/>
      <c r="F437" s="54"/>
      <c r="G437" s="54"/>
      <c r="H437" s="54"/>
      <c r="I437" s="54"/>
      <c r="J437" s="54"/>
      <c r="K437" s="54"/>
      <c r="L437" s="54"/>
      <c r="M437" s="56"/>
      <c r="N437" s="56"/>
      <c r="O437" s="54"/>
      <c r="P437" s="57"/>
      <c r="Q437" s="54"/>
      <c r="R437" s="56"/>
      <c r="S437" s="54"/>
      <c r="T437" s="54"/>
      <c r="U437" s="54"/>
    </row>
    <row r="438" ht="12.75" customHeight="1">
      <c r="A438" s="54"/>
      <c r="B438" s="54"/>
      <c r="C438" s="54"/>
      <c r="D438" s="54"/>
      <c r="E438" s="54"/>
      <c r="F438" s="54"/>
      <c r="G438" s="54"/>
      <c r="H438" s="54"/>
      <c r="I438" s="54"/>
      <c r="J438" s="54"/>
      <c r="K438" s="54"/>
      <c r="L438" s="54"/>
      <c r="M438" s="56"/>
      <c r="N438" s="56"/>
      <c r="O438" s="54"/>
      <c r="P438" s="57"/>
      <c r="Q438" s="54"/>
      <c r="R438" s="56"/>
      <c r="S438" s="54"/>
      <c r="T438" s="54"/>
      <c r="U438" s="54"/>
    </row>
    <row r="439" ht="12.75" customHeight="1">
      <c r="A439" s="54"/>
      <c r="B439" s="54"/>
      <c r="C439" s="54"/>
      <c r="D439" s="54"/>
      <c r="E439" s="54"/>
      <c r="F439" s="54"/>
      <c r="G439" s="54"/>
      <c r="H439" s="54"/>
      <c r="I439" s="54"/>
      <c r="J439" s="54"/>
      <c r="K439" s="54"/>
      <c r="L439" s="54"/>
      <c r="M439" s="56"/>
      <c r="N439" s="56"/>
      <c r="O439" s="54"/>
      <c r="P439" s="57"/>
      <c r="Q439" s="54"/>
      <c r="R439" s="56"/>
      <c r="S439" s="54"/>
      <c r="T439" s="54"/>
      <c r="U439" s="54"/>
    </row>
    <row r="440" ht="12.75" customHeight="1">
      <c r="A440" s="54"/>
      <c r="B440" s="54"/>
      <c r="C440" s="54"/>
      <c r="D440" s="54"/>
      <c r="E440" s="54"/>
      <c r="F440" s="54"/>
      <c r="G440" s="54"/>
      <c r="H440" s="54"/>
      <c r="I440" s="54"/>
      <c r="J440" s="54"/>
      <c r="K440" s="54"/>
      <c r="L440" s="54"/>
      <c r="M440" s="56"/>
      <c r="N440" s="56"/>
      <c r="O440" s="54"/>
      <c r="P440" s="57"/>
      <c r="Q440" s="54"/>
      <c r="R440" s="56"/>
      <c r="S440" s="54"/>
      <c r="T440" s="54"/>
      <c r="U440" s="54"/>
    </row>
    <row r="441" ht="12.75" customHeight="1">
      <c r="A441" s="54"/>
      <c r="B441" s="54"/>
      <c r="C441" s="54"/>
      <c r="D441" s="54"/>
      <c r="E441" s="54"/>
      <c r="F441" s="54"/>
      <c r="G441" s="54"/>
      <c r="H441" s="54"/>
      <c r="I441" s="54"/>
      <c r="J441" s="54"/>
      <c r="K441" s="54"/>
      <c r="L441" s="54"/>
      <c r="M441" s="56"/>
      <c r="N441" s="56"/>
      <c r="O441" s="54"/>
      <c r="P441" s="57"/>
      <c r="Q441" s="54"/>
      <c r="R441" s="56"/>
      <c r="S441" s="54"/>
      <c r="T441" s="54"/>
      <c r="U441" s="54"/>
    </row>
    <row r="442" ht="12.75" customHeight="1">
      <c r="A442" s="54"/>
      <c r="B442" s="54"/>
      <c r="C442" s="54"/>
      <c r="D442" s="54"/>
      <c r="E442" s="54"/>
      <c r="F442" s="54"/>
      <c r="G442" s="54"/>
      <c r="H442" s="54"/>
      <c r="I442" s="54"/>
      <c r="J442" s="54"/>
      <c r="K442" s="54"/>
      <c r="L442" s="54"/>
      <c r="M442" s="56"/>
      <c r="N442" s="56"/>
      <c r="O442" s="54"/>
      <c r="P442" s="57"/>
      <c r="Q442" s="54"/>
      <c r="R442" s="56"/>
      <c r="S442" s="54"/>
      <c r="T442" s="54"/>
      <c r="U442" s="54"/>
    </row>
    <row r="443" ht="12.75" customHeight="1">
      <c r="A443" s="54"/>
      <c r="B443" s="54"/>
      <c r="C443" s="54"/>
      <c r="D443" s="54"/>
      <c r="E443" s="54"/>
      <c r="F443" s="54"/>
      <c r="G443" s="54"/>
      <c r="H443" s="54"/>
      <c r="I443" s="54"/>
      <c r="J443" s="54"/>
      <c r="K443" s="54"/>
      <c r="L443" s="54"/>
      <c r="M443" s="56"/>
      <c r="N443" s="56"/>
      <c r="O443" s="54"/>
      <c r="P443" s="57"/>
      <c r="Q443" s="54"/>
      <c r="R443" s="56"/>
      <c r="S443" s="54"/>
      <c r="T443" s="54"/>
      <c r="U443" s="54"/>
    </row>
    <row r="444" ht="12.75" customHeight="1">
      <c r="A444" s="54"/>
      <c r="B444" s="54"/>
      <c r="C444" s="54"/>
      <c r="D444" s="54"/>
      <c r="E444" s="54"/>
      <c r="F444" s="54"/>
      <c r="G444" s="54"/>
      <c r="H444" s="54"/>
      <c r="I444" s="54"/>
      <c r="J444" s="54"/>
      <c r="K444" s="54"/>
      <c r="L444" s="54"/>
      <c r="M444" s="56"/>
      <c r="N444" s="56"/>
      <c r="O444" s="54"/>
      <c r="P444" s="57"/>
      <c r="Q444" s="54"/>
      <c r="R444" s="56"/>
      <c r="S444" s="54"/>
      <c r="T444" s="54"/>
      <c r="U444" s="54"/>
    </row>
    <row r="445" ht="12.75" customHeight="1">
      <c r="A445" s="54"/>
      <c r="B445" s="54"/>
      <c r="C445" s="54"/>
      <c r="D445" s="54"/>
      <c r="E445" s="54"/>
      <c r="F445" s="54"/>
      <c r="G445" s="54"/>
      <c r="H445" s="54"/>
      <c r="I445" s="54"/>
      <c r="J445" s="54"/>
      <c r="K445" s="54"/>
      <c r="L445" s="54"/>
      <c r="M445" s="56"/>
      <c r="N445" s="56"/>
      <c r="O445" s="54"/>
      <c r="P445" s="57"/>
      <c r="Q445" s="54"/>
      <c r="R445" s="56"/>
      <c r="S445" s="54"/>
      <c r="T445" s="54"/>
      <c r="U445" s="54"/>
    </row>
    <row r="446" ht="12.75" customHeight="1">
      <c r="A446" s="54"/>
      <c r="B446" s="54"/>
      <c r="C446" s="54"/>
      <c r="D446" s="54"/>
      <c r="E446" s="54"/>
      <c r="F446" s="54"/>
      <c r="G446" s="54"/>
      <c r="H446" s="54"/>
      <c r="I446" s="54"/>
      <c r="J446" s="54"/>
      <c r="K446" s="54"/>
      <c r="L446" s="54"/>
      <c r="M446" s="56"/>
      <c r="N446" s="56"/>
      <c r="O446" s="54"/>
      <c r="P446" s="57"/>
      <c r="Q446" s="54"/>
      <c r="R446" s="56"/>
      <c r="S446" s="54"/>
      <c r="T446" s="54"/>
      <c r="U446" s="54"/>
    </row>
    <row r="447" ht="12.75" customHeight="1">
      <c r="A447" s="54"/>
      <c r="B447" s="54"/>
      <c r="C447" s="54"/>
      <c r="D447" s="54"/>
      <c r="E447" s="54"/>
      <c r="F447" s="54"/>
      <c r="G447" s="54"/>
      <c r="H447" s="54"/>
      <c r="I447" s="54"/>
      <c r="J447" s="54"/>
      <c r="K447" s="54"/>
      <c r="L447" s="54"/>
      <c r="M447" s="56"/>
      <c r="N447" s="56"/>
      <c r="O447" s="54"/>
      <c r="P447" s="57"/>
      <c r="Q447" s="54"/>
      <c r="R447" s="56"/>
      <c r="S447" s="54"/>
      <c r="T447" s="54"/>
      <c r="U447" s="54"/>
    </row>
    <row r="448" ht="12.75" customHeight="1">
      <c r="A448" s="54"/>
      <c r="B448" s="54"/>
      <c r="C448" s="54"/>
      <c r="D448" s="54"/>
      <c r="E448" s="54"/>
      <c r="F448" s="54"/>
      <c r="G448" s="54"/>
      <c r="H448" s="54"/>
      <c r="I448" s="54"/>
      <c r="J448" s="54"/>
      <c r="K448" s="54"/>
      <c r="L448" s="54"/>
      <c r="M448" s="56"/>
      <c r="N448" s="56"/>
      <c r="O448" s="54"/>
      <c r="P448" s="57"/>
      <c r="Q448" s="54"/>
      <c r="R448" s="56"/>
      <c r="S448" s="54"/>
      <c r="T448" s="54"/>
      <c r="U448" s="54"/>
    </row>
    <row r="449" ht="12.75" customHeight="1">
      <c r="A449" s="54"/>
      <c r="B449" s="54"/>
      <c r="C449" s="54"/>
      <c r="D449" s="54"/>
      <c r="E449" s="54"/>
      <c r="F449" s="54"/>
      <c r="G449" s="54"/>
      <c r="H449" s="54"/>
      <c r="I449" s="54"/>
      <c r="J449" s="54"/>
      <c r="K449" s="54"/>
      <c r="L449" s="54"/>
      <c r="M449" s="56"/>
      <c r="N449" s="56"/>
      <c r="O449" s="54"/>
      <c r="P449" s="57"/>
      <c r="Q449" s="54"/>
      <c r="R449" s="56"/>
      <c r="S449" s="54"/>
      <c r="T449" s="54"/>
      <c r="U449" s="54"/>
    </row>
    <row r="450" ht="12.75" customHeight="1">
      <c r="A450" s="54"/>
      <c r="B450" s="54"/>
      <c r="C450" s="54"/>
      <c r="D450" s="54"/>
      <c r="E450" s="54"/>
      <c r="F450" s="54"/>
      <c r="G450" s="54"/>
      <c r="H450" s="54"/>
      <c r="I450" s="54"/>
      <c r="J450" s="54"/>
      <c r="K450" s="54"/>
      <c r="L450" s="54"/>
      <c r="M450" s="56"/>
      <c r="N450" s="56"/>
      <c r="O450" s="54"/>
      <c r="P450" s="57"/>
      <c r="Q450" s="54"/>
      <c r="R450" s="56"/>
      <c r="S450" s="54"/>
      <c r="T450" s="54"/>
      <c r="U450" s="54"/>
    </row>
    <row r="451" ht="12.75" customHeight="1">
      <c r="A451" s="54"/>
      <c r="B451" s="54"/>
      <c r="C451" s="54"/>
      <c r="D451" s="54"/>
      <c r="E451" s="54"/>
      <c r="F451" s="54"/>
      <c r="G451" s="54"/>
      <c r="H451" s="54"/>
      <c r="I451" s="54"/>
      <c r="J451" s="54"/>
      <c r="K451" s="54"/>
      <c r="L451" s="54"/>
      <c r="M451" s="56"/>
      <c r="N451" s="56"/>
      <c r="O451" s="54"/>
      <c r="P451" s="57"/>
      <c r="Q451" s="54"/>
      <c r="R451" s="56"/>
      <c r="S451" s="54"/>
      <c r="T451" s="54"/>
      <c r="U451" s="54"/>
    </row>
    <row r="452" ht="12.75" customHeight="1">
      <c r="A452" s="54"/>
      <c r="B452" s="54"/>
      <c r="C452" s="54"/>
      <c r="D452" s="54"/>
      <c r="E452" s="54"/>
      <c r="F452" s="54"/>
      <c r="G452" s="54"/>
      <c r="H452" s="54"/>
      <c r="I452" s="54"/>
      <c r="J452" s="54"/>
      <c r="K452" s="54"/>
      <c r="L452" s="54"/>
      <c r="M452" s="56"/>
      <c r="N452" s="56"/>
      <c r="O452" s="54"/>
      <c r="P452" s="57"/>
      <c r="Q452" s="54"/>
      <c r="R452" s="56"/>
      <c r="S452" s="54"/>
      <c r="T452" s="54"/>
      <c r="U452" s="54"/>
    </row>
    <row r="453" ht="12.75" customHeight="1">
      <c r="A453" s="54"/>
      <c r="B453" s="54"/>
      <c r="C453" s="54"/>
      <c r="D453" s="54"/>
      <c r="E453" s="54"/>
      <c r="F453" s="54"/>
      <c r="G453" s="54"/>
      <c r="H453" s="54"/>
      <c r="I453" s="54"/>
      <c r="J453" s="54"/>
      <c r="K453" s="54"/>
      <c r="L453" s="54"/>
      <c r="M453" s="56"/>
      <c r="N453" s="56"/>
      <c r="O453" s="54"/>
      <c r="P453" s="57"/>
      <c r="Q453" s="54"/>
      <c r="R453" s="56"/>
      <c r="S453" s="54"/>
      <c r="T453" s="54"/>
      <c r="U453" s="54"/>
    </row>
    <row r="454" ht="12.75" customHeight="1">
      <c r="A454" s="54"/>
      <c r="B454" s="54"/>
      <c r="C454" s="54"/>
      <c r="D454" s="54"/>
      <c r="E454" s="54"/>
      <c r="F454" s="54"/>
      <c r="G454" s="54"/>
      <c r="H454" s="54"/>
      <c r="I454" s="54"/>
      <c r="J454" s="54"/>
      <c r="K454" s="54"/>
      <c r="L454" s="54"/>
      <c r="M454" s="56"/>
      <c r="N454" s="56"/>
      <c r="O454" s="54"/>
      <c r="P454" s="57"/>
      <c r="Q454" s="54"/>
      <c r="R454" s="56"/>
      <c r="S454" s="54"/>
      <c r="T454" s="54"/>
      <c r="U454" s="54"/>
    </row>
    <row r="455" ht="12.75" customHeight="1">
      <c r="A455" s="54"/>
      <c r="B455" s="54"/>
      <c r="C455" s="54"/>
      <c r="D455" s="54"/>
      <c r="E455" s="54"/>
      <c r="F455" s="54"/>
      <c r="G455" s="54"/>
      <c r="H455" s="54"/>
      <c r="I455" s="54"/>
      <c r="J455" s="54"/>
      <c r="K455" s="54"/>
      <c r="L455" s="54"/>
      <c r="M455" s="56"/>
      <c r="N455" s="56"/>
      <c r="O455" s="54"/>
      <c r="P455" s="57"/>
      <c r="Q455" s="54"/>
      <c r="R455" s="56"/>
      <c r="S455" s="54"/>
      <c r="T455" s="54"/>
      <c r="U455" s="54"/>
    </row>
    <row r="456" ht="12.75" customHeight="1">
      <c r="A456" s="54"/>
      <c r="B456" s="54"/>
      <c r="C456" s="54"/>
      <c r="D456" s="54"/>
      <c r="E456" s="54"/>
      <c r="F456" s="54"/>
      <c r="G456" s="54"/>
      <c r="H456" s="54"/>
      <c r="I456" s="54"/>
      <c r="J456" s="54"/>
      <c r="K456" s="54"/>
      <c r="L456" s="54"/>
      <c r="M456" s="56"/>
      <c r="N456" s="56"/>
      <c r="O456" s="54"/>
      <c r="P456" s="57"/>
      <c r="Q456" s="54"/>
      <c r="R456" s="56"/>
      <c r="S456" s="54"/>
      <c r="T456" s="54"/>
      <c r="U456" s="54"/>
    </row>
    <row r="457" ht="12.75" customHeight="1">
      <c r="A457" s="54"/>
      <c r="B457" s="54"/>
      <c r="C457" s="54"/>
      <c r="D457" s="54"/>
      <c r="E457" s="54"/>
      <c r="F457" s="54"/>
      <c r="G457" s="54"/>
      <c r="H457" s="54"/>
      <c r="I457" s="54"/>
      <c r="J457" s="54"/>
      <c r="K457" s="54"/>
      <c r="L457" s="54"/>
      <c r="M457" s="56"/>
      <c r="N457" s="56"/>
      <c r="O457" s="54"/>
      <c r="P457" s="57"/>
      <c r="Q457" s="54"/>
      <c r="R457" s="56"/>
      <c r="S457" s="54"/>
      <c r="T457" s="54"/>
      <c r="U457" s="54"/>
    </row>
    <row r="458" ht="12.75" customHeight="1">
      <c r="A458" s="54"/>
      <c r="B458" s="54"/>
      <c r="C458" s="54"/>
      <c r="D458" s="54"/>
      <c r="E458" s="54"/>
      <c r="F458" s="54"/>
      <c r="G458" s="54"/>
      <c r="H458" s="54"/>
      <c r="I458" s="54"/>
      <c r="J458" s="54"/>
      <c r="K458" s="54"/>
      <c r="L458" s="54"/>
      <c r="M458" s="56"/>
      <c r="N458" s="56"/>
      <c r="O458" s="54"/>
      <c r="P458" s="57"/>
      <c r="Q458" s="54"/>
      <c r="R458" s="56"/>
      <c r="S458" s="54"/>
      <c r="T458" s="54"/>
      <c r="U458" s="54"/>
    </row>
    <row r="459" ht="12.75" customHeight="1">
      <c r="A459" s="54"/>
      <c r="B459" s="54"/>
      <c r="C459" s="54"/>
      <c r="D459" s="54"/>
      <c r="E459" s="54"/>
      <c r="F459" s="54"/>
      <c r="G459" s="54"/>
      <c r="H459" s="54"/>
      <c r="I459" s="54"/>
      <c r="J459" s="54"/>
      <c r="K459" s="54"/>
      <c r="L459" s="54"/>
      <c r="M459" s="56"/>
      <c r="N459" s="56"/>
      <c r="O459" s="54"/>
      <c r="P459" s="57"/>
      <c r="Q459" s="54"/>
      <c r="R459" s="56"/>
      <c r="S459" s="54"/>
      <c r="T459" s="54"/>
      <c r="U459" s="54"/>
    </row>
    <row r="460" ht="12.75" customHeight="1">
      <c r="A460" s="54"/>
      <c r="B460" s="54"/>
      <c r="C460" s="54"/>
      <c r="D460" s="54"/>
      <c r="E460" s="54"/>
      <c r="F460" s="54"/>
      <c r="G460" s="54"/>
      <c r="H460" s="54"/>
      <c r="I460" s="54"/>
      <c r="J460" s="54"/>
      <c r="K460" s="54"/>
      <c r="L460" s="54"/>
      <c r="M460" s="56"/>
      <c r="N460" s="56"/>
      <c r="O460" s="54"/>
      <c r="P460" s="57"/>
      <c r="Q460" s="54"/>
      <c r="R460" s="56"/>
      <c r="S460" s="54"/>
      <c r="T460" s="54"/>
      <c r="U460" s="54"/>
    </row>
    <row r="461" ht="12.75" customHeight="1">
      <c r="A461" s="54"/>
      <c r="B461" s="54"/>
      <c r="C461" s="54"/>
      <c r="D461" s="54"/>
      <c r="E461" s="54"/>
      <c r="F461" s="54"/>
      <c r="G461" s="54"/>
      <c r="H461" s="54"/>
      <c r="I461" s="54"/>
      <c r="J461" s="54"/>
      <c r="K461" s="54"/>
      <c r="L461" s="54"/>
      <c r="M461" s="56"/>
      <c r="N461" s="56"/>
      <c r="O461" s="54"/>
      <c r="P461" s="57"/>
      <c r="Q461" s="54"/>
      <c r="R461" s="56"/>
      <c r="S461" s="54"/>
      <c r="T461" s="54"/>
      <c r="U461" s="54"/>
    </row>
    <row r="462" ht="12.75" customHeight="1">
      <c r="A462" s="54"/>
      <c r="B462" s="54"/>
      <c r="C462" s="54"/>
      <c r="D462" s="54"/>
      <c r="E462" s="54"/>
      <c r="F462" s="54"/>
      <c r="G462" s="54"/>
      <c r="H462" s="54"/>
      <c r="I462" s="54"/>
      <c r="J462" s="54"/>
      <c r="K462" s="54"/>
      <c r="L462" s="54"/>
      <c r="M462" s="56"/>
      <c r="N462" s="56"/>
      <c r="O462" s="54"/>
      <c r="P462" s="57"/>
      <c r="Q462" s="54"/>
      <c r="R462" s="56"/>
      <c r="S462" s="54"/>
      <c r="T462" s="54"/>
      <c r="U462" s="54"/>
    </row>
    <row r="463" ht="12.75" customHeight="1">
      <c r="A463" s="54"/>
      <c r="B463" s="54"/>
      <c r="C463" s="54"/>
      <c r="D463" s="54"/>
      <c r="E463" s="54"/>
      <c r="F463" s="54"/>
      <c r="G463" s="54"/>
      <c r="H463" s="54"/>
      <c r="I463" s="54"/>
      <c r="J463" s="54"/>
      <c r="K463" s="54"/>
      <c r="L463" s="54"/>
      <c r="M463" s="56"/>
      <c r="N463" s="56"/>
      <c r="O463" s="54"/>
      <c r="P463" s="57"/>
      <c r="Q463" s="54"/>
      <c r="R463" s="56"/>
      <c r="S463" s="54"/>
      <c r="T463" s="54"/>
      <c r="U463" s="54"/>
    </row>
    <row r="464" ht="12.75" customHeight="1">
      <c r="A464" s="54"/>
      <c r="B464" s="54"/>
      <c r="C464" s="54"/>
      <c r="D464" s="54"/>
      <c r="E464" s="54"/>
      <c r="F464" s="54"/>
      <c r="G464" s="54"/>
      <c r="H464" s="54"/>
      <c r="I464" s="54"/>
      <c r="J464" s="54"/>
      <c r="K464" s="54"/>
      <c r="L464" s="54"/>
      <c r="M464" s="56"/>
      <c r="N464" s="56"/>
      <c r="O464" s="54"/>
      <c r="P464" s="57"/>
      <c r="Q464" s="54"/>
      <c r="R464" s="56"/>
      <c r="S464" s="54"/>
      <c r="T464" s="54"/>
      <c r="U464" s="54"/>
    </row>
    <row r="465" ht="12.75" customHeight="1">
      <c r="A465" s="54"/>
      <c r="B465" s="54"/>
      <c r="C465" s="54"/>
      <c r="D465" s="54"/>
      <c r="E465" s="54"/>
      <c r="F465" s="54"/>
      <c r="G465" s="54"/>
      <c r="H465" s="54"/>
      <c r="I465" s="54"/>
      <c r="J465" s="54"/>
      <c r="K465" s="54"/>
      <c r="L465" s="54"/>
      <c r="M465" s="56"/>
      <c r="N465" s="56"/>
      <c r="O465" s="54"/>
      <c r="P465" s="57"/>
      <c r="Q465" s="54"/>
      <c r="R465" s="56"/>
      <c r="S465" s="54"/>
      <c r="T465" s="54"/>
      <c r="U465" s="54"/>
    </row>
    <row r="466" ht="12.75" customHeight="1">
      <c r="A466" s="54"/>
      <c r="B466" s="54"/>
      <c r="C466" s="54"/>
      <c r="D466" s="54"/>
      <c r="E466" s="54"/>
      <c r="F466" s="54"/>
      <c r="G466" s="54"/>
      <c r="H466" s="54"/>
      <c r="I466" s="54"/>
      <c r="J466" s="54"/>
      <c r="K466" s="54"/>
      <c r="L466" s="54"/>
      <c r="M466" s="56"/>
      <c r="N466" s="56"/>
      <c r="O466" s="54"/>
      <c r="P466" s="57"/>
      <c r="Q466" s="54"/>
      <c r="R466" s="56"/>
      <c r="S466" s="54"/>
      <c r="T466" s="54"/>
      <c r="U466" s="54"/>
    </row>
    <row r="467" ht="12.75" customHeight="1">
      <c r="A467" s="54"/>
      <c r="B467" s="54"/>
      <c r="C467" s="54"/>
      <c r="D467" s="54"/>
      <c r="E467" s="54"/>
      <c r="F467" s="54"/>
      <c r="G467" s="54"/>
      <c r="H467" s="54"/>
      <c r="I467" s="54"/>
      <c r="J467" s="54"/>
      <c r="K467" s="54"/>
      <c r="L467" s="54"/>
      <c r="M467" s="56"/>
      <c r="N467" s="56"/>
      <c r="O467" s="54"/>
      <c r="P467" s="57"/>
      <c r="Q467" s="54"/>
      <c r="R467" s="56"/>
      <c r="S467" s="54"/>
      <c r="T467" s="54"/>
      <c r="U467" s="54"/>
    </row>
    <row r="468" ht="12.75" customHeight="1">
      <c r="A468" s="54"/>
      <c r="B468" s="54"/>
      <c r="C468" s="54"/>
      <c r="D468" s="54"/>
      <c r="E468" s="54"/>
      <c r="F468" s="54"/>
      <c r="G468" s="54"/>
      <c r="H468" s="54"/>
      <c r="I468" s="54"/>
      <c r="J468" s="54"/>
      <c r="K468" s="54"/>
      <c r="L468" s="54"/>
      <c r="M468" s="56"/>
      <c r="N468" s="56"/>
      <c r="O468" s="54"/>
      <c r="P468" s="57"/>
      <c r="Q468" s="54"/>
      <c r="R468" s="56"/>
      <c r="S468" s="54"/>
      <c r="T468" s="54"/>
      <c r="U468" s="54"/>
    </row>
    <row r="469" ht="12.75" customHeight="1">
      <c r="A469" s="54"/>
      <c r="B469" s="54"/>
      <c r="C469" s="54"/>
      <c r="D469" s="54"/>
      <c r="E469" s="54"/>
      <c r="F469" s="54"/>
      <c r="G469" s="54"/>
      <c r="H469" s="54"/>
      <c r="I469" s="54"/>
      <c r="J469" s="54"/>
      <c r="K469" s="54"/>
      <c r="L469" s="54"/>
      <c r="M469" s="56"/>
      <c r="N469" s="56"/>
      <c r="O469" s="54"/>
      <c r="P469" s="57"/>
      <c r="Q469" s="54"/>
      <c r="R469" s="56"/>
      <c r="S469" s="54"/>
      <c r="T469" s="54"/>
      <c r="U469" s="54"/>
    </row>
    <row r="470" ht="12.75" customHeight="1">
      <c r="A470" s="54"/>
      <c r="B470" s="54"/>
      <c r="C470" s="54"/>
      <c r="D470" s="54"/>
      <c r="E470" s="54"/>
      <c r="F470" s="54"/>
      <c r="G470" s="54"/>
      <c r="H470" s="54"/>
      <c r="I470" s="54"/>
      <c r="J470" s="54"/>
      <c r="K470" s="54"/>
      <c r="L470" s="54"/>
      <c r="M470" s="56"/>
      <c r="N470" s="56"/>
      <c r="O470" s="54"/>
      <c r="P470" s="57"/>
      <c r="Q470" s="54"/>
      <c r="R470" s="56"/>
      <c r="S470" s="54"/>
      <c r="T470" s="54"/>
      <c r="U470" s="54"/>
    </row>
    <row r="471" ht="12.75" customHeight="1">
      <c r="A471" s="54"/>
      <c r="B471" s="54"/>
      <c r="C471" s="54"/>
      <c r="D471" s="54"/>
      <c r="E471" s="54"/>
      <c r="F471" s="54"/>
      <c r="G471" s="54"/>
      <c r="H471" s="54"/>
      <c r="I471" s="54"/>
      <c r="J471" s="54"/>
      <c r="K471" s="54"/>
      <c r="L471" s="54"/>
      <c r="M471" s="56"/>
      <c r="N471" s="56"/>
      <c r="O471" s="54"/>
      <c r="P471" s="57"/>
      <c r="Q471" s="54"/>
      <c r="R471" s="56"/>
      <c r="S471" s="54"/>
      <c r="T471" s="54"/>
      <c r="U471" s="54"/>
    </row>
    <row r="472" ht="12.75" customHeight="1">
      <c r="A472" s="54"/>
      <c r="B472" s="54"/>
      <c r="C472" s="54"/>
      <c r="D472" s="54"/>
      <c r="E472" s="54"/>
      <c r="F472" s="54"/>
      <c r="G472" s="54"/>
      <c r="H472" s="54"/>
      <c r="I472" s="54"/>
      <c r="J472" s="54"/>
      <c r="K472" s="54"/>
      <c r="L472" s="54"/>
      <c r="M472" s="56"/>
      <c r="N472" s="56"/>
      <c r="O472" s="54"/>
      <c r="P472" s="57"/>
      <c r="Q472" s="54"/>
      <c r="R472" s="56"/>
      <c r="S472" s="54"/>
      <c r="T472" s="54"/>
      <c r="U472" s="54"/>
    </row>
    <row r="473" ht="12.75" customHeight="1">
      <c r="A473" s="54"/>
      <c r="B473" s="54"/>
      <c r="C473" s="54"/>
      <c r="D473" s="54"/>
      <c r="E473" s="54"/>
      <c r="F473" s="54"/>
      <c r="G473" s="54"/>
      <c r="H473" s="54"/>
      <c r="I473" s="54"/>
      <c r="J473" s="54"/>
      <c r="K473" s="54"/>
      <c r="L473" s="54"/>
      <c r="M473" s="56"/>
      <c r="N473" s="56"/>
      <c r="O473" s="54"/>
      <c r="P473" s="57"/>
      <c r="Q473" s="54"/>
      <c r="R473" s="56"/>
      <c r="S473" s="54"/>
      <c r="T473" s="54"/>
      <c r="U473" s="54"/>
    </row>
    <row r="474" ht="12.75" customHeight="1">
      <c r="A474" s="54"/>
      <c r="B474" s="54"/>
      <c r="C474" s="54"/>
      <c r="D474" s="54"/>
      <c r="E474" s="54"/>
      <c r="F474" s="54"/>
      <c r="G474" s="54"/>
      <c r="H474" s="54"/>
      <c r="I474" s="54"/>
      <c r="J474" s="54"/>
      <c r="K474" s="54"/>
      <c r="L474" s="54"/>
      <c r="M474" s="56"/>
      <c r="N474" s="56"/>
      <c r="O474" s="54"/>
      <c r="P474" s="57"/>
      <c r="Q474" s="54"/>
      <c r="R474" s="56"/>
      <c r="S474" s="54"/>
      <c r="T474" s="54"/>
      <c r="U474" s="54"/>
    </row>
    <row r="475" ht="12.75" customHeight="1">
      <c r="A475" s="54"/>
      <c r="B475" s="54"/>
      <c r="C475" s="54"/>
      <c r="D475" s="54"/>
      <c r="E475" s="54"/>
      <c r="F475" s="54"/>
      <c r="G475" s="54"/>
      <c r="H475" s="54"/>
      <c r="I475" s="54"/>
      <c r="J475" s="54"/>
      <c r="K475" s="54"/>
      <c r="L475" s="54"/>
      <c r="M475" s="56"/>
      <c r="N475" s="56"/>
      <c r="O475" s="54"/>
      <c r="P475" s="57"/>
      <c r="Q475" s="54"/>
      <c r="R475" s="56"/>
      <c r="S475" s="54"/>
      <c r="T475" s="54"/>
      <c r="U475" s="54"/>
    </row>
    <row r="476" ht="12.75" customHeight="1">
      <c r="A476" s="54"/>
      <c r="B476" s="54"/>
      <c r="C476" s="54"/>
      <c r="D476" s="54"/>
      <c r="E476" s="54"/>
      <c r="F476" s="54"/>
      <c r="G476" s="54"/>
      <c r="H476" s="54"/>
      <c r="I476" s="54"/>
      <c r="J476" s="54"/>
      <c r="K476" s="54"/>
      <c r="L476" s="54"/>
      <c r="M476" s="56"/>
      <c r="N476" s="56"/>
      <c r="O476" s="54"/>
      <c r="P476" s="57"/>
      <c r="Q476" s="54"/>
      <c r="R476" s="56"/>
      <c r="S476" s="54"/>
      <c r="T476" s="54"/>
      <c r="U476" s="54"/>
    </row>
    <row r="477" ht="12.75" customHeight="1">
      <c r="A477" s="54"/>
      <c r="B477" s="54"/>
      <c r="C477" s="54"/>
      <c r="D477" s="54"/>
      <c r="E477" s="54"/>
      <c r="F477" s="54"/>
      <c r="G477" s="54"/>
      <c r="H477" s="54"/>
      <c r="I477" s="54"/>
      <c r="J477" s="54"/>
      <c r="K477" s="54"/>
      <c r="L477" s="54"/>
      <c r="M477" s="56"/>
      <c r="N477" s="56"/>
      <c r="O477" s="54"/>
      <c r="P477" s="57"/>
      <c r="Q477" s="54"/>
      <c r="R477" s="56"/>
      <c r="S477" s="54"/>
      <c r="T477" s="54"/>
      <c r="U477" s="54"/>
    </row>
    <row r="478" ht="12.75" customHeight="1">
      <c r="A478" s="54"/>
      <c r="B478" s="54"/>
      <c r="C478" s="54"/>
      <c r="D478" s="54"/>
      <c r="E478" s="54"/>
      <c r="F478" s="54"/>
      <c r="G478" s="54"/>
      <c r="H478" s="54"/>
      <c r="I478" s="54"/>
      <c r="J478" s="54"/>
      <c r="K478" s="54"/>
      <c r="L478" s="54"/>
      <c r="M478" s="56"/>
      <c r="N478" s="56"/>
      <c r="O478" s="54"/>
      <c r="P478" s="57"/>
      <c r="Q478" s="54"/>
      <c r="R478" s="56"/>
      <c r="S478" s="54"/>
      <c r="T478" s="54"/>
      <c r="U478" s="54"/>
    </row>
    <row r="479" ht="12.75" customHeight="1">
      <c r="A479" s="54"/>
      <c r="B479" s="54"/>
      <c r="C479" s="54"/>
      <c r="D479" s="54"/>
      <c r="E479" s="54"/>
      <c r="F479" s="54"/>
      <c r="G479" s="54"/>
      <c r="H479" s="54"/>
      <c r="I479" s="54"/>
      <c r="J479" s="54"/>
      <c r="K479" s="54"/>
      <c r="L479" s="54"/>
      <c r="M479" s="56"/>
      <c r="N479" s="56"/>
      <c r="O479" s="54"/>
      <c r="P479" s="57"/>
      <c r="Q479" s="54"/>
      <c r="R479" s="56"/>
      <c r="S479" s="54"/>
      <c r="T479" s="54"/>
      <c r="U479" s="54"/>
    </row>
    <row r="480" ht="12.75" customHeight="1">
      <c r="A480" s="54"/>
      <c r="B480" s="54"/>
      <c r="C480" s="54"/>
      <c r="D480" s="54"/>
      <c r="E480" s="54"/>
      <c r="F480" s="54"/>
      <c r="G480" s="54"/>
      <c r="H480" s="54"/>
      <c r="I480" s="54"/>
      <c r="J480" s="54"/>
      <c r="K480" s="54"/>
      <c r="L480" s="54"/>
      <c r="M480" s="56"/>
      <c r="N480" s="56"/>
      <c r="O480" s="54"/>
      <c r="P480" s="57"/>
      <c r="Q480" s="54"/>
      <c r="R480" s="56"/>
      <c r="S480" s="54"/>
      <c r="T480" s="54"/>
      <c r="U480" s="54"/>
    </row>
    <row r="481" ht="12.75" customHeight="1">
      <c r="A481" s="54"/>
      <c r="B481" s="54"/>
      <c r="C481" s="54"/>
      <c r="D481" s="54"/>
      <c r="E481" s="54"/>
      <c r="F481" s="54"/>
      <c r="G481" s="54"/>
      <c r="H481" s="54"/>
      <c r="I481" s="54"/>
      <c r="J481" s="54"/>
      <c r="K481" s="54"/>
      <c r="L481" s="54"/>
      <c r="M481" s="56"/>
      <c r="N481" s="56"/>
      <c r="O481" s="54"/>
      <c r="P481" s="57"/>
      <c r="Q481" s="54"/>
      <c r="R481" s="56"/>
      <c r="S481" s="54"/>
      <c r="T481" s="54"/>
      <c r="U481" s="54"/>
    </row>
    <row r="482" ht="12.75" customHeight="1">
      <c r="A482" s="54"/>
      <c r="B482" s="54"/>
      <c r="C482" s="54"/>
      <c r="D482" s="54"/>
      <c r="E482" s="54"/>
      <c r="F482" s="54"/>
      <c r="G482" s="54"/>
      <c r="H482" s="54"/>
      <c r="I482" s="54"/>
      <c r="J482" s="54"/>
      <c r="K482" s="54"/>
      <c r="L482" s="54"/>
      <c r="M482" s="56"/>
      <c r="N482" s="56"/>
      <c r="O482" s="54"/>
      <c r="P482" s="57"/>
      <c r="Q482" s="54"/>
      <c r="R482" s="56"/>
      <c r="S482" s="54"/>
      <c r="T482" s="54"/>
      <c r="U482" s="54"/>
    </row>
    <row r="483" ht="12.75" customHeight="1">
      <c r="A483" s="54"/>
      <c r="B483" s="54"/>
      <c r="C483" s="54"/>
      <c r="D483" s="54"/>
      <c r="E483" s="54"/>
      <c r="F483" s="54"/>
      <c r="G483" s="54"/>
      <c r="H483" s="54"/>
      <c r="I483" s="54"/>
      <c r="J483" s="54"/>
      <c r="K483" s="54"/>
      <c r="L483" s="54"/>
      <c r="M483" s="56"/>
      <c r="N483" s="56"/>
      <c r="O483" s="54"/>
      <c r="P483" s="57"/>
      <c r="Q483" s="54"/>
      <c r="R483" s="56"/>
      <c r="S483" s="54"/>
      <c r="T483" s="54"/>
      <c r="U483" s="54"/>
    </row>
    <row r="484" ht="12.75" customHeight="1">
      <c r="A484" s="54"/>
      <c r="B484" s="54"/>
      <c r="C484" s="54"/>
      <c r="D484" s="54"/>
      <c r="E484" s="54"/>
      <c r="F484" s="54"/>
      <c r="G484" s="54"/>
      <c r="H484" s="54"/>
      <c r="I484" s="54"/>
      <c r="J484" s="54"/>
      <c r="K484" s="54"/>
      <c r="L484" s="54"/>
      <c r="M484" s="56"/>
      <c r="N484" s="56"/>
      <c r="O484" s="54"/>
      <c r="P484" s="57"/>
      <c r="Q484" s="54"/>
      <c r="R484" s="56"/>
      <c r="S484" s="54"/>
      <c r="T484" s="54"/>
      <c r="U484" s="54"/>
    </row>
    <row r="485" ht="12.75" customHeight="1">
      <c r="A485" s="54"/>
      <c r="B485" s="54"/>
      <c r="C485" s="54"/>
      <c r="D485" s="54"/>
      <c r="E485" s="54"/>
      <c r="F485" s="54"/>
      <c r="G485" s="54"/>
      <c r="H485" s="54"/>
      <c r="I485" s="54"/>
      <c r="J485" s="54"/>
      <c r="K485" s="54"/>
      <c r="L485" s="54"/>
      <c r="M485" s="56"/>
      <c r="N485" s="56"/>
      <c r="O485" s="54"/>
      <c r="P485" s="57"/>
      <c r="Q485" s="54"/>
      <c r="R485" s="56"/>
      <c r="S485" s="54"/>
      <c r="T485" s="54"/>
      <c r="U485" s="54"/>
    </row>
    <row r="486" ht="12.75" customHeight="1">
      <c r="A486" s="54"/>
      <c r="B486" s="54"/>
      <c r="C486" s="54"/>
      <c r="D486" s="54"/>
      <c r="E486" s="54"/>
      <c r="F486" s="54"/>
      <c r="G486" s="54"/>
      <c r="H486" s="54"/>
      <c r="I486" s="54"/>
      <c r="J486" s="54"/>
      <c r="K486" s="54"/>
      <c r="L486" s="54"/>
      <c r="M486" s="56"/>
      <c r="N486" s="56"/>
      <c r="O486" s="54"/>
      <c r="P486" s="57"/>
      <c r="Q486" s="54"/>
      <c r="R486" s="56"/>
      <c r="S486" s="54"/>
      <c r="T486" s="54"/>
      <c r="U486" s="54"/>
    </row>
    <row r="487" ht="12.75" customHeight="1">
      <c r="A487" s="54"/>
      <c r="B487" s="54"/>
      <c r="C487" s="54"/>
      <c r="D487" s="54"/>
      <c r="E487" s="54"/>
      <c r="F487" s="54"/>
      <c r="G487" s="54"/>
      <c r="H487" s="54"/>
      <c r="I487" s="54"/>
      <c r="J487" s="54"/>
      <c r="K487" s="54"/>
      <c r="L487" s="54"/>
      <c r="M487" s="56"/>
      <c r="N487" s="56"/>
      <c r="O487" s="54"/>
      <c r="P487" s="57"/>
      <c r="Q487" s="54"/>
      <c r="R487" s="56"/>
      <c r="S487" s="54"/>
      <c r="T487" s="54"/>
      <c r="U487" s="54"/>
    </row>
    <row r="488" ht="12.75" customHeight="1">
      <c r="A488" s="54"/>
      <c r="B488" s="54"/>
      <c r="C488" s="54"/>
      <c r="D488" s="54"/>
      <c r="E488" s="54"/>
      <c r="F488" s="54"/>
      <c r="G488" s="54"/>
      <c r="H488" s="54"/>
      <c r="I488" s="54"/>
      <c r="J488" s="54"/>
      <c r="K488" s="54"/>
      <c r="L488" s="54"/>
      <c r="M488" s="56"/>
      <c r="N488" s="56"/>
      <c r="O488" s="54"/>
      <c r="P488" s="57"/>
      <c r="Q488" s="54"/>
      <c r="R488" s="56"/>
      <c r="S488" s="54"/>
      <c r="T488" s="54"/>
      <c r="U488" s="54"/>
    </row>
    <row r="489" ht="12.75" customHeight="1">
      <c r="A489" s="54"/>
      <c r="B489" s="54"/>
      <c r="C489" s="54"/>
      <c r="D489" s="54"/>
      <c r="E489" s="54"/>
      <c r="F489" s="54"/>
      <c r="G489" s="54"/>
      <c r="H489" s="54"/>
      <c r="I489" s="54"/>
      <c r="J489" s="54"/>
      <c r="K489" s="54"/>
      <c r="L489" s="54"/>
      <c r="M489" s="56"/>
      <c r="N489" s="56"/>
      <c r="O489" s="54"/>
      <c r="P489" s="57"/>
      <c r="Q489" s="54"/>
      <c r="R489" s="56"/>
      <c r="S489" s="54"/>
      <c r="T489" s="54"/>
      <c r="U489" s="54"/>
    </row>
    <row r="490" ht="12.75" customHeight="1">
      <c r="A490" s="54"/>
      <c r="B490" s="54"/>
      <c r="C490" s="54"/>
      <c r="D490" s="54"/>
      <c r="E490" s="54"/>
      <c r="F490" s="54"/>
      <c r="G490" s="54"/>
      <c r="H490" s="54"/>
      <c r="I490" s="54"/>
      <c r="J490" s="54"/>
      <c r="K490" s="54"/>
      <c r="L490" s="54"/>
      <c r="M490" s="56"/>
      <c r="N490" s="56"/>
      <c r="O490" s="54"/>
      <c r="P490" s="57"/>
      <c r="Q490" s="54"/>
      <c r="R490" s="56"/>
      <c r="S490" s="54"/>
      <c r="T490" s="54"/>
      <c r="U490" s="54"/>
    </row>
    <row r="491" ht="12.75" customHeight="1">
      <c r="A491" s="54"/>
      <c r="B491" s="54"/>
      <c r="C491" s="54"/>
      <c r="D491" s="54"/>
      <c r="E491" s="54"/>
      <c r="F491" s="54"/>
      <c r="G491" s="54"/>
      <c r="H491" s="54"/>
      <c r="I491" s="54"/>
      <c r="J491" s="54"/>
      <c r="K491" s="54"/>
      <c r="L491" s="54"/>
      <c r="M491" s="56"/>
      <c r="N491" s="56"/>
      <c r="O491" s="54"/>
      <c r="P491" s="57"/>
      <c r="Q491" s="54"/>
      <c r="R491" s="56"/>
      <c r="S491" s="54"/>
      <c r="T491" s="54"/>
      <c r="U491" s="54"/>
    </row>
    <row r="492" ht="12.75" customHeight="1">
      <c r="A492" s="54"/>
      <c r="B492" s="54"/>
      <c r="C492" s="54"/>
      <c r="D492" s="54"/>
      <c r="E492" s="54"/>
      <c r="F492" s="54"/>
      <c r="G492" s="54"/>
      <c r="H492" s="54"/>
      <c r="I492" s="54"/>
      <c r="J492" s="54"/>
      <c r="K492" s="54"/>
      <c r="L492" s="54"/>
      <c r="M492" s="56"/>
      <c r="N492" s="56"/>
      <c r="O492" s="54"/>
      <c r="P492" s="57"/>
      <c r="Q492" s="54"/>
      <c r="R492" s="56"/>
      <c r="S492" s="54"/>
      <c r="T492" s="54"/>
      <c r="U492" s="54"/>
    </row>
    <row r="493" ht="12.75" customHeight="1">
      <c r="A493" s="54"/>
      <c r="B493" s="54"/>
      <c r="C493" s="54"/>
      <c r="D493" s="54"/>
      <c r="E493" s="54"/>
      <c r="F493" s="54"/>
      <c r="G493" s="54"/>
      <c r="H493" s="54"/>
      <c r="I493" s="54"/>
      <c r="J493" s="54"/>
      <c r="K493" s="54"/>
      <c r="L493" s="54"/>
      <c r="M493" s="56"/>
      <c r="N493" s="56"/>
      <c r="O493" s="54"/>
      <c r="P493" s="57"/>
      <c r="Q493" s="54"/>
      <c r="R493" s="56"/>
      <c r="S493" s="54"/>
      <c r="T493" s="54"/>
      <c r="U493" s="54"/>
    </row>
    <row r="494" ht="12.75" customHeight="1">
      <c r="A494" s="54"/>
      <c r="B494" s="54"/>
      <c r="C494" s="54"/>
      <c r="D494" s="54"/>
      <c r="E494" s="54"/>
      <c r="F494" s="54"/>
      <c r="G494" s="54"/>
      <c r="H494" s="54"/>
      <c r="I494" s="54"/>
      <c r="J494" s="54"/>
      <c r="K494" s="54"/>
      <c r="L494" s="54"/>
      <c r="M494" s="56"/>
      <c r="N494" s="56"/>
      <c r="O494" s="54"/>
      <c r="P494" s="57"/>
      <c r="Q494" s="54"/>
      <c r="R494" s="56"/>
      <c r="S494" s="54"/>
      <c r="T494" s="54"/>
      <c r="U494" s="54"/>
    </row>
    <row r="495" ht="12.75" customHeight="1">
      <c r="A495" s="54"/>
      <c r="B495" s="54"/>
      <c r="C495" s="54"/>
      <c r="D495" s="54"/>
      <c r="E495" s="54"/>
      <c r="F495" s="54"/>
      <c r="G495" s="54"/>
      <c r="H495" s="54"/>
      <c r="I495" s="54"/>
      <c r="J495" s="54"/>
      <c r="K495" s="54"/>
      <c r="L495" s="54"/>
      <c r="M495" s="56"/>
      <c r="N495" s="56"/>
      <c r="O495" s="54"/>
      <c r="P495" s="57"/>
      <c r="Q495" s="54"/>
      <c r="R495" s="56"/>
      <c r="S495" s="54"/>
      <c r="T495" s="54"/>
      <c r="U495" s="54"/>
    </row>
    <row r="496" ht="12.75" customHeight="1">
      <c r="A496" s="54"/>
      <c r="B496" s="54"/>
      <c r="C496" s="54"/>
      <c r="D496" s="54"/>
      <c r="E496" s="54"/>
      <c r="F496" s="54"/>
      <c r="G496" s="54"/>
      <c r="H496" s="54"/>
      <c r="I496" s="54"/>
      <c r="J496" s="54"/>
      <c r="K496" s="54"/>
      <c r="L496" s="54"/>
      <c r="M496" s="56"/>
      <c r="N496" s="56"/>
      <c r="O496" s="54"/>
      <c r="P496" s="57"/>
      <c r="Q496" s="54"/>
      <c r="R496" s="56"/>
      <c r="S496" s="54"/>
      <c r="T496" s="54"/>
      <c r="U496" s="54"/>
    </row>
    <row r="497" ht="12.75" customHeight="1">
      <c r="A497" s="54"/>
      <c r="B497" s="54"/>
      <c r="C497" s="54"/>
      <c r="D497" s="54"/>
      <c r="E497" s="54"/>
      <c r="F497" s="54"/>
      <c r="G497" s="54"/>
      <c r="H497" s="54"/>
      <c r="I497" s="54"/>
      <c r="J497" s="54"/>
      <c r="K497" s="54"/>
      <c r="L497" s="54"/>
      <c r="M497" s="56"/>
      <c r="N497" s="56"/>
      <c r="O497" s="54"/>
      <c r="P497" s="57"/>
      <c r="Q497" s="54"/>
      <c r="R497" s="56"/>
      <c r="S497" s="54"/>
      <c r="T497" s="54"/>
      <c r="U497" s="54"/>
    </row>
    <row r="498" ht="12.75" customHeight="1">
      <c r="A498" s="54"/>
      <c r="B498" s="54"/>
      <c r="C498" s="54"/>
      <c r="D498" s="54"/>
      <c r="E498" s="54"/>
      <c r="F498" s="54"/>
      <c r="G498" s="54"/>
      <c r="H498" s="54"/>
      <c r="I498" s="54"/>
      <c r="J498" s="54"/>
      <c r="K498" s="54"/>
      <c r="L498" s="54"/>
      <c r="M498" s="56"/>
      <c r="N498" s="56"/>
      <c r="O498" s="54"/>
      <c r="P498" s="57"/>
      <c r="Q498" s="54"/>
      <c r="R498" s="56"/>
      <c r="S498" s="54"/>
      <c r="T498" s="54"/>
      <c r="U498" s="54"/>
    </row>
    <row r="499" ht="12.75" customHeight="1">
      <c r="A499" s="54"/>
      <c r="B499" s="54"/>
      <c r="C499" s="54"/>
      <c r="D499" s="54"/>
      <c r="E499" s="54"/>
      <c r="F499" s="54"/>
      <c r="G499" s="54"/>
      <c r="H499" s="54"/>
      <c r="I499" s="54"/>
      <c r="J499" s="54"/>
      <c r="K499" s="54"/>
      <c r="L499" s="54"/>
      <c r="M499" s="56"/>
      <c r="N499" s="56"/>
      <c r="O499" s="54"/>
      <c r="P499" s="57"/>
      <c r="Q499" s="54"/>
      <c r="R499" s="56"/>
      <c r="S499" s="54"/>
      <c r="T499" s="54"/>
      <c r="U499" s="54"/>
    </row>
    <row r="500" ht="12.75" customHeight="1">
      <c r="A500" s="54"/>
      <c r="B500" s="54"/>
      <c r="C500" s="54"/>
      <c r="D500" s="54"/>
      <c r="E500" s="54"/>
      <c r="F500" s="54"/>
      <c r="G500" s="54"/>
      <c r="H500" s="54"/>
      <c r="I500" s="54"/>
      <c r="J500" s="54"/>
      <c r="K500" s="54"/>
      <c r="L500" s="54"/>
      <c r="M500" s="56"/>
      <c r="N500" s="56"/>
      <c r="O500" s="54"/>
      <c r="P500" s="57"/>
      <c r="Q500" s="54"/>
      <c r="R500" s="56"/>
      <c r="S500" s="54"/>
      <c r="T500" s="54"/>
      <c r="U500" s="54"/>
    </row>
    <row r="501" ht="12.75" customHeight="1">
      <c r="A501" s="54"/>
      <c r="B501" s="54"/>
      <c r="C501" s="54"/>
      <c r="D501" s="54"/>
      <c r="E501" s="54"/>
      <c r="F501" s="54"/>
      <c r="G501" s="54"/>
      <c r="H501" s="54"/>
      <c r="I501" s="54"/>
      <c r="J501" s="54"/>
      <c r="K501" s="54"/>
      <c r="L501" s="54"/>
      <c r="M501" s="56"/>
      <c r="N501" s="56"/>
      <c r="O501" s="54"/>
      <c r="P501" s="57"/>
      <c r="Q501" s="54"/>
      <c r="R501" s="56"/>
      <c r="S501" s="54"/>
      <c r="T501" s="54"/>
      <c r="U501" s="54"/>
    </row>
    <row r="502" ht="12.75" customHeight="1">
      <c r="A502" s="54"/>
      <c r="B502" s="54"/>
      <c r="C502" s="54"/>
      <c r="D502" s="54"/>
      <c r="E502" s="54"/>
      <c r="F502" s="54"/>
      <c r="G502" s="54"/>
      <c r="H502" s="54"/>
      <c r="I502" s="54"/>
      <c r="J502" s="54"/>
      <c r="K502" s="54"/>
      <c r="L502" s="54"/>
      <c r="M502" s="56"/>
      <c r="N502" s="56"/>
      <c r="O502" s="54"/>
      <c r="P502" s="57"/>
      <c r="Q502" s="54"/>
      <c r="R502" s="56"/>
      <c r="S502" s="54"/>
      <c r="T502" s="54"/>
      <c r="U502" s="54"/>
    </row>
    <row r="503" ht="12.75" customHeight="1">
      <c r="A503" s="54"/>
      <c r="B503" s="54"/>
      <c r="C503" s="54"/>
      <c r="D503" s="54"/>
      <c r="E503" s="54"/>
      <c r="F503" s="54"/>
      <c r="G503" s="54"/>
      <c r="H503" s="54"/>
      <c r="I503" s="54"/>
      <c r="J503" s="54"/>
      <c r="K503" s="54"/>
      <c r="L503" s="54"/>
      <c r="M503" s="56"/>
      <c r="N503" s="56"/>
      <c r="O503" s="54"/>
      <c r="P503" s="57"/>
      <c r="Q503" s="54"/>
      <c r="R503" s="56"/>
      <c r="S503" s="54"/>
      <c r="T503" s="54"/>
      <c r="U503" s="54"/>
    </row>
    <row r="504" ht="12.75" customHeight="1">
      <c r="A504" s="54"/>
      <c r="B504" s="54"/>
      <c r="C504" s="54"/>
      <c r="D504" s="54"/>
      <c r="E504" s="54"/>
      <c r="F504" s="54"/>
      <c r="G504" s="54"/>
      <c r="H504" s="54"/>
      <c r="I504" s="54"/>
      <c r="J504" s="54"/>
      <c r="K504" s="54"/>
      <c r="L504" s="54"/>
      <c r="M504" s="56"/>
      <c r="N504" s="56"/>
      <c r="O504" s="54"/>
      <c r="P504" s="57"/>
      <c r="Q504" s="54"/>
      <c r="R504" s="56"/>
      <c r="S504" s="54"/>
      <c r="T504" s="54"/>
      <c r="U504" s="54"/>
    </row>
    <row r="505" ht="12.75" customHeight="1">
      <c r="A505" s="54"/>
      <c r="B505" s="54"/>
      <c r="C505" s="54"/>
      <c r="D505" s="54"/>
      <c r="E505" s="54"/>
      <c r="F505" s="54"/>
      <c r="G505" s="54"/>
      <c r="H505" s="54"/>
      <c r="I505" s="54"/>
      <c r="J505" s="54"/>
      <c r="K505" s="54"/>
      <c r="L505" s="54"/>
      <c r="M505" s="56"/>
      <c r="N505" s="56"/>
      <c r="O505" s="54"/>
      <c r="P505" s="57"/>
      <c r="Q505" s="54"/>
      <c r="R505" s="56"/>
      <c r="S505" s="54"/>
      <c r="T505" s="54"/>
      <c r="U505" s="54"/>
    </row>
    <row r="506" ht="12.75" customHeight="1">
      <c r="A506" s="54"/>
      <c r="B506" s="54"/>
      <c r="C506" s="54"/>
      <c r="D506" s="54"/>
      <c r="E506" s="54"/>
      <c r="F506" s="54"/>
      <c r="G506" s="54"/>
      <c r="H506" s="54"/>
      <c r="I506" s="54"/>
      <c r="J506" s="54"/>
      <c r="K506" s="54"/>
      <c r="L506" s="54"/>
      <c r="M506" s="56"/>
      <c r="N506" s="56"/>
      <c r="O506" s="54"/>
      <c r="P506" s="57"/>
      <c r="Q506" s="54"/>
      <c r="R506" s="56"/>
      <c r="S506" s="54"/>
      <c r="T506" s="54"/>
      <c r="U506" s="54"/>
    </row>
    <row r="507" ht="12.75" customHeight="1">
      <c r="A507" s="54"/>
      <c r="B507" s="54"/>
      <c r="C507" s="54"/>
      <c r="D507" s="54"/>
      <c r="E507" s="54"/>
      <c r="F507" s="54"/>
      <c r="G507" s="54"/>
      <c r="H507" s="54"/>
      <c r="I507" s="54"/>
      <c r="J507" s="54"/>
      <c r="K507" s="54"/>
      <c r="L507" s="54"/>
      <c r="M507" s="56"/>
      <c r="N507" s="56"/>
      <c r="O507" s="54"/>
      <c r="P507" s="57"/>
      <c r="Q507" s="54"/>
      <c r="R507" s="56"/>
      <c r="S507" s="54"/>
      <c r="T507" s="54"/>
      <c r="U507" s="54"/>
    </row>
    <row r="508" ht="12.75" customHeight="1">
      <c r="A508" s="54"/>
      <c r="B508" s="54"/>
      <c r="C508" s="54"/>
      <c r="D508" s="54"/>
      <c r="E508" s="54"/>
      <c r="F508" s="54"/>
      <c r="G508" s="54"/>
      <c r="H508" s="54"/>
      <c r="I508" s="54"/>
      <c r="J508" s="54"/>
      <c r="K508" s="54"/>
      <c r="L508" s="54"/>
      <c r="M508" s="56"/>
      <c r="N508" s="56"/>
      <c r="O508" s="54"/>
      <c r="P508" s="57"/>
      <c r="Q508" s="54"/>
      <c r="R508" s="56"/>
      <c r="S508" s="54"/>
      <c r="T508" s="54"/>
      <c r="U508" s="54"/>
    </row>
    <row r="509" ht="12.75" customHeight="1">
      <c r="A509" s="54"/>
      <c r="B509" s="54"/>
      <c r="C509" s="54"/>
      <c r="D509" s="54"/>
      <c r="E509" s="54"/>
      <c r="F509" s="54"/>
      <c r="G509" s="54"/>
      <c r="H509" s="54"/>
      <c r="I509" s="54"/>
      <c r="J509" s="54"/>
      <c r="K509" s="54"/>
      <c r="L509" s="54"/>
      <c r="M509" s="56"/>
      <c r="N509" s="56"/>
      <c r="O509" s="54"/>
      <c r="P509" s="57"/>
      <c r="Q509" s="54"/>
      <c r="R509" s="56"/>
      <c r="S509" s="54"/>
      <c r="T509" s="54"/>
      <c r="U509" s="54"/>
    </row>
    <row r="510" ht="12.75" customHeight="1">
      <c r="A510" s="54"/>
      <c r="B510" s="54"/>
      <c r="C510" s="54"/>
      <c r="D510" s="54"/>
      <c r="E510" s="54"/>
      <c r="F510" s="54"/>
      <c r="G510" s="54"/>
      <c r="H510" s="54"/>
      <c r="I510" s="54"/>
      <c r="J510" s="54"/>
      <c r="K510" s="54"/>
      <c r="L510" s="54"/>
      <c r="M510" s="56"/>
      <c r="N510" s="56"/>
      <c r="O510" s="54"/>
      <c r="P510" s="57"/>
      <c r="Q510" s="54"/>
      <c r="R510" s="56"/>
      <c r="S510" s="54"/>
      <c r="T510" s="54"/>
      <c r="U510" s="54"/>
    </row>
    <row r="511" ht="12.75" customHeight="1">
      <c r="A511" s="54"/>
      <c r="B511" s="54"/>
      <c r="C511" s="54"/>
      <c r="D511" s="54"/>
      <c r="E511" s="54"/>
      <c r="F511" s="54"/>
      <c r="G511" s="54"/>
      <c r="H511" s="54"/>
      <c r="I511" s="54"/>
      <c r="J511" s="54"/>
      <c r="K511" s="54"/>
      <c r="L511" s="54"/>
      <c r="M511" s="56"/>
      <c r="N511" s="56"/>
      <c r="O511" s="54"/>
      <c r="P511" s="57"/>
      <c r="Q511" s="54"/>
      <c r="R511" s="56"/>
      <c r="S511" s="54"/>
      <c r="T511" s="54"/>
      <c r="U511" s="54"/>
    </row>
    <row r="512" ht="12.75" customHeight="1">
      <c r="A512" s="54"/>
      <c r="B512" s="54"/>
      <c r="C512" s="54"/>
      <c r="D512" s="54"/>
      <c r="E512" s="54"/>
      <c r="F512" s="54"/>
      <c r="G512" s="54"/>
      <c r="H512" s="54"/>
      <c r="I512" s="54"/>
      <c r="J512" s="54"/>
      <c r="K512" s="54"/>
      <c r="L512" s="54"/>
      <c r="M512" s="56"/>
      <c r="N512" s="56"/>
      <c r="O512" s="54"/>
      <c r="P512" s="57"/>
      <c r="Q512" s="54"/>
      <c r="R512" s="56"/>
      <c r="S512" s="54"/>
      <c r="T512" s="54"/>
      <c r="U512" s="54"/>
    </row>
    <row r="513" ht="12.75" customHeight="1">
      <c r="A513" s="54"/>
      <c r="B513" s="54"/>
      <c r="C513" s="54"/>
      <c r="D513" s="54"/>
      <c r="E513" s="54"/>
      <c r="F513" s="54"/>
      <c r="G513" s="54"/>
      <c r="H513" s="54"/>
      <c r="I513" s="54"/>
      <c r="J513" s="54"/>
      <c r="K513" s="54"/>
      <c r="L513" s="54"/>
      <c r="M513" s="56"/>
      <c r="N513" s="56"/>
      <c r="O513" s="54"/>
      <c r="P513" s="57"/>
      <c r="Q513" s="54"/>
      <c r="R513" s="56"/>
      <c r="S513" s="54"/>
      <c r="T513" s="54"/>
      <c r="U513" s="54"/>
    </row>
    <row r="514" ht="12.75" customHeight="1">
      <c r="A514" s="54"/>
      <c r="B514" s="54"/>
      <c r="C514" s="54"/>
      <c r="D514" s="54"/>
      <c r="E514" s="54"/>
      <c r="F514" s="54"/>
      <c r="G514" s="54"/>
      <c r="H514" s="54"/>
      <c r="I514" s="54"/>
      <c r="J514" s="54"/>
      <c r="K514" s="54"/>
      <c r="L514" s="54"/>
      <c r="M514" s="56"/>
      <c r="N514" s="56"/>
      <c r="O514" s="54"/>
      <c r="P514" s="57"/>
      <c r="Q514" s="54"/>
      <c r="R514" s="56"/>
      <c r="S514" s="54"/>
      <c r="T514" s="54"/>
      <c r="U514" s="54"/>
    </row>
    <row r="515" ht="12.75" customHeight="1">
      <c r="A515" s="54"/>
      <c r="B515" s="54"/>
      <c r="C515" s="54"/>
      <c r="D515" s="54"/>
      <c r="E515" s="54"/>
      <c r="F515" s="54"/>
      <c r="G515" s="54"/>
      <c r="H515" s="54"/>
      <c r="I515" s="54"/>
      <c r="J515" s="54"/>
      <c r="K515" s="54"/>
      <c r="L515" s="54"/>
      <c r="M515" s="56"/>
      <c r="N515" s="56"/>
      <c r="O515" s="54"/>
      <c r="P515" s="57"/>
      <c r="Q515" s="54"/>
      <c r="R515" s="56"/>
      <c r="S515" s="54"/>
      <c r="T515" s="54"/>
      <c r="U515" s="54"/>
    </row>
    <row r="516" ht="12.75" customHeight="1">
      <c r="A516" s="54"/>
      <c r="B516" s="54"/>
      <c r="C516" s="54"/>
      <c r="D516" s="54"/>
      <c r="E516" s="54"/>
      <c r="F516" s="54"/>
      <c r="G516" s="54"/>
      <c r="H516" s="54"/>
      <c r="I516" s="54"/>
      <c r="J516" s="54"/>
      <c r="K516" s="54"/>
      <c r="L516" s="54"/>
      <c r="M516" s="56"/>
      <c r="N516" s="56"/>
      <c r="O516" s="54"/>
      <c r="P516" s="57"/>
      <c r="Q516" s="54"/>
      <c r="R516" s="56"/>
      <c r="S516" s="54"/>
      <c r="T516" s="54"/>
      <c r="U516" s="54"/>
    </row>
    <row r="517" ht="12.75" customHeight="1">
      <c r="A517" s="54"/>
      <c r="B517" s="54"/>
      <c r="C517" s="54"/>
      <c r="D517" s="54"/>
      <c r="E517" s="54"/>
      <c r="F517" s="54"/>
      <c r="G517" s="54"/>
      <c r="H517" s="54"/>
      <c r="I517" s="54"/>
      <c r="J517" s="54"/>
      <c r="K517" s="54"/>
      <c r="L517" s="54"/>
      <c r="M517" s="56"/>
      <c r="N517" s="56"/>
      <c r="O517" s="54"/>
      <c r="P517" s="57"/>
      <c r="Q517" s="54"/>
      <c r="R517" s="56"/>
      <c r="S517" s="54"/>
      <c r="T517" s="54"/>
      <c r="U517" s="54"/>
    </row>
    <row r="518" ht="12.75" customHeight="1">
      <c r="A518" s="54"/>
      <c r="B518" s="54"/>
      <c r="C518" s="54"/>
      <c r="D518" s="54"/>
      <c r="E518" s="54"/>
      <c r="F518" s="54"/>
      <c r="G518" s="54"/>
      <c r="H518" s="54"/>
      <c r="I518" s="54"/>
      <c r="J518" s="54"/>
      <c r="K518" s="54"/>
      <c r="L518" s="54"/>
      <c r="M518" s="56"/>
      <c r="N518" s="56"/>
      <c r="O518" s="54"/>
      <c r="P518" s="57"/>
      <c r="Q518" s="54"/>
      <c r="R518" s="56"/>
      <c r="S518" s="54"/>
      <c r="T518" s="54"/>
      <c r="U518" s="54"/>
    </row>
    <row r="519" ht="12.75" customHeight="1">
      <c r="A519" s="54"/>
      <c r="B519" s="54"/>
      <c r="C519" s="54"/>
      <c r="D519" s="54"/>
      <c r="E519" s="54"/>
      <c r="F519" s="54"/>
      <c r="G519" s="54"/>
      <c r="H519" s="54"/>
      <c r="I519" s="54"/>
      <c r="J519" s="54"/>
      <c r="K519" s="54"/>
      <c r="L519" s="54"/>
      <c r="M519" s="56"/>
      <c r="N519" s="56"/>
      <c r="O519" s="54"/>
      <c r="P519" s="57"/>
      <c r="Q519" s="54"/>
      <c r="R519" s="56"/>
      <c r="S519" s="54"/>
      <c r="T519" s="54"/>
      <c r="U519" s="54"/>
    </row>
    <row r="520" ht="12.75" customHeight="1">
      <c r="A520" s="54"/>
      <c r="B520" s="54"/>
      <c r="C520" s="54"/>
      <c r="D520" s="54"/>
      <c r="E520" s="54"/>
      <c r="F520" s="54"/>
      <c r="G520" s="54"/>
      <c r="H520" s="54"/>
      <c r="I520" s="54"/>
      <c r="J520" s="54"/>
      <c r="K520" s="54"/>
      <c r="L520" s="54"/>
      <c r="M520" s="56"/>
      <c r="N520" s="56"/>
      <c r="O520" s="54"/>
      <c r="P520" s="57"/>
      <c r="Q520" s="54"/>
      <c r="R520" s="56"/>
      <c r="S520" s="54"/>
      <c r="T520" s="54"/>
      <c r="U520" s="54"/>
    </row>
    <row r="521" ht="12.75" customHeight="1">
      <c r="A521" s="54"/>
      <c r="B521" s="54"/>
      <c r="C521" s="54"/>
      <c r="D521" s="54"/>
      <c r="E521" s="54"/>
      <c r="F521" s="54"/>
      <c r="G521" s="54"/>
      <c r="H521" s="54"/>
      <c r="I521" s="54"/>
      <c r="J521" s="54"/>
      <c r="K521" s="54"/>
      <c r="L521" s="54"/>
      <c r="M521" s="56"/>
      <c r="N521" s="56"/>
      <c r="O521" s="54"/>
      <c r="P521" s="57"/>
      <c r="Q521" s="54"/>
      <c r="R521" s="56"/>
      <c r="S521" s="54"/>
      <c r="T521" s="54"/>
      <c r="U521" s="54"/>
    </row>
    <row r="522" ht="12.75" customHeight="1">
      <c r="A522" s="54"/>
      <c r="B522" s="54"/>
      <c r="C522" s="54"/>
      <c r="D522" s="54"/>
      <c r="E522" s="54"/>
      <c r="F522" s="54"/>
      <c r="G522" s="54"/>
      <c r="H522" s="54"/>
      <c r="I522" s="54"/>
      <c r="J522" s="54"/>
      <c r="K522" s="54"/>
      <c r="L522" s="54"/>
      <c r="M522" s="56"/>
      <c r="N522" s="56"/>
      <c r="O522" s="54"/>
      <c r="P522" s="57"/>
      <c r="Q522" s="54"/>
      <c r="R522" s="56"/>
      <c r="S522" s="54"/>
      <c r="T522" s="54"/>
      <c r="U522" s="54"/>
    </row>
    <row r="523" ht="12.75" customHeight="1">
      <c r="A523" s="54"/>
      <c r="B523" s="54"/>
      <c r="C523" s="54"/>
      <c r="D523" s="54"/>
      <c r="E523" s="54"/>
      <c r="F523" s="54"/>
      <c r="G523" s="54"/>
      <c r="H523" s="54"/>
      <c r="I523" s="54"/>
      <c r="J523" s="54"/>
      <c r="K523" s="54"/>
      <c r="L523" s="54"/>
      <c r="M523" s="56"/>
      <c r="N523" s="56"/>
      <c r="O523" s="54"/>
      <c r="P523" s="57"/>
      <c r="Q523" s="54"/>
      <c r="R523" s="56"/>
      <c r="S523" s="54"/>
      <c r="T523" s="54"/>
      <c r="U523" s="54"/>
    </row>
    <row r="524" ht="12.75" customHeight="1">
      <c r="A524" s="54"/>
      <c r="B524" s="54"/>
      <c r="C524" s="54"/>
      <c r="D524" s="54"/>
      <c r="E524" s="54"/>
      <c r="F524" s="54"/>
      <c r="G524" s="54"/>
      <c r="H524" s="54"/>
      <c r="I524" s="54"/>
      <c r="J524" s="54"/>
      <c r="K524" s="54"/>
      <c r="L524" s="54"/>
      <c r="M524" s="56"/>
      <c r="N524" s="56"/>
      <c r="O524" s="54"/>
      <c r="P524" s="57"/>
      <c r="Q524" s="54"/>
      <c r="R524" s="56"/>
      <c r="S524" s="54"/>
      <c r="T524" s="54"/>
      <c r="U524" s="54"/>
    </row>
    <row r="525" ht="12.75" customHeight="1">
      <c r="A525" s="54"/>
      <c r="B525" s="54"/>
      <c r="C525" s="54"/>
      <c r="D525" s="54"/>
      <c r="E525" s="54"/>
      <c r="F525" s="54"/>
      <c r="G525" s="54"/>
      <c r="H525" s="54"/>
      <c r="I525" s="54"/>
      <c r="J525" s="54"/>
      <c r="K525" s="54"/>
      <c r="L525" s="54"/>
      <c r="M525" s="56"/>
      <c r="N525" s="56"/>
      <c r="O525" s="54"/>
      <c r="P525" s="57"/>
      <c r="Q525" s="54"/>
      <c r="R525" s="56"/>
      <c r="S525" s="54"/>
      <c r="T525" s="54"/>
      <c r="U525" s="54"/>
    </row>
    <row r="526" ht="12.75" customHeight="1">
      <c r="A526" s="54"/>
      <c r="B526" s="54"/>
      <c r="C526" s="54"/>
      <c r="D526" s="54"/>
      <c r="E526" s="54"/>
      <c r="F526" s="54"/>
      <c r="G526" s="54"/>
      <c r="H526" s="54"/>
      <c r="I526" s="54"/>
      <c r="J526" s="54"/>
      <c r="K526" s="54"/>
      <c r="L526" s="54"/>
      <c r="M526" s="56"/>
      <c r="N526" s="56"/>
      <c r="O526" s="54"/>
      <c r="P526" s="57"/>
      <c r="Q526" s="54"/>
      <c r="R526" s="56"/>
      <c r="S526" s="54"/>
      <c r="T526" s="54"/>
      <c r="U526" s="54"/>
    </row>
    <row r="527" ht="12.75" customHeight="1">
      <c r="A527" s="54"/>
      <c r="B527" s="54"/>
      <c r="C527" s="54"/>
      <c r="D527" s="54"/>
      <c r="E527" s="54"/>
      <c r="F527" s="54"/>
      <c r="G527" s="54"/>
      <c r="H527" s="54"/>
      <c r="I527" s="54"/>
      <c r="J527" s="54"/>
      <c r="K527" s="54"/>
      <c r="L527" s="54"/>
      <c r="M527" s="56"/>
      <c r="N527" s="56"/>
      <c r="O527" s="54"/>
      <c r="P527" s="57"/>
      <c r="Q527" s="54"/>
      <c r="R527" s="56"/>
      <c r="S527" s="54"/>
      <c r="T527" s="54"/>
      <c r="U527" s="54"/>
    </row>
    <row r="528" ht="12.75" customHeight="1">
      <c r="A528" s="54"/>
      <c r="B528" s="54"/>
      <c r="C528" s="54"/>
      <c r="D528" s="54"/>
      <c r="E528" s="54"/>
      <c r="F528" s="54"/>
      <c r="G528" s="54"/>
      <c r="H528" s="54"/>
      <c r="I528" s="54"/>
      <c r="J528" s="54"/>
      <c r="K528" s="54"/>
      <c r="L528" s="54"/>
      <c r="M528" s="56"/>
      <c r="N528" s="56"/>
      <c r="O528" s="54"/>
      <c r="P528" s="57"/>
      <c r="Q528" s="54"/>
      <c r="R528" s="56"/>
      <c r="S528" s="54"/>
      <c r="T528" s="54"/>
      <c r="U528" s="54"/>
    </row>
    <row r="529" ht="12.75" customHeight="1">
      <c r="A529" s="54"/>
      <c r="B529" s="54"/>
      <c r="C529" s="54"/>
      <c r="D529" s="54"/>
      <c r="E529" s="54"/>
      <c r="F529" s="54"/>
      <c r="G529" s="54"/>
      <c r="H529" s="54"/>
      <c r="I529" s="54"/>
      <c r="J529" s="54"/>
      <c r="K529" s="54"/>
      <c r="L529" s="54"/>
      <c r="M529" s="56"/>
      <c r="N529" s="56"/>
      <c r="O529" s="54"/>
      <c r="P529" s="57"/>
      <c r="Q529" s="54"/>
      <c r="R529" s="56"/>
      <c r="S529" s="54"/>
      <c r="T529" s="54"/>
      <c r="U529" s="54"/>
    </row>
    <row r="530" ht="12.75" customHeight="1">
      <c r="A530" s="54"/>
      <c r="B530" s="54"/>
      <c r="C530" s="54"/>
      <c r="D530" s="54"/>
      <c r="E530" s="54"/>
      <c r="F530" s="54"/>
      <c r="G530" s="54"/>
      <c r="H530" s="54"/>
      <c r="I530" s="54"/>
      <c r="J530" s="54"/>
      <c r="K530" s="54"/>
      <c r="L530" s="54"/>
      <c r="M530" s="56"/>
      <c r="N530" s="56"/>
      <c r="O530" s="54"/>
      <c r="P530" s="57"/>
      <c r="Q530" s="54"/>
      <c r="R530" s="56"/>
      <c r="S530" s="54"/>
      <c r="T530" s="54"/>
      <c r="U530" s="54"/>
    </row>
    <row r="531" ht="12.75" customHeight="1">
      <c r="A531" s="54"/>
      <c r="B531" s="54"/>
      <c r="C531" s="54"/>
      <c r="D531" s="54"/>
      <c r="E531" s="54"/>
      <c r="F531" s="54"/>
      <c r="G531" s="54"/>
      <c r="H531" s="54"/>
      <c r="I531" s="54"/>
      <c r="J531" s="54"/>
      <c r="K531" s="54"/>
      <c r="L531" s="54"/>
      <c r="M531" s="56"/>
      <c r="N531" s="56"/>
      <c r="O531" s="54"/>
      <c r="P531" s="57"/>
      <c r="Q531" s="54"/>
      <c r="R531" s="56"/>
      <c r="S531" s="54"/>
      <c r="T531" s="54"/>
      <c r="U531" s="54"/>
    </row>
    <row r="532" ht="12.75" customHeight="1">
      <c r="A532" s="54"/>
      <c r="B532" s="54"/>
      <c r="C532" s="54"/>
      <c r="D532" s="54"/>
      <c r="E532" s="54"/>
      <c r="F532" s="54"/>
      <c r="G532" s="54"/>
      <c r="H532" s="54"/>
      <c r="I532" s="54"/>
      <c r="J532" s="54"/>
      <c r="K532" s="54"/>
      <c r="L532" s="54"/>
      <c r="M532" s="56"/>
      <c r="N532" s="56"/>
      <c r="O532" s="54"/>
      <c r="P532" s="57"/>
      <c r="Q532" s="54"/>
      <c r="R532" s="56"/>
      <c r="S532" s="54"/>
      <c r="T532" s="54"/>
      <c r="U532" s="54"/>
    </row>
    <row r="533" ht="12.75" customHeight="1">
      <c r="A533" s="54"/>
      <c r="B533" s="54"/>
      <c r="C533" s="54"/>
      <c r="D533" s="54"/>
      <c r="E533" s="54"/>
      <c r="F533" s="54"/>
      <c r="G533" s="54"/>
      <c r="H533" s="54"/>
      <c r="I533" s="54"/>
      <c r="J533" s="54"/>
      <c r="K533" s="54"/>
      <c r="L533" s="54"/>
      <c r="M533" s="56"/>
      <c r="N533" s="56"/>
      <c r="O533" s="54"/>
      <c r="P533" s="57"/>
      <c r="Q533" s="54"/>
      <c r="R533" s="56"/>
      <c r="S533" s="54"/>
      <c r="T533" s="54"/>
      <c r="U533" s="54"/>
    </row>
    <row r="534" ht="12.75" customHeight="1">
      <c r="A534" s="54"/>
      <c r="B534" s="54"/>
      <c r="C534" s="54"/>
      <c r="D534" s="54"/>
      <c r="E534" s="54"/>
      <c r="F534" s="54"/>
      <c r="G534" s="54"/>
      <c r="H534" s="54"/>
      <c r="I534" s="54"/>
      <c r="J534" s="54"/>
      <c r="K534" s="54"/>
      <c r="L534" s="54"/>
      <c r="M534" s="56"/>
      <c r="N534" s="56"/>
      <c r="O534" s="54"/>
      <c r="P534" s="57"/>
      <c r="Q534" s="54"/>
      <c r="R534" s="56"/>
      <c r="S534" s="54"/>
      <c r="T534" s="54"/>
      <c r="U534" s="54"/>
    </row>
    <row r="535" ht="12.75" customHeight="1">
      <c r="A535" s="54"/>
      <c r="B535" s="54"/>
      <c r="C535" s="54"/>
      <c r="D535" s="54"/>
      <c r="E535" s="54"/>
      <c r="F535" s="54"/>
      <c r="G535" s="54"/>
      <c r="H535" s="54"/>
      <c r="I535" s="54"/>
      <c r="J535" s="54"/>
      <c r="K535" s="54"/>
      <c r="L535" s="54"/>
      <c r="M535" s="56"/>
      <c r="N535" s="56"/>
      <c r="O535" s="54"/>
      <c r="P535" s="57"/>
      <c r="Q535" s="54"/>
      <c r="R535" s="56"/>
      <c r="S535" s="54"/>
      <c r="T535" s="54"/>
      <c r="U535" s="54"/>
    </row>
    <row r="536" ht="12.75" customHeight="1">
      <c r="A536" s="54"/>
      <c r="B536" s="54"/>
      <c r="C536" s="54"/>
      <c r="D536" s="54"/>
      <c r="E536" s="54"/>
      <c r="F536" s="54"/>
      <c r="G536" s="54"/>
      <c r="H536" s="54"/>
      <c r="I536" s="54"/>
      <c r="J536" s="54"/>
      <c r="K536" s="54"/>
      <c r="L536" s="54"/>
      <c r="M536" s="56"/>
      <c r="N536" s="56"/>
      <c r="O536" s="54"/>
      <c r="P536" s="57"/>
      <c r="Q536" s="54"/>
      <c r="R536" s="56"/>
      <c r="S536" s="54"/>
      <c r="T536" s="54"/>
      <c r="U536" s="54"/>
    </row>
    <row r="537" ht="12.75" customHeight="1">
      <c r="A537" s="54"/>
      <c r="B537" s="54"/>
      <c r="C537" s="54"/>
      <c r="D537" s="54"/>
      <c r="E537" s="54"/>
      <c r="F537" s="54"/>
      <c r="G537" s="54"/>
      <c r="H537" s="54"/>
      <c r="I537" s="54"/>
      <c r="J537" s="54"/>
      <c r="K537" s="54"/>
      <c r="L537" s="54"/>
      <c r="M537" s="56"/>
      <c r="N537" s="56"/>
      <c r="O537" s="54"/>
      <c r="P537" s="57"/>
      <c r="Q537" s="54"/>
      <c r="R537" s="56"/>
      <c r="S537" s="54"/>
      <c r="T537" s="54"/>
      <c r="U537" s="54"/>
    </row>
    <row r="538" ht="12.75" customHeight="1">
      <c r="A538" s="54"/>
      <c r="B538" s="54"/>
      <c r="C538" s="54"/>
      <c r="D538" s="54"/>
      <c r="E538" s="54"/>
      <c r="F538" s="54"/>
      <c r="G538" s="54"/>
      <c r="H538" s="54"/>
      <c r="I538" s="54"/>
      <c r="J538" s="54"/>
      <c r="K538" s="54"/>
      <c r="L538" s="54"/>
      <c r="M538" s="56"/>
      <c r="N538" s="56"/>
      <c r="O538" s="54"/>
      <c r="P538" s="57"/>
      <c r="Q538" s="54"/>
      <c r="R538" s="56"/>
      <c r="S538" s="54"/>
      <c r="T538" s="54"/>
      <c r="U538" s="54"/>
    </row>
    <row r="539" ht="12.75" customHeight="1">
      <c r="A539" s="54"/>
      <c r="B539" s="54"/>
      <c r="C539" s="54"/>
      <c r="D539" s="54"/>
      <c r="E539" s="54"/>
      <c r="F539" s="54"/>
      <c r="G539" s="54"/>
      <c r="H539" s="54"/>
      <c r="I539" s="54"/>
      <c r="J539" s="54"/>
      <c r="K539" s="54"/>
      <c r="L539" s="54"/>
      <c r="M539" s="56"/>
      <c r="N539" s="56"/>
      <c r="O539" s="54"/>
      <c r="P539" s="57"/>
      <c r="Q539" s="54"/>
      <c r="R539" s="56"/>
      <c r="S539" s="54"/>
      <c r="T539" s="54"/>
      <c r="U539" s="54"/>
    </row>
    <row r="540" ht="12.75" customHeight="1">
      <c r="A540" s="54"/>
      <c r="B540" s="54"/>
      <c r="C540" s="54"/>
      <c r="D540" s="54"/>
      <c r="E540" s="54"/>
      <c r="F540" s="54"/>
      <c r="G540" s="54"/>
      <c r="H540" s="54"/>
      <c r="I540" s="54"/>
      <c r="J540" s="54"/>
      <c r="K540" s="54"/>
      <c r="L540" s="54"/>
      <c r="M540" s="56"/>
      <c r="N540" s="56"/>
      <c r="O540" s="54"/>
      <c r="P540" s="57"/>
      <c r="Q540" s="54"/>
      <c r="R540" s="56"/>
      <c r="S540" s="54"/>
      <c r="T540" s="54"/>
      <c r="U540" s="54"/>
    </row>
    <row r="541" ht="12.75" customHeight="1">
      <c r="A541" s="54"/>
      <c r="B541" s="54"/>
      <c r="C541" s="54"/>
      <c r="D541" s="54"/>
      <c r="E541" s="54"/>
      <c r="F541" s="54"/>
      <c r="G541" s="54"/>
      <c r="H541" s="54"/>
      <c r="I541" s="54"/>
      <c r="J541" s="54"/>
      <c r="K541" s="54"/>
      <c r="L541" s="54"/>
      <c r="M541" s="56"/>
      <c r="N541" s="56"/>
      <c r="O541" s="54"/>
      <c r="P541" s="57"/>
      <c r="Q541" s="54"/>
      <c r="R541" s="56"/>
      <c r="S541" s="54"/>
      <c r="T541" s="54"/>
      <c r="U541" s="54"/>
    </row>
    <row r="542" ht="12.75" customHeight="1">
      <c r="A542" s="54"/>
      <c r="B542" s="54"/>
      <c r="C542" s="54"/>
      <c r="D542" s="54"/>
      <c r="E542" s="54"/>
      <c r="F542" s="54"/>
      <c r="G542" s="54"/>
      <c r="H542" s="54"/>
      <c r="I542" s="54"/>
      <c r="J542" s="54"/>
      <c r="K542" s="54"/>
      <c r="L542" s="54"/>
      <c r="M542" s="56"/>
      <c r="N542" s="56"/>
      <c r="O542" s="54"/>
      <c r="P542" s="57"/>
      <c r="Q542" s="54"/>
      <c r="R542" s="56"/>
      <c r="S542" s="54"/>
      <c r="T542" s="54"/>
      <c r="U542" s="54"/>
    </row>
    <row r="543" ht="12.75" customHeight="1">
      <c r="A543" s="54"/>
      <c r="B543" s="54"/>
      <c r="C543" s="54"/>
      <c r="D543" s="54"/>
      <c r="E543" s="54"/>
      <c r="F543" s="54"/>
      <c r="G543" s="54"/>
      <c r="H543" s="54"/>
      <c r="I543" s="54"/>
      <c r="J543" s="54"/>
      <c r="K543" s="54"/>
      <c r="L543" s="54"/>
      <c r="M543" s="56"/>
      <c r="N543" s="56"/>
      <c r="O543" s="54"/>
      <c r="P543" s="57"/>
      <c r="Q543" s="54"/>
      <c r="R543" s="56"/>
      <c r="S543" s="54"/>
      <c r="T543" s="54"/>
      <c r="U543" s="54"/>
    </row>
    <row r="544" ht="12.75" customHeight="1">
      <c r="A544" s="54"/>
      <c r="B544" s="54"/>
      <c r="C544" s="54"/>
      <c r="D544" s="54"/>
      <c r="E544" s="54"/>
      <c r="F544" s="54"/>
      <c r="G544" s="54"/>
      <c r="H544" s="54"/>
      <c r="I544" s="54"/>
      <c r="J544" s="54"/>
      <c r="K544" s="54"/>
      <c r="L544" s="54"/>
      <c r="M544" s="56"/>
      <c r="N544" s="56"/>
      <c r="O544" s="54"/>
      <c r="P544" s="57"/>
      <c r="Q544" s="54"/>
      <c r="R544" s="56"/>
      <c r="S544" s="54"/>
      <c r="T544" s="54"/>
      <c r="U544" s="54"/>
    </row>
    <row r="545" ht="12.75" customHeight="1">
      <c r="A545" s="54"/>
      <c r="B545" s="54"/>
      <c r="C545" s="54"/>
      <c r="D545" s="54"/>
      <c r="E545" s="54"/>
      <c r="F545" s="54"/>
      <c r="G545" s="54"/>
      <c r="H545" s="54"/>
      <c r="I545" s="54"/>
      <c r="J545" s="54"/>
      <c r="K545" s="54"/>
      <c r="L545" s="54"/>
      <c r="M545" s="56"/>
      <c r="N545" s="56"/>
      <c r="O545" s="54"/>
      <c r="P545" s="57"/>
      <c r="Q545" s="54"/>
      <c r="R545" s="56"/>
      <c r="S545" s="54"/>
      <c r="T545" s="54"/>
      <c r="U545" s="54"/>
    </row>
    <row r="546" ht="12.75" customHeight="1">
      <c r="A546" s="54"/>
      <c r="B546" s="54"/>
      <c r="C546" s="54"/>
      <c r="D546" s="54"/>
      <c r="E546" s="54"/>
      <c r="F546" s="54"/>
      <c r="G546" s="54"/>
      <c r="H546" s="54"/>
      <c r="I546" s="54"/>
      <c r="J546" s="54"/>
      <c r="K546" s="54"/>
      <c r="L546" s="54"/>
      <c r="M546" s="56"/>
      <c r="N546" s="56"/>
      <c r="O546" s="54"/>
      <c r="P546" s="57"/>
      <c r="Q546" s="54"/>
      <c r="R546" s="56"/>
      <c r="S546" s="54"/>
      <c r="T546" s="54"/>
      <c r="U546" s="54"/>
    </row>
    <row r="547" ht="12.75" customHeight="1">
      <c r="A547" s="54"/>
      <c r="B547" s="54"/>
      <c r="C547" s="54"/>
      <c r="D547" s="54"/>
      <c r="E547" s="54"/>
      <c r="F547" s="54"/>
      <c r="G547" s="54"/>
      <c r="H547" s="54"/>
      <c r="I547" s="54"/>
      <c r="J547" s="54"/>
      <c r="K547" s="54"/>
      <c r="L547" s="54"/>
      <c r="M547" s="56"/>
      <c r="N547" s="56"/>
      <c r="O547" s="54"/>
      <c r="P547" s="57"/>
      <c r="Q547" s="54"/>
      <c r="R547" s="56"/>
      <c r="S547" s="54"/>
      <c r="T547" s="54"/>
      <c r="U547" s="54"/>
    </row>
    <row r="548" ht="12.75" customHeight="1">
      <c r="A548" s="54"/>
      <c r="B548" s="54"/>
      <c r="C548" s="54"/>
      <c r="D548" s="54"/>
      <c r="E548" s="54"/>
      <c r="F548" s="54"/>
      <c r="G548" s="54"/>
      <c r="H548" s="54"/>
      <c r="I548" s="54"/>
      <c r="J548" s="54"/>
      <c r="K548" s="54"/>
      <c r="L548" s="54"/>
      <c r="M548" s="56"/>
      <c r="N548" s="56"/>
      <c r="O548" s="54"/>
      <c r="P548" s="57"/>
      <c r="Q548" s="54"/>
      <c r="R548" s="56"/>
      <c r="S548" s="54"/>
      <c r="T548" s="54"/>
      <c r="U548" s="54"/>
    </row>
    <row r="549" ht="12.75" customHeight="1">
      <c r="A549" s="54"/>
      <c r="B549" s="54"/>
      <c r="C549" s="54"/>
      <c r="D549" s="54"/>
      <c r="E549" s="54"/>
      <c r="F549" s="54"/>
      <c r="G549" s="54"/>
      <c r="H549" s="54"/>
      <c r="I549" s="54"/>
      <c r="J549" s="54"/>
      <c r="K549" s="54"/>
      <c r="L549" s="54"/>
      <c r="M549" s="56"/>
      <c r="N549" s="56"/>
      <c r="O549" s="54"/>
      <c r="P549" s="57"/>
      <c r="Q549" s="54"/>
      <c r="R549" s="56"/>
      <c r="S549" s="54"/>
      <c r="T549" s="54"/>
      <c r="U549" s="54"/>
    </row>
    <row r="550" ht="12.75" customHeight="1">
      <c r="A550" s="54"/>
      <c r="B550" s="54"/>
      <c r="C550" s="54"/>
      <c r="D550" s="54"/>
      <c r="E550" s="54"/>
      <c r="F550" s="54"/>
      <c r="G550" s="54"/>
      <c r="H550" s="54"/>
      <c r="I550" s="54"/>
      <c r="J550" s="54"/>
      <c r="K550" s="54"/>
      <c r="L550" s="54"/>
      <c r="M550" s="56"/>
      <c r="N550" s="56"/>
      <c r="O550" s="54"/>
      <c r="P550" s="57"/>
      <c r="Q550" s="54"/>
      <c r="R550" s="56"/>
      <c r="S550" s="54"/>
      <c r="T550" s="54"/>
      <c r="U550" s="54"/>
    </row>
    <row r="551" ht="12.75" customHeight="1">
      <c r="A551" s="54"/>
      <c r="B551" s="54"/>
      <c r="C551" s="54"/>
      <c r="D551" s="54"/>
      <c r="E551" s="54"/>
      <c r="F551" s="54"/>
      <c r="G551" s="54"/>
      <c r="H551" s="54"/>
      <c r="I551" s="54"/>
      <c r="J551" s="54"/>
      <c r="K551" s="54"/>
      <c r="L551" s="54"/>
      <c r="M551" s="56"/>
      <c r="N551" s="56"/>
      <c r="O551" s="54"/>
      <c r="P551" s="57"/>
      <c r="Q551" s="54"/>
      <c r="R551" s="56"/>
      <c r="S551" s="54"/>
      <c r="T551" s="54"/>
      <c r="U551" s="54"/>
    </row>
    <row r="552" ht="12.75" customHeight="1">
      <c r="A552" s="54"/>
      <c r="B552" s="54"/>
      <c r="C552" s="54"/>
      <c r="D552" s="54"/>
      <c r="E552" s="54"/>
      <c r="F552" s="54"/>
      <c r="G552" s="54"/>
      <c r="H552" s="54"/>
      <c r="I552" s="54"/>
      <c r="J552" s="54"/>
      <c r="K552" s="54"/>
      <c r="L552" s="54"/>
      <c r="M552" s="56"/>
      <c r="N552" s="56"/>
      <c r="O552" s="54"/>
      <c r="P552" s="57"/>
      <c r="Q552" s="54"/>
      <c r="R552" s="56"/>
      <c r="S552" s="54"/>
      <c r="T552" s="54"/>
      <c r="U552" s="54"/>
    </row>
    <row r="553" ht="12.75" customHeight="1">
      <c r="A553" s="54"/>
      <c r="B553" s="54"/>
      <c r="C553" s="54"/>
      <c r="D553" s="54"/>
      <c r="E553" s="54"/>
      <c r="F553" s="54"/>
      <c r="G553" s="54"/>
      <c r="H553" s="54"/>
      <c r="I553" s="54"/>
      <c r="J553" s="54"/>
      <c r="K553" s="54"/>
      <c r="L553" s="54"/>
      <c r="M553" s="56"/>
      <c r="N553" s="56"/>
      <c r="O553" s="54"/>
      <c r="P553" s="57"/>
      <c r="Q553" s="54"/>
      <c r="R553" s="56"/>
      <c r="S553" s="54"/>
      <c r="T553" s="54"/>
      <c r="U553" s="54"/>
    </row>
    <row r="554" ht="12.75" customHeight="1">
      <c r="A554" s="54"/>
      <c r="B554" s="54"/>
      <c r="C554" s="54"/>
      <c r="D554" s="54"/>
      <c r="E554" s="54"/>
      <c r="F554" s="54"/>
      <c r="G554" s="54"/>
      <c r="H554" s="54"/>
      <c r="I554" s="54"/>
      <c r="J554" s="54"/>
      <c r="K554" s="54"/>
      <c r="L554" s="54"/>
      <c r="M554" s="56"/>
      <c r="N554" s="56"/>
      <c r="O554" s="54"/>
      <c r="P554" s="57"/>
      <c r="Q554" s="54"/>
      <c r="R554" s="56"/>
      <c r="S554" s="54"/>
      <c r="T554" s="54"/>
      <c r="U554" s="54"/>
    </row>
    <row r="555" ht="12.75" customHeight="1">
      <c r="A555" s="54"/>
      <c r="B555" s="54"/>
      <c r="C555" s="54"/>
      <c r="D555" s="54"/>
      <c r="E555" s="54"/>
      <c r="F555" s="54"/>
      <c r="G555" s="54"/>
      <c r="H555" s="54"/>
      <c r="I555" s="54"/>
      <c r="J555" s="54"/>
      <c r="K555" s="54"/>
      <c r="L555" s="54"/>
      <c r="M555" s="56"/>
      <c r="N555" s="56"/>
      <c r="O555" s="54"/>
      <c r="P555" s="57"/>
      <c r="Q555" s="54"/>
      <c r="R555" s="56"/>
      <c r="S555" s="54"/>
      <c r="T555" s="54"/>
      <c r="U555" s="54"/>
    </row>
    <row r="556" ht="12.75" customHeight="1">
      <c r="A556" s="54"/>
      <c r="B556" s="54"/>
      <c r="C556" s="54"/>
      <c r="D556" s="54"/>
      <c r="E556" s="54"/>
      <c r="F556" s="54"/>
      <c r="G556" s="54"/>
      <c r="H556" s="54"/>
      <c r="I556" s="54"/>
      <c r="J556" s="54"/>
      <c r="K556" s="54"/>
      <c r="L556" s="54"/>
      <c r="M556" s="56"/>
      <c r="N556" s="56"/>
      <c r="O556" s="54"/>
      <c r="P556" s="57"/>
      <c r="Q556" s="54"/>
      <c r="R556" s="56"/>
      <c r="S556" s="54"/>
      <c r="T556" s="54"/>
      <c r="U556" s="54"/>
    </row>
    <row r="557" ht="12.75" customHeight="1">
      <c r="A557" s="54"/>
      <c r="B557" s="54"/>
      <c r="C557" s="54"/>
      <c r="D557" s="54"/>
      <c r="E557" s="54"/>
      <c r="F557" s="54"/>
      <c r="G557" s="54"/>
      <c r="H557" s="54"/>
      <c r="I557" s="54"/>
      <c r="J557" s="54"/>
      <c r="K557" s="54"/>
      <c r="L557" s="54"/>
      <c r="M557" s="56"/>
      <c r="N557" s="56"/>
      <c r="O557" s="54"/>
      <c r="P557" s="57"/>
      <c r="Q557" s="54"/>
      <c r="R557" s="56"/>
      <c r="S557" s="54"/>
      <c r="T557" s="54"/>
      <c r="U557" s="54"/>
    </row>
    <row r="558" ht="12.75" customHeight="1">
      <c r="A558" s="54"/>
      <c r="B558" s="54"/>
      <c r="C558" s="54"/>
      <c r="D558" s="54"/>
      <c r="E558" s="54"/>
      <c r="F558" s="54"/>
      <c r="G558" s="54"/>
      <c r="H558" s="54"/>
      <c r="I558" s="54"/>
      <c r="J558" s="54"/>
      <c r="K558" s="54"/>
      <c r="L558" s="54"/>
      <c r="M558" s="56"/>
      <c r="N558" s="56"/>
      <c r="O558" s="54"/>
      <c r="P558" s="57"/>
      <c r="Q558" s="54"/>
      <c r="R558" s="56"/>
      <c r="S558" s="54"/>
      <c r="T558" s="54"/>
      <c r="U558" s="54"/>
    </row>
    <row r="559" ht="12.75" customHeight="1">
      <c r="A559" s="54"/>
      <c r="B559" s="54"/>
      <c r="C559" s="54"/>
      <c r="D559" s="54"/>
      <c r="E559" s="54"/>
      <c r="F559" s="54"/>
      <c r="G559" s="54"/>
      <c r="H559" s="54"/>
      <c r="I559" s="54"/>
      <c r="J559" s="54"/>
      <c r="K559" s="54"/>
      <c r="L559" s="54"/>
      <c r="M559" s="56"/>
      <c r="N559" s="56"/>
      <c r="O559" s="54"/>
      <c r="P559" s="57"/>
      <c r="Q559" s="54"/>
      <c r="R559" s="56"/>
      <c r="S559" s="54"/>
      <c r="T559" s="54"/>
      <c r="U559" s="54"/>
    </row>
    <row r="560" ht="12.75" customHeight="1">
      <c r="A560" s="54"/>
      <c r="B560" s="54"/>
      <c r="C560" s="54"/>
      <c r="D560" s="54"/>
      <c r="E560" s="54"/>
      <c r="F560" s="54"/>
      <c r="G560" s="54"/>
      <c r="H560" s="54"/>
      <c r="I560" s="54"/>
      <c r="J560" s="54"/>
      <c r="K560" s="54"/>
      <c r="L560" s="54"/>
      <c r="M560" s="56"/>
      <c r="N560" s="56"/>
      <c r="O560" s="54"/>
      <c r="P560" s="57"/>
      <c r="Q560" s="54"/>
      <c r="R560" s="56"/>
      <c r="S560" s="54"/>
      <c r="T560" s="54"/>
      <c r="U560" s="54"/>
    </row>
    <row r="561" ht="12.75" customHeight="1">
      <c r="A561" s="54"/>
      <c r="B561" s="54"/>
      <c r="C561" s="54"/>
      <c r="D561" s="54"/>
      <c r="E561" s="54"/>
      <c r="F561" s="54"/>
      <c r="G561" s="54"/>
      <c r="H561" s="54"/>
      <c r="I561" s="54"/>
      <c r="J561" s="54"/>
      <c r="K561" s="54"/>
      <c r="L561" s="54"/>
      <c r="M561" s="56"/>
      <c r="N561" s="56"/>
      <c r="O561" s="54"/>
      <c r="P561" s="57"/>
      <c r="Q561" s="54"/>
      <c r="R561" s="56"/>
      <c r="S561" s="54"/>
      <c r="T561" s="54"/>
      <c r="U561" s="54"/>
    </row>
    <row r="562" ht="12.75" customHeight="1">
      <c r="A562" s="54"/>
      <c r="B562" s="54"/>
      <c r="C562" s="54"/>
      <c r="D562" s="54"/>
      <c r="E562" s="54"/>
      <c r="F562" s="54"/>
      <c r="G562" s="54"/>
      <c r="H562" s="54"/>
      <c r="I562" s="54"/>
      <c r="J562" s="54"/>
      <c r="K562" s="54"/>
      <c r="L562" s="54"/>
      <c r="M562" s="56"/>
      <c r="N562" s="56"/>
      <c r="O562" s="54"/>
      <c r="P562" s="57"/>
      <c r="Q562" s="54"/>
      <c r="R562" s="56"/>
      <c r="S562" s="54"/>
      <c r="T562" s="54"/>
      <c r="U562" s="54"/>
    </row>
    <row r="563" ht="12.75" customHeight="1">
      <c r="A563" s="54"/>
      <c r="B563" s="54"/>
      <c r="C563" s="54"/>
      <c r="D563" s="54"/>
      <c r="E563" s="54"/>
      <c r="F563" s="54"/>
      <c r="G563" s="54"/>
      <c r="H563" s="54"/>
      <c r="I563" s="54"/>
      <c r="J563" s="54"/>
      <c r="K563" s="54"/>
      <c r="L563" s="54"/>
      <c r="M563" s="56"/>
      <c r="N563" s="56"/>
      <c r="O563" s="54"/>
      <c r="P563" s="57"/>
      <c r="Q563" s="54"/>
      <c r="R563" s="56"/>
      <c r="S563" s="54"/>
      <c r="T563" s="54"/>
      <c r="U563" s="54"/>
    </row>
    <row r="564" ht="12.75" customHeight="1">
      <c r="A564" s="54"/>
      <c r="B564" s="54"/>
      <c r="C564" s="54"/>
      <c r="D564" s="54"/>
      <c r="E564" s="54"/>
      <c r="F564" s="54"/>
      <c r="G564" s="54"/>
      <c r="H564" s="54"/>
      <c r="I564" s="54"/>
      <c r="J564" s="54"/>
      <c r="K564" s="54"/>
      <c r="L564" s="54"/>
      <c r="M564" s="56"/>
      <c r="N564" s="56"/>
      <c r="O564" s="54"/>
      <c r="P564" s="57"/>
      <c r="Q564" s="54"/>
      <c r="R564" s="56"/>
      <c r="S564" s="54"/>
      <c r="T564" s="54"/>
      <c r="U564" s="54"/>
    </row>
    <row r="565" ht="12.75" customHeight="1">
      <c r="A565" s="54"/>
      <c r="B565" s="54"/>
      <c r="C565" s="54"/>
      <c r="D565" s="54"/>
      <c r="E565" s="54"/>
      <c r="F565" s="54"/>
      <c r="G565" s="54"/>
      <c r="H565" s="54"/>
      <c r="I565" s="54"/>
      <c r="J565" s="54"/>
      <c r="K565" s="54"/>
      <c r="L565" s="54"/>
      <c r="M565" s="56"/>
      <c r="N565" s="56"/>
      <c r="O565" s="54"/>
      <c r="P565" s="57"/>
      <c r="Q565" s="54"/>
      <c r="R565" s="56"/>
      <c r="S565" s="54"/>
      <c r="T565" s="54"/>
      <c r="U565" s="54"/>
    </row>
    <row r="566" ht="12.75" customHeight="1">
      <c r="A566" s="54"/>
      <c r="B566" s="54"/>
      <c r="C566" s="54"/>
      <c r="D566" s="54"/>
      <c r="E566" s="54"/>
      <c r="F566" s="54"/>
      <c r="G566" s="54"/>
      <c r="H566" s="54"/>
      <c r="I566" s="54"/>
      <c r="J566" s="54"/>
      <c r="K566" s="54"/>
      <c r="L566" s="54"/>
      <c r="M566" s="56"/>
      <c r="N566" s="56"/>
      <c r="O566" s="54"/>
      <c r="P566" s="57"/>
      <c r="Q566" s="54"/>
      <c r="R566" s="56"/>
      <c r="S566" s="54"/>
      <c r="T566" s="54"/>
      <c r="U566" s="54"/>
    </row>
    <row r="567" ht="12.75" customHeight="1">
      <c r="A567" s="54"/>
      <c r="B567" s="54"/>
      <c r="C567" s="54"/>
      <c r="D567" s="54"/>
      <c r="E567" s="54"/>
      <c r="F567" s="54"/>
      <c r="G567" s="54"/>
      <c r="H567" s="54"/>
      <c r="I567" s="54"/>
      <c r="J567" s="54"/>
      <c r="K567" s="54"/>
      <c r="L567" s="54"/>
      <c r="M567" s="56"/>
      <c r="N567" s="56"/>
      <c r="O567" s="54"/>
      <c r="P567" s="57"/>
      <c r="Q567" s="54"/>
      <c r="R567" s="56"/>
      <c r="S567" s="54"/>
      <c r="T567" s="54"/>
      <c r="U567" s="54"/>
    </row>
    <row r="568" ht="12.75" customHeight="1">
      <c r="A568" s="54"/>
      <c r="B568" s="54"/>
      <c r="C568" s="54"/>
      <c r="D568" s="54"/>
      <c r="E568" s="54"/>
      <c r="F568" s="54"/>
      <c r="G568" s="54"/>
      <c r="H568" s="54"/>
      <c r="I568" s="54"/>
      <c r="J568" s="54"/>
      <c r="K568" s="54"/>
      <c r="L568" s="54"/>
      <c r="M568" s="56"/>
      <c r="N568" s="56"/>
      <c r="O568" s="54"/>
      <c r="P568" s="57"/>
      <c r="Q568" s="54"/>
      <c r="R568" s="56"/>
      <c r="S568" s="54"/>
      <c r="T568" s="54"/>
      <c r="U568" s="54"/>
    </row>
    <row r="569" ht="12.75" customHeight="1">
      <c r="A569" s="54"/>
      <c r="B569" s="54"/>
      <c r="C569" s="54"/>
      <c r="D569" s="54"/>
      <c r="E569" s="54"/>
      <c r="F569" s="54"/>
      <c r="G569" s="54"/>
      <c r="H569" s="54"/>
      <c r="I569" s="54"/>
      <c r="J569" s="54"/>
      <c r="K569" s="54"/>
      <c r="L569" s="54"/>
      <c r="M569" s="56"/>
      <c r="N569" s="56"/>
      <c r="O569" s="54"/>
      <c r="P569" s="57"/>
      <c r="Q569" s="54"/>
      <c r="R569" s="56"/>
      <c r="S569" s="54"/>
      <c r="T569" s="54"/>
      <c r="U569" s="54"/>
    </row>
    <row r="570" ht="12.75" customHeight="1">
      <c r="A570" s="54"/>
      <c r="B570" s="54"/>
      <c r="C570" s="54"/>
      <c r="D570" s="54"/>
      <c r="E570" s="54"/>
      <c r="F570" s="54"/>
      <c r="G570" s="54"/>
      <c r="H570" s="54"/>
      <c r="I570" s="54"/>
      <c r="J570" s="54"/>
      <c r="K570" s="54"/>
      <c r="L570" s="54"/>
      <c r="M570" s="56"/>
      <c r="N570" s="56"/>
      <c r="O570" s="54"/>
      <c r="P570" s="57"/>
      <c r="Q570" s="54"/>
      <c r="R570" s="56"/>
      <c r="S570" s="54"/>
      <c r="T570" s="54"/>
      <c r="U570" s="54"/>
    </row>
    <row r="571" ht="12.75" customHeight="1">
      <c r="A571" s="54"/>
      <c r="B571" s="54"/>
      <c r="C571" s="54"/>
      <c r="D571" s="54"/>
      <c r="E571" s="54"/>
      <c r="F571" s="54"/>
      <c r="G571" s="54"/>
      <c r="H571" s="54"/>
      <c r="I571" s="54"/>
      <c r="J571" s="54"/>
      <c r="K571" s="54"/>
      <c r="L571" s="54"/>
      <c r="M571" s="56"/>
      <c r="N571" s="56"/>
      <c r="O571" s="54"/>
      <c r="P571" s="57"/>
      <c r="Q571" s="54"/>
      <c r="R571" s="56"/>
      <c r="S571" s="54"/>
      <c r="T571" s="54"/>
      <c r="U571" s="54"/>
    </row>
    <row r="572" ht="12.75" customHeight="1">
      <c r="A572" s="54"/>
      <c r="B572" s="54"/>
      <c r="C572" s="54"/>
      <c r="D572" s="54"/>
      <c r="E572" s="54"/>
      <c r="F572" s="54"/>
      <c r="G572" s="54"/>
      <c r="H572" s="54"/>
      <c r="I572" s="54"/>
      <c r="J572" s="54"/>
      <c r="K572" s="54"/>
      <c r="L572" s="54"/>
      <c r="M572" s="56"/>
      <c r="N572" s="56"/>
      <c r="O572" s="54"/>
      <c r="P572" s="57"/>
      <c r="Q572" s="54"/>
      <c r="R572" s="56"/>
      <c r="S572" s="54"/>
      <c r="T572" s="54"/>
      <c r="U572" s="54"/>
    </row>
    <row r="573" ht="12.75" customHeight="1">
      <c r="A573" s="54"/>
      <c r="B573" s="54"/>
      <c r="C573" s="54"/>
      <c r="D573" s="54"/>
      <c r="E573" s="54"/>
      <c r="F573" s="54"/>
      <c r="G573" s="54"/>
      <c r="H573" s="54"/>
      <c r="I573" s="54"/>
      <c r="J573" s="54"/>
      <c r="K573" s="54"/>
      <c r="L573" s="54"/>
      <c r="M573" s="56"/>
      <c r="N573" s="56"/>
      <c r="O573" s="54"/>
      <c r="P573" s="57"/>
      <c r="Q573" s="54"/>
      <c r="R573" s="56"/>
      <c r="S573" s="54"/>
      <c r="T573" s="54"/>
      <c r="U573" s="54"/>
    </row>
    <row r="574" ht="12.75" customHeight="1">
      <c r="A574" s="54"/>
      <c r="B574" s="54"/>
      <c r="C574" s="54"/>
      <c r="D574" s="54"/>
      <c r="E574" s="54"/>
      <c r="F574" s="54"/>
      <c r="G574" s="54"/>
      <c r="H574" s="54"/>
      <c r="I574" s="54"/>
      <c r="J574" s="54"/>
      <c r="K574" s="54"/>
      <c r="L574" s="54"/>
      <c r="M574" s="56"/>
      <c r="N574" s="56"/>
      <c r="O574" s="54"/>
      <c r="P574" s="57"/>
      <c r="Q574" s="54"/>
      <c r="R574" s="56"/>
      <c r="S574" s="54"/>
      <c r="T574" s="54"/>
      <c r="U574" s="54"/>
    </row>
    <row r="575" ht="12.75" customHeight="1">
      <c r="A575" s="54"/>
      <c r="B575" s="54"/>
      <c r="C575" s="54"/>
      <c r="D575" s="54"/>
      <c r="E575" s="54"/>
      <c r="F575" s="54"/>
      <c r="G575" s="54"/>
      <c r="H575" s="54"/>
      <c r="I575" s="54"/>
      <c r="J575" s="54"/>
      <c r="K575" s="54"/>
      <c r="L575" s="54"/>
      <c r="M575" s="56"/>
      <c r="N575" s="56"/>
      <c r="O575" s="54"/>
      <c r="P575" s="57"/>
      <c r="Q575" s="54"/>
      <c r="R575" s="56"/>
      <c r="S575" s="54"/>
      <c r="T575" s="54"/>
      <c r="U575" s="54"/>
    </row>
    <row r="576" ht="12.75" customHeight="1">
      <c r="A576" s="54"/>
      <c r="B576" s="54"/>
      <c r="C576" s="54"/>
      <c r="D576" s="54"/>
      <c r="E576" s="54"/>
      <c r="F576" s="54"/>
      <c r="G576" s="54"/>
      <c r="H576" s="54"/>
      <c r="I576" s="54"/>
      <c r="J576" s="54"/>
      <c r="K576" s="54"/>
      <c r="L576" s="54"/>
      <c r="M576" s="56"/>
      <c r="N576" s="56"/>
      <c r="O576" s="54"/>
      <c r="P576" s="57"/>
      <c r="Q576" s="54"/>
      <c r="R576" s="56"/>
      <c r="S576" s="54"/>
      <c r="T576" s="54"/>
      <c r="U576" s="54"/>
    </row>
    <row r="577" ht="12.75" customHeight="1">
      <c r="A577" s="54"/>
      <c r="B577" s="54"/>
      <c r="C577" s="54"/>
      <c r="D577" s="54"/>
      <c r="E577" s="54"/>
      <c r="F577" s="54"/>
      <c r="G577" s="54"/>
      <c r="H577" s="54"/>
      <c r="I577" s="54"/>
      <c r="J577" s="54"/>
      <c r="K577" s="54"/>
      <c r="L577" s="54"/>
      <c r="M577" s="56"/>
      <c r="N577" s="56"/>
      <c r="O577" s="54"/>
      <c r="P577" s="57"/>
      <c r="Q577" s="54"/>
      <c r="R577" s="56"/>
      <c r="S577" s="54"/>
      <c r="T577" s="54"/>
      <c r="U577" s="54"/>
    </row>
    <row r="578" ht="12.75" customHeight="1">
      <c r="A578" s="54"/>
      <c r="B578" s="54"/>
      <c r="C578" s="54"/>
      <c r="D578" s="54"/>
      <c r="E578" s="54"/>
      <c r="F578" s="54"/>
      <c r="G578" s="54"/>
      <c r="H578" s="54"/>
      <c r="I578" s="54"/>
      <c r="J578" s="54"/>
      <c r="K578" s="54"/>
      <c r="L578" s="54"/>
      <c r="M578" s="56"/>
      <c r="N578" s="56"/>
      <c r="O578" s="54"/>
      <c r="P578" s="57"/>
      <c r="Q578" s="54"/>
      <c r="R578" s="56"/>
      <c r="S578" s="54"/>
      <c r="T578" s="54"/>
      <c r="U578" s="54"/>
    </row>
    <row r="579" ht="12.75" customHeight="1">
      <c r="A579" s="54"/>
      <c r="B579" s="54"/>
      <c r="C579" s="54"/>
      <c r="D579" s="54"/>
      <c r="E579" s="54"/>
      <c r="F579" s="54"/>
      <c r="G579" s="54"/>
      <c r="H579" s="54"/>
      <c r="I579" s="54"/>
      <c r="J579" s="54"/>
      <c r="K579" s="54"/>
      <c r="L579" s="54"/>
      <c r="M579" s="56"/>
      <c r="N579" s="56"/>
      <c r="O579" s="54"/>
      <c r="P579" s="57"/>
      <c r="Q579" s="54"/>
      <c r="R579" s="56"/>
      <c r="S579" s="54"/>
      <c r="T579" s="54"/>
      <c r="U579" s="54"/>
    </row>
    <row r="580" ht="12.75" customHeight="1">
      <c r="A580" s="54"/>
      <c r="B580" s="54"/>
      <c r="C580" s="54"/>
      <c r="D580" s="54"/>
      <c r="E580" s="54"/>
      <c r="F580" s="54"/>
      <c r="G580" s="54"/>
      <c r="H580" s="54"/>
      <c r="I580" s="54"/>
      <c r="J580" s="54"/>
      <c r="K580" s="54"/>
      <c r="L580" s="54"/>
      <c r="M580" s="56"/>
      <c r="N580" s="56"/>
      <c r="O580" s="54"/>
      <c r="P580" s="57"/>
      <c r="Q580" s="54"/>
      <c r="R580" s="56"/>
      <c r="S580" s="54"/>
      <c r="T580" s="54"/>
      <c r="U580" s="54"/>
    </row>
    <row r="581" ht="12.75" customHeight="1">
      <c r="A581" s="54"/>
      <c r="B581" s="54"/>
      <c r="C581" s="54"/>
      <c r="D581" s="54"/>
      <c r="E581" s="54"/>
      <c r="F581" s="54"/>
      <c r="G581" s="54"/>
      <c r="H581" s="54"/>
      <c r="I581" s="54"/>
      <c r="J581" s="54"/>
      <c r="K581" s="54"/>
      <c r="L581" s="54"/>
      <c r="M581" s="56"/>
      <c r="N581" s="56"/>
      <c r="O581" s="54"/>
      <c r="P581" s="57"/>
      <c r="Q581" s="54"/>
      <c r="R581" s="56"/>
      <c r="S581" s="54"/>
      <c r="T581" s="54"/>
      <c r="U581" s="54"/>
    </row>
    <row r="582" ht="12.75" customHeight="1">
      <c r="A582" s="54"/>
      <c r="B582" s="54"/>
      <c r="C582" s="54"/>
      <c r="D582" s="54"/>
      <c r="E582" s="54"/>
      <c r="F582" s="54"/>
      <c r="G582" s="54"/>
      <c r="H582" s="54"/>
      <c r="I582" s="54"/>
      <c r="J582" s="54"/>
      <c r="K582" s="54"/>
      <c r="L582" s="54"/>
      <c r="M582" s="56"/>
      <c r="N582" s="56"/>
      <c r="O582" s="54"/>
      <c r="P582" s="57"/>
      <c r="Q582" s="54"/>
      <c r="R582" s="56"/>
      <c r="S582" s="54"/>
      <c r="T582" s="54"/>
      <c r="U582" s="54"/>
    </row>
    <row r="583" ht="12.75" customHeight="1">
      <c r="A583" s="54"/>
      <c r="B583" s="54"/>
      <c r="C583" s="54"/>
      <c r="D583" s="54"/>
      <c r="E583" s="54"/>
      <c r="F583" s="54"/>
      <c r="G583" s="54"/>
      <c r="H583" s="54"/>
      <c r="I583" s="54"/>
      <c r="J583" s="54"/>
      <c r="K583" s="54"/>
      <c r="L583" s="54"/>
      <c r="M583" s="56"/>
      <c r="N583" s="56"/>
      <c r="O583" s="54"/>
      <c r="P583" s="57"/>
      <c r="Q583" s="54"/>
      <c r="R583" s="56"/>
      <c r="S583" s="54"/>
      <c r="T583" s="54"/>
      <c r="U583" s="54"/>
    </row>
    <row r="584" ht="12.75" customHeight="1">
      <c r="A584" s="54"/>
      <c r="B584" s="54"/>
      <c r="C584" s="54"/>
      <c r="D584" s="54"/>
      <c r="E584" s="54"/>
      <c r="F584" s="54"/>
      <c r="G584" s="54"/>
      <c r="H584" s="54"/>
      <c r="I584" s="54"/>
      <c r="J584" s="54"/>
      <c r="K584" s="54"/>
      <c r="L584" s="54"/>
      <c r="M584" s="56"/>
      <c r="N584" s="56"/>
      <c r="O584" s="54"/>
      <c r="P584" s="57"/>
      <c r="Q584" s="54"/>
      <c r="R584" s="56"/>
      <c r="S584" s="54"/>
      <c r="T584" s="54"/>
      <c r="U584" s="54"/>
    </row>
    <row r="585" ht="12.75" customHeight="1">
      <c r="A585" s="54"/>
      <c r="B585" s="54"/>
      <c r="C585" s="54"/>
      <c r="D585" s="54"/>
      <c r="E585" s="54"/>
      <c r="F585" s="54"/>
      <c r="G585" s="54"/>
      <c r="H585" s="54"/>
      <c r="I585" s="54"/>
      <c r="J585" s="54"/>
      <c r="K585" s="54"/>
      <c r="L585" s="54"/>
      <c r="M585" s="56"/>
      <c r="N585" s="56"/>
      <c r="O585" s="54"/>
      <c r="P585" s="57"/>
      <c r="Q585" s="54"/>
      <c r="R585" s="56"/>
      <c r="S585" s="54"/>
      <c r="T585" s="54"/>
      <c r="U585" s="54"/>
    </row>
    <row r="586" ht="12.75" customHeight="1">
      <c r="A586" s="54"/>
      <c r="B586" s="54"/>
      <c r="C586" s="54"/>
      <c r="D586" s="54"/>
      <c r="E586" s="54"/>
      <c r="F586" s="54"/>
      <c r="G586" s="54"/>
      <c r="H586" s="54"/>
      <c r="I586" s="54"/>
      <c r="J586" s="54"/>
      <c r="K586" s="54"/>
      <c r="L586" s="54"/>
      <c r="M586" s="56"/>
      <c r="N586" s="56"/>
      <c r="O586" s="54"/>
      <c r="P586" s="57"/>
      <c r="Q586" s="54"/>
      <c r="R586" s="56"/>
      <c r="S586" s="54"/>
      <c r="T586" s="54"/>
      <c r="U586" s="54"/>
    </row>
    <row r="587" ht="12.75" customHeight="1">
      <c r="A587" s="54"/>
      <c r="B587" s="54"/>
      <c r="C587" s="54"/>
      <c r="D587" s="54"/>
      <c r="E587" s="54"/>
      <c r="F587" s="54"/>
      <c r="G587" s="54"/>
      <c r="H587" s="54"/>
      <c r="I587" s="54"/>
      <c r="J587" s="54"/>
      <c r="K587" s="54"/>
      <c r="L587" s="54"/>
      <c r="M587" s="56"/>
      <c r="N587" s="56"/>
      <c r="O587" s="54"/>
      <c r="P587" s="57"/>
      <c r="Q587" s="54"/>
      <c r="R587" s="56"/>
      <c r="S587" s="54"/>
      <c r="T587" s="54"/>
      <c r="U587" s="54"/>
    </row>
    <row r="588" ht="12.75" customHeight="1">
      <c r="A588" s="54"/>
      <c r="B588" s="54"/>
      <c r="C588" s="54"/>
      <c r="D588" s="54"/>
      <c r="E588" s="54"/>
      <c r="F588" s="54"/>
      <c r="G588" s="54"/>
      <c r="H588" s="54"/>
      <c r="I588" s="54"/>
      <c r="J588" s="54"/>
      <c r="K588" s="54"/>
      <c r="L588" s="54"/>
      <c r="M588" s="56"/>
      <c r="N588" s="56"/>
      <c r="O588" s="54"/>
      <c r="P588" s="57"/>
      <c r="Q588" s="54"/>
      <c r="R588" s="56"/>
      <c r="S588" s="54"/>
      <c r="T588" s="54"/>
      <c r="U588" s="54"/>
    </row>
    <row r="589" ht="12.75" customHeight="1">
      <c r="A589" s="54"/>
      <c r="B589" s="54"/>
      <c r="C589" s="54"/>
      <c r="D589" s="54"/>
      <c r="E589" s="54"/>
      <c r="F589" s="54"/>
      <c r="G589" s="54"/>
      <c r="H589" s="54"/>
      <c r="I589" s="54"/>
      <c r="J589" s="54"/>
      <c r="K589" s="54"/>
      <c r="L589" s="54"/>
      <c r="M589" s="56"/>
      <c r="N589" s="56"/>
      <c r="O589" s="54"/>
      <c r="P589" s="57"/>
      <c r="Q589" s="54"/>
      <c r="R589" s="56"/>
      <c r="S589" s="54"/>
      <c r="T589" s="54"/>
      <c r="U589" s="54"/>
    </row>
    <row r="590" ht="12.75" customHeight="1">
      <c r="A590" s="54"/>
      <c r="B590" s="54"/>
      <c r="C590" s="54"/>
      <c r="D590" s="54"/>
      <c r="E590" s="54"/>
      <c r="F590" s="54"/>
      <c r="G590" s="54"/>
      <c r="H590" s="54"/>
      <c r="I590" s="54"/>
      <c r="J590" s="54"/>
      <c r="K590" s="54"/>
      <c r="L590" s="54"/>
      <c r="M590" s="56"/>
      <c r="N590" s="56"/>
      <c r="O590" s="54"/>
      <c r="P590" s="57"/>
      <c r="Q590" s="54"/>
      <c r="R590" s="56"/>
      <c r="S590" s="54"/>
      <c r="T590" s="54"/>
      <c r="U590" s="54"/>
    </row>
    <row r="591" ht="12.75" customHeight="1">
      <c r="A591" s="54"/>
      <c r="B591" s="54"/>
      <c r="C591" s="54"/>
      <c r="D591" s="54"/>
      <c r="E591" s="54"/>
      <c r="F591" s="54"/>
      <c r="G591" s="54"/>
      <c r="H591" s="54"/>
      <c r="I591" s="54"/>
      <c r="J591" s="54"/>
      <c r="K591" s="54"/>
      <c r="L591" s="54"/>
      <c r="M591" s="56"/>
      <c r="N591" s="56"/>
      <c r="O591" s="54"/>
      <c r="P591" s="57"/>
      <c r="Q591" s="54"/>
      <c r="R591" s="56"/>
      <c r="S591" s="54"/>
      <c r="T591" s="54"/>
      <c r="U591" s="54"/>
    </row>
    <row r="592" ht="12.75" customHeight="1">
      <c r="A592" s="54"/>
      <c r="B592" s="54"/>
      <c r="C592" s="54"/>
      <c r="D592" s="54"/>
      <c r="E592" s="54"/>
      <c r="F592" s="54"/>
      <c r="G592" s="54"/>
      <c r="H592" s="54"/>
      <c r="I592" s="54"/>
      <c r="J592" s="54"/>
      <c r="K592" s="54"/>
      <c r="L592" s="54"/>
      <c r="M592" s="56"/>
      <c r="N592" s="56"/>
      <c r="O592" s="54"/>
      <c r="P592" s="57"/>
      <c r="Q592" s="54"/>
      <c r="R592" s="56"/>
      <c r="S592" s="54"/>
      <c r="T592" s="54"/>
      <c r="U592" s="54"/>
    </row>
    <row r="593" ht="12.75" customHeight="1">
      <c r="A593" s="54"/>
      <c r="B593" s="54"/>
      <c r="C593" s="54"/>
      <c r="D593" s="54"/>
      <c r="E593" s="54"/>
      <c r="F593" s="54"/>
      <c r="G593" s="54"/>
      <c r="H593" s="54"/>
      <c r="I593" s="54"/>
      <c r="J593" s="54"/>
      <c r="K593" s="54"/>
      <c r="L593" s="54"/>
      <c r="M593" s="56"/>
      <c r="N593" s="56"/>
      <c r="O593" s="54"/>
      <c r="P593" s="57"/>
      <c r="Q593" s="54"/>
      <c r="R593" s="56"/>
      <c r="S593" s="54"/>
      <c r="T593" s="54"/>
      <c r="U593" s="54"/>
    </row>
    <row r="594" ht="12.75" customHeight="1">
      <c r="A594" s="54"/>
      <c r="B594" s="54"/>
      <c r="C594" s="54"/>
      <c r="D594" s="54"/>
      <c r="E594" s="54"/>
      <c r="F594" s="54"/>
      <c r="G594" s="54"/>
      <c r="H594" s="54"/>
      <c r="I594" s="54"/>
      <c r="J594" s="54"/>
      <c r="K594" s="54"/>
      <c r="L594" s="54"/>
      <c r="M594" s="56"/>
      <c r="N594" s="56"/>
      <c r="O594" s="54"/>
      <c r="P594" s="57"/>
      <c r="Q594" s="54"/>
      <c r="R594" s="56"/>
      <c r="S594" s="54"/>
      <c r="T594" s="54"/>
      <c r="U594" s="54"/>
    </row>
    <row r="595" ht="12.75" customHeight="1">
      <c r="A595" s="54"/>
      <c r="B595" s="54"/>
      <c r="C595" s="54"/>
      <c r="D595" s="54"/>
      <c r="E595" s="54"/>
      <c r="F595" s="54"/>
      <c r="G595" s="54"/>
      <c r="H595" s="54"/>
      <c r="I595" s="54"/>
      <c r="J595" s="54"/>
      <c r="K595" s="54"/>
      <c r="L595" s="54"/>
      <c r="M595" s="56"/>
      <c r="N595" s="56"/>
      <c r="O595" s="54"/>
      <c r="P595" s="57"/>
      <c r="Q595" s="54"/>
      <c r="R595" s="56"/>
      <c r="S595" s="54"/>
      <c r="T595" s="54"/>
      <c r="U595" s="54"/>
    </row>
    <row r="596" ht="12.75" customHeight="1">
      <c r="A596" s="54"/>
      <c r="B596" s="54"/>
      <c r="C596" s="54"/>
      <c r="D596" s="54"/>
      <c r="E596" s="54"/>
      <c r="F596" s="54"/>
      <c r="G596" s="54"/>
      <c r="H596" s="54"/>
      <c r="I596" s="54"/>
      <c r="J596" s="54"/>
      <c r="K596" s="54"/>
      <c r="L596" s="54"/>
      <c r="M596" s="56"/>
      <c r="N596" s="56"/>
      <c r="O596" s="54"/>
      <c r="P596" s="57"/>
      <c r="Q596" s="54"/>
      <c r="R596" s="56"/>
      <c r="S596" s="54"/>
      <c r="T596" s="54"/>
      <c r="U596" s="54"/>
    </row>
    <row r="597" ht="12.75" customHeight="1">
      <c r="A597" s="54"/>
      <c r="B597" s="54"/>
      <c r="C597" s="54"/>
      <c r="D597" s="54"/>
      <c r="E597" s="54"/>
      <c r="F597" s="54"/>
      <c r="G597" s="54"/>
      <c r="H597" s="54"/>
      <c r="I597" s="54"/>
      <c r="J597" s="54"/>
      <c r="K597" s="54"/>
      <c r="L597" s="54"/>
      <c r="M597" s="56"/>
      <c r="N597" s="56"/>
      <c r="O597" s="54"/>
      <c r="P597" s="57"/>
      <c r="Q597" s="54"/>
      <c r="R597" s="56"/>
      <c r="S597" s="54"/>
      <c r="T597" s="54"/>
      <c r="U597" s="54"/>
    </row>
    <row r="598" ht="12.75" customHeight="1">
      <c r="A598" s="54"/>
      <c r="B598" s="54"/>
      <c r="C598" s="54"/>
      <c r="D598" s="54"/>
      <c r="E598" s="54"/>
      <c r="F598" s="54"/>
      <c r="G598" s="54"/>
      <c r="H598" s="54"/>
      <c r="I598" s="54"/>
      <c r="J598" s="54"/>
      <c r="K598" s="54"/>
      <c r="L598" s="54"/>
      <c r="M598" s="56"/>
      <c r="N598" s="56"/>
      <c r="O598" s="54"/>
      <c r="P598" s="57"/>
      <c r="Q598" s="54"/>
      <c r="R598" s="56"/>
      <c r="S598" s="54"/>
      <c r="T598" s="54"/>
      <c r="U598" s="54"/>
    </row>
    <row r="599" ht="12.75" customHeight="1">
      <c r="A599" s="54"/>
      <c r="B599" s="54"/>
      <c r="C599" s="54"/>
      <c r="D599" s="54"/>
      <c r="E599" s="54"/>
      <c r="F599" s="54"/>
      <c r="G599" s="54"/>
      <c r="H599" s="54"/>
      <c r="I599" s="54"/>
      <c r="J599" s="54"/>
      <c r="K599" s="54"/>
      <c r="L599" s="54"/>
      <c r="M599" s="56"/>
      <c r="N599" s="56"/>
      <c r="O599" s="54"/>
      <c r="P599" s="57"/>
      <c r="Q599" s="54"/>
      <c r="R599" s="56"/>
      <c r="S599" s="54"/>
      <c r="T599" s="54"/>
      <c r="U599" s="54"/>
    </row>
    <row r="600" ht="12.75" customHeight="1">
      <c r="A600" s="54"/>
      <c r="B600" s="54"/>
      <c r="C600" s="54"/>
      <c r="D600" s="54"/>
      <c r="E600" s="54"/>
      <c r="F600" s="54"/>
      <c r="G600" s="54"/>
      <c r="H600" s="54"/>
      <c r="I600" s="54"/>
      <c r="J600" s="54"/>
      <c r="K600" s="54"/>
      <c r="L600" s="54"/>
      <c r="M600" s="56"/>
      <c r="N600" s="56"/>
      <c r="O600" s="54"/>
      <c r="P600" s="57"/>
      <c r="Q600" s="54"/>
      <c r="R600" s="56"/>
      <c r="S600" s="54"/>
      <c r="T600" s="54"/>
      <c r="U600" s="54"/>
    </row>
    <row r="601" ht="12.75" customHeight="1">
      <c r="A601" s="54"/>
      <c r="B601" s="54"/>
      <c r="C601" s="54"/>
      <c r="D601" s="54"/>
      <c r="E601" s="54"/>
      <c r="F601" s="54"/>
      <c r="G601" s="54"/>
      <c r="H601" s="54"/>
      <c r="I601" s="54"/>
      <c r="J601" s="54"/>
      <c r="K601" s="54"/>
      <c r="L601" s="54"/>
      <c r="M601" s="56"/>
      <c r="N601" s="56"/>
      <c r="O601" s="54"/>
      <c r="P601" s="57"/>
      <c r="Q601" s="54"/>
      <c r="R601" s="56"/>
      <c r="S601" s="54"/>
      <c r="T601" s="54"/>
      <c r="U601" s="54"/>
    </row>
    <row r="602" ht="12.75" customHeight="1">
      <c r="A602" s="54"/>
      <c r="B602" s="54"/>
      <c r="C602" s="54"/>
      <c r="D602" s="54"/>
      <c r="E602" s="54"/>
      <c r="F602" s="54"/>
      <c r="G602" s="54"/>
      <c r="H602" s="54"/>
      <c r="I602" s="54"/>
      <c r="J602" s="54"/>
      <c r="K602" s="54"/>
      <c r="L602" s="54"/>
      <c r="M602" s="56"/>
      <c r="N602" s="56"/>
      <c r="O602" s="54"/>
      <c r="P602" s="57"/>
      <c r="Q602" s="54"/>
      <c r="R602" s="56"/>
      <c r="S602" s="54"/>
      <c r="T602" s="54"/>
      <c r="U602" s="54"/>
    </row>
    <row r="603" ht="12.75" customHeight="1">
      <c r="A603" s="54"/>
      <c r="B603" s="54"/>
      <c r="C603" s="54"/>
      <c r="D603" s="54"/>
      <c r="E603" s="54"/>
      <c r="F603" s="54"/>
      <c r="G603" s="54"/>
      <c r="H603" s="54"/>
      <c r="I603" s="54"/>
      <c r="J603" s="54"/>
      <c r="K603" s="54"/>
      <c r="L603" s="54"/>
      <c r="M603" s="56"/>
      <c r="N603" s="56"/>
      <c r="O603" s="54"/>
      <c r="P603" s="57"/>
      <c r="Q603" s="54"/>
      <c r="R603" s="56"/>
      <c r="S603" s="54"/>
      <c r="T603" s="54"/>
      <c r="U603" s="54"/>
    </row>
    <row r="604" ht="12.75" customHeight="1">
      <c r="A604" s="54"/>
      <c r="B604" s="54"/>
      <c r="C604" s="54"/>
      <c r="D604" s="54"/>
      <c r="E604" s="54"/>
      <c r="F604" s="54"/>
      <c r="G604" s="54"/>
      <c r="H604" s="54"/>
      <c r="I604" s="54"/>
      <c r="J604" s="54"/>
      <c r="K604" s="54"/>
      <c r="L604" s="54"/>
      <c r="M604" s="56"/>
      <c r="N604" s="56"/>
      <c r="O604" s="54"/>
      <c r="P604" s="57"/>
      <c r="Q604" s="54"/>
      <c r="R604" s="56"/>
      <c r="S604" s="54"/>
      <c r="T604" s="54"/>
      <c r="U604" s="54"/>
    </row>
    <row r="605" ht="12.75" customHeight="1">
      <c r="A605" s="54"/>
      <c r="B605" s="54"/>
      <c r="C605" s="54"/>
      <c r="D605" s="54"/>
      <c r="E605" s="54"/>
      <c r="F605" s="54"/>
      <c r="G605" s="54"/>
      <c r="H605" s="54"/>
      <c r="I605" s="54"/>
      <c r="J605" s="54"/>
      <c r="K605" s="54"/>
      <c r="L605" s="54"/>
      <c r="M605" s="56"/>
      <c r="N605" s="56"/>
      <c r="O605" s="54"/>
      <c r="P605" s="57"/>
      <c r="Q605" s="54"/>
      <c r="R605" s="56"/>
      <c r="S605" s="54"/>
      <c r="T605" s="54"/>
      <c r="U605" s="54"/>
    </row>
    <row r="606" ht="12.75" customHeight="1">
      <c r="A606" s="54"/>
      <c r="B606" s="54"/>
      <c r="C606" s="54"/>
      <c r="D606" s="54"/>
      <c r="E606" s="54"/>
      <c r="F606" s="54"/>
      <c r="G606" s="54"/>
      <c r="H606" s="54"/>
      <c r="I606" s="54"/>
      <c r="J606" s="54"/>
      <c r="K606" s="54"/>
      <c r="L606" s="54"/>
      <c r="M606" s="56"/>
      <c r="N606" s="56"/>
      <c r="O606" s="54"/>
      <c r="P606" s="57"/>
      <c r="Q606" s="54"/>
      <c r="R606" s="56"/>
      <c r="S606" s="54"/>
      <c r="T606" s="54"/>
      <c r="U606" s="54"/>
    </row>
    <row r="607" ht="12.75" customHeight="1">
      <c r="A607" s="54"/>
      <c r="B607" s="54"/>
      <c r="C607" s="54"/>
      <c r="D607" s="54"/>
      <c r="E607" s="54"/>
      <c r="F607" s="54"/>
      <c r="G607" s="54"/>
      <c r="H607" s="54"/>
      <c r="I607" s="54"/>
      <c r="J607" s="54"/>
      <c r="K607" s="54"/>
      <c r="L607" s="54"/>
      <c r="M607" s="56"/>
      <c r="N607" s="56"/>
      <c r="O607" s="54"/>
      <c r="P607" s="57"/>
      <c r="Q607" s="54"/>
      <c r="R607" s="56"/>
      <c r="S607" s="54"/>
      <c r="T607" s="54"/>
      <c r="U607" s="54"/>
    </row>
    <row r="608" ht="12.75" customHeight="1">
      <c r="A608" s="54"/>
      <c r="B608" s="54"/>
      <c r="C608" s="54"/>
      <c r="D608" s="54"/>
      <c r="E608" s="54"/>
      <c r="F608" s="54"/>
      <c r="G608" s="54"/>
      <c r="H608" s="54"/>
      <c r="I608" s="54"/>
      <c r="J608" s="54"/>
      <c r="K608" s="54"/>
      <c r="L608" s="54"/>
      <c r="M608" s="56"/>
      <c r="N608" s="56"/>
      <c r="O608" s="54"/>
      <c r="P608" s="57"/>
      <c r="Q608" s="54"/>
      <c r="R608" s="56"/>
      <c r="S608" s="54"/>
      <c r="T608" s="54"/>
      <c r="U608" s="54"/>
    </row>
    <row r="609" ht="12.75" customHeight="1">
      <c r="A609" s="54"/>
      <c r="B609" s="54"/>
      <c r="C609" s="54"/>
      <c r="D609" s="54"/>
      <c r="E609" s="54"/>
      <c r="F609" s="54"/>
      <c r="G609" s="54"/>
      <c r="H609" s="54"/>
      <c r="I609" s="54"/>
      <c r="J609" s="54"/>
      <c r="K609" s="54"/>
      <c r="L609" s="54"/>
      <c r="M609" s="56"/>
      <c r="N609" s="56"/>
      <c r="O609" s="54"/>
      <c r="P609" s="57"/>
      <c r="Q609" s="54"/>
      <c r="R609" s="56"/>
      <c r="S609" s="54"/>
      <c r="T609" s="54"/>
      <c r="U609" s="54"/>
    </row>
    <row r="610" ht="12.75" customHeight="1">
      <c r="A610" s="54"/>
      <c r="B610" s="54"/>
      <c r="C610" s="54"/>
      <c r="D610" s="54"/>
      <c r="E610" s="54"/>
      <c r="F610" s="54"/>
      <c r="G610" s="54"/>
      <c r="H610" s="54"/>
      <c r="I610" s="54"/>
      <c r="J610" s="54"/>
      <c r="K610" s="54"/>
      <c r="L610" s="54"/>
      <c r="M610" s="56"/>
      <c r="N610" s="56"/>
      <c r="O610" s="54"/>
      <c r="P610" s="57"/>
      <c r="Q610" s="54"/>
      <c r="R610" s="56"/>
      <c r="S610" s="54"/>
      <c r="T610" s="54"/>
      <c r="U610" s="54"/>
    </row>
    <row r="611" ht="12.75" customHeight="1">
      <c r="A611" s="54"/>
      <c r="B611" s="54"/>
      <c r="C611" s="54"/>
      <c r="D611" s="54"/>
      <c r="E611" s="54"/>
      <c r="F611" s="54"/>
      <c r="G611" s="54"/>
      <c r="H611" s="54"/>
      <c r="I611" s="54"/>
      <c r="J611" s="54"/>
      <c r="K611" s="54"/>
      <c r="L611" s="54"/>
      <c r="M611" s="56"/>
      <c r="N611" s="56"/>
      <c r="O611" s="54"/>
      <c r="P611" s="57"/>
      <c r="Q611" s="54"/>
      <c r="R611" s="56"/>
      <c r="S611" s="54"/>
      <c r="T611" s="54"/>
      <c r="U611" s="54"/>
    </row>
    <row r="612" ht="12.75" customHeight="1">
      <c r="A612" s="54"/>
      <c r="B612" s="54"/>
      <c r="C612" s="54"/>
      <c r="D612" s="54"/>
      <c r="E612" s="54"/>
      <c r="F612" s="54"/>
      <c r="G612" s="54"/>
      <c r="H612" s="54"/>
      <c r="I612" s="54"/>
      <c r="J612" s="54"/>
      <c r="K612" s="54"/>
      <c r="L612" s="54"/>
      <c r="M612" s="56"/>
      <c r="N612" s="56"/>
      <c r="O612" s="54"/>
      <c r="P612" s="57"/>
      <c r="Q612" s="54"/>
      <c r="R612" s="56"/>
      <c r="S612" s="54"/>
      <c r="T612" s="54"/>
      <c r="U612" s="54"/>
    </row>
    <row r="613" ht="12.75" customHeight="1">
      <c r="A613" s="54"/>
      <c r="B613" s="54"/>
      <c r="C613" s="54"/>
      <c r="D613" s="54"/>
      <c r="E613" s="54"/>
      <c r="F613" s="54"/>
      <c r="G613" s="54"/>
      <c r="H613" s="54"/>
      <c r="I613" s="54"/>
      <c r="J613" s="54"/>
      <c r="K613" s="54"/>
      <c r="L613" s="54"/>
      <c r="M613" s="56"/>
      <c r="N613" s="56"/>
      <c r="O613" s="54"/>
      <c r="P613" s="57"/>
      <c r="Q613" s="54"/>
      <c r="R613" s="56"/>
      <c r="S613" s="54"/>
      <c r="T613" s="54"/>
      <c r="U613" s="54"/>
    </row>
    <row r="614" ht="12.75" customHeight="1">
      <c r="A614" s="54"/>
      <c r="B614" s="54"/>
      <c r="C614" s="54"/>
      <c r="D614" s="54"/>
      <c r="E614" s="54"/>
      <c r="F614" s="54"/>
      <c r="G614" s="54"/>
      <c r="H614" s="54"/>
      <c r="I614" s="54"/>
      <c r="J614" s="54"/>
      <c r="K614" s="54"/>
      <c r="L614" s="54"/>
      <c r="M614" s="56"/>
      <c r="N614" s="56"/>
      <c r="O614" s="54"/>
      <c r="P614" s="57"/>
      <c r="Q614" s="54"/>
      <c r="R614" s="56"/>
      <c r="S614" s="54"/>
      <c r="T614" s="54"/>
      <c r="U614" s="54"/>
    </row>
    <row r="615" ht="12.75" customHeight="1">
      <c r="A615" s="54"/>
      <c r="B615" s="54"/>
      <c r="C615" s="54"/>
      <c r="D615" s="54"/>
      <c r="E615" s="54"/>
      <c r="F615" s="54"/>
      <c r="G615" s="54"/>
      <c r="H615" s="54"/>
      <c r="I615" s="54"/>
      <c r="J615" s="54"/>
      <c r="K615" s="54"/>
      <c r="L615" s="54"/>
      <c r="M615" s="56"/>
      <c r="N615" s="56"/>
      <c r="O615" s="54"/>
      <c r="P615" s="57"/>
      <c r="Q615" s="54"/>
      <c r="R615" s="56"/>
      <c r="S615" s="54"/>
      <c r="T615" s="54"/>
      <c r="U615" s="54"/>
    </row>
    <row r="616" ht="12.75" customHeight="1">
      <c r="A616" s="54"/>
      <c r="B616" s="54"/>
      <c r="C616" s="54"/>
      <c r="D616" s="54"/>
      <c r="E616" s="54"/>
      <c r="F616" s="54"/>
      <c r="G616" s="54"/>
      <c r="H616" s="54"/>
      <c r="I616" s="54"/>
      <c r="J616" s="54"/>
      <c r="K616" s="54"/>
      <c r="L616" s="54"/>
      <c r="M616" s="56"/>
      <c r="N616" s="56"/>
      <c r="O616" s="54"/>
      <c r="P616" s="57"/>
      <c r="Q616" s="54"/>
      <c r="R616" s="56"/>
      <c r="S616" s="54"/>
      <c r="T616" s="54"/>
      <c r="U616" s="54"/>
    </row>
    <row r="617" ht="12.75" customHeight="1">
      <c r="A617" s="54"/>
      <c r="B617" s="54"/>
      <c r="C617" s="54"/>
      <c r="D617" s="54"/>
      <c r="E617" s="54"/>
      <c r="F617" s="54"/>
      <c r="G617" s="54"/>
      <c r="H617" s="54"/>
      <c r="I617" s="54"/>
      <c r="J617" s="54"/>
      <c r="K617" s="54"/>
      <c r="L617" s="54"/>
      <c r="M617" s="56"/>
      <c r="N617" s="56"/>
      <c r="O617" s="54"/>
      <c r="P617" s="57"/>
      <c r="Q617" s="54"/>
      <c r="R617" s="56"/>
      <c r="S617" s="54"/>
      <c r="T617" s="54"/>
      <c r="U617" s="54"/>
    </row>
    <row r="618" ht="12.75" customHeight="1">
      <c r="A618" s="54"/>
      <c r="B618" s="54"/>
      <c r="C618" s="54"/>
      <c r="D618" s="54"/>
      <c r="E618" s="54"/>
      <c r="F618" s="54"/>
      <c r="G618" s="54"/>
      <c r="H618" s="54"/>
      <c r="I618" s="54"/>
      <c r="J618" s="54"/>
      <c r="K618" s="54"/>
      <c r="L618" s="54"/>
      <c r="M618" s="56"/>
      <c r="N618" s="56"/>
      <c r="O618" s="54"/>
      <c r="P618" s="57"/>
      <c r="Q618" s="54"/>
      <c r="R618" s="56"/>
      <c r="S618" s="54"/>
      <c r="T618" s="54"/>
      <c r="U618" s="54"/>
    </row>
    <row r="619" ht="12.75" customHeight="1">
      <c r="A619" s="54"/>
      <c r="B619" s="54"/>
      <c r="C619" s="54"/>
      <c r="D619" s="54"/>
      <c r="E619" s="54"/>
      <c r="F619" s="54"/>
      <c r="G619" s="54"/>
      <c r="H619" s="54"/>
      <c r="I619" s="54"/>
      <c r="J619" s="54"/>
      <c r="K619" s="54"/>
      <c r="L619" s="54"/>
      <c r="M619" s="56"/>
      <c r="N619" s="56"/>
      <c r="O619" s="54"/>
      <c r="P619" s="57"/>
      <c r="Q619" s="54"/>
      <c r="R619" s="56"/>
      <c r="S619" s="54"/>
      <c r="T619" s="54"/>
      <c r="U619" s="54"/>
    </row>
    <row r="620" ht="12.75" customHeight="1">
      <c r="A620" s="54"/>
      <c r="B620" s="54"/>
      <c r="C620" s="54"/>
      <c r="D620" s="54"/>
      <c r="E620" s="54"/>
      <c r="F620" s="54"/>
      <c r="G620" s="54"/>
      <c r="H620" s="54"/>
      <c r="I620" s="54"/>
      <c r="J620" s="54"/>
      <c r="K620" s="54"/>
      <c r="L620" s="54"/>
      <c r="M620" s="56"/>
      <c r="N620" s="56"/>
      <c r="O620" s="54"/>
      <c r="P620" s="57"/>
      <c r="Q620" s="54"/>
      <c r="R620" s="56"/>
      <c r="S620" s="54"/>
      <c r="T620" s="54"/>
      <c r="U620" s="54"/>
    </row>
    <row r="621" ht="12.75" customHeight="1">
      <c r="A621" s="54"/>
      <c r="B621" s="54"/>
      <c r="C621" s="54"/>
      <c r="D621" s="54"/>
      <c r="E621" s="54"/>
      <c r="F621" s="54"/>
      <c r="G621" s="54"/>
      <c r="H621" s="54"/>
      <c r="I621" s="54"/>
      <c r="J621" s="54"/>
      <c r="K621" s="54"/>
      <c r="L621" s="54"/>
      <c r="M621" s="56"/>
      <c r="N621" s="56"/>
      <c r="O621" s="54"/>
      <c r="P621" s="57"/>
      <c r="Q621" s="54"/>
      <c r="R621" s="56"/>
      <c r="S621" s="54"/>
      <c r="T621" s="54"/>
      <c r="U621" s="54"/>
    </row>
    <row r="622" ht="12.75" customHeight="1">
      <c r="A622" s="54"/>
      <c r="B622" s="54"/>
      <c r="C622" s="54"/>
      <c r="D622" s="54"/>
      <c r="E622" s="54"/>
      <c r="F622" s="54"/>
      <c r="G622" s="54"/>
      <c r="H622" s="54"/>
      <c r="I622" s="54"/>
      <c r="J622" s="54"/>
      <c r="K622" s="54"/>
      <c r="L622" s="54"/>
      <c r="M622" s="56"/>
      <c r="N622" s="56"/>
      <c r="O622" s="54"/>
      <c r="P622" s="57"/>
      <c r="Q622" s="54"/>
      <c r="R622" s="56"/>
      <c r="S622" s="54"/>
      <c r="T622" s="54"/>
      <c r="U622" s="54"/>
    </row>
    <row r="623" ht="12.75" customHeight="1">
      <c r="A623" s="54"/>
      <c r="B623" s="54"/>
      <c r="C623" s="54"/>
      <c r="D623" s="54"/>
      <c r="E623" s="54"/>
      <c r="F623" s="54"/>
      <c r="G623" s="54"/>
      <c r="H623" s="54"/>
      <c r="I623" s="54"/>
      <c r="J623" s="54"/>
      <c r="K623" s="54"/>
      <c r="L623" s="54"/>
      <c r="M623" s="56"/>
      <c r="N623" s="56"/>
      <c r="O623" s="54"/>
      <c r="P623" s="57"/>
      <c r="Q623" s="54"/>
      <c r="R623" s="56"/>
      <c r="S623" s="54"/>
      <c r="T623" s="54"/>
      <c r="U623" s="54"/>
    </row>
    <row r="624" ht="12.75" customHeight="1">
      <c r="A624" s="54"/>
      <c r="B624" s="54"/>
      <c r="C624" s="54"/>
      <c r="D624" s="54"/>
      <c r="E624" s="54"/>
      <c r="F624" s="54"/>
      <c r="G624" s="54"/>
      <c r="H624" s="54"/>
      <c r="I624" s="54"/>
      <c r="J624" s="54"/>
      <c r="K624" s="54"/>
      <c r="L624" s="54"/>
      <c r="M624" s="56"/>
      <c r="N624" s="56"/>
      <c r="O624" s="54"/>
      <c r="P624" s="57"/>
      <c r="Q624" s="54"/>
      <c r="R624" s="56"/>
      <c r="S624" s="54"/>
      <c r="T624" s="54"/>
      <c r="U624" s="54"/>
    </row>
    <row r="625" ht="12.75" customHeight="1">
      <c r="A625" s="54"/>
      <c r="B625" s="54"/>
      <c r="C625" s="54"/>
      <c r="D625" s="54"/>
      <c r="E625" s="54"/>
      <c r="F625" s="54"/>
      <c r="G625" s="54"/>
      <c r="H625" s="54"/>
      <c r="I625" s="54"/>
      <c r="J625" s="54"/>
      <c r="K625" s="54"/>
      <c r="L625" s="54"/>
      <c r="M625" s="56"/>
      <c r="N625" s="56"/>
      <c r="O625" s="54"/>
      <c r="P625" s="57"/>
      <c r="Q625" s="54"/>
      <c r="R625" s="56"/>
      <c r="S625" s="54"/>
      <c r="T625" s="54"/>
      <c r="U625" s="54"/>
    </row>
    <row r="626" ht="12.75" customHeight="1">
      <c r="A626" s="54"/>
      <c r="B626" s="54"/>
      <c r="C626" s="54"/>
      <c r="D626" s="54"/>
      <c r="E626" s="54"/>
      <c r="F626" s="54"/>
      <c r="G626" s="54"/>
      <c r="H626" s="54"/>
      <c r="I626" s="54"/>
      <c r="J626" s="54"/>
      <c r="K626" s="54"/>
      <c r="L626" s="54"/>
      <c r="M626" s="56"/>
      <c r="N626" s="56"/>
      <c r="O626" s="54"/>
      <c r="P626" s="57"/>
      <c r="Q626" s="54"/>
      <c r="R626" s="56"/>
      <c r="S626" s="54"/>
      <c r="T626" s="54"/>
      <c r="U626" s="54"/>
    </row>
    <row r="627" ht="12.75" customHeight="1">
      <c r="A627" s="54"/>
      <c r="B627" s="54"/>
      <c r="C627" s="54"/>
      <c r="D627" s="54"/>
      <c r="E627" s="54"/>
      <c r="F627" s="54"/>
      <c r="G627" s="54"/>
      <c r="H627" s="54"/>
      <c r="I627" s="54"/>
      <c r="J627" s="54"/>
      <c r="K627" s="54"/>
      <c r="L627" s="54"/>
      <c r="M627" s="56"/>
      <c r="N627" s="56"/>
      <c r="O627" s="54"/>
      <c r="P627" s="57"/>
      <c r="Q627" s="54"/>
      <c r="R627" s="56"/>
      <c r="S627" s="54"/>
      <c r="T627" s="54"/>
      <c r="U627" s="54"/>
    </row>
    <row r="628" ht="12.75" customHeight="1">
      <c r="A628" s="54"/>
      <c r="B628" s="54"/>
      <c r="C628" s="54"/>
      <c r="D628" s="54"/>
      <c r="E628" s="54"/>
      <c r="F628" s="54"/>
      <c r="G628" s="54"/>
      <c r="H628" s="54"/>
      <c r="I628" s="54"/>
      <c r="J628" s="54"/>
      <c r="K628" s="54"/>
      <c r="L628" s="54"/>
      <c r="M628" s="56"/>
      <c r="N628" s="56"/>
      <c r="O628" s="54"/>
      <c r="P628" s="57"/>
      <c r="Q628" s="54"/>
      <c r="R628" s="56"/>
      <c r="S628" s="54"/>
      <c r="T628" s="54"/>
      <c r="U628" s="54"/>
    </row>
    <row r="629" ht="12.75" customHeight="1">
      <c r="A629" s="54"/>
      <c r="B629" s="54"/>
      <c r="C629" s="54"/>
      <c r="D629" s="54"/>
      <c r="E629" s="54"/>
      <c r="F629" s="54"/>
      <c r="G629" s="54"/>
      <c r="H629" s="54"/>
      <c r="I629" s="54"/>
      <c r="J629" s="54"/>
      <c r="K629" s="54"/>
      <c r="L629" s="54"/>
      <c r="M629" s="56"/>
      <c r="N629" s="56"/>
      <c r="O629" s="54"/>
      <c r="P629" s="57"/>
      <c r="Q629" s="54"/>
      <c r="R629" s="56"/>
      <c r="S629" s="54"/>
      <c r="T629" s="54"/>
      <c r="U629" s="54"/>
    </row>
    <row r="630" ht="12.75" customHeight="1">
      <c r="A630" s="54"/>
      <c r="B630" s="54"/>
      <c r="C630" s="54"/>
      <c r="D630" s="54"/>
      <c r="E630" s="54"/>
      <c r="F630" s="54"/>
      <c r="G630" s="54"/>
      <c r="H630" s="54"/>
      <c r="I630" s="54"/>
      <c r="J630" s="54"/>
      <c r="K630" s="54"/>
      <c r="L630" s="54"/>
      <c r="M630" s="56"/>
      <c r="N630" s="56"/>
      <c r="O630" s="54"/>
      <c r="P630" s="57"/>
      <c r="Q630" s="54"/>
      <c r="R630" s="56"/>
      <c r="S630" s="54"/>
      <c r="T630" s="54"/>
      <c r="U630" s="54"/>
    </row>
    <row r="631" ht="12.75" customHeight="1">
      <c r="A631" s="54"/>
      <c r="B631" s="54"/>
      <c r="C631" s="54"/>
      <c r="D631" s="54"/>
      <c r="E631" s="54"/>
      <c r="F631" s="54"/>
      <c r="G631" s="54"/>
      <c r="H631" s="54"/>
      <c r="I631" s="54"/>
      <c r="J631" s="54"/>
      <c r="K631" s="54"/>
      <c r="L631" s="54"/>
      <c r="M631" s="56"/>
      <c r="N631" s="56"/>
      <c r="O631" s="54"/>
      <c r="P631" s="57"/>
      <c r="Q631" s="54"/>
      <c r="R631" s="56"/>
      <c r="S631" s="54"/>
      <c r="T631" s="54"/>
      <c r="U631" s="54"/>
    </row>
    <row r="632" ht="12.75" customHeight="1">
      <c r="A632" s="54"/>
      <c r="B632" s="54"/>
      <c r="C632" s="54"/>
      <c r="D632" s="54"/>
      <c r="E632" s="54"/>
      <c r="F632" s="54"/>
      <c r="G632" s="54"/>
      <c r="H632" s="54"/>
      <c r="I632" s="54"/>
      <c r="J632" s="54"/>
      <c r="K632" s="54"/>
      <c r="L632" s="54"/>
      <c r="M632" s="56"/>
      <c r="N632" s="56"/>
      <c r="O632" s="54"/>
      <c r="P632" s="57"/>
      <c r="Q632" s="54"/>
      <c r="R632" s="56"/>
      <c r="S632" s="54"/>
      <c r="T632" s="54"/>
      <c r="U632" s="54"/>
    </row>
    <row r="633" ht="12.75" customHeight="1">
      <c r="A633" s="54"/>
      <c r="B633" s="54"/>
      <c r="C633" s="54"/>
      <c r="D633" s="54"/>
      <c r="E633" s="54"/>
      <c r="F633" s="54"/>
      <c r="G633" s="54"/>
      <c r="H633" s="54"/>
      <c r="I633" s="54"/>
      <c r="J633" s="54"/>
      <c r="K633" s="54"/>
      <c r="L633" s="54"/>
      <c r="M633" s="56"/>
      <c r="N633" s="56"/>
      <c r="O633" s="54"/>
      <c r="P633" s="57"/>
      <c r="Q633" s="54"/>
      <c r="R633" s="56"/>
      <c r="S633" s="54"/>
      <c r="T633" s="54"/>
      <c r="U633" s="54"/>
    </row>
    <row r="634" ht="12.75" customHeight="1">
      <c r="A634" s="54"/>
      <c r="B634" s="54"/>
      <c r="C634" s="54"/>
      <c r="D634" s="54"/>
      <c r="E634" s="54"/>
      <c r="F634" s="54"/>
      <c r="G634" s="54"/>
      <c r="H634" s="54"/>
      <c r="I634" s="54"/>
      <c r="J634" s="54"/>
      <c r="K634" s="54"/>
      <c r="L634" s="54"/>
      <c r="M634" s="56"/>
      <c r="N634" s="56"/>
      <c r="O634" s="54"/>
      <c r="P634" s="57"/>
      <c r="Q634" s="54"/>
      <c r="R634" s="56"/>
      <c r="S634" s="54"/>
      <c r="T634" s="54"/>
      <c r="U634" s="54"/>
    </row>
    <row r="635" ht="12.75" customHeight="1">
      <c r="A635" s="54"/>
      <c r="B635" s="54"/>
      <c r="C635" s="54"/>
      <c r="D635" s="54"/>
      <c r="E635" s="54"/>
      <c r="F635" s="54"/>
      <c r="G635" s="54"/>
      <c r="H635" s="54"/>
      <c r="I635" s="54"/>
      <c r="J635" s="54"/>
      <c r="K635" s="54"/>
      <c r="L635" s="54"/>
      <c r="M635" s="56"/>
      <c r="N635" s="56"/>
      <c r="O635" s="54"/>
      <c r="P635" s="57"/>
      <c r="Q635" s="54"/>
      <c r="R635" s="56"/>
      <c r="S635" s="54"/>
      <c r="T635" s="54"/>
      <c r="U635" s="54"/>
    </row>
    <row r="636" ht="12.75" customHeight="1">
      <c r="A636" s="54"/>
      <c r="B636" s="54"/>
      <c r="C636" s="54"/>
      <c r="D636" s="54"/>
      <c r="E636" s="54"/>
      <c r="F636" s="54"/>
      <c r="G636" s="54"/>
      <c r="H636" s="54"/>
      <c r="I636" s="54"/>
      <c r="J636" s="54"/>
      <c r="K636" s="54"/>
      <c r="L636" s="54"/>
      <c r="M636" s="56"/>
      <c r="N636" s="56"/>
      <c r="O636" s="54"/>
      <c r="P636" s="57"/>
      <c r="Q636" s="54"/>
      <c r="R636" s="56"/>
      <c r="S636" s="54"/>
      <c r="T636" s="54"/>
      <c r="U636" s="54"/>
    </row>
    <row r="637" ht="12.75" customHeight="1">
      <c r="A637" s="54"/>
      <c r="B637" s="54"/>
      <c r="C637" s="54"/>
      <c r="D637" s="54"/>
      <c r="E637" s="54"/>
      <c r="F637" s="54"/>
      <c r="G637" s="54"/>
      <c r="H637" s="54"/>
      <c r="I637" s="54"/>
      <c r="J637" s="54"/>
      <c r="K637" s="54"/>
      <c r="L637" s="54"/>
      <c r="M637" s="56"/>
      <c r="N637" s="56"/>
      <c r="O637" s="54"/>
      <c r="P637" s="57"/>
      <c r="Q637" s="54"/>
      <c r="R637" s="56"/>
      <c r="S637" s="54"/>
      <c r="T637" s="54"/>
      <c r="U637" s="54"/>
    </row>
    <row r="638" ht="12.75" customHeight="1">
      <c r="A638" s="54"/>
      <c r="B638" s="54"/>
      <c r="C638" s="54"/>
      <c r="D638" s="54"/>
      <c r="E638" s="54"/>
      <c r="F638" s="54"/>
      <c r="G638" s="54"/>
      <c r="H638" s="54"/>
      <c r="I638" s="54"/>
      <c r="J638" s="54"/>
      <c r="K638" s="54"/>
      <c r="L638" s="54"/>
      <c r="M638" s="56"/>
      <c r="N638" s="56"/>
      <c r="O638" s="54"/>
      <c r="P638" s="57"/>
      <c r="Q638" s="54"/>
      <c r="R638" s="56"/>
      <c r="S638" s="54"/>
      <c r="T638" s="54"/>
      <c r="U638" s="54"/>
    </row>
    <row r="639" ht="12.75" customHeight="1">
      <c r="A639" s="54"/>
      <c r="B639" s="54"/>
      <c r="C639" s="54"/>
      <c r="D639" s="54"/>
      <c r="E639" s="54"/>
      <c r="F639" s="54"/>
      <c r="G639" s="54"/>
      <c r="H639" s="54"/>
      <c r="I639" s="54"/>
      <c r="J639" s="54"/>
      <c r="K639" s="54"/>
      <c r="L639" s="54"/>
      <c r="M639" s="56"/>
      <c r="N639" s="56"/>
      <c r="O639" s="54"/>
      <c r="P639" s="57"/>
      <c r="Q639" s="54"/>
      <c r="R639" s="56"/>
      <c r="S639" s="54"/>
      <c r="T639" s="54"/>
      <c r="U639" s="54"/>
    </row>
    <row r="640" ht="12.75" customHeight="1">
      <c r="A640" s="54"/>
      <c r="B640" s="54"/>
      <c r="C640" s="54"/>
      <c r="D640" s="54"/>
      <c r="E640" s="54"/>
      <c r="F640" s="54"/>
      <c r="G640" s="54"/>
      <c r="H640" s="54"/>
      <c r="I640" s="54"/>
      <c r="J640" s="54"/>
      <c r="K640" s="54"/>
      <c r="L640" s="54"/>
      <c r="M640" s="56"/>
      <c r="N640" s="56"/>
      <c r="O640" s="54"/>
      <c r="P640" s="57"/>
      <c r="Q640" s="54"/>
      <c r="R640" s="56"/>
      <c r="S640" s="54"/>
      <c r="T640" s="54"/>
      <c r="U640" s="54"/>
    </row>
    <row r="641" ht="12.75" customHeight="1">
      <c r="A641" s="54"/>
      <c r="B641" s="54"/>
      <c r="C641" s="54"/>
      <c r="D641" s="54"/>
      <c r="E641" s="54"/>
      <c r="F641" s="54"/>
      <c r="G641" s="54"/>
      <c r="H641" s="54"/>
      <c r="I641" s="54"/>
      <c r="J641" s="54"/>
      <c r="K641" s="54"/>
      <c r="L641" s="54"/>
      <c r="M641" s="56"/>
      <c r="N641" s="56"/>
      <c r="O641" s="54"/>
      <c r="P641" s="57"/>
      <c r="Q641" s="54"/>
      <c r="R641" s="56"/>
      <c r="S641" s="54"/>
      <c r="T641" s="54"/>
      <c r="U641" s="54"/>
    </row>
    <row r="642" ht="12.75" customHeight="1">
      <c r="A642" s="54"/>
      <c r="B642" s="54"/>
      <c r="C642" s="54"/>
      <c r="D642" s="54"/>
      <c r="E642" s="54"/>
      <c r="F642" s="54"/>
      <c r="G642" s="54"/>
      <c r="H642" s="54"/>
      <c r="I642" s="54"/>
      <c r="J642" s="54"/>
      <c r="K642" s="54"/>
      <c r="L642" s="54"/>
      <c r="M642" s="56"/>
      <c r="N642" s="56"/>
      <c r="O642" s="54"/>
      <c r="P642" s="57"/>
      <c r="Q642" s="54"/>
      <c r="R642" s="56"/>
      <c r="S642" s="54"/>
      <c r="T642" s="54"/>
      <c r="U642" s="54"/>
    </row>
    <row r="643" ht="12.75" customHeight="1">
      <c r="A643" s="54"/>
      <c r="B643" s="54"/>
      <c r="C643" s="54"/>
      <c r="D643" s="54"/>
      <c r="E643" s="54"/>
      <c r="F643" s="54"/>
      <c r="G643" s="54"/>
      <c r="H643" s="54"/>
      <c r="I643" s="54"/>
      <c r="J643" s="54"/>
      <c r="K643" s="54"/>
      <c r="L643" s="54"/>
      <c r="M643" s="56"/>
      <c r="N643" s="56"/>
      <c r="O643" s="54"/>
      <c r="P643" s="57"/>
      <c r="Q643" s="54"/>
      <c r="R643" s="56"/>
      <c r="S643" s="54"/>
      <c r="T643" s="54"/>
      <c r="U643" s="54"/>
    </row>
    <row r="644" ht="12.75" customHeight="1">
      <c r="A644" s="54"/>
      <c r="B644" s="54"/>
      <c r="C644" s="54"/>
      <c r="D644" s="54"/>
      <c r="E644" s="54"/>
      <c r="F644" s="54"/>
      <c r="G644" s="54"/>
      <c r="H644" s="54"/>
      <c r="I644" s="54"/>
      <c r="J644" s="54"/>
      <c r="K644" s="54"/>
      <c r="L644" s="54"/>
      <c r="M644" s="56"/>
      <c r="N644" s="56"/>
      <c r="O644" s="54"/>
      <c r="P644" s="57"/>
      <c r="Q644" s="54"/>
      <c r="R644" s="56"/>
      <c r="S644" s="54"/>
      <c r="T644" s="54"/>
      <c r="U644" s="54"/>
    </row>
    <row r="645" ht="12.75" customHeight="1">
      <c r="A645" s="54"/>
      <c r="B645" s="54"/>
      <c r="C645" s="54"/>
      <c r="D645" s="54"/>
      <c r="E645" s="54"/>
      <c r="F645" s="54"/>
      <c r="G645" s="54"/>
      <c r="H645" s="54"/>
      <c r="I645" s="54"/>
      <c r="J645" s="54"/>
      <c r="K645" s="54"/>
      <c r="L645" s="54"/>
      <c r="M645" s="56"/>
      <c r="N645" s="56"/>
      <c r="O645" s="54"/>
      <c r="P645" s="57"/>
      <c r="Q645" s="54"/>
      <c r="R645" s="56"/>
      <c r="S645" s="54"/>
      <c r="T645" s="54"/>
      <c r="U645" s="54"/>
    </row>
    <row r="646" ht="12.75" customHeight="1">
      <c r="A646" s="54"/>
      <c r="B646" s="54"/>
      <c r="C646" s="54"/>
      <c r="D646" s="54"/>
      <c r="E646" s="54"/>
      <c r="F646" s="54"/>
      <c r="G646" s="54"/>
      <c r="H646" s="54"/>
      <c r="I646" s="54"/>
      <c r="J646" s="54"/>
      <c r="K646" s="54"/>
      <c r="L646" s="54"/>
      <c r="M646" s="56"/>
      <c r="N646" s="56"/>
      <c r="O646" s="54"/>
      <c r="P646" s="57"/>
      <c r="Q646" s="54"/>
      <c r="R646" s="56"/>
      <c r="S646" s="54"/>
      <c r="T646" s="54"/>
      <c r="U646" s="54"/>
    </row>
    <row r="647" ht="12.75" customHeight="1">
      <c r="A647" s="54"/>
      <c r="B647" s="54"/>
      <c r="C647" s="54"/>
      <c r="D647" s="54"/>
      <c r="E647" s="54"/>
      <c r="F647" s="54"/>
      <c r="G647" s="54"/>
      <c r="H647" s="54"/>
      <c r="I647" s="54"/>
      <c r="J647" s="54"/>
      <c r="K647" s="54"/>
      <c r="L647" s="54"/>
      <c r="M647" s="56"/>
      <c r="N647" s="56"/>
      <c r="O647" s="54"/>
      <c r="P647" s="57"/>
      <c r="Q647" s="54"/>
      <c r="R647" s="56"/>
      <c r="S647" s="54"/>
      <c r="T647" s="54"/>
      <c r="U647" s="54"/>
    </row>
    <row r="648" ht="12.75" customHeight="1">
      <c r="A648" s="54"/>
      <c r="B648" s="54"/>
      <c r="C648" s="54"/>
      <c r="D648" s="54"/>
      <c r="E648" s="54"/>
      <c r="F648" s="54"/>
      <c r="G648" s="54"/>
      <c r="H648" s="54"/>
      <c r="I648" s="54"/>
      <c r="J648" s="54"/>
      <c r="K648" s="54"/>
      <c r="L648" s="54"/>
      <c r="M648" s="56"/>
      <c r="N648" s="56"/>
      <c r="O648" s="54"/>
      <c r="P648" s="57"/>
      <c r="Q648" s="54"/>
      <c r="R648" s="56"/>
      <c r="S648" s="54"/>
      <c r="T648" s="54"/>
      <c r="U648" s="54"/>
    </row>
    <row r="649" ht="12.75" customHeight="1">
      <c r="A649" s="54"/>
      <c r="B649" s="54"/>
      <c r="C649" s="54"/>
      <c r="D649" s="54"/>
      <c r="E649" s="54"/>
      <c r="F649" s="54"/>
      <c r="G649" s="54"/>
      <c r="H649" s="54"/>
      <c r="I649" s="54"/>
      <c r="J649" s="54"/>
      <c r="K649" s="54"/>
      <c r="L649" s="54"/>
      <c r="M649" s="56"/>
      <c r="N649" s="56"/>
      <c r="O649" s="54"/>
      <c r="P649" s="57"/>
      <c r="Q649" s="54"/>
      <c r="R649" s="56"/>
      <c r="S649" s="54"/>
      <c r="T649" s="54"/>
      <c r="U649" s="54"/>
    </row>
    <row r="650" ht="12.75" customHeight="1">
      <c r="A650" s="54"/>
      <c r="B650" s="54"/>
      <c r="C650" s="54"/>
      <c r="D650" s="54"/>
      <c r="E650" s="54"/>
      <c r="F650" s="54"/>
      <c r="G650" s="54"/>
      <c r="H650" s="54"/>
      <c r="I650" s="54"/>
      <c r="J650" s="54"/>
      <c r="K650" s="54"/>
      <c r="L650" s="54"/>
      <c r="M650" s="56"/>
      <c r="N650" s="56"/>
      <c r="O650" s="54"/>
      <c r="P650" s="57"/>
      <c r="Q650" s="54"/>
      <c r="R650" s="56"/>
      <c r="S650" s="54"/>
      <c r="T650" s="54"/>
      <c r="U650" s="54"/>
    </row>
    <row r="651" ht="12.75" customHeight="1">
      <c r="A651" s="54"/>
      <c r="B651" s="54"/>
      <c r="C651" s="54"/>
      <c r="D651" s="54"/>
      <c r="E651" s="54"/>
      <c r="F651" s="54"/>
      <c r="G651" s="54"/>
      <c r="H651" s="54"/>
      <c r="I651" s="54"/>
      <c r="J651" s="54"/>
      <c r="K651" s="54"/>
      <c r="L651" s="54"/>
      <c r="M651" s="56"/>
      <c r="N651" s="56"/>
      <c r="O651" s="54"/>
      <c r="P651" s="57"/>
      <c r="Q651" s="54"/>
      <c r="R651" s="56"/>
      <c r="S651" s="54"/>
      <c r="T651" s="54"/>
      <c r="U651" s="54"/>
    </row>
    <row r="652" ht="12.75" customHeight="1">
      <c r="A652" s="54"/>
      <c r="B652" s="54"/>
      <c r="C652" s="54"/>
      <c r="D652" s="54"/>
      <c r="E652" s="54"/>
      <c r="F652" s="54"/>
      <c r="G652" s="54"/>
      <c r="H652" s="54"/>
      <c r="I652" s="54"/>
      <c r="J652" s="54"/>
      <c r="K652" s="54"/>
      <c r="L652" s="54"/>
      <c r="M652" s="56"/>
      <c r="N652" s="56"/>
      <c r="O652" s="54"/>
      <c r="P652" s="57"/>
      <c r="Q652" s="54"/>
      <c r="R652" s="56"/>
      <c r="S652" s="54"/>
      <c r="T652" s="54"/>
      <c r="U652" s="54"/>
    </row>
    <row r="653" ht="12.75" customHeight="1">
      <c r="A653" s="54"/>
      <c r="B653" s="54"/>
      <c r="C653" s="54"/>
      <c r="D653" s="54"/>
      <c r="E653" s="54"/>
      <c r="F653" s="54"/>
      <c r="G653" s="54"/>
      <c r="H653" s="54"/>
      <c r="I653" s="54"/>
      <c r="J653" s="54"/>
      <c r="K653" s="54"/>
      <c r="L653" s="54"/>
      <c r="M653" s="56"/>
      <c r="N653" s="56"/>
      <c r="O653" s="54"/>
      <c r="P653" s="57"/>
      <c r="Q653" s="54"/>
      <c r="R653" s="56"/>
      <c r="S653" s="54"/>
      <c r="T653" s="54"/>
      <c r="U653" s="54"/>
    </row>
    <row r="654" ht="12.75" customHeight="1">
      <c r="A654" s="54"/>
      <c r="B654" s="54"/>
      <c r="C654" s="54"/>
      <c r="D654" s="54"/>
      <c r="E654" s="54"/>
      <c r="F654" s="54"/>
      <c r="G654" s="54"/>
      <c r="H654" s="54"/>
      <c r="I654" s="54"/>
      <c r="J654" s="54"/>
      <c r="K654" s="54"/>
      <c r="L654" s="54"/>
      <c r="M654" s="56"/>
      <c r="N654" s="56"/>
      <c r="O654" s="54"/>
      <c r="P654" s="57"/>
      <c r="Q654" s="54"/>
      <c r="R654" s="56"/>
      <c r="S654" s="54"/>
      <c r="T654" s="54"/>
      <c r="U654" s="54"/>
    </row>
    <row r="655" ht="12.75" customHeight="1">
      <c r="A655" s="54"/>
      <c r="B655" s="54"/>
      <c r="C655" s="54"/>
      <c r="D655" s="54"/>
      <c r="E655" s="54"/>
      <c r="F655" s="54"/>
      <c r="G655" s="54"/>
      <c r="H655" s="54"/>
      <c r="I655" s="54"/>
      <c r="J655" s="54"/>
      <c r="K655" s="54"/>
      <c r="L655" s="54"/>
      <c r="M655" s="56"/>
      <c r="N655" s="56"/>
      <c r="O655" s="54"/>
      <c r="P655" s="57"/>
      <c r="Q655" s="54"/>
      <c r="R655" s="56"/>
      <c r="S655" s="54"/>
      <c r="T655" s="54"/>
      <c r="U655" s="54"/>
    </row>
    <row r="656" ht="12.75" customHeight="1">
      <c r="A656" s="54"/>
      <c r="B656" s="54"/>
      <c r="C656" s="54"/>
      <c r="D656" s="54"/>
      <c r="E656" s="54"/>
      <c r="F656" s="54"/>
      <c r="G656" s="54"/>
      <c r="H656" s="54"/>
      <c r="I656" s="54"/>
      <c r="J656" s="54"/>
      <c r="K656" s="54"/>
      <c r="L656" s="54"/>
      <c r="M656" s="56"/>
      <c r="N656" s="56"/>
      <c r="O656" s="54"/>
      <c r="P656" s="57"/>
      <c r="Q656" s="54"/>
      <c r="R656" s="56"/>
      <c r="S656" s="54"/>
      <c r="T656" s="54"/>
      <c r="U656" s="54"/>
    </row>
    <row r="657" ht="12.75" customHeight="1">
      <c r="A657" s="54"/>
      <c r="B657" s="54"/>
      <c r="C657" s="54"/>
      <c r="D657" s="54"/>
      <c r="E657" s="54"/>
      <c r="F657" s="54"/>
      <c r="G657" s="54"/>
      <c r="H657" s="54"/>
      <c r="I657" s="54"/>
      <c r="J657" s="54"/>
      <c r="K657" s="54"/>
      <c r="L657" s="54"/>
      <c r="M657" s="56"/>
      <c r="N657" s="56"/>
      <c r="O657" s="54"/>
      <c r="P657" s="57"/>
      <c r="Q657" s="54"/>
      <c r="R657" s="56"/>
      <c r="S657" s="54"/>
      <c r="T657" s="54"/>
      <c r="U657" s="54"/>
    </row>
    <row r="658" ht="12.75" customHeight="1">
      <c r="A658" s="54"/>
      <c r="B658" s="54"/>
      <c r="C658" s="54"/>
      <c r="D658" s="54"/>
      <c r="E658" s="54"/>
      <c r="F658" s="54"/>
      <c r="G658" s="54"/>
      <c r="H658" s="54"/>
      <c r="I658" s="54"/>
      <c r="J658" s="54"/>
      <c r="K658" s="54"/>
      <c r="L658" s="54"/>
      <c r="M658" s="56"/>
      <c r="N658" s="56"/>
      <c r="O658" s="54"/>
      <c r="P658" s="57"/>
      <c r="Q658" s="54"/>
      <c r="R658" s="56"/>
      <c r="S658" s="54"/>
      <c r="T658" s="54"/>
      <c r="U658" s="54"/>
    </row>
    <row r="659" ht="12.75" customHeight="1">
      <c r="A659" s="54"/>
      <c r="B659" s="54"/>
      <c r="C659" s="54"/>
      <c r="D659" s="54"/>
      <c r="E659" s="54"/>
      <c r="F659" s="54"/>
      <c r="G659" s="54"/>
      <c r="H659" s="54"/>
      <c r="I659" s="54"/>
      <c r="J659" s="54"/>
      <c r="K659" s="54"/>
      <c r="L659" s="54"/>
      <c r="M659" s="56"/>
      <c r="N659" s="56"/>
      <c r="O659" s="54"/>
      <c r="P659" s="57"/>
      <c r="Q659" s="54"/>
      <c r="R659" s="56"/>
      <c r="S659" s="54"/>
      <c r="T659" s="54"/>
      <c r="U659" s="54"/>
    </row>
    <row r="660" ht="12.75" customHeight="1">
      <c r="A660" s="54"/>
      <c r="B660" s="54"/>
      <c r="C660" s="54"/>
      <c r="D660" s="54"/>
      <c r="E660" s="54"/>
      <c r="F660" s="54"/>
      <c r="G660" s="54"/>
      <c r="H660" s="54"/>
      <c r="I660" s="54"/>
      <c r="J660" s="54"/>
      <c r="K660" s="54"/>
      <c r="L660" s="54"/>
      <c r="M660" s="56"/>
      <c r="N660" s="56"/>
      <c r="O660" s="54"/>
      <c r="P660" s="57"/>
      <c r="Q660" s="54"/>
      <c r="R660" s="56"/>
      <c r="S660" s="54"/>
      <c r="T660" s="54"/>
      <c r="U660" s="54"/>
    </row>
    <row r="661" ht="12.75" customHeight="1">
      <c r="A661" s="54"/>
      <c r="B661" s="54"/>
      <c r="C661" s="54"/>
      <c r="D661" s="54"/>
      <c r="E661" s="54"/>
      <c r="F661" s="54"/>
      <c r="G661" s="54"/>
      <c r="H661" s="54"/>
      <c r="I661" s="54"/>
      <c r="J661" s="54"/>
      <c r="K661" s="54"/>
      <c r="L661" s="54"/>
      <c r="M661" s="56"/>
      <c r="N661" s="56"/>
      <c r="O661" s="54"/>
      <c r="P661" s="57"/>
      <c r="Q661" s="54"/>
      <c r="R661" s="56"/>
      <c r="S661" s="54"/>
      <c r="T661" s="54"/>
      <c r="U661" s="54"/>
    </row>
    <row r="662" ht="12.75" customHeight="1">
      <c r="A662" s="54"/>
      <c r="B662" s="54"/>
      <c r="C662" s="54"/>
      <c r="D662" s="54"/>
      <c r="E662" s="54"/>
      <c r="F662" s="54"/>
      <c r="G662" s="54"/>
      <c r="H662" s="54"/>
      <c r="I662" s="54"/>
      <c r="J662" s="54"/>
      <c r="K662" s="54"/>
      <c r="L662" s="54"/>
      <c r="M662" s="56"/>
      <c r="N662" s="56"/>
      <c r="O662" s="54"/>
      <c r="P662" s="57"/>
      <c r="Q662" s="54"/>
      <c r="R662" s="56"/>
      <c r="S662" s="54"/>
      <c r="T662" s="54"/>
      <c r="U662" s="54"/>
    </row>
    <row r="663" ht="12.75" customHeight="1">
      <c r="A663" s="54"/>
      <c r="B663" s="54"/>
      <c r="C663" s="54"/>
      <c r="D663" s="54"/>
      <c r="E663" s="54"/>
      <c r="F663" s="54"/>
      <c r="G663" s="54"/>
      <c r="H663" s="54"/>
      <c r="I663" s="54"/>
      <c r="J663" s="54"/>
      <c r="K663" s="54"/>
      <c r="L663" s="54"/>
      <c r="M663" s="56"/>
      <c r="N663" s="56"/>
      <c r="O663" s="54"/>
      <c r="P663" s="57"/>
      <c r="Q663" s="54"/>
      <c r="R663" s="56"/>
      <c r="S663" s="54"/>
      <c r="T663" s="54"/>
      <c r="U663" s="54"/>
    </row>
    <row r="664" ht="12.75" customHeight="1">
      <c r="A664" s="54"/>
      <c r="B664" s="54"/>
      <c r="C664" s="54"/>
      <c r="D664" s="54"/>
      <c r="E664" s="54"/>
      <c r="F664" s="54"/>
      <c r="G664" s="54"/>
      <c r="H664" s="54"/>
      <c r="I664" s="54"/>
      <c r="J664" s="54"/>
      <c r="K664" s="54"/>
      <c r="L664" s="54"/>
      <c r="M664" s="56"/>
      <c r="N664" s="56"/>
      <c r="O664" s="54"/>
      <c r="P664" s="57"/>
      <c r="Q664" s="54"/>
      <c r="R664" s="56"/>
      <c r="S664" s="54"/>
      <c r="T664" s="54"/>
      <c r="U664" s="54"/>
    </row>
    <row r="665" ht="12.75" customHeight="1">
      <c r="A665" s="54"/>
      <c r="B665" s="54"/>
      <c r="C665" s="54"/>
      <c r="D665" s="54"/>
      <c r="E665" s="54"/>
      <c r="F665" s="54"/>
      <c r="G665" s="54"/>
      <c r="H665" s="54"/>
      <c r="I665" s="54"/>
      <c r="J665" s="54"/>
      <c r="K665" s="54"/>
      <c r="L665" s="54"/>
      <c r="M665" s="56"/>
      <c r="N665" s="56"/>
      <c r="O665" s="54"/>
      <c r="P665" s="57"/>
      <c r="Q665" s="54"/>
      <c r="R665" s="56"/>
      <c r="S665" s="54"/>
      <c r="T665" s="54"/>
      <c r="U665" s="54"/>
    </row>
    <row r="666" ht="12.75" customHeight="1">
      <c r="A666" s="54"/>
      <c r="B666" s="54"/>
      <c r="C666" s="54"/>
      <c r="D666" s="54"/>
      <c r="E666" s="54"/>
      <c r="F666" s="54"/>
      <c r="G666" s="54"/>
      <c r="H666" s="54"/>
      <c r="I666" s="54"/>
      <c r="J666" s="54"/>
      <c r="K666" s="54"/>
      <c r="L666" s="54"/>
      <c r="M666" s="56"/>
      <c r="N666" s="56"/>
      <c r="O666" s="54"/>
      <c r="P666" s="57"/>
      <c r="Q666" s="54"/>
      <c r="R666" s="56"/>
      <c r="S666" s="54"/>
      <c r="T666" s="54"/>
      <c r="U666" s="54"/>
    </row>
    <row r="667" ht="12.75" customHeight="1">
      <c r="A667" s="54"/>
      <c r="B667" s="54"/>
      <c r="C667" s="54"/>
      <c r="D667" s="54"/>
      <c r="E667" s="54"/>
      <c r="F667" s="54"/>
      <c r="G667" s="54"/>
      <c r="H667" s="54"/>
      <c r="I667" s="54"/>
      <c r="J667" s="54"/>
      <c r="K667" s="54"/>
      <c r="L667" s="54"/>
      <c r="M667" s="56"/>
      <c r="N667" s="56"/>
      <c r="O667" s="54"/>
      <c r="P667" s="57"/>
      <c r="Q667" s="54"/>
      <c r="R667" s="56"/>
      <c r="S667" s="54"/>
      <c r="T667" s="54"/>
      <c r="U667" s="54"/>
    </row>
    <row r="668" ht="12.75" customHeight="1">
      <c r="A668" s="54"/>
      <c r="B668" s="54"/>
      <c r="C668" s="54"/>
      <c r="D668" s="54"/>
      <c r="E668" s="54"/>
      <c r="F668" s="54"/>
      <c r="G668" s="54"/>
      <c r="H668" s="54"/>
      <c r="I668" s="54"/>
      <c r="J668" s="54"/>
      <c r="K668" s="54"/>
      <c r="L668" s="54"/>
      <c r="M668" s="56"/>
      <c r="N668" s="56"/>
      <c r="O668" s="54"/>
      <c r="P668" s="57"/>
      <c r="Q668" s="54"/>
      <c r="R668" s="56"/>
      <c r="S668" s="54"/>
      <c r="T668" s="54"/>
      <c r="U668" s="54"/>
    </row>
    <row r="669" ht="12.75" customHeight="1">
      <c r="A669" s="54"/>
      <c r="B669" s="54"/>
      <c r="C669" s="54"/>
      <c r="D669" s="54"/>
      <c r="E669" s="54"/>
      <c r="F669" s="54"/>
      <c r="G669" s="54"/>
      <c r="H669" s="54"/>
      <c r="I669" s="54"/>
      <c r="J669" s="54"/>
      <c r="K669" s="54"/>
      <c r="L669" s="54"/>
      <c r="M669" s="56"/>
      <c r="N669" s="56"/>
      <c r="O669" s="54"/>
      <c r="P669" s="57"/>
      <c r="Q669" s="54"/>
      <c r="R669" s="56"/>
      <c r="S669" s="54"/>
      <c r="T669" s="54"/>
      <c r="U669" s="54"/>
    </row>
    <row r="670" ht="12.75" customHeight="1">
      <c r="A670" s="54"/>
      <c r="B670" s="54"/>
      <c r="C670" s="54"/>
      <c r="D670" s="54"/>
      <c r="E670" s="54"/>
      <c r="F670" s="54"/>
      <c r="G670" s="54"/>
      <c r="H670" s="54"/>
      <c r="I670" s="54"/>
      <c r="J670" s="54"/>
      <c r="K670" s="54"/>
      <c r="L670" s="54"/>
      <c r="M670" s="56"/>
      <c r="N670" s="56"/>
      <c r="O670" s="54"/>
      <c r="P670" s="57"/>
      <c r="Q670" s="54"/>
      <c r="R670" s="56"/>
      <c r="S670" s="54"/>
      <c r="T670" s="54"/>
      <c r="U670" s="54"/>
    </row>
    <row r="671" ht="12.75" customHeight="1">
      <c r="A671" s="54"/>
      <c r="B671" s="54"/>
      <c r="C671" s="54"/>
      <c r="D671" s="54"/>
      <c r="E671" s="54"/>
      <c r="F671" s="54"/>
      <c r="G671" s="54"/>
      <c r="H671" s="54"/>
      <c r="I671" s="54"/>
      <c r="J671" s="54"/>
      <c r="K671" s="54"/>
      <c r="L671" s="54"/>
      <c r="M671" s="56"/>
      <c r="N671" s="56"/>
      <c r="O671" s="54"/>
      <c r="P671" s="57"/>
      <c r="Q671" s="54"/>
      <c r="R671" s="56"/>
      <c r="S671" s="54"/>
      <c r="T671" s="54"/>
      <c r="U671" s="54"/>
    </row>
    <row r="672" ht="12.75" customHeight="1">
      <c r="A672" s="54"/>
      <c r="B672" s="54"/>
      <c r="C672" s="54"/>
      <c r="D672" s="54"/>
      <c r="E672" s="54"/>
      <c r="F672" s="54"/>
      <c r="G672" s="54"/>
      <c r="H672" s="54"/>
      <c r="I672" s="54"/>
      <c r="J672" s="54"/>
      <c r="K672" s="54"/>
      <c r="L672" s="54"/>
      <c r="M672" s="56"/>
      <c r="N672" s="56"/>
      <c r="O672" s="54"/>
      <c r="P672" s="57"/>
      <c r="Q672" s="54"/>
      <c r="R672" s="56"/>
      <c r="S672" s="54"/>
      <c r="T672" s="54"/>
      <c r="U672" s="54"/>
    </row>
    <row r="673" ht="12.75" customHeight="1">
      <c r="A673" s="54"/>
      <c r="B673" s="54"/>
      <c r="C673" s="54"/>
      <c r="D673" s="54"/>
      <c r="E673" s="54"/>
      <c r="F673" s="54"/>
      <c r="G673" s="54"/>
      <c r="H673" s="54"/>
      <c r="I673" s="54"/>
      <c r="J673" s="54"/>
      <c r="K673" s="54"/>
      <c r="L673" s="54"/>
      <c r="M673" s="56"/>
      <c r="N673" s="56"/>
      <c r="O673" s="54"/>
      <c r="P673" s="57"/>
      <c r="Q673" s="54"/>
      <c r="R673" s="56"/>
      <c r="S673" s="54"/>
      <c r="T673" s="54"/>
      <c r="U673" s="54"/>
    </row>
    <row r="674" ht="12.75" customHeight="1">
      <c r="A674" s="54"/>
      <c r="B674" s="54"/>
      <c r="C674" s="54"/>
      <c r="D674" s="54"/>
      <c r="E674" s="54"/>
      <c r="F674" s="54"/>
      <c r="G674" s="54"/>
      <c r="H674" s="54"/>
      <c r="I674" s="54"/>
      <c r="J674" s="54"/>
      <c r="K674" s="54"/>
      <c r="L674" s="54"/>
      <c r="M674" s="56"/>
      <c r="N674" s="56"/>
      <c r="O674" s="54"/>
      <c r="P674" s="57"/>
      <c r="Q674" s="54"/>
      <c r="R674" s="56"/>
      <c r="S674" s="54"/>
      <c r="T674" s="54"/>
      <c r="U674" s="54"/>
    </row>
    <row r="675" ht="12.75" customHeight="1">
      <c r="A675" s="54"/>
      <c r="B675" s="54"/>
      <c r="C675" s="54"/>
      <c r="D675" s="54"/>
      <c r="E675" s="54"/>
      <c r="F675" s="54"/>
      <c r="G675" s="54"/>
      <c r="H675" s="54"/>
      <c r="I675" s="54"/>
      <c r="J675" s="54"/>
      <c r="K675" s="54"/>
      <c r="L675" s="54"/>
      <c r="M675" s="56"/>
      <c r="N675" s="56"/>
      <c r="O675" s="54"/>
      <c r="P675" s="57"/>
      <c r="Q675" s="54"/>
      <c r="R675" s="56"/>
      <c r="S675" s="54"/>
      <c r="T675" s="54"/>
      <c r="U675" s="54"/>
    </row>
    <row r="676" ht="12.75" customHeight="1">
      <c r="A676" s="54"/>
      <c r="B676" s="54"/>
      <c r="C676" s="54"/>
      <c r="D676" s="54"/>
      <c r="E676" s="54"/>
      <c r="F676" s="54"/>
      <c r="G676" s="54"/>
      <c r="H676" s="54"/>
      <c r="I676" s="54"/>
      <c r="J676" s="54"/>
      <c r="K676" s="54"/>
      <c r="L676" s="54"/>
      <c r="M676" s="56"/>
      <c r="N676" s="56"/>
      <c r="O676" s="54"/>
      <c r="P676" s="57"/>
      <c r="Q676" s="54"/>
      <c r="R676" s="56"/>
      <c r="S676" s="54"/>
      <c r="T676" s="54"/>
      <c r="U676" s="54"/>
    </row>
    <row r="677" ht="12.75" customHeight="1">
      <c r="A677" s="54"/>
      <c r="B677" s="54"/>
      <c r="C677" s="54"/>
      <c r="D677" s="54"/>
      <c r="E677" s="54"/>
      <c r="F677" s="54"/>
      <c r="G677" s="54"/>
      <c r="H677" s="54"/>
      <c r="I677" s="54"/>
      <c r="J677" s="54"/>
      <c r="K677" s="54"/>
      <c r="L677" s="54"/>
      <c r="M677" s="56"/>
      <c r="N677" s="56"/>
      <c r="O677" s="54"/>
      <c r="P677" s="57"/>
      <c r="Q677" s="54"/>
      <c r="R677" s="56"/>
      <c r="S677" s="54"/>
      <c r="T677" s="54"/>
      <c r="U677" s="54"/>
    </row>
    <row r="678" ht="12.75" customHeight="1">
      <c r="A678" s="54"/>
      <c r="B678" s="54"/>
      <c r="C678" s="54"/>
      <c r="D678" s="54"/>
      <c r="E678" s="54"/>
      <c r="F678" s="54"/>
      <c r="G678" s="54"/>
      <c r="H678" s="54"/>
      <c r="I678" s="54"/>
      <c r="J678" s="54"/>
      <c r="K678" s="54"/>
      <c r="L678" s="54"/>
      <c r="M678" s="56"/>
      <c r="N678" s="56"/>
      <c r="O678" s="54"/>
      <c r="P678" s="57"/>
      <c r="Q678" s="54"/>
      <c r="R678" s="56"/>
      <c r="S678" s="54"/>
      <c r="T678" s="54"/>
      <c r="U678" s="54"/>
    </row>
    <row r="679" ht="12.75" customHeight="1">
      <c r="A679" s="54"/>
      <c r="B679" s="54"/>
      <c r="C679" s="54"/>
      <c r="D679" s="54"/>
      <c r="E679" s="54"/>
      <c r="F679" s="54"/>
      <c r="G679" s="54"/>
      <c r="H679" s="54"/>
      <c r="I679" s="54"/>
      <c r="J679" s="54"/>
      <c r="K679" s="54"/>
      <c r="L679" s="54"/>
      <c r="M679" s="56"/>
      <c r="N679" s="56"/>
      <c r="O679" s="54"/>
      <c r="P679" s="57"/>
      <c r="Q679" s="54"/>
      <c r="R679" s="56"/>
      <c r="S679" s="54"/>
      <c r="T679" s="54"/>
      <c r="U679" s="54"/>
    </row>
    <row r="680" ht="12.75" customHeight="1">
      <c r="A680" s="54"/>
      <c r="B680" s="54"/>
      <c r="C680" s="54"/>
      <c r="D680" s="54"/>
      <c r="E680" s="54"/>
      <c r="F680" s="54"/>
      <c r="G680" s="54"/>
      <c r="H680" s="54"/>
      <c r="I680" s="54"/>
      <c r="J680" s="54"/>
      <c r="K680" s="54"/>
      <c r="L680" s="54"/>
      <c r="M680" s="56"/>
      <c r="N680" s="56"/>
      <c r="O680" s="54"/>
      <c r="P680" s="57"/>
      <c r="Q680" s="54"/>
      <c r="R680" s="56"/>
      <c r="S680" s="54"/>
      <c r="T680" s="54"/>
      <c r="U680" s="54"/>
    </row>
    <row r="681" ht="12.75" customHeight="1">
      <c r="A681" s="54"/>
      <c r="B681" s="54"/>
      <c r="C681" s="54"/>
      <c r="D681" s="54"/>
      <c r="E681" s="54"/>
      <c r="F681" s="54"/>
      <c r="G681" s="54"/>
      <c r="H681" s="54"/>
      <c r="I681" s="54"/>
      <c r="J681" s="54"/>
      <c r="K681" s="54"/>
      <c r="L681" s="54"/>
      <c r="M681" s="56"/>
      <c r="N681" s="56"/>
      <c r="O681" s="54"/>
      <c r="P681" s="57"/>
      <c r="Q681" s="54"/>
      <c r="R681" s="56"/>
      <c r="S681" s="54"/>
      <c r="T681" s="54"/>
      <c r="U681" s="54"/>
    </row>
    <row r="682" ht="12.75" customHeight="1">
      <c r="A682" s="54"/>
      <c r="B682" s="54"/>
      <c r="C682" s="54"/>
      <c r="D682" s="54"/>
      <c r="E682" s="54"/>
      <c r="F682" s="54"/>
      <c r="G682" s="54"/>
      <c r="H682" s="54"/>
      <c r="I682" s="54"/>
      <c r="J682" s="54"/>
      <c r="K682" s="54"/>
      <c r="L682" s="54"/>
      <c r="M682" s="56"/>
      <c r="N682" s="56"/>
      <c r="O682" s="54"/>
      <c r="P682" s="57"/>
      <c r="Q682" s="54"/>
      <c r="R682" s="56"/>
      <c r="S682" s="54"/>
      <c r="T682" s="54"/>
      <c r="U682" s="54"/>
    </row>
    <row r="683" ht="12.75" customHeight="1">
      <c r="A683" s="54"/>
      <c r="B683" s="54"/>
      <c r="C683" s="54"/>
      <c r="D683" s="54"/>
      <c r="E683" s="54"/>
      <c r="F683" s="54"/>
      <c r="G683" s="54"/>
      <c r="H683" s="54"/>
      <c r="I683" s="54"/>
      <c r="J683" s="54"/>
      <c r="K683" s="54"/>
      <c r="L683" s="54"/>
      <c r="M683" s="56"/>
      <c r="N683" s="56"/>
      <c r="O683" s="54"/>
      <c r="P683" s="57"/>
      <c r="Q683" s="54"/>
      <c r="R683" s="56"/>
      <c r="S683" s="54"/>
      <c r="T683" s="54"/>
      <c r="U683" s="54"/>
    </row>
    <row r="684" ht="12.75" customHeight="1">
      <c r="A684" s="54"/>
      <c r="B684" s="54"/>
      <c r="C684" s="54"/>
      <c r="D684" s="54"/>
      <c r="E684" s="54"/>
      <c r="F684" s="54"/>
      <c r="G684" s="54"/>
      <c r="H684" s="54"/>
      <c r="I684" s="54"/>
      <c r="J684" s="54"/>
      <c r="K684" s="54"/>
      <c r="L684" s="54"/>
      <c r="M684" s="56"/>
      <c r="N684" s="56"/>
      <c r="O684" s="54"/>
      <c r="P684" s="57"/>
      <c r="Q684" s="54"/>
      <c r="R684" s="56"/>
      <c r="S684" s="54"/>
      <c r="T684" s="54"/>
      <c r="U684" s="54"/>
    </row>
    <row r="685" ht="12.75" customHeight="1">
      <c r="A685" s="54"/>
      <c r="B685" s="54"/>
      <c r="C685" s="54"/>
      <c r="D685" s="54"/>
      <c r="E685" s="54"/>
      <c r="F685" s="54"/>
      <c r="G685" s="54"/>
      <c r="H685" s="54"/>
      <c r="I685" s="54"/>
      <c r="J685" s="54"/>
      <c r="K685" s="54"/>
      <c r="L685" s="54"/>
      <c r="M685" s="56"/>
      <c r="N685" s="56"/>
      <c r="O685" s="54"/>
      <c r="P685" s="57"/>
      <c r="Q685" s="54"/>
      <c r="R685" s="56"/>
      <c r="S685" s="54"/>
      <c r="T685" s="54"/>
      <c r="U685" s="54"/>
    </row>
    <row r="686" ht="12.75" customHeight="1">
      <c r="A686" s="54"/>
      <c r="B686" s="54"/>
      <c r="C686" s="54"/>
      <c r="D686" s="54"/>
      <c r="E686" s="54"/>
      <c r="F686" s="54"/>
      <c r="G686" s="54"/>
      <c r="H686" s="54"/>
      <c r="I686" s="54"/>
      <c r="J686" s="54"/>
      <c r="K686" s="54"/>
      <c r="L686" s="54"/>
      <c r="M686" s="56"/>
      <c r="N686" s="56"/>
      <c r="O686" s="54"/>
      <c r="P686" s="57"/>
      <c r="Q686" s="54"/>
      <c r="R686" s="56"/>
      <c r="S686" s="54"/>
      <c r="T686" s="54"/>
      <c r="U686" s="54"/>
    </row>
    <row r="687" ht="12.75" customHeight="1">
      <c r="A687" s="54"/>
      <c r="B687" s="54"/>
      <c r="C687" s="54"/>
      <c r="D687" s="54"/>
      <c r="E687" s="54"/>
      <c r="F687" s="54"/>
      <c r="G687" s="54"/>
      <c r="H687" s="54"/>
      <c r="I687" s="54"/>
      <c r="J687" s="54"/>
      <c r="K687" s="54"/>
      <c r="L687" s="54"/>
      <c r="M687" s="56"/>
      <c r="N687" s="56"/>
      <c r="O687" s="54"/>
      <c r="P687" s="57"/>
      <c r="Q687" s="54"/>
      <c r="R687" s="56"/>
      <c r="S687" s="54"/>
      <c r="T687" s="54"/>
      <c r="U687" s="54"/>
    </row>
    <row r="688" ht="12.75" customHeight="1">
      <c r="A688" s="54"/>
      <c r="B688" s="54"/>
      <c r="C688" s="54"/>
      <c r="D688" s="54"/>
      <c r="E688" s="54"/>
      <c r="F688" s="54"/>
      <c r="G688" s="54"/>
      <c r="H688" s="54"/>
      <c r="I688" s="54"/>
      <c r="J688" s="54"/>
      <c r="K688" s="54"/>
      <c r="L688" s="54"/>
      <c r="M688" s="56"/>
      <c r="N688" s="56"/>
      <c r="O688" s="54"/>
      <c r="P688" s="57"/>
      <c r="Q688" s="54"/>
      <c r="R688" s="56"/>
      <c r="S688" s="54"/>
      <c r="T688" s="54"/>
      <c r="U688" s="54"/>
    </row>
    <row r="689" ht="12.75" customHeight="1">
      <c r="A689" s="54"/>
      <c r="B689" s="54"/>
      <c r="C689" s="54"/>
      <c r="D689" s="54"/>
      <c r="E689" s="54"/>
      <c r="F689" s="54"/>
      <c r="G689" s="54"/>
      <c r="H689" s="54"/>
      <c r="I689" s="54"/>
      <c r="J689" s="54"/>
      <c r="K689" s="54"/>
      <c r="L689" s="54"/>
      <c r="M689" s="56"/>
      <c r="N689" s="56"/>
      <c r="O689" s="54"/>
      <c r="P689" s="57"/>
      <c r="Q689" s="54"/>
      <c r="R689" s="56"/>
      <c r="S689" s="54"/>
      <c r="T689" s="54"/>
      <c r="U689" s="54"/>
    </row>
    <row r="690" ht="12.75" customHeight="1">
      <c r="A690" s="54"/>
      <c r="B690" s="54"/>
      <c r="C690" s="54"/>
      <c r="D690" s="54"/>
      <c r="E690" s="54"/>
      <c r="F690" s="54"/>
      <c r="G690" s="54"/>
      <c r="H690" s="54"/>
      <c r="I690" s="54"/>
      <c r="J690" s="54"/>
      <c r="K690" s="54"/>
      <c r="L690" s="54"/>
      <c r="M690" s="56"/>
      <c r="N690" s="56"/>
      <c r="O690" s="54"/>
      <c r="P690" s="57"/>
      <c r="Q690" s="54"/>
      <c r="R690" s="56"/>
      <c r="S690" s="54"/>
      <c r="T690" s="54"/>
      <c r="U690" s="54"/>
    </row>
    <row r="691" ht="12.75" customHeight="1">
      <c r="A691" s="54"/>
      <c r="B691" s="54"/>
      <c r="C691" s="54"/>
      <c r="D691" s="54"/>
      <c r="E691" s="54"/>
      <c r="F691" s="54"/>
      <c r="G691" s="54"/>
      <c r="H691" s="54"/>
      <c r="I691" s="54"/>
      <c r="J691" s="54"/>
      <c r="K691" s="54"/>
      <c r="L691" s="54"/>
      <c r="M691" s="56"/>
      <c r="N691" s="56"/>
      <c r="O691" s="54"/>
      <c r="P691" s="57"/>
      <c r="Q691" s="54"/>
      <c r="R691" s="56"/>
      <c r="S691" s="54"/>
      <c r="T691" s="54"/>
      <c r="U691" s="54"/>
    </row>
    <row r="692" ht="12.75" customHeight="1">
      <c r="A692" s="54"/>
      <c r="B692" s="54"/>
      <c r="C692" s="54"/>
      <c r="D692" s="54"/>
      <c r="E692" s="54"/>
      <c r="F692" s="54"/>
      <c r="G692" s="54"/>
      <c r="H692" s="54"/>
      <c r="I692" s="54"/>
      <c r="J692" s="54"/>
      <c r="K692" s="54"/>
      <c r="L692" s="54"/>
      <c r="M692" s="56"/>
      <c r="N692" s="56"/>
      <c r="O692" s="54"/>
      <c r="P692" s="57"/>
      <c r="Q692" s="54"/>
      <c r="R692" s="56"/>
      <c r="S692" s="54"/>
      <c r="T692" s="54"/>
      <c r="U692" s="54"/>
    </row>
    <row r="693" ht="12.75" customHeight="1">
      <c r="A693" s="54"/>
      <c r="B693" s="54"/>
      <c r="C693" s="54"/>
      <c r="D693" s="54"/>
      <c r="E693" s="54"/>
      <c r="F693" s="54"/>
      <c r="G693" s="54"/>
      <c r="H693" s="54"/>
      <c r="I693" s="54"/>
      <c r="J693" s="54"/>
      <c r="K693" s="54"/>
      <c r="L693" s="54"/>
      <c r="M693" s="56"/>
      <c r="N693" s="56"/>
      <c r="O693" s="54"/>
      <c r="P693" s="57"/>
      <c r="Q693" s="54"/>
      <c r="R693" s="56"/>
      <c r="S693" s="54"/>
      <c r="T693" s="54"/>
      <c r="U693" s="54"/>
    </row>
    <row r="694" ht="12.75" customHeight="1">
      <c r="A694" s="54"/>
      <c r="B694" s="54"/>
      <c r="C694" s="54"/>
      <c r="D694" s="54"/>
      <c r="E694" s="54"/>
      <c r="F694" s="54"/>
      <c r="G694" s="54"/>
      <c r="H694" s="54"/>
      <c r="I694" s="54"/>
      <c r="J694" s="54"/>
      <c r="K694" s="54"/>
      <c r="L694" s="54"/>
      <c r="M694" s="56"/>
      <c r="N694" s="56"/>
      <c r="O694" s="54"/>
      <c r="P694" s="57"/>
      <c r="Q694" s="54"/>
      <c r="R694" s="56"/>
      <c r="S694" s="54"/>
      <c r="T694" s="54"/>
      <c r="U694" s="54"/>
    </row>
    <row r="695" ht="12.75" customHeight="1">
      <c r="A695" s="54"/>
      <c r="B695" s="54"/>
      <c r="C695" s="54"/>
      <c r="D695" s="54"/>
      <c r="E695" s="54"/>
      <c r="F695" s="54"/>
      <c r="G695" s="54"/>
      <c r="H695" s="54"/>
      <c r="I695" s="54"/>
      <c r="J695" s="54"/>
      <c r="K695" s="54"/>
      <c r="L695" s="54"/>
      <c r="M695" s="56"/>
      <c r="N695" s="56"/>
      <c r="O695" s="54"/>
      <c r="P695" s="57"/>
      <c r="Q695" s="54"/>
      <c r="R695" s="56"/>
      <c r="S695" s="54"/>
      <c r="T695" s="54"/>
      <c r="U695" s="54"/>
    </row>
    <row r="696" ht="12.75" customHeight="1">
      <c r="A696" s="54"/>
      <c r="B696" s="54"/>
      <c r="C696" s="54"/>
      <c r="D696" s="54"/>
      <c r="E696" s="54"/>
      <c r="F696" s="54"/>
      <c r="G696" s="54"/>
      <c r="H696" s="54"/>
      <c r="I696" s="54"/>
      <c r="J696" s="54"/>
      <c r="K696" s="54"/>
      <c r="L696" s="54"/>
      <c r="M696" s="56"/>
      <c r="N696" s="56"/>
      <c r="O696" s="54"/>
      <c r="P696" s="57"/>
      <c r="Q696" s="54"/>
      <c r="R696" s="56"/>
      <c r="S696" s="54"/>
      <c r="T696" s="54"/>
      <c r="U696" s="54"/>
    </row>
    <row r="697" ht="12.75" customHeight="1">
      <c r="A697" s="54"/>
      <c r="B697" s="54"/>
      <c r="C697" s="54"/>
      <c r="D697" s="54"/>
      <c r="E697" s="54"/>
      <c r="F697" s="54"/>
      <c r="G697" s="54"/>
      <c r="H697" s="54"/>
      <c r="I697" s="54"/>
      <c r="J697" s="54"/>
      <c r="K697" s="54"/>
      <c r="L697" s="54"/>
      <c r="M697" s="56"/>
      <c r="N697" s="56"/>
      <c r="O697" s="54"/>
      <c r="P697" s="57"/>
      <c r="Q697" s="54"/>
      <c r="R697" s="56"/>
      <c r="S697" s="54"/>
      <c r="T697" s="54"/>
      <c r="U697" s="54"/>
    </row>
    <row r="698" ht="12.75" customHeight="1">
      <c r="A698" s="54"/>
      <c r="B698" s="54"/>
      <c r="C698" s="54"/>
      <c r="D698" s="54"/>
      <c r="E698" s="54"/>
      <c r="F698" s="54"/>
      <c r="G698" s="54"/>
      <c r="H698" s="54"/>
      <c r="I698" s="54"/>
      <c r="J698" s="54"/>
      <c r="K698" s="54"/>
      <c r="L698" s="54"/>
      <c r="M698" s="56"/>
      <c r="N698" s="56"/>
      <c r="O698" s="54"/>
      <c r="P698" s="57"/>
      <c r="Q698" s="54"/>
      <c r="R698" s="56"/>
      <c r="S698" s="54"/>
      <c r="T698" s="54"/>
      <c r="U698" s="54"/>
    </row>
    <row r="699" ht="12.75" customHeight="1">
      <c r="A699" s="54"/>
      <c r="B699" s="54"/>
      <c r="C699" s="54"/>
      <c r="D699" s="54"/>
      <c r="E699" s="54"/>
      <c r="F699" s="54"/>
      <c r="G699" s="54"/>
      <c r="H699" s="54"/>
      <c r="I699" s="54"/>
      <c r="J699" s="54"/>
      <c r="K699" s="54"/>
      <c r="L699" s="54"/>
      <c r="M699" s="56"/>
      <c r="N699" s="56"/>
      <c r="O699" s="54"/>
      <c r="P699" s="57"/>
      <c r="Q699" s="54"/>
      <c r="R699" s="56"/>
      <c r="S699" s="54"/>
      <c r="T699" s="54"/>
      <c r="U699" s="54"/>
    </row>
    <row r="700" ht="12.75" customHeight="1">
      <c r="A700" s="54"/>
      <c r="B700" s="54"/>
      <c r="C700" s="54"/>
      <c r="D700" s="54"/>
      <c r="E700" s="54"/>
      <c r="F700" s="54"/>
      <c r="G700" s="54"/>
      <c r="H700" s="54"/>
      <c r="I700" s="54"/>
      <c r="J700" s="54"/>
      <c r="K700" s="54"/>
      <c r="L700" s="54"/>
      <c r="M700" s="56"/>
      <c r="N700" s="56"/>
      <c r="O700" s="54"/>
      <c r="P700" s="57"/>
      <c r="Q700" s="54"/>
      <c r="R700" s="56"/>
      <c r="S700" s="54"/>
      <c r="T700" s="54"/>
      <c r="U700" s="54"/>
    </row>
    <row r="701" ht="12.75" customHeight="1">
      <c r="A701" s="54"/>
      <c r="B701" s="54"/>
      <c r="C701" s="54"/>
      <c r="D701" s="54"/>
      <c r="E701" s="54"/>
      <c r="F701" s="54"/>
      <c r="G701" s="54"/>
      <c r="H701" s="54"/>
      <c r="I701" s="54"/>
      <c r="J701" s="54"/>
      <c r="K701" s="54"/>
      <c r="L701" s="54"/>
      <c r="M701" s="56"/>
      <c r="N701" s="56"/>
      <c r="O701" s="54"/>
      <c r="P701" s="57"/>
      <c r="Q701" s="54"/>
      <c r="R701" s="56"/>
      <c r="S701" s="54"/>
      <c r="T701" s="54"/>
      <c r="U701" s="54"/>
    </row>
    <row r="702" ht="12.75" customHeight="1">
      <c r="A702" s="54"/>
      <c r="B702" s="54"/>
      <c r="C702" s="54"/>
      <c r="D702" s="54"/>
      <c r="E702" s="54"/>
      <c r="F702" s="54"/>
      <c r="G702" s="54"/>
      <c r="H702" s="54"/>
      <c r="I702" s="54"/>
      <c r="J702" s="54"/>
      <c r="K702" s="54"/>
      <c r="L702" s="54"/>
      <c r="M702" s="56"/>
      <c r="N702" s="56"/>
      <c r="O702" s="54"/>
      <c r="P702" s="57"/>
      <c r="Q702" s="54"/>
      <c r="R702" s="56"/>
      <c r="S702" s="54"/>
      <c r="T702" s="54"/>
      <c r="U702" s="54"/>
    </row>
    <row r="703" ht="12.75" customHeight="1">
      <c r="A703" s="54"/>
      <c r="B703" s="54"/>
      <c r="C703" s="54"/>
      <c r="D703" s="54"/>
      <c r="E703" s="54"/>
      <c r="F703" s="54"/>
      <c r="G703" s="54"/>
      <c r="H703" s="54"/>
      <c r="I703" s="54"/>
      <c r="J703" s="54"/>
      <c r="K703" s="54"/>
      <c r="L703" s="54"/>
      <c r="M703" s="56"/>
      <c r="N703" s="56"/>
      <c r="O703" s="54"/>
      <c r="P703" s="57"/>
      <c r="Q703" s="54"/>
      <c r="R703" s="56"/>
      <c r="S703" s="54"/>
      <c r="T703" s="54"/>
      <c r="U703" s="54"/>
    </row>
    <row r="704" ht="12.75" customHeight="1">
      <c r="A704" s="54"/>
      <c r="B704" s="54"/>
      <c r="C704" s="54"/>
      <c r="D704" s="54"/>
      <c r="E704" s="54"/>
      <c r="F704" s="54"/>
      <c r="G704" s="54"/>
      <c r="H704" s="54"/>
      <c r="I704" s="54"/>
      <c r="J704" s="54"/>
      <c r="K704" s="54"/>
      <c r="L704" s="54"/>
      <c r="M704" s="56"/>
      <c r="N704" s="56"/>
      <c r="O704" s="54"/>
      <c r="P704" s="57"/>
      <c r="Q704" s="54"/>
      <c r="R704" s="56"/>
      <c r="S704" s="54"/>
      <c r="T704" s="54"/>
      <c r="U704" s="54"/>
    </row>
    <row r="705" ht="12.75" customHeight="1">
      <c r="A705" s="54"/>
      <c r="B705" s="54"/>
      <c r="C705" s="54"/>
      <c r="D705" s="54"/>
      <c r="E705" s="54"/>
      <c r="F705" s="54"/>
      <c r="G705" s="54"/>
      <c r="H705" s="54"/>
      <c r="I705" s="54"/>
      <c r="J705" s="54"/>
      <c r="K705" s="54"/>
      <c r="L705" s="54"/>
      <c r="M705" s="56"/>
      <c r="N705" s="56"/>
      <c r="O705" s="54"/>
      <c r="P705" s="57"/>
      <c r="Q705" s="54"/>
      <c r="R705" s="56"/>
      <c r="S705" s="54"/>
      <c r="T705" s="54"/>
      <c r="U705" s="54"/>
    </row>
    <row r="706" ht="12.75" customHeight="1">
      <c r="A706" s="54"/>
      <c r="B706" s="54"/>
      <c r="C706" s="54"/>
      <c r="D706" s="54"/>
      <c r="E706" s="54"/>
      <c r="F706" s="54"/>
      <c r="G706" s="54"/>
      <c r="H706" s="54"/>
      <c r="I706" s="54"/>
      <c r="J706" s="54"/>
      <c r="K706" s="54"/>
      <c r="L706" s="54"/>
      <c r="M706" s="56"/>
      <c r="N706" s="56"/>
      <c r="O706" s="54"/>
      <c r="P706" s="57"/>
      <c r="Q706" s="54"/>
      <c r="R706" s="56"/>
      <c r="S706" s="54"/>
      <c r="T706" s="54"/>
      <c r="U706" s="54"/>
    </row>
    <row r="707" ht="12.75" customHeight="1">
      <c r="A707" s="54"/>
      <c r="B707" s="54"/>
      <c r="C707" s="54"/>
      <c r="D707" s="54"/>
      <c r="E707" s="54"/>
      <c r="F707" s="54"/>
      <c r="G707" s="54"/>
      <c r="H707" s="54"/>
      <c r="I707" s="54"/>
      <c r="J707" s="54"/>
      <c r="K707" s="54"/>
      <c r="L707" s="54"/>
      <c r="M707" s="56"/>
      <c r="N707" s="56"/>
      <c r="O707" s="54"/>
      <c r="P707" s="57"/>
      <c r="Q707" s="54"/>
      <c r="R707" s="56"/>
      <c r="S707" s="54"/>
      <c r="T707" s="54"/>
      <c r="U707" s="54"/>
    </row>
    <row r="708" ht="12.75" customHeight="1">
      <c r="A708" s="54"/>
      <c r="B708" s="54"/>
      <c r="C708" s="54"/>
      <c r="D708" s="54"/>
      <c r="E708" s="54"/>
      <c r="F708" s="54"/>
      <c r="G708" s="54"/>
      <c r="H708" s="54"/>
      <c r="I708" s="54"/>
      <c r="J708" s="54"/>
      <c r="K708" s="54"/>
      <c r="L708" s="54"/>
      <c r="M708" s="56"/>
      <c r="N708" s="56"/>
      <c r="O708" s="54"/>
      <c r="P708" s="57"/>
      <c r="Q708" s="54"/>
      <c r="R708" s="56"/>
      <c r="S708" s="54"/>
      <c r="T708" s="54"/>
      <c r="U708" s="54"/>
    </row>
    <row r="709" ht="12.75" customHeight="1">
      <c r="A709" s="54"/>
      <c r="B709" s="54"/>
      <c r="C709" s="54"/>
      <c r="D709" s="54"/>
      <c r="E709" s="54"/>
      <c r="F709" s="54"/>
      <c r="G709" s="54"/>
      <c r="H709" s="54"/>
      <c r="I709" s="54"/>
      <c r="J709" s="54"/>
      <c r="K709" s="54"/>
      <c r="L709" s="54"/>
      <c r="M709" s="56"/>
      <c r="N709" s="56"/>
      <c r="O709" s="54"/>
      <c r="P709" s="57"/>
      <c r="Q709" s="54"/>
      <c r="R709" s="56"/>
      <c r="S709" s="54"/>
      <c r="T709" s="54"/>
      <c r="U709" s="54"/>
    </row>
    <row r="710" ht="12.75" customHeight="1">
      <c r="A710" s="54"/>
      <c r="B710" s="54"/>
      <c r="C710" s="54"/>
      <c r="D710" s="54"/>
      <c r="E710" s="54"/>
      <c r="F710" s="54"/>
      <c r="G710" s="54"/>
      <c r="H710" s="54"/>
      <c r="I710" s="54"/>
      <c r="J710" s="54"/>
      <c r="K710" s="54"/>
      <c r="L710" s="54"/>
      <c r="M710" s="56"/>
      <c r="N710" s="56"/>
      <c r="O710" s="54"/>
      <c r="P710" s="57"/>
      <c r="Q710" s="54"/>
      <c r="R710" s="56"/>
      <c r="S710" s="54"/>
      <c r="T710" s="54"/>
      <c r="U710" s="54"/>
    </row>
    <row r="711" ht="12.75" customHeight="1">
      <c r="A711" s="54"/>
      <c r="B711" s="54"/>
      <c r="C711" s="54"/>
      <c r="D711" s="54"/>
      <c r="E711" s="54"/>
      <c r="F711" s="54"/>
      <c r="G711" s="54"/>
      <c r="H711" s="54"/>
      <c r="I711" s="54"/>
      <c r="J711" s="54"/>
      <c r="K711" s="54"/>
      <c r="L711" s="54"/>
      <c r="M711" s="56"/>
      <c r="N711" s="56"/>
      <c r="O711" s="54"/>
      <c r="P711" s="57"/>
      <c r="Q711" s="54"/>
      <c r="R711" s="56"/>
      <c r="S711" s="54"/>
      <c r="T711" s="54"/>
      <c r="U711" s="54"/>
    </row>
    <row r="712" ht="12.75" customHeight="1">
      <c r="A712" s="54"/>
      <c r="B712" s="54"/>
      <c r="C712" s="54"/>
      <c r="D712" s="54"/>
      <c r="E712" s="54"/>
      <c r="F712" s="54"/>
      <c r="G712" s="54"/>
      <c r="H712" s="54"/>
      <c r="I712" s="54"/>
      <c r="J712" s="54"/>
      <c r="K712" s="54"/>
      <c r="L712" s="54"/>
      <c r="M712" s="56"/>
      <c r="N712" s="56"/>
      <c r="O712" s="54"/>
      <c r="P712" s="57"/>
      <c r="Q712" s="54"/>
      <c r="R712" s="56"/>
      <c r="S712" s="54"/>
      <c r="T712" s="54"/>
      <c r="U712" s="54"/>
    </row>
    <row r="713" ht="12.75" customHeight="1">
      <c r="A713" s="54"/>
      <c r="B713" s="54"/>
      <c r="C713" s="54"/>
      <c r="D713" s="54"/>
      <c r="E713" s="54"/>
      <c r="F713" s="54"/>
      <c r="G713" s="54"/>
      <c r="H713" s="54"/>
      <c r="I713" s="54"/>
      <c r="J713" s="54"/>
      <c r="K713" s="54"/>
      <c r="L713" s="54"/>
      <c r="M713" s="56"/>
      <c r="N713" s="56"/>
      <c r="O713" s="54"/>
      <c r="P713" s="57"/>
      <c r="Q713" s="54"/>
      <c r="R713" s="56"/>
      <c r="S713" s="54"/>
      <c r="T713" s="54"/>
      <c r="U713" s="54"/>
    </row>
    <row r="714" ht="12.75" customHeight="1">
      <c r="A714" s="54"/>
      <c r="B714" s="54"/>
      <c r="C714" s="54"/>
      <c r="D714" s="54"/>
      <c r="E714" s="54"/>
      <c r="F714" s="54"/>
      <c r="G714" s="54"/>
      <c r="H714" s="54"/>
      <c r="I714" s="54"/>
      <c r="J714" s="54"/>
      <c r="K714" s="54"/>
      <c r="L714" s="54"/>
      <c r="M714" s="56"/>
      <c r="N714" s="56"/>
      <c r="O714" s="54"/>
      <c r="P714" s="57"/>
      <c r="Q714" s="54"/>
      <c r="R714" s="56"/>
      <c r="S714" s="54"/>
      <c r="T714" s="54"/>
      <c r="U714" s="54"/>
    </row>
    <row r="715" ht="12.75" customHeight="1">
      <c r="A715" s="54"/>
      <c r="B715" s="54"/>
      <c r="C715" s="54"/>
      <c r="D715" s="54"/>
      <c r="E715" s="54"/>
      <c r="F715" s="54"/>
      <c r="G715" s="54"/>
      <c r="H715" s="54"/>
      <c r="I715" s="54"/>
      <c r="J715" s="54"/>
      <c r="K715" s="54"/>
      <c r="L715" s="54"/>
      <c r="M715" s="56"/>
      <c r="N715" s="56"/>
      <c r="O715" s="54"/>
      <c r="P715" s="57"/>
      <c r="Q715" s="54"/>
      <c r="R715" s="56"/>
      <c r="S715" s="54"/>
      <c r="T715" s="54"/>
      <c r="U715" s="54"/>
    </row>
    <row r="716" ht="12.75" customHeight="1">
      <c r="A716" s="54"/>
      <c r="B716" s="54"/>
      <c r="C716" s="54"/>
      <c r="D716" s="54"/>
      <c r="E716" s="54"/>
      <c r="F716" s="54"/>
      <c r="G716" s="54"/>
      <c r="H716" s="54"/>
      <c r="I716" s="54"/>
      <c r="J716" s="54"/>
      <c r="K716" s="54"/>
      <c r="L716" s="54"/>
      <c r="M716" s="56"/>
      <c r="N716" s="56"/>
      <c r="O716" s="54"/>
      <c r="P716" s="57"/>
      <c r="Q716" s="54"/>
      <c r="R716" s="56"/>
      <c r="S716" s="54"/>
      <c r="T716" s="54"/>
      <c r="U716" s="54"/>
    </row>
    <row r="717" ht="12.75" customHeight="1">
      <c r="A717" s="54"/>
      <c r="B717" s="54"/>
      <c r="C717" s="54"/>
      <c r="D717" s="54"/>
      <c r="E717" s="54"/>
      <c r="F717" s="54"/>
      <c r="G717" s="54"/>
      <c r="H717" s="54"/>
      <c r="I717" s="54"/>
      <c r="J717" s="54"/>
      <c r="K717" s="54"/>
      <c r="L717" s="54"/>
      <c r="M717" s="56"/>
      <c r="N717" s="56"/>
      <c r="O717" s="54"/>
      <c r="P717" s="57"/>
      <c r="Q717" s="54"/>
      <c r="R717" s="56"/>
      <c r="S717" s="54"/>
      <c r="T717" s="54"/>
      <c r="U717" s="54"/>
    </row>
    <row r="718" ht="12.75" customHeight="1">
      <c r="A718" s="54"/>
      <c r="B718" s="54"/>
      <c r="C718" s="54"/>
      <c r="D718" s="54"/>
      <c r="E718" s="54"/>
      <c r="F718" s="54"/>
      <c r="G718" s="54"/>
      <c r="H718" s="54"/>
      <c r="I718" s="54"/>
      <c r="J718" s="54"/>
      <c r="K718" s="54"/>
      <c r="L718" s="54"/>
      <c r="M718" s="56"/>
      <c r="N718" s="56"/>
      <c r="O718" s="54"/>
      <c r="P718" s="57"/>
      <c r="Q718" s="54"/>
      <c r="R718" s="56"/>
      <c r="S718" s="54"/>
      <c r="T718" s="54"/>
      <c r="U718" s="54"/>
    </row>
    <row r="719" ht="12.75" customHeight="1">
      <c r="A719" s="54"/>
      <c r="B719" s="54"/>
      <c r="C719" s="54"/>
      <c r="D719" s="54"/>
      <c r="E719" s="54"/>
      <c r="F719" s="54"/>
      <c r="G719" s="54"/>
      <c r="H719" s="54"/>
      <c r="I719" s="54"/>
      <c r="J719" s="54"/>
      <c r="K719" s="54"/>
      <c r="L719" s="54"/>
      <c r="M719" s="56"/>
      <c r="N719" s="56"/>
      <c r="O719" s="54"/>
      <c r="P719" s="57"/>
      <c r="Q719" s="54"/>
      <c r="R719" s="56"/>
      <c r="S719" s="54"/>
      <c r="T719" s="54"/>
      <c r="U719" s="54"/>
    </row>
    <row r="720" ht="12.75" customHeight="1">
      <c r="A720" s="54"/>
      <c r="B720" s="54"/>
      <c r="C720" s="54"/>
      <c r="D720" s="54"/>
      <c r="E720" s="54"/>
      <c r="F720" s="54"/>
      <c r="G720" s="54"/>
      <c r="H720" s="54"/>
      <c r="I720" s="54"/>
      <c r="J720" s="54"/>
      <c r="K720" s="54"/>
      <c r="L720" s="54"/>
      <c r="M720" s="56"/>
      <c r="N720" s="56"/>
      <c r="O720" s="54"/>
      <c r="P720" s="57"/>
      <c r="Q720" s="54"/>
      <c r="R720" s="56"/>
      <c r="S720" s="54"/>
      <c r="T720" s="54"/>
      <c r="U720" s="54"/>
    </row>
    <row r="721" ht="12.75" customHeight="1">
      <c r="A721" s="54"/>
      <c r="B721" s="54"/>
      <c r="C721" s="54"/>
      <c r="D721" s="54"/>
      <c r="E721" s="54"/>
      <c r="F721" s="54"/>
      <c r="G721" s="54"/>
      <c r="H721" s="54"/>
      <c r="I721" s="54"/>
      <c r="J721" s="54"/>
      <c r="K721" s="54"/>
      <c r="L721" s="54"/>
      <c r="M721" s="56"/>
      <c r="N721" s="56"/>
      <c r="O721" s="54"/>
      <c r="P721" s="57"/>
      <c r="Q721" s="54"/>
      <c r="R721" s="56"/>
      <c r="S721" s="54"/>
      <c r="T721" s="54"/>
      <c r="U721" s="54"/>
    </row>
    <row r="722" ht="12.75" customHeight="1">
      <c r="A722" s="54"/>
      <c r="B722" s="54"/>
      <c r="C722" s="54"/>
      <c r="D722" s="54"/>
      <c r="E722" s="54"/>
      <c r="F722" s="54"/>
      <c r="G722" s="54"/>
      <c r="H722" s="54"/>
      <c r="I722" s="54"/>
      <c r="J722" s="54"/>
      <c r="K722" s="54"/>
      <c r="L722" s="54"/>
      <c r="M722" s="56"/>
      <c r="N722" s="56"/>
      <c r="O722" s="54"/>
      <c r="P722" s="57"/>
      <c r="Q722" s="54"/>
      <c r="R722" s="56"/>
      <c r="S722" s="54"/>
      <c r="T722" s="54"/>
      <c r="U722" s="54"/>
    </row>
    <row r="723" ht="12.75" customHeight="1">
      <c r="A723" s="54"/>
      <c r="B723" s="54"/>
      <c r="C723" s="54"/>
      <c r="D723" s="54"/>
      <c r="E723" s="54"/>
      <c r="F723" s="54"/>
      <c r="G723" s="54"/>
      <c r="H723" s="54"/>
      <c r="I723" s="54"/>
      <c r="J723" s="54"/>
      <c r="K723" s="54"/>
      <c r="L723" s="54"/>
      <c r="M723" s="56"/>
      <c r="N723" s="56"/>
      <c r="O723" s="54"/>
      <c r="P723" s="57"/>
      <c r="Q723" s="54"/>
      <c r="R723" s="56"/>
      <c r="S723" s="54"/>
      <c r="T723" s="54"/>
      <c r="U723" s="54"/>
    </row>
    <row r="724" ht="12.75" customHeight="1">
      <c r="A724" s="54"/>
      <c r="B724" s="54"/>
      <c r="C724" s="54"/>
      <c r="D724" s="54"/>
      <c r="E724" s="54"/>
      <c r="F724" s="54"/>
      <c r="G724" s="54"/>
      <c r="H724" s="54"/>
      <c r="I724" s="54"/>
      <c r="J724" s="54"/>
      <c r="K724" s="54"/>
      <c r="L724" s="54"/>
      <c r="M724" s="56"/>
      <c r="N724" s="56"/>
      <c r="O724" s="54"/>
      <c r="P724" s="57"/>
      <c r="Q724" s="54"/>
      <c r="R724" s="56"/>
      <c r="S724" s="54"/>
      <c r="T724" s="54"/>
      <c r="U724" s="54"/>
    </row>
    <row r="725" ht="12.75" customHeight="1">
      <c r="A725" s="54"/>
      <c r="B725" s="54"/>
      <c r="C725" s="54"/>
      <c r="D725" s="54"/>
      <c r="E725" s="54"/>
      <c r="F725" s="54"/>
      <c r="G725" s="54"/>
      <c r="H725" s="54"/>
      <c r="I725" s="54"/>
      <c r="J725" s="54"/>
      <c r="K725" s="54"/>
      <c r="L725" s="54"/>
      <c r="M725" s="56"/>
      <c r="N725" s="56"/>
      <c r="O725" s="54"/>
      <c r="P725" s="57"/>
      <c r="Q725" s="54"/>
      <c r="R725" s="56"/>
      <c r="S725" s="54"/>
      <c r="T725" s="54"/>
      <c r="U725" s="54"/>
    </row>
    <row r="726" ht="12.75" customHeight="1">
      <c r="A726" s="54"/>
      <c r="B726" s="54"/>
      <c r="C726" s="54"/>
      <c r="D726" s="54"/>
      <c r="E726" s="54"/>
      <c r="F726" s="54"/>
      <c r="G726" s="54"/>
      <c r="H726" s="54"/>
      <c r="I726" s="54"/>
      <c r="J726" s="54"/>
      <c r="K726" s="54"/>
      <c r="L726" s="54"/>
      <c r="M726" s="56"/>
      <c r="N726" s="56"/>
      <c r="O726" s="54"/>
      <c r="P726" s="57"/>
      <c r="Q726" s="54"/>
      <c r="R726" s="56"/>
      <c r="S726" s="54"/>
      <c r="T726" s="54"/>
      <c r="U726" s="54"/>
    </row>
    <row r="727" ht="12.75" customHeight="1">
      <c r="A727" s="54"/>
      <c r="B727" s="54"/>
      <c r="C727" s="54"/>
      <c r="D727" s="54"/>
      <c r="E727" s="54"/>
      <c r="F727" s="54"/>
      <c r="G727" s="54"/>
      <c r="H727" s="54"/>
      <c r="I727" s="54"/>
      <c r="J727" s="54"/>
      <c r="K727" s="54"/>
      <c r="L727" s="54"/>
      <c r="M727" s="56"/>
      <c r="N727" s="56"/>
      <c r="O727" s="54"/>
      <c r="P727" s="57"/>
      <c r="Q727" s="54"/>
      <c r="R727" s="56"/>
      <c r="S727" s="54"/>
      <c r="T727" s="54"/>
      <c r="U727" s="54"/>
    </row>
    <row r="728" ht="12.75" customHeight="1">
      <c r="A728" s="54"/>
      <c r="B728" s="54"/>
      <c r="C728" s="54"/>
      <c r="D728" s="54"/>
      <c r="E728" s="54"/>
      <c r="F728" s="54"/>
      <c r="G728" s="54"/>
      <c r="H728" s="54"/>
      <c r="I728" s="54"/>
      <c r="J728" s="54"/>
      <c r="K728" s="54"/>
      <c r="L728" s="54"/>
      <c r="M728" s="56"/>
      <c r="N728" s="56"/>
      <c r="O728" s="54"/>
      <c r="P728" s="57"/>
      <c r="Q728" s="54"/>
      <c r="R728" s="56"/>
      <c r="S728" s="54"/>
      <c r="T728" s="54"/>
      <c r="U728" s="54"/>
    </row>
    <row r="729" ht="12.75" customHeight="1">
      <c r="A729" s="54"/>
      <c r="B729" s="54"/>
      <c r="C729" s="54"/>
      <c r="D729" s="54"/>
      <c r="E729" s="54"/>
      <c r="F729" s="54"/>
      <c r="G729" s="54"/>
      <c r="H729" s="54"/>
      <c r="I729" s="54"/>
      <c r="J729" s="54"/>
      <c r="K729" s="54"/>
      <c r="L729" s="54"/>
      <c r="M729" s="56"/>
      <c r="N729" s="56"/>
      <c r="O729" s="54"/>
      <c r="P729" s="57"/>
      <c r="Q729" s="54"/>
      <c r="R729" s="56"/>
      <c r="S729" s="54"/>
      <c r="T729" s="54"/>
      <c r="U729" s="54"/>
    </row>
    <row r="730" ht="12.75" customHeight="1">
      <c r="A730" s="54"/>
      <c r="B730" s="54"/>
      <c r="C730" s="54"/>
      <c r="D730" s="54"/>
      <c r="E730" s="54"/>
      <c r="F730" s="54"/>
      <c r="G730" s="54"/>
      <c r="H730" s="54"/>
      <c r="I730" s="54"/>
      <c r="J730" s="54"/>
      <c r="K730" s="54"/>
      <c r="L730" s="54"/>
      <c r="M730" s="56"/>
      <c r="N730" s="56"/>
      <c r="O730" s="54"/>
      <c r="P730" s="57"/>
      <c r="Q730" s="54"/>
      <c r="R730" s="56"/>
      <c r="S730" s="54"/>
      <c r="T730" s="54"/>
      <c r="U730" s="54"/>
    </row>
    <row r="731" ht="12.75" customHeight="1">
      <c r="A731" s="54"/>
      <c r="B731" s="54"/>
      <c r="C731" s="54"/>
      <c r="D731" s="54"/>
      <c r="E731" s="54"/>
      <c r="F731" s="54"/>
      <c r="G731" s="54"/>
      <c r="H731" s="54"/>
      <c r="I731" s="54"/>
      <c r="J731" s="54"/>
      <c r="K731" s="54"/>
      <c r="L731" s="54"/>
      <c r="M731" s="56"/>
      <c r="N731" s="56"/>
      <c r="O731" s="54"/>
      <c r="P731" s="57"/>
      <c r="Q731" s="54"/>
      <c r="R731" s="56"/>
      <c r="S731" s="54"/>
      <c r="T731" s="54"/>
      <c r="U731" s="54"/>
    </row>
    <row r="732" ht="12.75" customHeight="1">
      <c r="A732" s="54"/>
      <c r="B732" s="54"/>
      <c r="C732" s="54"/>
      <c r="D732" s="54"/>
      <c r="E732" s="54"/>
      <c r="F732" s="54"/>
      <c r="G732" s="54"/>
      <c r="H732" s="54"/>
      <c r="I732" s="54"/>
      <c r="J732" s="54"/>
      <c r="K732" s="54"/>
      <c r="L732" s="54"/>
      <c r="M732" s="56"/>
      <c r="N732" s="56"/>
      <c r="O732" s="54"/>
      <c r="P732" s="57"/>
      <c r="Q732" s="54"/>
      <c r="R732" s="56"/>
      <c r="S732" s="54"/>
      <c r="T732" s="54"/>
      <c r="U732" s="54"/>
    </row>
    <row r="733" ht="12.75" customHeight="1">
      <c r="A733" s="54"/>
      <c r="B733" s="54"/>
      <c r="C733" s="54"/>
      <c r="D733" s="54"/>
      <c r="E733" s="54"/>
      <c r="F733" s="54"/>
      <c r="G733" s="54"/>
      <c r="H733" s="54"/>
      <c r="I733" s="54"/>
      <c r="J733" s="54"/>
      <c r="K733" s="54"/>
      <c r="L733" s="54"/>
      <c r="M733" s="56"/>
      <c r="N733" s="56"/>
      <c r="O733" s="54"/>
      <c r="P733" s="57"/>
      <c r="Q733" s="54"/>
      <c r="R733" s="56"/>
      <c r="S733" s="54"/>
      <c r="T733" s="54"/>
      <c r="U733" s="54"/>
    </row>
    <row r="734" ht="12.75" customHeight="1">
      <c r="A734" s="54"/>
      <c r="B734" s="54"/>
      <c r="C734" s="54"/>
      <c r="D734" s="54"/>
      <c r="E734" s="54"/>
      <c r="F734" s="54"/>
      <c r="G734" s="54"/>
      <c r="H734" s="54"/>
      <c r="I734" s="54"/>
      <c r="J734" s="54"/>
      <c r="K734" s="54"/>
      <c r="L734" s="54"/>
      <c r="M734" s="56"/>
      <c r="N734" s="56"/>
      <c r="O734" s="54"/>
      <c r="P734" s="57"/>
      <c r="Q734" s="54"/>
      <c r="R734" s="56"/>
      <c r="S734" s="54"/>
      <c r="T734" s="54"/>
      <c r="U734" s="54"/>
    </row>
    <row r="735" ht="12.75" customHeight="1">
      <c r="A735" s="54"/>
      <c r="B735" s="54"/>
      <c r="C735" s="54"/>
      <c r="D735" s="54"/>
      <c r="E735" s="54"/>
      <c r="F735" s="54"/>
      <c r="G735" s="54"/>
      <c r="H735" s="54"/>
      <c r="I735" s="54"/>
      <c r="J735" s="54"/>
      <c r="K735" s="54"/>
      <c r="L735" s="54"/>
      <c r="M735" s="56"/>
      <c r="N735" s="56"/>
      <c r="O735" s="54"/>
      <c r="P735" s="57"/>
      <c r="Q735" s="54"/>
      <c r="R735" s="56"/>
      <c r="S735" s="54"/>
      <c r="T735" s="54"/>
      <c r="U735" s="54"/>
    </row>
    <row r="736" ht="12.75" customHeight="1">
      <c r="A736" s="54"/>
      <c r="B736" s="54"/>
      <c r="C736" s="54"/>
      <c r="D736" s="54"/>
      <c r="E736" s="54"/>
      <c r="F736" s="54"/>
      <c r="G736" s="54"/>
      <c r="H736" s="54"/>
      <c r="I736" s="54"/>
      <c r="J736" s="54"/>
      <c r="K736" s="54"/>
      <c r="L736" s="54"/>
      <c r="M736" s="56"/>
      <c r="N736" s="56"/>
      <c r="O736" s="54"/>
      <c r="P736" s="57"/>
      <c r="Q736" s="54"/>
      <c r="R736" s="56"/>
      <c r="S736" s="54"/>
      <c r="T736" s="54"/>
      <c r="U736" s="54"/>
    </row>
    <row r="737" ht="12.75" customHeight="1">
      <c r="A737" s="54"/>
      <c r="B737" s="54"/>
      <c r="C737" s="54"/>
      <c r="D737" s="54"/>
      <c r="E737" s="54"/>
      <c r="F737" s="54"/>
      <c r="G737" s="54"/>
      <c r="H737" s="54"/>
      <c r="I737" s="54"/>
      <c r="J737" s="54"/>
      <c r="K737" s="54"/>
      <c r="L737" s="54"/>
      <c r="M737" s="56"/>
      <c r="N737" s="56"/>
      <c r="O737" s="54"/>
      <c r="P737" s="57"/>
      <c r="Q737" s="54"/>
      <c r="R737" s="56"/>
      <c r="S737" s="54"/>
      <c r="T737" s="54"/>
      <c r="U737" s="54"/>
    </row>
    <row r="738" ht="12.75" customHeight="1">
      <c r="A738" s="54"/>
      <c r="B738" s="54"/>
      <c r="C738" s="54"/>
      <c r="D738" s="54"/>
      <c r="E738" s="54"/>
      <c r="F738" s="54"/>
      <c r="G738" s="54"/>
      <c r="H738" s="54"/>
      <c r="I738" s="54"/>
      <c r="J738" s="54"/>
      <c r="K738" s="54"/>
      <c r="L738" s="54"/>
      <c r="M738" s="56"/>
      <c r="N738" s="56"/>
      <c r="O738" s="54"/>
      <c r="P738" s="57"/>
      <c r="Q738" s="54"/>
      <c r="R738" s="56"/>
      <c r="S738" s="54"/>
      <c r="T738" s="54"/>
      <c r="U738" s="54"/>
    </row>
    <row r="739" ht="12.75" customHeight="1">
      <c r="A739" s="54"/>
      <c r="B739" s="54"/>
      <c r="C739" s="54"/>
      <c r="D739" s="54"/>
      <c r="E739" s="54"/>
      <c r="F739" s="54"/>
      <c r="G739" s="54"/>
      <c r="H739" s="54"/>
      <c r="I739" s="54"/>
      <c r="J739" s="54"/>
      <c r="K739" s="54"/>
      <c r="L739" s="54"/>
      <c r="M739" s="56"/>
      <c r="N739" s="56"/>
      <c r="O739" s="54"/>
      <c r="P739" s="57"/>
      <c r="Q739" s="54"/>
      <c r="R739" s="56"/>
      <c r="S739" s="54"/>
      <c r="T739" s="54"/>
      <c r="U739" s="54"/>
    </row>
    <row r="740" ht="12.75" customHeight="1">
      <c r="A740" s="54"/>
      <c r="B740" s="54"/>
      <c r="C740" s="54"/>
      <c r="D740" s="54"/>
      <c r="E740" s="54"/>
      <c r="F740" s="54"/>
      <c r="G740" s="54"/>
      <c r="H740" s="54"/>
      <c r="I740" s="54"/>
      <c r="J740" s="54"/>
      <c r="K740" s="54"/>
      <c r="L740" s="54"/>
      <c r="M740" s="56"/>
      <c r="N740" s="56"/>
      <c r="O740" s="54"/>
      <c r="P740" s="57"/>
      <c r="Q740" s="54"/>
      <c r="R740" s="56"/>
      <c r="S740" s="54"/>
      <c r="T740" s="54"/>
      <c r="U740" s="54"/>
    </row>
    <row r="741" ht="12.75" customHeight="1">
      <c r="A741" s="54"/>
      <c r="B741" s="54"/>
      <c r="C741" s="54"/>
      <c r="D741" s="54"/>
      <c r="E741" s="54"/>
      <c r="F741" s="54"/>
      <c r="G741" s="54"/>
      <c r="H741" s="54"/>
      <c r="I741" s="54"/>
      <c r="J741" s="54"/>
      <c r="K741" s="54"/>
      <c r="L741" s="54"/>
      <c r="M741" s="56"/>
      <c r="N741" s="56"/>
      <c r="O741" s="54"/>
      <c r="P741" s="57"/>
      <c r="Q741" s="54"/>
      <c r="R741" s="56"/>
      <c r="S741" s="54"/>
      <c r="T741" s="54"/>
      <c r="U741" s="54"/>
    </row>
    <row r="742" ht="12.75" customHeight="1">
      <c r="A742" s="54"/>
      <c r="B742" s="54"/>
      <c r="C742" s="54"/>
      <c r="D742" s="54"/>
      <c r="E742" s="54"/>
      <c r="F742" s="54"/>
      <c r="G742" s="54"/>
      <c r="H742" s="54"/>
      <c r="I742" s="54"/>
      <c r="J742" s="54"/>
      <c r="K742" s="54"/>
      <c r="L742" s="54"/>
      <c r="M742" s="56"/>
      <c r="N742" s="56"/>
      <c r="O742" s="54"/>
      <c r="P742" s="57"/>
      <c r="Q742" s="54"/>
      <c r="R742" s="56"/>
      <c r="S742" s="54"/>
      <c r="T742" s="54"/>
      <c r="U742" s="54"/>
    </row>
    <row r="743" ht="12.75" customHeight="1">
      <c r="A743" s="54"/>
      <c r="B743" s="54"/>
      <c r="C743" s="54"/>
      <c r="D743" s="54"/>
      <c r="E743" s="54"/>
      <c r="F743" s="54"/>
      <c r="G743" s="54"/>
      <c r="H743" s="54"/>
      <c r="I743" s="54"/>
      <c r="J743" s="54"/>
      <c r="K743" s="54"/>
      <c r="L743" s="54"/>
      <c r="M743" s="56"/>
      <c r="N743" s="56"/>
      <c r="O743" s="54"/>
      <c r="P743" s="57"/>
      <c r="Q743" s="54"/>
      <c r="R743" s="56"/>
      <c r="S743" s="54"/>
      <c r="T743" s="54"/>
      <c r="U743" s="54"/>
    </row>
    <row r="744" ht="12.75" customHeight="1">
      <c r="A744" s="54"/>
      <c r="B744" s="54"/>
      <c r="C744" s="54"/>
      <c r="D744" s="54"/>
      <c r="E744" s="54"/>
      <c r="F744" s="54"/>
      <c r="G744" s="54"/>
      <c r="H744" s="54"/>
      <c r="I744" s="54"/>
      <c r="J744" s="54"/>
      <c r="K744" s="54"/>
      <c r="L744" s="54"/>
      <c r="M744" s="56"/>
      <c r="N744" s="56"/>
      <c r="O744" s="54"/>
      <c r="P744" s="57"/>
      <c r="Q744" s="54"/>
      <c r="R744" s="56"/>
      <c r="S744" s="54"/>
      <c r="T744" s="54"/>
      <c r="U744" s="54"/>
    </row>
    <row r="745" ht="12.75" customHeight="1">
      <c r="A745" s="54"/>
      <c r="B745" s="54"/>
      <c r="C745" s="54"/>
      <c r="D745" s="54"/>
      <c r="E745" s="54"/>
      <c r="F745" s="54"/>
      <c r="G745" s="54"/>
      <c r="H745" s="54"/>
      <c r="I745" s="54"/>
      <c r="J745" s="54"/>
      <c r="K745" s="54"/>
      <c r="L745" s="54"/>
      <c r="M745" s="56"/>
      <c r="N745" s="56"/>
      <c r="O745" s="54"/>
      <c r="P745" s="57"/>
      <c r="Q745" s="54"/>
      <c r="R745" s="56"/>
      <c r="S745" s="54"/>
      <c r="T745" s="54"/>
      <c r="U745" s="54"/>
    </row>
    <row r="746" ht="12.75" customHeight="1">
      <c r="A746" s="54"/>
      <c r="B746" s="54"/>
      <c r="C746" s="54"/>
      <c r="D746" s="54"/>
      <c r="E746" s="54"/>
      <c r="F746" s="54"/>
      <c r="G746" s="54"/>
      <c r="H746" s="54"/>
      <c r="I746" s="54"/>
      <c r="J746" s="54"/>
      <c r="K746" s="54"/>
      <c r="L746" s="54"/>
      <c r="M746" s="56"/>
      <c r="N746" s="56"/>
      <c r="O746" s="54"/>
      <c r="P746" s="57"/>
      <c r="Q746" s="54"/>
      <c r="R746" s="56"/>
      <c r="S746" s="54"/>
      <c r="T746" s="54"/>
      <c r="U746" s="54"/>
    </row>
    <row r="747" ht="12.75" customHeight="1">
      <c r="A747" s="54"/>
      <c r="B747" s="54"/>
      <c r="C747" s="54"/>
      <c r="D747" s="54"/>
      <c r="E747" s="54"/>
      <c r="F747" s="54"/>
      <c r="G747" s="54"/>
      <c r="H747" s="54"/>
      <c r="I747" s="54"/>
      <c r="J747" s="54"/>
      <c r="K747" s="54"/>
      <c r="L747" s="54"/>
      <c r="M747" s="56"/>
      <c r="N747" s="56"/>
      <c r="O747" s="54"/>
      <c r="P747" s="57"/>
      <c r="Q747" s="54"/>
      <c r="R747" s="56"/>
      <c r="S747" s="54"/>
      <c r="T747" s="54"/>
      <c r="U747" s="54"/>
    </row>
    <row r="748" ht="12.75" customHeight="1">
      <c r="A748" s="54"/>
      <c r="B748" s="54"/>
      <c r="C748" s="54"/>
      <c r="D748" s="54"/>
      <c r="E748" s="54"/>
      <c r="F748" s="54"/>
      <c r="G748" s="54"/>
      <c r="H748" s="54"/>
      <c r="I748" s="54"/>
      <c r="J748" s="54"/>
      <c r="K748" s="54"/>
      <c r="L748" s="54"/>
      <c r="M748" s="56"/>
      <c r="N748" s="56"/>
      <c r="O748" s="54"/>
      <c r="P748" s="57"/>
      <c r="Q748" s="54"/>
      <c r="R748" s="56"/>
      <c r="S748" s="54"/>
      <c r="T748" s="54"/>
      <c r="U748" s="54"/>
    </row>
    <row r="749" ht="12.75" customHeight="1">
      <c r="A749" s="54"/>
      <c r="B749" s="54"/>
      <c r="C749" s="54"/>
      <c r="D749" s="54"/>
      <c r="E749" s="54"/>
      <c r="F749" s="54"/>
      <c r="G749" s="54"/>
      <c r="H749" s="54"/>
      <c r="I749" s="54"/>
      <c r="J749" s="54"/>
      <c r="K749" s="54"/>
      <c r="L749" s="54"/>
      <c r="M749" s="56"/>
      <c r="N749" s="56"/>
      <c r="O749" s="54"/>
      <c r="P749" s="57"/>
      <c r="Q749" s="54"/>
      <c r="R749" s="56"/>
      <c r="S749" s="54"/>
      <c r="T749" s="54"/>
      <c r="U749" s="54"/>
    </row>
    <row r="750" ht="12.75" customHeight="1">
      <c r="A750" s="54"/>
      <c r="B750" s="54"/>
      <c r="C750" s="54"/>
      <c r="D750" s="54"/>
      <c r="E750" s="54"/>
      <c r="F750" s="54"/>
      <c r="G750" s="54"/>
      <c r="H750" s="54"/>
      <c r="I750" s="54"/>
      <c r="J750" s="54"/>
      <c r="K750" s="54"/>
      <c r="L750" s="54"/>
      <c r="M750" s="56"/>
      <c r="N750" s="56"/>
      <c r="O750" s="54"/>
      <c r="P750" s="57"/>
      <c r="Q750" s="54"/>
      <c r="R750" s="56"/>
      <c r="S750" s="54"/>
      <c r="T750" s="54"/>
      <c r="U750" s="54"/>
    </row>
    <row r="751" ht="12.75" customHeight="1">
      <c r="A751" s="54"/>
      <c r="B751" s="54"/>
      <c r="C751" s="54"/>
      <c r="D751" s="54"/>
      <c r="E751" s="54"/>
      <c r="F751" s="54"/>
      <c r="G751" s="54"/>
      <c r="H751" s="54"/>
      <c r="I751" s="54"/>
      <c r="J751" s="54"/>
      <c r="K751" s="54"/>
      <c r="L751" s="54"/>
      <c r="M751" s="56"/>
      <c r="N751" s="56"/>
      <c r="O751" s="54"/>
      <c r="P751" s="57"/>
      <c r="Q751" s="54"/>
      <c r="R751" s="56"/>
      <c r="S751" s="54"/>
      <c r="T751" s="54"/>
      <c r="U751" s="54"/>
    </row>
    <row r="752" ht="12.75" customHeight="1">
      <c r="A752" s="54"/>
      <c r="B752" s="54"/>
      <c r="C752" s="54"/>
      <c r="D752" s="54"/>
      <c r="E752" s="54"/>
      <c r="F752" s="54"/>
      <c r="G752" s="54"/>
      <c r="H752" s="54"/>
      <c r="I752" s="54"/>
      <c r="J752" s="54"/>
      <c r="K752" s="54"/>
      <c r="L752" s="54"/>
      <c r="M752" s="56"/>
      <c r="N752" s="56"/>
      <c r="O752" s="54"/>
      <c r="P752" s="57"/>
      <c r="Q752" s="54"/>
      <c r="R752" s="56"/>
      <c r="S752" s="54"/>
      <c r="T752" s="54"/>
      <c r="U752" s="54"/>
    </row>
    <row r="753" ht="12.75" customHeight="1">
      <c r="A753" s="54"/>
      <c r="B753" s="54"/>
      <c r="C753" s="54"/>
      <c r="D753" s="54"/>
      <c r="E753" s="54"/>
      <c r="F753" s="54"/>
      <c r="G753" s="54"/>
      <c r="H753" s="54"/>
      <c r="I753" s="54"/>
      <c r="J753" s="54"/>
      <c r="K753" s="54"/>
      <c r="L753" s="54"/>
      <c r="M753" s="56"/>
      <c r="N753" s="56"/>
      <c r="O753" s="54"/>
      <c r="P753" s="57"/>
      <c r="Q753" s="54"/>
      <c r="R753" s="56"/>
      <c r="S753" s="54"/>
      <c r="T753" s="54"/>
      <c r="U753" s="54"/>
    </row>
    <row r="754" ht="12.75" customHeight="1">
      <c r="A754" s="54"/>
      <c r="B754" s="54"/>
      <c r="C754" s="54"/>
      <c r="D754" s="54"/>
      <c r="E754" s="54"/>
      <c r="F754" s="54"/>
      <c r="G754" s="54"/>
      <c r="H754" s="54"/>
      <c r="I754" s="54"/>
      <c r="J754" s="54"/>
      <c r="K754" s="54"/>
      <c r="L754" s="54"/>
      <c r="M754" s="56"/>
      <c r="N754" s="56"/>
      <c r="O754" s="54"/>
      <c r="P754" s="57"/>
      <c r="Q754" s="54"/>
      <c r="R754" s="56"/>
      <c r="S754" s="54"/>
      <c r="T754" s="54"/>
      <c r="U754" s="54"/>
    </row>
    <row r="755" ht="12.75" customHeight="1">
      <c r="A755" s="54"/>
      <c r="B755" s="54"/>
      <c r="C755" s="54"/>
      <c r="D755" s="54"/>
      <c r="E755" s="54"/>
      <c r="F755" s="54"/>
      <c r="G755" s="54"/>
      <c r="H755" s="54"/>
      <c r="I755" s="54"/>
      <c r="J755" s="54"/>
      <c r="K755" s="54"/>
      <c r="L755" s="54"/>
      <c r="M755" s="56"/>
      <c r="N755" s="56"/>
      <c r="O755" s="54"/>
      <c r="P755" s="57"/>
      <c r="Q755" s="54"/>
      <c r="R755" s="56"/>
      <c r="S755" s="54"/>
      <c r="T755" s="54"/>
      <c r="U755" s="54"/>
    </row>
    <row r="756" ht="12.75" customHeight="1">
      <c r="A756" s="54"/>
      <c r="B756" s="54"/>
      <c r="C756" s="54"/>
      <c r="D756" s="54"/>
      <c r="E756" s="54"/>
      <c r="F756" s="54"/>
      <c r="G756" s="54"/>
      <c r="H756" s="54"/>
      <c r="I756" s="54"/>
      <c r="J756" s="54"/>
      <c r="K756" s="54"/>
      <c r="L756" s="54"/>
      <c r="M756" s="56"/>
      <c r="N756" s="56"/>
      <c r="O756" s="54"/>
      <c r="P756" s="57"/>
      <c r="Q756" s="54"/>
      <c r="R756" s="56"/>
      <c r="S756" s="54"/>
      <c r="T756" s="54"/>
      <c r="U756" s="54"/>
    </row>
    <row r="757" ht="12.75" customHeight="1">
      <c r="A757" s="54"/>
      <c r="B757" s="54"/>
      <c r="C757" s="54"/>
      <c r="D757" s="54"/>
      <c r="E757" s="54"/>
      <c r="F757" s="54"/>
      <c r="G757" s="54"/>
      <c r="H757" s="54"/>
      <c r="I757" s="54"/>
      <c r="J757" s="54"/>
      <c r="K757" s="54"/>
      <c r="L757" s="54"/>
      <c r="M757" s="56"/>
      <c r="N757" s="56"/>
      <c r="O757" s="54"/>
      <c r="P757" s="57"/>
      <c r="Q757" s="54"/>
      <c r="R757" s="56"/>
      <c r="S757" s="54"/>
      <c r="T757" s="54"/>
      <c r="U757" s="54"/>
    </row>
    <row r="758" ht="12.75" customHeight="1">
      <c r="A758" s="54"/>
      <c r="B758" s="54"/>
      <c r="C758" s="54"/>
      <c r="D758" s="54"/>
      <c r="E758" s="54"/>
      <c r="F758" s="54"/>
      <c r="G758" s="54"/>
      <c r="H758" s="54"/>
      <c r="I758" s="54"/>
      <c r="J758" s="54"/>
      <c r="K758" s="54"/>
      <c r="L758" s="54"/>
      <c r="M758" s="56"/>
      <c r="N758" s="56"/>
      <c r="O758" s="54"/>
      <c r="P758" s="57"/>
      <c r="Q758" s="54"/>
      <c r="R758" s="56"/>
      <c r="S758" s="54"/>
      <c r="T758" s="54"/>
      <c r="U758" s="54"/>
    </row>
    <row r="759" ht="12.75" customHeight="1">
      <c r="A759" s="54"/>
      <c r="B759" s="54"/>
      <c r="C759" s="54"/>
      <c r="D759" s="54"/>
      <c r="E759" s="54"/>
      <c r="F759" s="54"/>
      <c r="G759" s="54"/>
      <c r="H759" s="54"/>
      <c r="I759" s="54"/>
      <c r="J759" s="54"/>
      <c r="K759" s="54"/>
      <c r="L759" s="54"/>
      <c r="M759" s="56"/>
      <c r="N759" s="56"/>
      <c r="O759" s="54"/>
      <c r="P759" s="57"/>
      <c r="Q759" s="54"/>
      <c r="R759" s="56"/>
      <c r="S759" s="54"/>
      <c r="T759" s="54"/>
      <c r="U759" s="54"/>
    </row>
    <row r="760" ht="12.75" customHeight="1">
      <c r="A760" s="54"/>
      <c r="B760" s="54"/>
      <c r="C760" s="54"/>
      <c r="D760" s="54"/>
      <c r="E760" s="54"/>
      <c r="F760" s="54"/>
      <c r="G760" s="54"/>
      <c r="H760" s="54"/>
      <c r="I760" s="54"/>
      <c r="J760" s="54"/>
      <c r="K760" s="54"/>
      <c r="L760" s="54"/>
      <c r="M760" s="56"/>
      <c r="N760" s="56"/>
      <c r="O760" s="54"/>
      <c r="P760" s="57"/>
      <c r="Q760" s="54"/>
      <c r="R760" s="56"/>
      <c r="S760" s="54"/>
      <c r="T760" s="54"/>
      <c r="U760" s="54"/>
    </row>
    <row r="761" ht="12.75" customHeight="1">
      <c r="A761" s="54"/>
      <c r="B761" s="54"/>
      <c r="C761" s="54"/>
      <c r="D761" s="54"/>
      <c r="E761" s="54"/>
      <c r="F761" s="54"/>
      <c r="G761" s="54"/>
      <c r="H761" s="54"/>
      <c r="I761" s="54"/>
      <c r="J761" s="54"/>
      <c r="K761" s="54"/>
      <c r="L761" s="54"/>
      <c r="M761" s="56"/>
      <c r="N761" s="56"/>
      <c r="O761" s="54"/>
      <c r="P761" s="57"/>
      <c r="Q761" s="54"/>
      <c r="R761" s="56"/>
      <c r="S761" s="54"/>
      <c r="T761" s="54"/>
      <c r="U761" s="54"/>
    </row>
    <row r="762" ht="12.75" customHeight="1">
      <c r="A762" s="54"/>
      <c r="B762" s="54"/>
      <c r="C762" s="54"/>
      <c r="D762" s="54"/>
      <c r="E762" s="54"/>
      <c r="F762" s="54"/>
      <c r="G762" s="54"/>
      <c r="H762" s="54"/>
      <c r="I762" s="54"/>
      <c r="J762" s="54"/>
      <c r="K762" s="54"/>
      <c r="L762" s="54"/>
      <c r="M762" s="56"/>
      <c r="N762" s="56"/>
      <c r="O762" s="54"/>
      <c r="P762" s="57"/>
      <c r="Q762" s="54"/>
      <c r="R762" s="56"/>
      <c r="S762" s="54"/>
      <c r="T762" s="54"/>
      <c r="U762" s="54"/>
    </row>
    <row r="763" ht="12.75" customHeight="1">
      <c r="A763" s="54"/>
      <c r="B763" s="54"/>
      <c r="C763" s="54"/>
      <c r="D763" s="54"/>
      <c r="E763" s="54"/>
      <c r="F763" s="54"/>
      <c r="G763" s="54"/>
      <c r="H763" s="54"/>
      <c r="I763" s="54"/>
      <c r="J763" s="54"/>
      <c r="K763" s="54"/>
      <c r="L763" s="54"/>
      <c r="M763" s="56"/>
      <c r="N763" s="56"/>
      <c r="O763" s="54"/>
      <c r="P763" s="57"/>
      <c r="Q763" s="54"/>
      <c r="R763" s="56"/>
      <c r="S763" s="54"/>
      <c r="T763" s="54"/>
      <c r="U763" s="54"/>
    </row>
    <row r="764" ht="12.75" customHeight="1">
      <c r="A764" s="54"/>
      <c r="B764" s="54"/>
      <c r="C764" s="54"/>
      <c r="D764" s="54"/>
      <c r="E764" s="54"/>
      <c r="F764" s="54"/>
      <c r="G764" s="54"/>
      <c r="H764" s="54"/>
      <c r="I764" s="54"/>
      <c r="J764" s="54"/>
      <c r="K764" s="54"/>
      <c r="L764" s="54"/>
      <c r="M764" s="56"/>
      <c r="N764" s="56"/>
      <c r="O764" s="54"/>
      <c r="P764" s="57"/>
      <c r="Q764" s="54"/>
      <c r="R764" s="56"/>
      <c r="S764" s="54"/>
      <c r="T764" s="54"/>
      <c r="U764" s="54"/>
    </row>
    <row r="765" ht="12.75" customHeight="1">
      <c r="A765" s="54"/>
      <c r="B765" s="54"/>
      <c r="C765" s="54"/>
      <c r="D765" s="54"/>
      <c r="E765" s="54"/>
      <c r="F765" s="54"/>
      <c r="G765" s="54"/>
      <c r="H765" s="54"/>
      <c r="I765" s="54"/>
      <c r="J765" s="54"/>
      <c r="K765" s="54"/>
      <c r="L765" s="54"/>
      <c r="M765" s="56"/>
      <c r="N765" s="56"/>
      <c r="O765" s="54"/>
      <c r="P765" s="57"/>
      <c r="Q765" s="54"/>
      <c r="R765" s="56"/>
      <c r="S765" s="54"/>
      <c r="T765" s="54"/>
      <c r="U765" s="54"/>
    </row>
    <row r="766" ht="12.75" customHeight="1">
      <c r="A766" s="54"/>
      <c r="B766" s="54"/>
      <c r="C766" s="54"/>
      <c r="D766" s="54"/>
      <c r="E766" s="54"/>
      <c r="F766" s="54"/>
      <c r="G766" s="54"/>
      <c r="H766" s="54"/>
      <c r="I766" s="54"/>
      <c r="J766" s="54"/>
      <c r="K766" s="54"/>
      <c r="L766" s="54"/>
      <c r="M766" s="56"/>
      <c r="N766" s="56"/>
      <c r="O766" s="54"/>
      <c r="P766" s="57"/>
      <c r="Q766" s="54"/>
      <c r="R766" s="56"/>
      <c r="S766" s="54"/>
      <c r="T766" s="54"/>
      <c r="U766" s="54"/>
    </row>
    <row r="767" ht="12.75" customHeight="1">
      <c r="A767" s="54"/>
      <c r="B767" s="54"/>
      <c r="C767" s="54"/>
      <c r="D767" s="54"/>
      <c r="E767" s="54"/>
      <c r="F767" s="54"/>
      <c r="G767" s="54"/>
      <c r="H767" s="54"/>
      <c r="I767" s="54"/>
      <c r="J767" s="54"/>
      <c r="K767" s="54"/>
      <c r="L767" s="54"/>
      <c r="M767" s="56"/>
      <c r="N767" s="56"/>
      <c r="O767" s="54"/>
      <c r="P767" s="57"/>
      <c r="Q767" s="54"/>
      <c r="R767" s="56"/>
      <c r="S767" s="54"/>
      <c r="T767" s="54"/>
      <c r="U767" s="54"/>
    </row>
    <row r="768" ht="12.75" customHeight="1">
      <c r="A768" s="54"/>
      <c r="B768" s="54"/>
      <c r="C768" s="54"/>
      <c r="D768" s="54"/>
      <c r="E768" s="54"/>
      <c r="F768" s="54"/>
      <c r="G768" s="54"/>
      <c r="H768" s="54"/>
      <c r="I768" s="54"/>
      <c r="J768" s="54"/>
      <c r="K768" s="54"/>
      <c r="L768" s="54"/>
      <c r="M768" s="56"/>
      <c r="N768" s="56"/>
      <c r="O768" s="54"/>
      <c r="P768" s="57"/>
      <c r="Q768" s="54"/>
      <c r="R768" s="56"/>
      <c r="S768" s="54"/>
      <c r="T768" s="54"/>
      <c r="U768" s="54"/>
    </row>
    <row r="769" ht="12.75" customHeight="1">
      <c r="A769" s="54"/>
      <c r="B769" s="54"/>
      <c r="C769" s="54"/>
      <c r="D769" s="54"/>
      <c r="E769" s="54"/>
      <c r="F769" s="54"/>
      <c r="G769" s="54"/>
      <c r="H769" s="54"/>
      <c r="I769" s="54"/>
      <c r="J769" s="54"/>
      <c r="K769" s="54"/>
      <c r="L769" s="54"/>
      <c r="M769" s="56"/>
      <c r="N769" s="56"/>
      <c r="O769" s="54"/>
      <c r="P769" s="57"/>
      <c r="Q769" s="54"/>
      <c r="R769" s="56"/>
      <c r="S769" s="54"/>
      <c r="T769" s="54"/>
      <c r="U769" s="54"/>
    </row>
    <row r="770" ht="12.75" customHeight="1">
      <c r="A770" s="54"/>
      <c r="B770" s="54"/>
      <c r="C770" s="54"/>
      <c r="D770" s="54"/>
      <c r="E770" s="54"/>
      <c r="F770" s="54"/>
      <c r="G770" s="54"/>
      <c r="H770" s="54"/>
      <c r="I770" s="54"/>
      <c r="J770" s="54"/>
      <c r="K770" s="54"/>
      <c r="L770" s="54"/>
      <c r="M770" s="56"/>
      <c r="N770" s="56"/>
      <c r="O770" s="54"/>
      <c r="P770" s="57"/>
      <c r="Q770" s="54"/>
      <c r="R770" s="56"/>
      <c r="S770" s="54"/>
      <c r="T770" s="54"/>
      <c r="U770" s="54"/>
    </row>
    <row r="771" ht="12.75" customHeight="1">
      <c r="A771" s="54"/>
      <c r="B771" s="54"/>
      <c r="C771" s="54"/>
      <c r="D771" s="54"/>
      <c r="E771" s="54"/>
      <c r="F771" s="54"/>
      <c r="G771" s="54"/>
      <c r="H771" s="54"/>
      <c r="I771" s="54"/>
      <c r="J771" s="54"/>
      <c r="K771" s="54"/>
      <c r="L771" s="54"/>
      <c r="M771" s="56"/>
      <c r="N771" s="56"/>
      <c r="O771" s="54"/>
      <c r="P771" s="57"/>
      <c r="Q771" s="54"/>
      <c r="R771" s="56"/>
      <c r="S771" s="54"/>
      <c r="T771" s="54"/>
      <c r="U771" s="54"/>
    </row>
    <row r="772" ht="12.75" customHeight="1">
      <c r="A772" s="54"/>
      <c r="B772" s="54"/>
      <c r="C772" s="54"/>
      <c r="D772" s="54"/>
      <c r="E772" s="54"/>
      <c r="F772" s="54"/>
      <c r="G772" s="54"/>
      <c r="H772" s="54"/>
      <c r="I772" s="54"/>
      <c r="J772" s="54"/>
      <c r="K772" s="54"/>
      <c r="L772" s="54"/>
      <c r="M772" s="56"/>
      <c r="N772" s="56"/>
      <c r="O772" s="54"/>
      <c r="P772" s="57"/>
      <c r="Q772" s="54"/>
      <c r="R772" s="56"/>
      <c r="S772" s="54"/>
      <c r="T772" s="54"/>
      <c r="U772" s="54"/>
    </row>
    <row r="773" ht="12.75" customHeight="1">
      <c r="A773" s="54"/>
      <c r="B773" s="54"/>
      <c r="C773" s="54"/>
      <c r="D773" s="54"/>
      <c r="E773" s="54"/>
      <c r="F773" s="54"/>
      <c r="G773" s="54"/>
      <c r="H773" s="54"/>
      <c r="I773" s="54"/>
      <c r="J773" s="54"/>
      <c r="K773" s="54"/>
      <c r="L773" s="54"/>
      <c r="M773" s="56"/>
      <c r="N773" s="56"/>
      <c r="O773" s="54"/>
      <c r="P773" s="57"/>
      <c r="Q773" s="54"/>
      <c r="R773" s="56"/>
      <c r="S773" s="54"/>
      <c r="T773" s="54"/>
      <c r="U773" s="54"/>
    </row>
    <row r="774" ht="12.75" customHeight="1">
      <c r="A774" s="54"/>
      <c r="B774" s="54"/>
      <c r="C774" s="54"/>
      <c r="D774" s="54"/>
      <c r="E774" s="54"/>
      <c r="F774" s="54"/>
      <c r="G774" s="54"/>
      <c r="H774" s="54"/>
      <c r="I774" s="54"/>
      <c r="J774" s="54"/>
      <c r="K774" s="54"/>
      <c r="L774" s="54"/>
      <c r="M774" s="56"/>
      <c r="N774" s="56"/>
      <c r="O774" s="54"/>
      <c r="P774" s="57"/>
      <c r="Q774" s="54"/>
      <c r="R774" s="56"/>
      <c r="S774" s="54"/>
      <c r="T774" s="54"/>
      <c r="U774" s="54"/>
    </row>
    <row r="775" ht="12.75" customHeight="1">
      <c r="A775" s="54"/>
      <c r="B775" s="54"/>
      <c r="C775" s="54"/>
      <c r="D775" s="54"/>
      <c r="E775" s="54"/>
      <c r="F775" s="54"/>
      <c r="G775" s="54"/>
      <c r="H775" s="54"/>
      <c r="I775" s="54"/>
      <c r="J775" s="54"/>
      <c r="K775" s="54"/>
      <c r="L775" s="54"/>
      <c r="M775" s="56"/>
      <c r="N775" s="56"/>
      <c r="O775" s="54"/>
      <c r="P775" s="57"/>
      <c r="Q775" s="54"/>
      <c r="R775" s="56"/>
      <c r="S775" s="54"/>
      <c r="T775" s="54"/>
      <c r="U775" s="54"/>
    </row>
    <row r="776" ht="12.75" customHeight="1">
      <c r="A776" s="54"/>
      <c r="B776" s="54"/>
      <c r="C776" s="54"/>
      <c r="D776" s="54"/>
      <c r="E776" s="54"/>
      <c r="F776" s="54"/>
      <c r="G776" s="54"/>
      <c r="H776" s="54"/>
      <c r="I776" s="54"/>
      <c r="J776" s="54"/>
      <c r="K776" s="54"/>
      <c r="L776" s="54"/>
      <c r="M776" s="56"/>
      <c r="N776" s="56"/>
      <c r="O776" s="54"/>
      <c r="P776" s="57"/>
      <c r="Q776" s="54"/>
      <c r="R776" s="56"/>
      <c r="S776" s="54"/>
      <c r="T776" s="54"/>
      <c r="U776" s="54"/>
    </row>
    <row r="777" ht="12.75" customHeight="1">
      <c r="A777" s="54"/>
      <c r="B777" s="54"/>
      <c r="C777" s="54"/>
      <c r="D777" s="54"/>
      <c r="E777" s="54"/>
      <c r="F777" s="54"/>
      <c r="G777" s="54"/>
      <c r="H777" s="54"/>
      <c r="I777" s="54"/>
      <c r="J777" s="54"/>
      <c r="K777" s="54"/>
      <c r="L777" s="54"/>
      <c r="M777" s="56"/>
      <c r="N777" s="56"/>
      <c r="O777" s="54"/>
      <c r="P777" s="57"/>
      <c r="Q777" s="54"/>
      <c r="R777" s="56"/>
      <c r="S777" s="54"/>
      <c r="T777" s="54"/>
      <c r="U777" s="54"/>
    </row>
    <row r="778" ht="12.75" customHeight="1">
      <c r="A778" s="54"/>
      <c r="B778" s="54"/>
      <c r="C778" s="54"/>
      <c r="D778" s="54"/>
      <c r="E778" s="54"/>
      <c r="F778" s="54"/>
      <c r="G778" s="54"/>
      <c r="H778" s="54"/>
      <c r="I778" s="54"/>
      <c r="J778" s="54"/>
      <c r="K778" s="54"/>
      <c r="L778" s="54"/>
      <c r="M778" s="56"/>
      <c r="N778" s="56"/>
      <c r="O778" s="54"/>
      <c r="P778" s="57"/>
      <c r="Q778" s="54"/>
      <c r="R778" s="56"/>
      <c r="S778" s="54"/>
      <c r="T778" s="54"/>
      <c r="U778" s="54"/>
    </row>
    <row r="779" ht="12.75" customHeight="1">
      <c r="A779" s="54"/>
      <c r="B779" s="54"/>
      <c r="C779" s="54"/>
      <c r="D779" s="54"/>
      <c r="E779" s="54"/>
      <c r="F779" s="54"/>
      <c r="G779" s="54"/>
      <c r="H779" s="54"/>
      <c r="I779" s="54"/>
      <c r="J779" s="54"/>
      <c r="K779" s="54"/>
      <c r="L779" s="54"/>
      <c r="M779" s="56"/>
      <c r="N779" s="56"/>
      <c r="O779" s="54"/>
      <c r="P779" s="57"/>
      <c r="Q779" s="54"/>
      <c r="R779" s="56"/>
      <c r="S779" s="54"/>
      <c r="T779" s="54"/>
      <c r="U779" s="54"/>
    </row>
    <row r="780" ht="12.75" customHeight="1">
      <c r="A780" s="54"/>
      <c r="B780" s="54"/>
      <c r="C780" s="54"/>
      <c r="D780" s="54"/>
      <c r="E780" s="54"/>
      <c r="F780" s="54"/>
      <c r="G780" s="54"/>
      <c r="H780" s="54"/>
      <c r="I780" s="54"/>
      <c r="J780" s="54"/>
      <c r="K780" s="54"/>
      <c r="L780" s="54"/>
      <c r="M780" s="56"/>
      <c r="N780" s="56"/>
      <c r="O780" s="54"/>
      <c r="P780" s="57"/>
      <c r="Q780" s="54"/>
      <c r="R780" s="56"/>
      <c r="S780" s="54"/>
      <c r="T780" s="54"/>
      <c r="U780" s="54"/>
    </row>
    <row r="781" ht="12.75" customHeight="1">
      <c r="A781" s="54"/>
      <c r="B781" s="54"/>
      <c r="C781" s="54"/>
      <c r="D781" s="54"/>
      <c r="E781" s="54"/>
      <c r="F781" s="54"/>
      <c r="G781" s="54"/>
      <c r="H781" s="54"/>
      <c r="I781" s="54"/>
      <c r="J781" s="54"/>
      <c r="K781" s="54"/>
      <c r="L781" s="54"/>
      <c r="M781" s="56"/>
      <c r="N781" s="56"/>
      <c r="O781" s="54"/>
      <c r="P781" s="57"/>
      <c r="Q781" s="54"/>
      <c r="R781" s="56"/>
      <c r="S781" s="54"/>
      <c r="T781" s="54"/>
      <c r="U781" s="54"/>
    </row>
    <row r="782" ht="12.75" customHeight="1">
      <c r="A782" s="54"/>
      <c r="B782" s="54"/>
      <c r="C782" s="54"/>
      <c r="D782" s="54"/>
      <c r="E782" s="54"/>
      <c r="F782" s="54"/>
      <c r="G782" s="54"/>
      <c r="H782" s="54"/>
      <c r="I782" s="54"/>
      <c r="J782" s="54"/>
      <c r="K782" s="54"/>
      <c r="L782" s="54"/>
      <c r="M782" s="56"/>
      <c r="N782" s="56"/>
      <c r="O782" s="54"/>
      <c r="P782" s="57"/>
      <c r="Q782" s="54"/>
      <c r="R782" s="56"/>
      <c r="S782" s="54"/>
      <c r="T782" s="54"/>
      <c r="U782" s="54"/>
    </row>
    <row r="783" ht="12.75" customHeight="1">
      <c r="A783" s="54"/>
      <c r="B783" s="54"/>
      <c r="C783" s="54"/>
      <c r="D783" s="54"/>
      <c r="E783" s="54"/>
      <c r="F783" s="54"/>
      <c r="G783" s="54"/>
      <c r="H783" s="54"/>
      <c r="I783" s="54"/>
      <c r="J783" s="54"/>
      <c r="K783" s="54"/>
      <c r="L783" s="54"/>
      <c r="M783" s="56"/>
      <c r="N783" s="56"/>
      <c r="O783" s="54"/>
      <c r="P783" s="57"/>
      <c r="Q783" s="54"/>
      <c r="R783" s="56"/>
      <c r="S783" s="54"/>
      <c r="T783" s="54"/>
      <c r="U783" s="54"/>
    </row>
    <row r="784" ht="12.75" customHeight="1">
      <c r="A784" s="54"/>
      <c r="B784" s="54"/>
      <c r="C784" s="54"/>
      <c r="D784" s="54"/>
      <c r="E784" s="54"/>
      <c r="F784" s="54"/>
      <c r="G784" s="54"/>
      <c r="H784" s="54"/>
      <c r="I784" s="54"/>
      <c r="J784" s="54"/>
      <c r="K784" s="54"/>
      <c r="L784" s="54"/>
      <c r="M784" s="56"/>
      <c r="N784" s="56"/>
      <c r="O784" s="54"/>
      <c r="P784" s="57"/>
      <c r="Q784" s="54"/>
      <c r="R784" s="56"/>
      <c r="S784" s="54"/>
      <c r="T784" s="54"/>
      <c r="U784" s="54"/>
    </row>
    <row r="785" ht="12.75" customHeight="1">
      <c r="A785" s="54"/>
      <c r="B785" s="54"/>
      <c r="C785" s="54"/>
      <c r="D785" s="54"/>
      <c r="E785" s="54"/>
      <c r="F785" s="54"/>
      <c r="G785" s="54"/>
      <c r="H785" s="54"/>
      <c r="I785" s="54"/>
      <c r="J785" s="54"/>
      <c r="K785" s="54"/>
      <c r="L785" s="54"/>
      <c r="M785" s="56"/>
      <c r="N785" s="56"/>
      <c r="O785" s="54"/>
      <c r="P785" s="57"/>
      <c r="Q785" s="54"/>
      <c r="R785" s="56"/>
      <c r="S785" s="54"/>
      <c r="T785" s="54"/>
      <c r="U785" s="54"/>
    </row>
    <row r="786" ht="12.75" customHeight="1">
      <c r="A786" s="54"/>
      <c r="B786" s="54"/>
      <c r="C786" s="54"/>
      <c r="D786" s="54"/>
      <c r="E786" s="54"/>
      <c r="F786" s="54"/>
      <c r="G786" s="54"/>
      <c r="H786" s="54"/>
      <c r="I786" s="54"/>
      <c r="J786" s="54"/>
      <c r="K786" s="54"/>
      <c r="L786" s="54"/>
      <c r="M786" s="56"/>
      <c r="N786" s="56"/>
      <c r="O786" s="54"/>
      <c r="P786" s="57"/>
      <c r="Q786" s="54"/>
      <c r="R786" s="56"/>
      <c r="S786" s="54"/>
      <c r="T786" s="54"/>
      <c r="U786" s="54"/>
    </row>
    <row r="787" ht="12.75" customHeight="1">
      <c r="A787" s="54"/>
      <c r="B787" s="54"/>
      <c r="C787" s="54"/>
      <c r="D787" s="54"/>
      <c r="E787" s="54"/>
      <c r="F787" s="54"/>
      <c r="G787" s="54"/>
      <c r="H787" s="54"/>
      <c r="I787" s="54"/>
      <c r="J787" s="54"/>
      <c r="K787" s="54"/>
      <c r="L787" s="54"/>
      <c r="M787" s="56"/>
      <c r="N787" s="56"/>
      <c r="O787" s="54"/>
      <c r="P787" s="57"/>
      <c r="Q787" s="54"/>
      <c r="R787" s="56"/>
      <c r="S787" s="54"/>
      <c r="T787" s="54"/>
      <c r="U787" s="54"/>
    </row>
    <row r="788" ht="12.75" customHeight="1">
      <c r="A788" s="54"/>
      <c r="B788" s="54"/>
      <c r="C788" s="54"/>
      <c r="D788" s="54"/>
      <c r="E788" s="54"/>
      <c r="F788" s="54"/>
      <c r="G788" s="54"/>
      <c r="H788" s="54"/>
      <c r="I788" s="54"/>
      <c r="J788" s="54"/>
      <c r="K788" s="54"/>
      <c r="L788" s="54"/>
      <c r="M788" s="56"/>
      <c r="N788" s="56"/>
      <c r="O788" s="54"/>
      <c r="P788" s="57"/>
      <c r="Q788" s="54"/>
      <c r="R788" s="56"/>
      <c r="S788" s="54"/>
      <c r="T788" s="54"/>
      <c r="U788" s="54"/>
    </row>
    <row r="789" ht="12.75" customHeight="1">
      <c r="A789" s="54"/>
      <c r="B789" s="54"/>
      <c r="C789" s="54"/>
      <c r="D789" s="54"/>
      <c r="E789" s="54"/>
      <c r="F789" s="54"/>
      <c r="G789" s="54"/>
      <c r="H789" s="54"/>
      <c r="I789" s="54"/>
      <c r="J789" s="54"/>
      <c r="K789" s="54"/>
      <c r="L789" s="54"/>
      <c r="M789" s="56"/>
      <c r="N789" s="56"/>
      <c r="O789" s="54"/>
      <c r="P789" s="57"/>
      <c r="Q789" s="54"/>
      <c r="R789" s="56"/>
      <c r="S789" s="54"/>
      <c r="T789" s="54"/>
      <c r="U789" s="54"/>
    </row>
    <row r="790" ht="12.75" customHeight="1">
      <c r="A790" s="54"/>
      <c r="B790" s="54"/>
      <c r="C790" s="54"/>
      <c r="D790" s="54"/>
      <c r="E790" s="54"/>
      <c r="F790" s="54"/>
      <c r="G790" s="54"/>
      <c r="H790" s="54"/>
      <c r="I790" s="54"/>
      <c r="J790" s="54"/>
      <c r="K790" s="54"/>
      <c r="L790" s="54"/>
      <c r="M790" s="56"/>
      <c r="N790" s="56"/>
      <c r="O790" s="54"/>
      <c r="P790" s="57"/>
      <c r="Q790" s="54"/>
      <c r="R790" s="56"/>
      <c r="S790" s="54"/>
      <c r="T790" s="54"/>
      <c r="U790" s="54"/>
    </row>
    <row r="791" ht="12.75" customHeight="1">
      <c r="A791" s="54"/>
      <c r="B791" s="54"/>
      <c r="C791" s="54"/>
      <c r="D791" s="54"/>
      <c r="E791" s="54"/>
      <c r="F791" s="54"/>
      <c r="G791" s="54"/>
      <c r="H791" s="54"/>
      <c r="I791" s="54"/>
      <c r="J791" s="54"/>
      <c r="K791" s="54"/>
      <c r="L791" s="54"/>
      <c r="M791" s="56"/>
      <c r="N791" s="56"/>
      <c r="O791" s="54"/>
      <c r="P791" s="57"/>
      <c r="Q791" s="54"/>
      <c r="R791" s="56"/>
      <c r="S791" s="54"/>
      <c r="T791" s="54"/>
      <c r="U791" s="54"/>
    </row>
    <row r="792" ht="12.75" customHeight="1">
      <c r="A792" s="54"/>
      <c r="B792" s="54"/>
      <c r="C792" s="54"/>
      <c r="D792" s="54"/>
      <c r="E792" s="54"/>
      <c r="F792" s="54"/>
      <c r="G792" s="54"/>
      <c r="H792" s="54"/>
      <c r="I792" s="54"/>
      <c r="J792" s="54"/>
      <c r="K792" s="54"/>
      <c r="L792" s="54"/>
      <c r="M792" s="56"/>
      <c r="N792" s="56"/>
      <c r="O792" s="54"/>
      <c r="P792" s="57"/>
      <c r="Q792" s="54"/>
      <c r="R792" s="56"/>
      <c r="S792" s="54"/>
      <c r="T792" s="54"/>
      <c r="U792" s="54"/>
    </row>
    <row r="793" ht="12.75" customHeight="1">
      <c r="A793" s="54"/>
      <c r="B793" s="54"/>
      <c r="C793" s="54"/>
      <c r="D793" s="54"/>
      <c r="E793" s="54"/>
      <c r="F793" s="54"/>
      <c r="G793" s="54"/>
      <c r="H793" s="54"/>
      <c r="I793" s="54"/>
      <c r="J793" s="54"/>
      <c r="K793" s="54"/>
      <c r="L793" s="54"/>
      <c r="M793" s="56"/>
      <c r="N793" s="56"/>
      <c r="O793" s="54"/>
      <c r="P793" s="57"/>
      <c r="Q793" s="54"/>
      <c r="R793" s="56"/>
      <c r="S793" s="54"/>
      <c r="T793" s="54"/>
      <c r="U793" s="54"/>
    </row>
    <row r="794" ht="12.75" customHeight="1">
      <c r="A794" s="54"/>
      <c r="B794" s="54"/>
      <c r="C794" s="54"/>
      <c r="D794" s="54"/>
      <c r="E794" s="54"/>
      <c r="F794" s="54"/>
      <c r="G794" s="54"/>
      <c r="H794" s="54"/>
      <c r="I794" s="54"/>
      <c r="J794" s="54"/>
      <c r="K794" s="54"/>
      <c r="L794" s="54"/>
      <c r="M794" s="56"/>
      <c r="N794" s="56"/>
      <c r="O794" s="54"/>
      <c r="P794" s="57"/>
      <c r="Q794" s="54"/>
      <c r="R794" s="56"/>
      <c r="S794" s="54"/>
      <c r="T794" s="54"/>
      <c r="U794" s="54"/>
    </row>
    <row r="795" ht="12.75" customHeight="1">
      <c r="A795" s="54"/>
      <c r="B795" s="54"/>
      <c r="C795" s="54"/>
      <c r="D795" s="54"/>
      <c r="E795" s="54"/>
      <c r="F795" s="54"/>
      <c r="G795" s="54"/>
      <c r="H795" s="54"/>
      <c r="I795" s="54"/>
      <c r="J795" s="54"/>
      <c r="K795" s="54"/>
      <c r="L795" s="54"/>
      <c r="M795" s="56"/>
      <c r="N795" s="56"/>
      <c r="O795" s="54"/>
      <c r="P795" s="57"/>
      <c r="Q795" s="54"/>
      <c r="R795" s="56"/>
      <c r="S795" s="54"/>
      <c r="T795" s="54"/>
      <c r="U795" s="54"/>
    </row>
    <row r="796" ht="12.75" customHeight="1">
      <c r="A796" s="54"/>
      <c r="B796" s="54"/>
      <c r="C796" s="54"/>
      <c r="D796" s="54"/>
      <c r="E796" s="54"/>
      <c r="F796" s="54"/>
      <c r="G796" s="54"/>
      <c r="H796" s="54"/>
      <c r="I796" s="54"/>
      <c r="J796" s="54"/>
      <c r="K796" s="54"/>
      <c r="L796" s="54"/>
      <c r="M796" s="56"/>
      <c r="N796" s="56"/>
      <c r="O796" s="54"/>
      <c r="P796" s="57"/>
      <c r="Q796" s="54"/>
      <c r="R796" s="56"/>
      <c r="S796" s="54"/>
      <c r="T796" s="54"/>
      <c r="U796" s="54"/>
    </row>
    <row r="797" ht="12.75" customHeight="1">
      <c r="A797" s="54"/>
      <c r="B797" s="54"/>
      <c r="C797" s="54"/>
      <c r="D797" s="54"/>
      <c r="E797" s="54"/>
      <c r="F797" s="54"/>
      <c r="G797" s="54"/>
      <c r="H797" s="54"/>
      <c r="I797" s="54"/>
      <c r="J797" s="54"/>
      <c r="K797" s="54"/>
      <c r="L797" s="54"/>
      <c r="M797" s="56"/>
      <c r="N797" s="56"/>
      <c r="O797" s="54"/>
      <c r="P797" s="57"/>
      <c r="Q797" s="54"/>
      <c r="R797" s="56"/>
      <c r="S797" s="54"/>
      <c r="T797" s="54"/>
      <c r="U797" s="54"/>
    </row>
    <row r="798" ht="12.75" customHeight="1">
      <c r="A798" s="54"/>
      <c r="B798" s="54"/>
      <c r="C798" s="54"/>
      <c r="D798" s="54"/>
      <c r="E798" s="54"/>
      <c r="F798" s="54"/>
      <c r="G798" s="54"/>
      <c r="H798" s="54"/>
      <c r="I798" s="54"/>
      <c r="J798" s="54"/>
      <c r="K798" s="54"/>
      <c r="L798" s="54"/>
      <c r="M798" s="56"/>
      <c r="N798" s="56"/>
      <c r="O798" s="54"/>
      <c r="P798" s="57"/>
      <c r="Q798" s="54"/>
      <c r="R798" s="56"/>
      <c r="S798" s="54"/>
      <c r="T798" s="54"/>
      <c r="U798" s="54"/>
    </row>
    <row r="799" ht="12.75" customHeight="1">
      <c r="A799" s="54"/>
      <c r="B799" s="54"/>
      <c r="C799" s="54"/>
      <c r="D799" s="54"/>
      <c r="E799" s="54"/>
      <c r="F799" s="54"/>
      <c r="G799" s="54"/>
      <c r="H799" s="54"/>
      <c r="I799" s="54"/>
      <c r="J799" s="54"/>
      <c r="K799" s="54"/>
      <c r="L799" s="54"/>
      <c r="M799" s="56"/>
      <c r="N799" s="56"/>
      <c r="O799" s="54"/>
      <c r="P799" s="57"/>
      <c r="Q799" s="54"/>
      <c r="R799" s="56"/>
      <c r="S799" s="54"/>
      <c r="T799" s="54"/>
      <c r="U799" s="54"/>
    </row>
    <row r="800" ht="12.75" customHeight="1">
      <c r="A800" s="54"/>
      <c r="B800" s="54"/>
      <c r="C800" s="54"/>
      <c r="D800" s="54"/>
      <c r="E800" s="54"/>
      <c r="F800" s="54"/>
      <c r="G800" s="54"/>
      <c r="H800" s="54"/>
      <c r="I800" s="54"/>
      <c r="J800" s="54"/>
      <c r="K800" s="54"/>
      <c r="L800" s="54"/>
      <c r="M800" s="56"/>
      <c r="N800" s="56"/>
      <c r="O800" s="54"/>
      <c r="P800" s="57"/>
      <c r="Q800" s="54"/>
      <c r="R800" s="56"/>
      <c r="S800" s="54"/>
      <c r="T800" s="54"/>
      <c r="U800" s="54"/>
    </row>
    <row r="801" ht="12.75" customHeight="1">
      <c r="A801" s="54"/>
      <c r="B801" s="54"/>
      <c r="C801" s="54"/>
      <c r="D801" s="54"/>
      <c r="E801" s="54"/>
      <c r="F801" s="54"/>
      <c r="G801" s="54"/>
      <c r="H801" s="54"/>
      <c r="I801" s="54"/>
      <c r="J801" s="54"/>
      <c r="K801" s="54"/>
      <c r="L801" s="54"/>
      <c r="M801" s="56"/>
      <c r="N801" s="56"/>
      <c r="O801" s="54"/>
      <c r="P801" s="57"/>
      <c r="Q801" s="54"/>
      <c r="R801" s="56"/>
      <c r="S801" s="54"/>
      <c r="T801" s="54"/>
      <c r="U801" s="54"/>
    </row>
    <row r="802" ht="12.75" customHeight="1">
      <c r="A802" s="54"/>
      <c r="B802" s="54"/>
      <c r="C802" s="54"/>
      <c r="D802" s="54"/>
      <c r="E802" s="54"/>
      <c r="F802" s="54"/>
      <c r="G802" s="54"/>
      <c r="H802" s="54"/>
      <c r="I802" s="54"/>
      <c r="J802" s="54"/>
      <c r="K802" s="54"/>
      <c r="L802" s="54"/>
      <c r="M802" s="56"/>
      <c r="N802" s="56"/>
      <c r="O802" s="54"/>
      <c r="P802" s="57"/>
      <c r="Q802" s="54"/>
      <c r="R802" s="56"/>
      <c r="S802" s="54"/>
      <c r="T802" s="54"/>
      <c r="U802" s="54"/>
    </row>
    <row r="803" ht="12.75" customHeight="1">
      <c r="A803" s="54"/>
      <c r="B803" s="54"/>
      <c r="C803" s="54"/>
      <c r="D803" s="54"/>
      <c r="E803" s="54"/>
      <c r="F803" s="54"/>
      <c r="G803" s="54"/>
      <c r="H803" s="54"/>
      <c r="I803" s="54"/>
      <c r="J803" s="54"/>
      <c r="K803" s="54"/>
      <c r="L803" s="54"/>
      <c r="M803" s="56"/>
      <c r="N803" s="56"/>
      <c r="O803" s="54"/>
      <c r="P803" s="57"/>
      <c r="Q803" s="54"/>
      <c r="R803" s="56"/>
      <c r="S803" s="54"/>
      <c r="T803" s="54"/>
      <c r="U803" s="54"/>
    </row>
    <row r="804" ht="12.75" customHeight="1">
      <c r="A804" s="54"/>
      <c r="B804" s="54"/>
      <c r="C804" s="54"/>
      <c r="D804" s="54"/>
      <c r="E804" s="54"/>
      <c r="F804" s="54"/>
      <c r="G804" s="54"/>
      <c r="H804" s="54"/>
      <c r="I804" s="54"/>
      <c r="J804" s="54"/>
      <c r="K804" s="54"/>
      <c r="L804" s="54"/>
      <c r="M804" s="56"/>
      <c r="N804" s="56"/>
      <c r="O804" s="54"/>
      <c r="P804" s="57"/>
      <c r="Q804" s="54"/>
      <c r="R804" s="56"/>
      <c r="S804" s="54"/>
      <c r="T804" s="54"/>
      <c r="U804" s="54"/>
    </row>
    <row r="805" ht="12.75" customHeight="1">
      <c r="A805" s="54"/>
      <c r="B805" s="54"/>
      <c r="C805" s="54"/>
      <c r="D805" s="54"/>
      <c r="E805" s="54"/>
      <c r="F805" s="54"/>
      <c r="G805" s="54"/>
      <c r="H805" s="54"/>
      <c r="I805" s="54"/>
      <c r="J805" s="54"/>
      <c r="K805" s="54"/>
      <c r="L805" s="54"/>
      <c r="M805" s="56"/>
      <c r="N805" s="56"/>
      <c r="O805" s="54"/>
      <c r="P805" s="57"/>
      <c r="Q805" s="54"/>
      <c r="R805" s="56"/>
      <c r="S805" s="54"/>
      <c r="T805" s="54"/>
      <c r="U805" s="54"/>
    </row>
    <row r="806" ht="12.75" customHeight="1">
      <c r="A806" s="54"/>
      <c r="B806" s="54"/>
      <c r="C806" s="54"/>
      <c r="D806" s="54"/>
      <c r="E806" s="54"/>
      <c r="F806" s="54"/>
      <c r="G806" s="54"/>
      <c r="H806" s="54"/>
      <c r="I806" s="54"/>
      <c r="J806" s="54"/>
      <c r="K806" s="54"/>
      <c r="L806" s="54"/>
      <c r="M806" s="56"/>
      <c r="N806" s="56"/>
      <c r="O806" s="54"/>
      <c r="P806" s="57"/>
      <c r="Q806" s="54"/>
      <c r="R806" s="56"/>
      <c r="S806" s="54"/>
      <c r="T806" s="54"/>
      <c r="U806" s="54"/>
    </row>
    <row r="807" ht="12.75" customHeight="1">
      <c r="A807" s="54"/>
      <c r="B807" s="54"/>
      <c r="C807" s="54"/>
      <c r="D807" s="54"/>
      <c r="E807" s="54"/>
      <c r="F807" s="54"/>
      <c r="G807" s="54"/>
      <c r="H807" s="54"/>
      <c r="I807" s="54"/>
      <c r="J807" s="54"/>
      <c r="K807" s="54"/>
      <c r="L807" s="54"/>
      <c r="M807" s="56"/>
      <c r="N807" s="56"/>
      <c r="O807" s="54"/>
      <c r="P807" s="57"/>
      <c r="Q807" s="54"/>
      <c r="R807" s="56"/>
      <c r="S807" s="54"/>
      <c r="T807" s="54"/>
      <c r="U807" s="54"/>
    </row>
    <row r="808" ht="12.75" customHeight="1">
      <c r="A808" s="54"/>
      <c r="B808" s="54"/>
      <c r="C808" s="54"/>
      <c r="D808" s="54"/>
      <c r="E808" s="54"/>
      <c r="F808" s="54"/>
      <c r="G808" s="54"/>
      <c r="H808" s="54"/>
      <c r="I808" s="54"/>
      <c r="J808" s="54"/>
      <c r="K808" s="54"/>
      <c r="L808" s="54"/>
      <c r="M808" s="56"/>
      <c r="N808" s="56"/>
      <c r="O808" s="54"/>
      <c r="P808" s="57"/>
      <c r="Q808" s="54"/>
      <c r="R808" s="56"/>
      <c r="S808" s="54"/>
      <c r="T808" s="54"/>
      <c r="U808" s="54"/>
    </row>
    <row r="809" ht="12.75" customHeight="1">
      <c r="A809" s="54"/>
      <c r="B809" s="54"/>
      <c r="C809" s="54"/>
      <c r="D809" s="54"/>
      <c r="E809" s="54"/>
      <c r="F809" s="54"/>
      <c r="G809" s="54"/>
      <c r="H809" s="54"/>
      <c r="I809" s="54"/>
      <c r="J809" s="54"/>
      <c r="K809" s="54"/>
      <c r="L809" s="54"/>
      <c r="M809" s="56"/>
      <c r="N809" s="56"/>
      <c r="O809" s="54"/>
      <c r="P809" s="57"/>
      <c r="Q809" s="54"/>
      <c r="R809" s="56"/>
      <c r="S809" s="54"/>
      <c r="T809" s="54"/>
      <c r="U809" s="54"/>
    </row>
    <row r="810" ht="12.75" customHeight="1">
      <c r="A810" s="54"/>
      <c r="B810" s="54"/>
      <c r="C810" s="54"/>
      <c r="D810" s="54"/>
      <c r="E810" s="54"/>
      <c r="F810" s="54"/>
      <c r="G810" s="54"/>
      <c r="H810" s="54"/>
      <c r="I810" s="54"/>
      <c r="J810" s="54"/>
      <c r="K810" s="54"/>
      <c r="L810" s="54"/>
      <c r="M810" s="56"/>
      <c r="N810" s="56"/>
      <c r="O810" s="54"/>
      <c r="P810" s="57"/>
      <c r="Q810" s="54"/>
      <c r="R810" s="56"/>
      <c r="S810" s="54"/>
      <c r="T810" s="54"/>
      <c r="U810" s="54"/>
    </row>
    <row r="811" ht="12.75" customHeight="1">
      <c r="A811" s="54"/>
      <c r="B811" s="54"/>
      <c r="C811" s="54"/>
      <c r="D811" s="54"/>
      <c r="E811" s="54"/>
      <c r="F811" s="54"/>
      <c r="G811" s="54"/>
      <c r="H811" s="54"/>
      <c r="I811" s="54"/>
      <c r="J811" s="54"/>
      <c r="K811" s="54"/>
      <c r="L811" s="54"/>
      <c r="M811" s="56"/>
      <c r="N811" s="56"/>
      <c r="O811" s="54"/>
      <c r="P811" s="57"/>
      <c r="Q811" s="54"/>
      <c r="R811" s="56"/>
      <c r="S811" s="54"/>
      <c r="T811" s="54"/>
      <c r="U811" s="54"/>
    </row>
    <row r="812" ht="12.75" customHeight="1">
      <c r="A812" s="54"/>
      <c r="B812" s="54"/>
      <c r="C812" s="54"/>
      <c r="D812" s="54"/>
      <c r="E812" s="54"/>
      <c r="F812" s="54"/>
      <c r="G812" s="54"/>
      <c r="H812" s="54"/>
      <c r="I812" s="54"/>
      <c r="J812" s="54"/>
      <c r="K812" s="54"/>
      <c r="L812" s="54"/>
      <c r="M812" s="56"/>
      <c r="N812" s="56"/>
      <c r="O812" s="54"/>
      <c r="P812" s="57"/>
      <c r="Q812" s="54"/>
      <c r="R812" s="56"/>
      <c r="S812" s="54"/>
      <c r="T812" s="54"/>
      <c r="U812" s="54"/>
    </row>
    <row r="813" ht="12.75" customHeight="1">
      <c r="A813" s="54"/>
      <c r="B813" s="54"/>
      <c r="C813" s="54"/>
      <c r="D813" s="54"/>
      <c r="E813" s="54"/>
      <c r="F813" s="54"/>
      <c r="G813" s="54"/>
      <c r="H813" s="54"/>
      <c r="I813" s="54"/>
      <c r="J813" s="54"/>
      <c r="K813" s="54"/>
      <c r="L813" s="54"/>
      <c r="M813" s="56"/>
      <c r="N813" s="56"/>
      <c r="O813" s="54"/>
      <c r="P813" s="57"/>
      <c r="Q813" s="54"/>
      <c r="R813" s="56"/>
      <c r="S813" s="54"/>
      <c r="T813" s="54"/>
      <c r="U813" s="54"/>
    </row>
    <row r="814" ht="12.75" customHeight="1">
      <c r="A814" s="54"/>
      <c r="B814" s="54"/>
      <c r="C814" s="54"/>
      <c r="D814" s="54"/>
      <c r="E814" s="54"/>
      <c r="F814" s="54"/>
      <c r="G814" s="54"/>
      <c r="H814" s="54"/>
      <c r="I814" s="54"/>
      <c r="J814" s="54"/>
      <c r="K814" s="54"/>
      <c r="L814" s="54"/>
      <c r="M814" s="56"/>
      <c r="N814" s="56"/>
      <c r="O814" s="54"/>
      <c r="P814" s="57"/>
      <c r="Q814" s="54"/>
      <c r="R814" s="56"/>
      <c r="S814" s="54"/>
      <c r="T814" s="54"/>
      <c r="U814" s="54"/>
    </row>
    <row r="815" ht="12.75" customHeight="1">
      <c r="A815" s="54"/>
      <c r="B815" s="54"/>
      <c r="C815" s="54"/>
      <c r="D815" s="54"/>
      <c r="E815" s="54"/>
      <c r="F815" s="54"/>
      <c r="G815" s="54"/>
      <c r="H815" s="54"/>
      <c r="I815" s="54"/>
      <c r="J815" s="54"/>
      <c r="K815" s="54"/>
      <c r="L815" s="54"/>
      <c r="M815" s="56"/>
      <c r="N815" s="56"/>
      <c r="O815" s="54"/>
      <c r="P815" s="57"/>
      <c r="Q815" s="54"/>
      <c r="R815" s="56"/>
      <c r="S815" s="54"/>
      <c r="T815" s="54"/>
      <c r="U815" s="54"/>
    </row>
    <row r="816" ht="12.75" customHeight="1">
      <c r="A816" s="54"/>
      <c r="B816" s="54"/>
      <c r="C816" s="54"/>
      <c r="D816" s="54"/>
      <c r="E816" s="54"/>
      <c r="F816" s="54"/>
      <c r="G816" s="54"/>
      <c r="H816" s="54"/>
      <c r="I816" s="54"/>
      <c r="J816" s="54"/>
      <c r="K816" s="54"/>
      <c r="L816" s="54"/>
      <c r="M816" s="56"/>
      <c r="N816" s="56"/>
      <c r="O816" s="54"/>
      <c r="P816" s="57"/>
      <c r="Q816" s="54"/>
      <c r="R816" s="56"/>
      <c r="S816" s="54"/>
      <c r="T816" s="54"/>
      <c r="U816" s="54"/>
    </row>
    <row r="817" ht="12.75" customHeight="1">
      <c r="A817" s="54"/>
      <c r="B817" s="54"/>
      <c r="C817" s="54"/>
      <c r="D817" s="54"/>
      <c r="E817" s="54"/>
      <c r="F817" s="54"/>
      <c r="G817" s="54"/>
      <c r="H817" s="54"/>
      <c r="I817" s="54"/>
      <c r="J817" s="54"/>
      <c r="K817" s="54"/>
      <c r="L817" s="54"/>
      <c r="M817" s="56"/>
      <c r="N817" s="56"/>
      <c r="O817" s="54"/>
      <c r="P817" s="57"/>
      <c r="Q817" s="54"/>
      <c r="R817" s="56"/>
      <c r="S817" s="54"/>
      <c r="T817" s="54"/>
      <c r="U817" s="54"/>
    </row>
    <row r="818" ht="12.75" customHeight="1">
      <c r="A818" s="54"/>
      <c r="B818" s="54"/>
      <c r="C818" s="54"/>
      <c r="D818" s="54"/>
      <c r="E818" s="54"/>
      <c r="F818" s="54"/>
      <c r="G818" s="54"/>
      <c r="H818" s="54"/>
      <c r="I818" s="54"/>
      <c r="J818" s="54"/>
      <c r="K818" s="54"/>
      <c r="L818" s="54"/>
      <c r="M818" s="56"/>
      <c r="N818" s="56"/>
      <c r="O818" s="54"/>
      <c r="P818" s="57"/>
      <c r="Q818" s="54"/>
      <c r="R818" s="56"/>
      <c r="S818" s="54"/>
      <c r="T818" s="54"/>
      <c r="U818" s="54"/>
    </row>
    <row r="819" ht="12.75" customHeight="1">
      <c r="A819" s="54"/>
      <c r="B819" s="54"/>
      <c r="C819" s="54"/>
      <c r="D819" s="54"/>
      <c r="E819" s="54"/>
      <c r="F819" s="54"/>
      <c r="G819" s="54"/>
      <c r="H819" s="54"/>
      <c r="I819" s="54"/>
      <c r="J819" s="54"/>
      <c r="K819" s="54"/>
      <c r="L819" s="54"/>
      <c r="M819" s="56"/>
      <c r="N819" s="56"/>
      <c r="O819" s="54"/>
      <c r="P819" s="57"/>
      <c r="Q819" s="54"/>
      <c r="R819" s="56"/>
      <c r="S819" s="54"/>
      <c r="T819" s="54"/>
      <c r="U819" s="54"/>
    </row>
    <row r="820" ht="12.75" customHeight="1">
      <c r="A820" s="54"/>
      <c r="B820" s="54"/>
      <c r="C820" s="54"/>
      <c r="D820" s="54"/>
      <c r="E820" s="54"/>
      <c r="F820" s="54"/>
      <c r="G820" s="54"/>
      <c r="H820" s="54"/>
      <c r="I820" s="54"/>
      <c r="J820" s="54"/>
      <c r="K820" s="54"/>
      <c r="L820" s="54"/>
      <c r="M820" s="56"/>
      <c r="N820" s="56"/>
      <c r="O820" s="54"/>
      <c r="P820" s="57"/>
      <c r="Q820" s="54"/>
      <c r="R820" s="56"/>
      <c r="S820" s="54"/>
      <c r="T820" s="54"/>
      <c r="U820" s="54"/>
    </row>
    <row r="821" ht="12.75" customHeight="1">
      <c r="A821" s="54"/>
      <c r="B821" s="54"/>
      <c r="C821" s="54"/>
      <c r="D821" s="54"/>
      <c r="E821" s="54"/>
      <c r="F821" s="54"/>
      <c r="G821" s="54"/>
      <c r="H821" s="54"/>
      <c r="I821" s="54"/>
      <c r="J821" s="54"/>
      <c r="K821" s="54"/>
      <c r="L821" s="54"/>
      <c r="M821" s="56"/>
      <c r="N821" s="56"/>
      <c r="O821" s="54"/>
      <c r="P821" s="57"/>
      <c r="Q821" s="54"/>
      <c r="R821" s="56"/>
      <c r="S821" s="54"/>
      <c r="T821" s="54"/>
      <c r="U821" s="54"/>
    </row>
    <row r="822" ht="12.75" customHeight="1">
      <c r="A822" s="54"/>
      <c r="B822" s="54"/>
      <c r="C822" s="54"/>
      <c r="D822" s="54"/>
      <c r="E822" s="54"/>
      <c r="F822" s="54"/>
      <c r="G822" s="54"/>
      <c r="H822" s="54"/>
      <c r="I822" s="54"/>
      <c r="J822" s="54"/>
      <c r="K822" s="54"/>
      <c r="L822" s="54"/>
      <c r="M822" s="56"/>
      <c r="N822" s="56"/>
      <c r="O822" s="54"/>
      <c r="P822" s="57"/>
      <c r="Q822" s="54"/>
      <c r="R822" s="56"/>
      <c r="S822" s="54"/>
      <c r="T822" s="54"/>
      <c r="U822" s="54"/>
    </row>
    <row r="823" ht="12.75" customHeight="1">
      <c r="A823" s="54"/>
      <c r="B823" s="54"/>
      <c r="C823" s="54"/>
      <c r="D823" s="54"/>
      <c r="E823" s="54"/>
      <c r="F823" s="54"/>
      <c r="G823" s="54"/>
      <c r="H823" s="54"/>
      <c r="I823" s="54"/>
      <c r="J823" s="54"/>
      <c r="K823" s="54"/>
      <c r="L823" s="54"/>
      <c r="M823" s="56"/>
      <c r="N823" s="56"/>
      <c r="O823" s="54"/>
      <c r="P823" s="57"/>
      <c r="Q823" s="54"/>
      <c r="R823" s="56"/>
      <c r="S823" s="54"/>
      <c r="T823" s="54"/>
      <c r="U823" s="54"/>
    </row>
    <row r="824" ht="12.75" customHeight="1">
      <c r="A824" s="54"/>
      <c r="B824" s="54"/>
      <c r="C824" s="54"/>
      <c r="D824" s="54"/>
      <c r="E824" s="54"/>
      <c r="F824" s="54"/>
      <c r="G824" s="54"/>
      <c r="H824" s="54"/>
      <c r="I824" s="54"/>
      <c r="J824" s="54"/>
      <c r="K824" s="54"/>
      <c r="L824" s="54"/>
      <c r="M824" s="56"/>
      <c r="N824" s="56"/>
      <c r="O824" s="54"/>
      <c r="P824" s="57"/>
      <c r="Q824" s="54"/>
      <c r="R824" s="56"/>
      <c r="S824" s="54"/>
      <c r="T824" s="54"/>
      <c r="U824" s="54"/>
    </row>
    <row r="825" ht="12.75" customHeight="1">
      <c r="A825" s="54"/>
      <c r="B825" s="54"/>
      <c r="C825" s="54"/>
      <c r="D825" s="54"/>
      <c r="E825" s="54"/>
      <c r="F825" s="54"/>
      <c r="G825" s="54"/>
      <c r="H825" s="54"/>
      <c r="I825" s="54"/>
      <c r="J825" s="54"/>
      <c r="K825" s="54"/>
      <c r="L825" s="54"/>
      <c r="M825" s="56"/>
      <c r="N825" s="56"/>
      <c r="O825" s="54"/>
      <c r="P825" s="57"/>
      <c r="Q825" s="54"/>
      <c r="R825" s="56"/>
      <c r="S825" s="54"/>
      <c r="T825" s="54"/>
      <c r="U825" s="54"/>
    </row>
    <row r="826" ht="12.75" customHeight="1">
      <c r="A826" s="54"/>
      <c r="B826" s="54"/>
      <c r="C826" s="54"/>
      <c r="D826" s="54"/>
      <c r="E826" s="54"/>
      <c r="F826" s="54"/>
      <c r="G826" s="54"/>
      <c r="H826" s="54"/>
      <c r="I826" s="54"/>
      <c r="J826" s="54"/>
      <c r="K826" s="54"/>
      <c r="L826" s="54"/>
      <c r="M826" s="56"/>
      <c r="N826" s="56"/>
      <c r="O826" s="54"/>
      <c r="P826" s="57"/>
      <c r="Q826" s="54"/>
      <c r="R826" s="56"/>
      <c r="S826" s="54"/>
      <c r="T826" s="54"/>
      <c r="U826" s="54"/>
    </row>
    <row r="827" ht="12.75" customHeight="1">
      <c r="A827" s="54"/>
      <c r="B827" s="54"/>
      <c r="C827" s="54"/>
      <c r="D827" s="54"/>
      <c r="E827" s="54"/>
      <c r="F827" s="54"/>
      <c r="G827" s="54"/>
      <c r="H827" s="54"/>
      <c r="I827" s="54"/>
      <c r="J827" s="54"/>
      <c r="K827" s="54"/>
      <c r="L827" s="54"/>
      <c r="M827" s="56"/>
      <c r="N827" s="56"/>
      <c r="O827" s="54"/>
      <c r="P827" s="57"/>
      <c r="Q827" s="54"/>
      <c r="R827" s="56"/>
      <c r="S827" s="54"/>
      <c r="T827" s="54"/>
      <c r="U827" s="54"/>
    </row>
    <row r="828" ht="12.75" customHeight="1">
      <c r="A828" s="54"/>
      <c r="B828" s="54"/>
      <c r="C828" s="54"/>
      <c r="D828" s="54"/>
      <c r="E828" s="54"/>
      <c r="F828" s="54"/>
      <c r="G828" s="54"/>
      <c r="H828" s="54"/>
      <c r="I828" s="54"/>
      <c r="J828" s="54"/>
      <c r="K828" s="54"/>
      <c r="L828" s="54"/>
      <c r="M828" s="56"/>
      <c r="N828" s="56"/>
      <c r="O828" s="54"/>
      <c r="P828" s="57"/>
      <c r="Q828" s="54"/>
      <c r="R828" s="56"/>
      <c r="S828" s="54"/>
      <c r="T828" s="54"/>
      <c r="U828" s="54"/>
    </row>
    <row r="829" ht="12.75" customHeight="1">
      <c r="A829" s="54"/>
      <c r="B829" s="54"/>
      <c r="C829" s="54"/>
      <c r="D829" s="54"/>
      <c r="E829" s="54"/>
      <c r="F829" s="54"/>
      <c r="G829" s="54"/>
      <c r="H829" s="54"/>
      <c r="I829" s="54"/>
      <c r="J829" s="54"/>
      <c r="K829" s="54"/>
      <c r="L829" s="54"/>
      <c r="M829" s="56"/>
      <c r="N829" s="56"/>
      <c r="O829" s="54"/>
      <c r="P829" s="57"/>
      <c r="Q829" s="54"/>
      <c r="R829" s="56"/>
      <c r="S829" s="54"/>
      <c r="T829" s="54"/>
      <c r="U829" s="54"/>
    </row>
    <row r="830" ht="12.75" customHeight="1">
      <c r="A830" s="54"/>
      <c r="B830" s="54"/>
      <c r="C830" s="54"/>
      <c r="D830" s="54"/>
      <c r="E830" s="54"/>
      <c r="F830" s="54"/>
      <c r="G830" s="54"/>
      <c r="H830" s="54"/>
      <c r="I830" s="54"/>
      <c r="J830" s="54"/>
      <c r="K830" s="54"/>
      <c r="L830" s="54"/>
      <c r="M830" s="56"/>
      <c r="N830" s="56"/>
      <c r="O830" s="54"/>
      <c r="P830" s="57"/>
      <c r="Q830" s="54"/>
      <c r="R830" s="56"/>
      <c r="S830" s="54"/>
      <c r="T830" s="54"/>
      <c r="U830" s="54"/>
    </row>
    <row r="831" ht="12.75" customHeight="1">
      <c r="A831" s="54"/>
      <c r="B831" s="54"/>
      <c r="C831" s="54"/>
      <c r="D831" s="54"/>
      <c r="E831" s="54"/>
      <c r="F831" s="54"/>
      <c r="G831" s="54"/>
      <c r="H831" s="54"/>
      <c r="I831" s="54"/>
      <c r="J831" s="54"/>
      <c r="K831" s="54"/>
      <c r="L831" s="54"/>
      <c r="M831" s="56"/>
      <c r="N831" s="56"/>
      <c r="O831" s="54"/>
      <c r="P831" s="57"/>
      <c r="Q831" s="54"/>
      <c r="R831" s="56"/>
      <c r="S831" s="54"/>
      <c r="T831" s="54"/>
      <c r="U831" s="54"/>
    </row>
    <row r="832" ht="12.75" customHeight="1">
      <c r="A832" s="54"/>
      <c r="B832" s="54"/>
      <c r="C832" s="54"/>
      <c r="D832" s="54"/>
      <c r="E832" s="54"/>
      <c r="F832" s="54"/>
      <c r="G832" s="54"/>
      <c r="H832" s="54"/>
      <c r="I832" s="54"/>
      <c r="J832" s="54"/>
      <c r="K832" s="54"/>
      <c r="L832" s="54"/>
      <c r="M832" s="56"/>
      <c r="N832" s="56"/>
      <c r="O832" s="54"/>
      <c r="P832" s="57"/>
      <c r="Q832" s="54"/>
      <c r="R832" s="56"/>
      <c r="S832" s="54"/>
      <c r="T832" s="54"/>
      <c r="U832" s="54"/>
    </row>
    <row r="833" ht="12.75" customHeight="1">
      <c r="A833" s="54"/>
      <c r="B833" s="54"/>
      <c r="C833" s="54"/>
      <c r="D833" s="54"/>
      <c r="E833" s="54"/>
      <c r="F833" s="54"/>
      <c r="G833" s="54"/>
      <c r="H833" s="54"/>
      <c r="I833" s="54"/>
      <c r="J833" s="54"/>
      <c r="K833" s="54"/>
      <c r="L833" s="54"/>
      <c r="M833" s="56"/>
      <c r="N833" s="56"/>
      <c r="O833" s="54"/>
      <c r="P833" s="57"/>
      <c r="Q833" s="54"/>
      <c r="R833" s="56"/>
      <c r="S833" s="54"/>
      <c r="T833" s="54"/>
      <c r="U833" s="54"/>
    </row>
    <row r="834" ht="12.75" customHeight="1">
      <c r="A834" s="54"/>
      <c r="B834" s="54"/>
      <c r="C834" s="54"/>
      <c r="D834" s="54"/>
      <c r="E834" s="54"/>
      <c r="F834" s="54"/>
      <c r="G834" s="54"/>
      <c r="H834" s="54"/>
      <c r="I834" s="54"/>
      <c r="J834" s="54"/>
      <c r="K834" s="54"/>
      <c r="L834" s="54"/>
      <c r="M834" s="56"/>
      <c r="N834" s="56"/>
      <c r="O834" s="54"/>
      <c r="P834" s="57"/>
      <c r="Q834" s="54"/>
      <c r="R834" s="56"/>
      <c r="S834" s="54"/>
      <c r="T834" s="54"/>
      <c r="U834" s="54"/>
    </row>
    <row r="835" ht="12.75" customHeight="1">
      <c r="A835" s="54"/>
      <c r="B835" s="54"/>
      <c r="C835" s="54"/>
      <c r="D835" s="54"/>
      <c r="E835" s="54"/>
      <c r="F835" s="54"/>
      <c r="G835" s="54"/>
      <c r="H835" s="54"/>
      <c r="I835" s="54"/>
      <c r="J835" s="54"/>
      <c r="K835" s="54"/>
      <c r="L835" s="54"/>
      <c r="M835" s="56"/>
      <c r="N835" s="56"/>
      <c r="O835" s="54"/>
      <c r="P835" s="57"/>
      <c r="Q835" s="54"/>
      <c r="R835" s="56"/>
      <c r="S835" s="54"/>
      <c r="T835" s="54"/>
      <c r="U835" s="54"/>
    </row>
    <row r="836" ht="12.75" customHeight="1">
      <c r="A836" s="54"/>
      <c r="B836" s="54"/>
      <c r="C836" s="54"/>
      <c r="D836" s="54"/>
      <c r="E836" s="54"/>
      <c r="F836" s="54"/>
      <c r="G836" s="54"/>
      <c r="H836" s="54"/>
      <c r="I836" s="54"/>
      <c r="J836" s="54"/>
      <c r="K836" s="54"/>
      <c r="L836" s="54"/>
      <c r="M836" s="56"/>
      <c r="N836" s="56"/>
      <c r="O836" s="54"/>
      <c r="P836" s="57"/>
      <c r="Q836" s="54"/>
      <c r="R836" s="56"/>
      <c r="S836" s="54"/>
      <c r="T836" s="54"/>
      <c r="U836" s="54"/>
    </row>
    <row r="837" ht="12.75" customHeight="1">
      <c r="A837" s="54"/>
      <c r="B837" s="54"/>
      <c r="C837" s="54"/>
      <c r="D837" s="54"/>
      <c r="E837" s="54"/>
      <c r="F837" s="54"/>
      <c r="G837" s="54"/>
      <c r="H837" s="54"/>
      <c r="I837" s="54"/>
      <c r="J837" s="54"/>
      <c r="K837" s="54"/>
      <c r="L837" s="54"/>
      <c r="M837" s="56"/>
      <c r="N837" s="56"/>
      <c r="O837" s="54"/>
      <c r="P837" s="57"/>
      <c r="Q837" s="54"/>
      <c r="R837" s="56"/>
      <c r="S837" s="54"/>
      <c r="T837" s="54"/>
      <c r="U837" s="54"/>
    </row>
    <row r="838" ht="12.75" customHeight="1">
      <c r="A838" s="54"/>
      <c r="B838" s="54"/>
      <c r="C838" s="54"/>
      <c r="D838" s="54"/>
      <c r="E838" s="54"/>
      <c r="F838" s="54"/>
      <c r="G838" s="54"/>
      <c r="H838" s="54"/>
      <c r="I838" s="54"/>
      <c r="J838" s="54"/>
      <c r="K838" s="54"/>
      <c r="L838" s="54"/>
      <c r="M838" s="56"/>
      <c r="N838" s="56"/>
      <c r="O838" s="54"/>
      <c r="P838" s="57"/>
      <c r="Q838" s="54"/>
      <c r="R838" s="56"/>
      <c r="S838" s="54"/>
      <c r="T838" s="54"/>
      <c r="U838" s="54"/>
    </row>
    <row r="839" ht="12.75" customHeight="1">
      <c r="A839" s="54"/>
      <c r="B839" s="54"/>
      <c r="C839" s="54"/>
      <c r="D839" s="54"/>
      <c r="E839" s="54"/>
      <c r="F839" s="54"/>
      <c r="G839" s="54"/>
      <c r="H839" s="54"/>
      <c r="I839" s="54"/>
      <c r="J839" s="54"/>
      <c r="K839" s="54"/>
      <c r="L839" s="54"/>
      <c r="M839" s="56"/>
      <c r="N839" s="56"/>
      <c r="O839" s="54"/>
      <c r="P839" s="57"/>
      <c r="Q839" s="54"/>
      <c r="R839" s="56"/>
      <c r="S839" s="54"/>
      <c r="T839" s="54"/>
      <c r="U839" s="54"/>
    </row>
    <row r="840" ht="12.75" customHeight="1">
      <c r="A840" s="54"/>
      <c r="B840" s="54"/>
      <c r="C840" s="54"/>
      <c r="D840" s="54"/>
      <c r="E840" s="54"/>
      <c r="F840" s="54"/>
      <c r="G840" s="54"/>
      <c r="H840" s="54"/>
      <c r="I840" s="54"/>
      <c r="J840" s="54"/>
      <c r="K840" s="54"/>
      <c r="L840" s="54"/>
      <c r="M840" s="56"/>
      <c r="N840" s="56"/>
      <c r="O840" s="54"/>
      <c r="P840" s="57"/>
      <c r="Q840" s="54"/>
      <c r="R840" s="56"/>
      <c r="S840" s="54"/>
      <c r="T840" s="54"/>
      <c r="U840" s="54"/>
    </row>
    <row r="841" ht="12.75" customHeight="1">
      <c r="A841" s="54"/>
      <c r="B841" s="54"/>
      <c r="C841" s="54"/>
      <c r="D841" s="54"/>
      <c r="E841" s="54"/>
      <c r="F841" s="54"/>
      <c r="G841" s="54"/>
      <c r="H841" s="54"/>
      <c r="I841" s="54"/>
      <c r="J841" s="54"/>
      <c r="K841" s="54"/>
      <c r="L841" s="54"/>
      <c r="M841" s="56"/>
      <c r="N841" s="56"/>
      <c r="O841" s="54"/>
      <c r="P841" s="57"/>
      <c r="Q841" s="54"/>
      <c r="R841" s="56"/>
      <c r="S841" s="54"/>
      <c r="T841" s="54"/>
      <c r="U841" s="54"/>
    </row>
    <row r="842" ht="12.75" customHeight="1">
      <c r="A842" s="54"/>
      <c r="B842" s="54"/>
      <c r="C842" s="54"/>
      <c r="D842" s="54"/>
      <c r="E842" s="54"/>
      <c r="F842" s="54"/>
      <c r="G842" s="54"/>
      <c r="H842" s="54"/>
      <c r="I842" s="54"/>
      <c r="J842" s="54"/>
      <c r="K842" s="54"/>
      <c r="L842" s="54"/>
      <c r="M842" s="56"/>
      <c r="N842" s="56"/>
      <c r="O842" s="54"/>
      <c r="P842" s="57"/>
      <c r="Q842" s="54"/>
      <c r="R842" s="56"/>
      <c r="S842" s="54"/>
      <c r="T842" s="54"/>
      <c r="U842" s="54"/>
    </row>
    <row r="843" ht="12.75" customHeight="1">
      <c r="A843" s="54"/>
      <c r="B843" s="54"/>
      <c r="C843" s="54"/>
      <c r="D843" s="54"/>
      <c r="E843" s="54"/>
      <c r="F843" s="54"/>
      <c r="G843" s="54"/>
      <c r="H843" s="54"/>
      <c r="I843" s="54"/>
      <c r="J843" s="54"/>
      <c r="K843" s="54"/>
      <c r="L843" s="54"/>
      <c r="M843" s="56"/>
      <c r="N843" s="56"/>
      <c r="O843" s="54"/>
      <c r="P843" s="57"/>
      <c r="Q843" s="54"/>
      <c r="R843" s="56"/>
      <c r="S843" s="54"/>
      <c r="T843" s="54"/>
      <c r="U843" s="54"/>
    </row>
    <row r="844" ht="12.75" customHeight="1">
      <c r="A844" s="54"/>
      <c r="B844" s="54"/>
      <c r="C844" s="54"/>
      <c r="D844" s="54"/>
      <c r="E844" s="54"/>
      <c r="F844" s="54"/>
      <c r="G844" s="54"/>
      <c r="H844" s="54"/>
      <c r="I844" s="54"/>
      <c r="J844" s="54"/>
      <c r="K844" s="54"/>
      <c r="L844" s="54"/>
      <c r="M844" s="56"/>
      <c r="N844" s="56"/>
      <c r="O844" s="54"/>
      <c r="P844" s="57"/>
      <c r="Q844" s="54"/>
      <c r="R844" s="56"/>
      <c r="S844" s="54"/>
      <c r="T844" s="54"/>
      <c r="U844" s="54"/>
    </row>
    <row r="845" ht="12.75" customHeight="1">
      <c r="A845" s="54"/>
      <c r="B845" s="54"/>
      <c r="C845" s="54"/>
      <c r="D845" s="54"/>
      <c r="E845" s="54"/>
      <c r="F845" s="54"/>
      <c r="G845" s="54"/>
      <c r="H845" s="54"/>
      <c r="I845" s="54"/>
      <c r="J845" s="54"/>
      <c r="K845" s="54"/>
      <c r="L845" s="54"/>
      <c r="M845" s="56"/>
      <c r="N845" s="56"/>
      <c r="O845" s="54"/>
      <c r="P845" s="57"/>
      <c r="Q845" s="54"/>
      <c r="R845" s="56"/>
      <c r="S845" s="54"/>
      <c r="T845" s="54"/>
      <c r="U845" s="54"/>
    </row>
    <row r="846" ht="12.75" customHeight="1">
      <c r="A846" s="54"/>
      <c r="B846" s="54"/>
      <c r="C846" s="54"/>
      <c r="D846" s="54"/>
      <c r="E846" s="54"/>
      <c r="F846" s="54"/>
      <c r="G846" s="54"/>
      <c r="H846" s="54"/>
      <c r="I846" s="54"/>
      <c r="J846" s="54"/>
      <c r="K846" s="54"/>
      <c r="L846" s="54"/>
      <c r="M846" s="56"/>
      <c r="N846" s="56"/>
      <c r="O846" s="54"/>
      <c r="P846" s="57"/>
      <c r="Q846" s="54"/>
      <c r="R846" s="56"/>
      <c r="S846" s="54"/>
      <c r="T846" s="54"/>
      <c r="U846" s="54"/>
    </row>
    <row r="847" ht="12.75" customHeight="1">
      <c r="A847" s="54"/>
      <c r="B847" s="54"/>
      <c r="C847" s="54"/>
      <c r="D847" s="54"/>
      <c r="E847" s="54"/>
      <c r="F847" s="54"/>
      <c r="G847" s="54"/>
      <c r="H847" s="54"/>
      <c r="I847" s="54"/>
      <c r="J847" s="54"/>
      <c r="K847" s="54"/>
      <c r="L847" s="54"/>
      <c r="M847" s="56"/>
      <c r="N847" s="56"/>
      <c r="O847" s="54"/>
      <c r="P847" s="57"/>
      <c r="Q847" s="54"/>
      <c r="R847" s="56"/>
      <c r="S847" s="54"/>
      <c r="T847" s="54"/>
      <c r="U847" s="54"/>
    </row>
    <row r="848" ht="12.75" customHeight="1">
      <c r="A848" s="54"/>
      <c r="B848" s="54"/>
      <c r="C848" s="54"/>
      <c r="D848" s="54"/>
      <c r="E848" s="54"/>
      <c r="F848" s="54"/>
      <c r="G848" s="54"/>
      <c r="H848" s="54"/>
      <c r="I848" s="54"/>
      <c r="J848" s="54"/>
      <c r="K848" s="54"/>
      <c r="L848" s="54"/>
      <c r="M848" s="56"/>
      <c r="N848" s="56"/>
      <c r="O848" s="54"/>
      <c r="P848" s="57"/>
      <c r="Q848" s="54"/>
      <c r="R848" s="56"/>
      <c r="S848" s="54"/>
      <c r="T848" s="54"/>
      <c r="U848" s="54"/>
    </row>
    <row r="849" ht="12.75" customHeight="1">
      <c r="A849" s="54"/>
      <c r="B849" s="54"/>
      <c r="C849" s="54"/>
      <c r="D849" s="54"/>
      <c r="E849" s="54"/>
      <c r="F849" s="54"/>
      <c r="G849" s="54"/>
      <c r="H849" s="54"/>
      <c r="I849" s="54"/>
      <c r="J849" s="54"/>
      <c r="K849" s="54"/>
      <c r="L849" s="54"/>
      <c r="M849" s="56"/>
      <c r="N849" s="56"/>
      <c r="O849" s="54"/>
      <c r="P849" s="57"/>
      <c r="Q849" s="54"/>
      <c r="R849" s="56"/>
      <c r="S849" s="54"/>
      <c r="T849" s="54"/>
      <c r="U849" s="54"/>
    </row>
    <row r="850" ht="12.75" customHeight="1">
      <c r="A850" s="54"/>
      <c r="B850" s="54"/>
      <c r="C850" s="54"/>
      <c r="D850" s="54"/>
      <c r="E850" s="54"/>
      <c r="F850" s="54"/>
      <c r="G850" s="54"/>
      <c r="H850" s="54"/>
      <c r="I850" s="54"/>
      <c r="J850" s="54"/>
      <c r="K850" s="54"/>
      <c r="L850" s="54"/>
      <c r="M850" s="56"/>
      <c r="N850" s="56"/>
      <c r="O850" s="54"/>
      <c r="P850" s="57"/>
      <c r="Q850" s="54"/>
      <c r="R850" s="56"/>
      <c r="S850" s="54"/>
      <c r="T850" s="54"/>
      <c r="U850" s="54"/>
    </row>
    <row r="851" ht="12.75" customHeight="1">
      <c r="A851" s="54"/>
      <c r="B851" s="54"/>
      <c r="C851" s="54"/>
      <c r="D851" s="54"/>
      <c r="E851" s="54"/>
      <c r="F851" s="54"/>
      <c r="G851" s="54"/>
      <c r="H851" s="54"/>
      <c r="I851" s="54"/>
      <c r="J851" s="54"/>
      <c r="K851" s="54"/>
      <c r="L851" s="54"/>
      <c r="M851" s="56"/>
      <c r="N851" s="56"/>
      <c r="O851" s="54"/>
      <c r="P851" s="57"/>
      <c r="Q851" s="54"/>
      <c r="R851" s="56"/>
      <c r="S851" s="54"/>
      <c r="T851" s="54"/>
      <c r="U851" s="54"/>
    </row>
    <row r="852" ht="12.75" customHeight="1">
      <c r="A852" s="54"/>
      <c r="B852" s="54"/>
      <c r="C852" s="54"/>
      <c r="D852" s="54"/>
      <c r="E852" s="54"/>
      <c r="F852" s="54"/>
      <c r="G852" s="54"/>
      <c r="H852" s="54"/>
      <c r="I852" s="54"/>
      <c r="J852" s="54"/>
      <c r="K852" s="54"/>
      <c r="L852" s="54"/>
      <c r="M852" s="56"/>
      <c r="N852" s="56"/>
      <c r="O852" s="54"/>
      <c r="P852" s="57"/>
      <c r="Q852" s="54"/>
      <c r="R852" s="56"/>
      <c r="S852" s="54"/>
      <c r="T852" s="54"/>
      <c r="U852" s="54"/>
    </row>
    <row r="853" ht="12.75" customHeight="1">
      <c r="A853" s="54"/>
      <c r="B853" s="54"/>
      <c r="C853" s="54"/>
      <c r="D853" s="54"/>
      <c r="E853" s="54"/>
      <c r="F853" s="54"/>
      <c r="G853" s="54"/>
      <c r="H853" s="54"/>
      <c r="I853" s="54"/>
      <c r="J853" s="54"/>
      <c r="K853" s="54"/>
      <c r="L853" s="54"/>
      <c r="M853" s="56"/>
      <c r="N853" s="56"/>
      <c r="O853" s="54"/>
      <c r="P853" s="57"/>
      <c r="Q853" s="54"/>
      <c r="R853" s="56"/>
      <c r="S853" s="54"/>
      <c r="T853" s="54"/>
      <c r="U853" s="54"/>
    </row>
    <row r="854" ht="12.75" customHeight="1">
      <c r="A854" s="54"/>
      <c r="B854" s="54"/>
      <c r="C854" s="54"/>
      <c r="D854" s="54"/>
      <c r="E854" s="54"/>
      <c r="F854" s="54"/>
      <c r="G854" s="54"/>
      <c r="H854" s="54"/>
      <c r="I854" s="54"/>
      <c r="J854" s="54"/>
      <c r="K854" s="54"/>
      <c r="L854" s="54"/>
      <c r="M854" s="56"/>
      <c r="N854" s="56"/>
      <c r="O854" s="54"/>
      <c r="P854" s="57"/>
      <c r="Q854" s="54"/>
      <c r="R854" s="56"/>
      <c r="S854" s="54"/>
      <c r="T854" s="54"/>
      <c r="U854" s="54"/>
    </row>
    <row r="855" ht="12.75" customHeight="1">
      <c r="A855" s="54"/>
      <c r="B855" s="54"/>
      <c r="C855" s="54"/>
      <c r="D855" s="54"/>
      <c r="E855" s="54"/>
      <c r="F855" s="54"/>
      <c r="G855" s="54"/>
      <c r="H855" s="54"/>
      <c r="I855" s="54"/>
      <c r="J855" s="54"/>
      <c r="K855" s="54"/>
      <c r="L855" s="54"/>
      <c r="M855" s="56"/>
      <c r="N855" s="56"/>
      <c r="O855" s="54"/>
      <c r="P855" s="57"/>
      <c r="Q855" s="54"/>
      <c r="R855" s="56"/>
      <c r="S855" s="54"/>
      <c r="T855" s="54"/>
      <c r="U855" s="54"/>
    </row>
    <row r="856" ht="12.75" customHeight="1">
      <c r="A856" s="54"/>
      <c r="B856" s="54"/>
      <c r="C856" s="54"/>
      <c r="D856" s="54"/>
      <c r="E856" s="54"/>
      <c r="F856" s="54"/>
      <c r="G856" s="54"/>
      <c r="H856" s="54"/>
      <c r="I856" s="54"/>
      <c r="J856" s="54"/>
      <c r="K856" s="54"/>
      <c r="L856" s="54"/>
      <c r="M856" s="56"/>
      <c r="N856" s="56"/>
      <c r="O856" s="54"/>
      <c r="P856" s="57"/>
      <c r="Q856" s="54"/>
      <c r="R856" s="56"/>
      <c r="S856" s="54"/>
      <c r="T856" s="54"/>
      <c r="U856" s="54"/>
    </row>
    <row r="857" ht="12.75" customHeight="1">
      <c r="A857" s="54"/>
      <c r="B857" s="54"/>
      <c r="C857" s="54"/>
      <c r="D857" s="54"/>
      <c r="E857" s="54"/>
      <c r="F857" s="54"/>
      <c r="G857" s="54"/>
      <c r="H857" s="54"/>
      <c r="I857" s="54"/>
      <c r="J857" s="54"/>
      <c r="K857" s="54"/>
      <c r="L857" s="54"/>
      <c r="M857" s="56"/>
      <c r="N857" s="56"/>
      <c r="O857" s="54"/>
      <c r="P857" s="57"/>
      <c r="Q857" s="54"/>
      <c r="R857" s="56"/>
      <c r="S857" s="54"/>
      <c r="T857" s="54"/>
      <c r="U857" s="54"/>
    </row>
    <row r="858" ht="12.75" customHeight="1">
      <c r="A858" s="54"/>
      <c r="B858" s="54"/>
      <c r="C858" s="54"/>
      <c r="D858" s="54"/>
      <c r="E858" s="54"/>
      <c r="F858" s="54"/>
      <c r="G858" s="54"/>
      <c r="H858" s="54"/>
      <c r="I858" s="54"/>
      <c r="J858" s="54"/>
      <c r="K858" s="54"/>
      <c r="L858" s="54"/>
      <c r="M858" s="56"/>
      <c r="N858" s="56"/>
      <c r="O858" s="54"/>
      <c r="P858" s="57"/>
      <c r="Q858" s="54"/>
      <c r="R858" s="56"/>
      <c r="S858" s="54"/>
      <c r="T858" s="54"/>
      <c r="U858" s="54"/>
    </row>
    <row r="859" ht="12.75" customHeight="1">
      <c r="A859" s="54"/>
      <c r="B859" s="54"/>
      <c r="C859" s="54"/>
      <c r="D859" s="54"/>
      <c r="E859" s="54"/>
      <c r="F859" s="54"/>
      <c r="G859" s="54"/>
      <c r="H859" s="54"/>
      <c r="I859" s="54"/>
      <c r="J859" s="54"/>
      <c r="K859" s="54"/>
      <c r="L859" s="54"/>
      <c r="M859" s="56"/>
      <c r="N859" s="56"/>
      <c r="O859" s="54"/>
      <c r="P859" s="57"/>
      <c r="Q859" s="54"/>
      <c r="R859" s="56"/>
      <c r="S859" s="54"/>
      <c r="T859" s="54"/>
      <c r="U859" s="54"/>
    </row>
    <row r="860" ht="12.75" customHeight="1">
      <c r="A860" s="54"/>
      <c r="B860" s="54"/>
      <c r="C860" s="54"/>
      <c r="D860" s="54"/>
      <c r="E860" s="54"/>
      <c r="F860" s="54"/>
      <c r="G860" s="54"/>
      <c r="H860" s="54"/>
      <c r="I860" s="54"/>
      <c r="J860" s="54"/>
      <c r="K860" s="54"/>
      <c r="L860" s="54"/>
      <c r="M860" s="56"/>
      <c r="N860" s="56"/>
      <c r="O860" s="54"/>
      <c r="P860" s="57"/>
      <c r="Q860" s="54"/>
      <c r="R860" s="56"/>
      <c r="S860" s="54"/>
      <c r="T860" s="54"/>
      <c r="U860" s="54"/>
    </row>
    <row r="861" ht="12.75" customHeight="1">
      <c r="A861" s="54"/>
      <c r="B861" s="54"/>
      <c r="C861" s="54"/>
      <c r="D861" s="54"/>
      <c r="E861" s="54"/>
      <c r="F861" s="54"/>
      <c r="G861" s="54"/>
      <c r="H861" s="54"/>
      <c r="I861" s="54"/>
      <c r="J861" s="54"/>
      <c r="K861" s="54"/>
      <c r="L861" s="54"/>
      <c r="M861" s="56"/>
      <c r="N861" s="56"/>
      <c r="O861" s="54"/>
      <c r="P861" s="57"/>
      <c r="Q861" s="54"/>
      <c r="R861" s="56"/>
      <c r="S861" s="54"/>
      <c r="T861" s="54"/>
      <c r="U861" s="54"/>
    </row>
    <row r="862" ht="12.75" customHeight="1">
      <c r="A862" s="54"/>
      <c r="B862" s="54"/>
      <c r="C862" s="54"/>
      <c r="D862" s="54"/>
      <c r="E862" s="54"/>
      <c r="F862" s="54"/>
      <c r="G862" s="54"/>
      <c r="H862" s="54"/>
      <c r="I862" s="54"/>
      <c r="J862" s="54"/>
      <c r="K862" s="54"/>
      <c r="L862" s="54"/>
      <c r="M862" s="56"/>
      <c r="N862" s="56"/>
      <c r="O862" s="54"/>
      <c r="P862" s="57"/>
      <c r="Q862" s="54"/>
      <c r="R862" s="56"/>
      <c r="S862" s="54"/>
      <c r="T862" s="54"/>
      <c r="U862" s="54"/>
    </row>
    <row r="863" ht="12.75" customHeight="1">
      <c r="A863" s="54"/>
      <c r="B863" s="54"/>
      <c r="C863" s="54"/>
      <c r="D863" s="54"/>
      <c r="E863" s="54"/>
      <c r="F863" s="54"/>
      <c r="G863" s="54"/>
      <c r="H863" s="54"/>
      <c r="I863" s="54"/>
      <c r="J863" s="54"/>
      <c r="K863" s="54"/>
      <c r="L863" s="54"/>
      <c r="M863" s="56"/>
      <c r="N863" s="56"/>
      <c r="O863" s="54"/>
      <c r="P863" s="57"/>
      <c r="Q863" s="54"/>
      <c r="R863" s="56"/>
      <c r="S863" s="54"/>
      <c r="T863" s="54"/>
      <c r="U863" s="54"/>
    </row>
    <row r="864" ht="12.75" customHeight="1">
      <c r="A864" s="54"/>
      <c r="B864" s="54"/>
      <c r="C864" s="54"/>
      <c r="D864" s="54"/>
      <c r="E864" s="54"/>
      <c r="F864" s="54"/>
      <c r="G864" s="54"/>
      <c r="H864" s="54"/>
      <c r="I864" s="54"/>
      <c r="J864" s="54"/>
      <c r="K864" s="54"/>
      <c r="L864" s="54"/>
      <c r="M864" s="56"/>
      <c r="N864" s="56"/>
      <c r="O864" s="54"/>
      <c r="P864" s="57"/>
      <c r="Q864" s="54"/>
      <c r="R864" s="56"/>
      <c r="S864" s="54"/>
      <c r="T864" s="54"/>
      <c r="U864" s="54"/>
    </row>
    <row r="865" ht="12.75" customHeight="1">
      <c r="A865" s="54"/>
      <c r="B865" s="54"/>
      <c r="C865" s="54"/>
      <c r="D865" s="54"/>
      <c r="E865" s="54"/>
      <c r="F865" s="54"/>
      <c r="G865" s="54"/>
      <c r="H865" s="54"/>
      <c r="I865" s="54"/>
      <c r="J865" s="54"/>
      <c r="K865" s="54"/>
      <c r="L865" s="54"/>
      <c r="M865" s="56"/>
      <c r="N865" s="56"/>
      <c r="O865" s="54"/>
      <c r="P865" s="57"/>
      <c r="Q865" s="54"/>
      <c r="R865" s="56"/>
      <c r="S865" s="54"/>
      <c r="T865" s="54"/>
      <c r="U865" s="54"/>
    </row>
    <row r="866" ht="12.75" customHeight="1">
      <c r="A866" s="54"/>
      <c r="B866" s="54"/>
      <c r="C866" s="54"/>
      <c r="D866" s="54"/>
      <c r="E866" s="54"/>
      <c r="F866" s="54"/>
      <c r="G866" s="54"/>
      <c r="H866" s="54"/>
      <c r="I866" s="54"/>
      <c r="J866" s="54"/>
      <c r="K866" s="54"/>
      <c r="L866" s="54"/>
      <c r="M866" s="56"/>
      <c r="N866" s="56"/>
      <c r="O866" s="54"/>
      <c r="P866" s="57"/>
      <c r="Q866" s="54"/>
      <c r="R866" s="56"/>
      <c r="S866" s="54"/>
      <c r="T866" s="54"/>
      <c r="U866" s="54"/>
    </row>
    <row r="867" ht="12.75" customHeight="1">
      <c r="A867" s="54"/>
      <c r="B867" s="54"/>
      <c r="C867" s="54"/>
      <c r="D867" s="54"/>
      <c r="E867" s="54"/>
      <c r="F867" s="54"/>
      <c r="G867" s="54"/>
      <c r="H867" s="54"/>
      <c r="I867" s="54"/>
      <c r="J867" s="54"/>
      <c r="K867" s="54"/>
      <c r="L867" s="54"/>
      <c r="M867" s="56"/>
      <c r="N867" s="56"/>
      <c r="O867" s="54"/>
      <c r="P867" s="57"/>
      <c r="Q867" s="54"/>
      <c r="R867" s="56"/>
      <c r="S867" s="54"/>
      <c r="T867" s="54"/>
      <c r="U867" s="54"/>
    </row>
    <row r="868" ht="12.75" customHeight="1">
      <c r="A868" s="54"/>
      <c r="B868" s="54"/>
      <c r="C868" s="54"/>
      <c r="D868" s="54"/>
      <c r="E868" s="54"/>
      <c r="F868" s="54"/>
      <c r="G868" s="54"/>
      <c r="H868" s="54"/>
      <c r="I868" s="54"/>
      <c r="J868" s="54"/>
      <c r="K868" s="54"/>
      <c r="L868" s="54"/>
      <c r="M868" s="56"/>
      <c r="N868" s="56"/>
      <c r="O868" s="54"/>
      <c r="P868" s="57"/>
      <c r="Q868" s="54"/>
      <c r="R868" s="56"/>
      <c r="S868" s="54"/>
      <c r="T868" s="54"/>
      <c r="U868" s="54"/>
    </row>
    <row r="869" ht="12.75" customHeight="1">
      <c r="A869" s="54"/>
      <c r="B869" s="54"/>
      <c r="C869" s="54"/>
      <c r="D869" s="54"/>
      <c r="E869" s="54"/>
      <c r="F869" s="54"/>
      <c r="G869" s="54"/>
      <c r="H869" s="54"/>
      <c r="I869" s="54"/>
      <c r="J869" s="54"/>
      <c r="K869" s="54"/>
      <c r="L869" s="54"/>
      <c r="M869" s="56"/>
      <c r="N869" s="56"/>
      <c r="O869" s="54"/>
      <c r="P869" s="57"/>
      <c r="Q869" s="54"/>
      <c r="R869" s="56"/>
      <c r="S869" s="54"/>
      <c r="T869" s="54"/>
      <c r="U869" s="54"/>
    </row>
    <row r="870" ht="12.75" customHeight="1">
      <c r="A870" s="54"/>
      <c r="B870" s="54"/>
      <c r="C870" s="54"/>
      <c r="D870" s="54"/>
      <c r="E870" s="54"/>
      <c r="F870" s="54"/>
      <c r="G870" s="54"/>
      <c r="H870" s="54"/>
      <c r="I870" s="54"/>
      <c r="J870" s="54"/>
      <c r="K870" s="54"/>
      <c r="L870" s="54"/>
      <c r="M870" s="56"/>
      <c r="N870" s="56"/>
      <c r="O870" s="54"/>
      <c r="P870" s="57"/>
      <c r="Q870" s="54"/>
      <c r="R870" s="56"/>
      <c r="S870" s="54"/>
      <c r="T870" s="54"/>
      <c r="U870" s="54"/>
    </row>
    <row r="871" ht="12.75" customHeight="1">
      <c r="A871" s="54"/>
      <c r="B871" s="54"/>
      <c r="C871" s="54"/>
      <c r="D871" s="54"/>
      <c r="E871" s="54"/>
      <c r="F871" s="54"/>
      <c r="G871" s="54"/>
      <c r="H871" s="54"/>
      <c r="I871" s="54"/>
      <c r="J871" s="54"/>
      <c r="K871" s="54"/>
      <c r="L871" s="54"/>
      <c r="M871" s="56"/>
      <c r="N871" s="56"/>
      <c r="O871" s="54"/>
      <c r="P871" s="57"/>
      <c r="Q871" s="54"/>
      <c r="R871" s="56"/>
      <c r="S871" s="54"/>
      <c r="T871" s="54"/>
      <c r="U871" s="54"/>
    </row>
    <row r="872" ht="12.75" customHeight="1">
      <c r="A872" s="54"/>
      <c r="B872" s="54"/>
      <c r="C872" s="54"/>
      <c r="D872" s="54"/>
      <c r="E872" s="54"/>
      <c r="F872" s="54"/>
      <c r="G872" s="54"/>
      <c r="H872" s="54"/>
      <c r="I872" s="54"/>
      <c r="J872" s="54"/>
      <c r="K872" s="54"/>
      <c r="L872" s="54"/>
      <c r="M872" s="56"/>
      <c r="N872" s="56"/>
      <c r="O872" s="54"/>
      <c r="P872" s="57"/>
      <c r="Q872" s="54"/>
      <c r="R872" s="56"/>
      <c r="S872" s="54"/>
      <c r="T872" s="54"/>
      <c r="U872" s="54"/>
    </row>
    <row r="873" ht="12.75" customHeight="1">
      <c r="A873" s="54"/>
      <c r="B873" s="54"/>
      <c r="C873" s="54"/>
      <c r="D873" s="54"/>
      <c r="E873" s="54"/>
      <c r="F873" s="54"/>
      <c r="G873" s="54"/>
      <c r="H873" s="54"/>
      <c r="I873" s="54"/>
      <c r="J873" s="54"/>
      <c r="K873" s="54"/>
      <c r="L873" s="54"/>
      <c r="M873" s="56"/>
      <c r="N873" s="56"/>
      <c r="O873" s="54"/>
      <c r="P873" s="57"/>
      <c r="Q873" s="54"/>
      <c r="R873" s="56"/>
      <c r="S873" s="54"/>
      <c r="T873" s="54"/>
      <c r="U873" s="54"/>
    </row>
    <row r="874" ht="12.75" customHeight="1">
      <c r="A874" s="54"/>
      <c r="B874" s="54"/>
      <c r="C874" s="54"/>
      <c r="D874" s="54"/>
      <c r="E874" s="54"/>
      <c r="F874" s="54"/>
      <c r="G874" s="54"/>
      <c r="H874" s="54"/>
      <c r="I874" s="54"/>
      <c r="J874" s="54"/>
      <c r="K874" s="54"/>
      <c r="L874" s="54"/>
      <c r="M874" s="56"/>
      <c r="N874" s="56"/>
      <c r="O874" s="54"/>
      <c r="P874" s="57"/>
      <c r="Q874" s="54"/>
      <c r="R874" s="56"/>
      <c r="S874" s="54"/>
      <c r="T874" s="54"/>
      <c r="U874" s="54"/>
    </row>
    <row r="875" ht="12.75" customHeight="1">
      <c r="A875" s="54"/>
      <c r="B875" s="54"/>
      <c r="C875" s="54"/>
      <c r="D875" s="54"/>
      <c r="E875" s="54"/>
      <c r="F875" s="54"/>
      <c r="G875" s="54"/>
      <c r="H875" s="54"/>
      <c r="I875" s="54"/>
      <c r="J875" s="54"/>
      <c r="K875" s="54"/>
      <c r="L875" s="54"/>
      <c r="M875" s="56"/>
      <c r="N875" s="56"/>
      <c r="O875" s="54"/>
      <c r="P875" s="57"/>
      <c r="Q875" s="54"/>
      <c r="R875" s="56"/>
      <c r="S875" s="54"/>
      <c r="T875" s="54"/>
      <c r="U875" s="54"/>
    </row>
    <row r="876" ht="12.75" customHeight="1">
      <c r="A876" s="54"/>
      <c r="B876" s="54"/>
      <c r="C876" s="54"/>
      <c r="D876" s="54"/>
      <c r="E876" s="54"/>
      <c r="F876" s="54"/>
      <c r="G876" s="54"/>
      <c r="H876" s="54"/>
      <c r="I876" s="54"/>
      <c r="J876" s="54"/>
      <c r="K876" s="54"/>
      <c r="L876" s="54"/>
      <c r="M876" s="56"/>
      <c r="N876" s="56"/>
      <c r="O876" s="54"/>
      <c r="P876" s="57"/>
      <c r="Q876" s="54"/>
      <c r="R876" s="56"/>
      <c r="S876" s="54"/>
      <c r="T876" s="54"/>
      <c r="U876" s="54"/>
    </row>
    <row r="877" ht="12.75" customHeight="1">
      <c r="A877" s="54"/>
      <c r="B877" s="54"/>
      <c r="C877" s="54"/>
      <c r="D877" s="54"/>
      <c r="E877" s="54"/>
      <c r="F877" s="54"/>
      <c r="G877" s="54"/>
      <c r="H877" s="54"/>
      <c r="I877" s="54"/>
      <c r="J877" s="54"/>
      <c r="K877" s="54"/>
      <c r="L877" s="54"/>
      <c r="M877" s="56"/>
      <c r="N877" s="56"/>
      <c r="O877" s="54"/>
      <c r="P877" s="57"/>
      <c r="Q877" s="54"/>
      <c r="R877" s="56"/>
      <c r="S877" s="54"/>
      <c r="T877" s="54"/>
      <c r="U877" s="54"/>
    </row>
    <row r="878" ht="12.75" customHeight="1">
      <c r="A878" s="54"/>
      <c r="B878" s="54"/>
      <c r="C878" s="54"/>
      <c r="D878" s="54"/>
      <c r="E878" s="54"/>
      <c r="F878" s="54"/>
      <c r="G878" s="54"/>
      <c r="H878" s="54"/>
      <c r="I878" s="54"/>
      <c r="J878" s="54"/>
      <c r="K878" s="54"/>
      <c r="L878" s="54"/>
      <c r="M878" s="56"/>
      <c r="N878" s="56"/>
      <c r="O878" s="54"/>
      <c r="P878" s="57"/>
      <c r="Q878" s="54"/>
      <c r="R878" s="56"/>
      <c r="S878" s="54"/>
      <c r="T878" s="54"/>
      <c r="U878" s="54"/>
    </row>
    <row r="879" ht="12.75" customHeight="1">
      <c r="A879" s="54"/>
      <c r="B879" s="54"/>
      <c r="C879" s="54"/>
      <c r="D879" s="54"/>
      <c r="E879" s="54"/>
      <c r="F879" s="54"/>
      <c r="G879" s="54"/>
      <c r="H879" s="54"/>
      <c r="I879" s="54"/>
      <c r="J879" s="54"/>
      <c r="K879" s="54"/>
      <c r="L879" s="54"/>
      <c r="M879" s="56"/>
      <c r="N879" s="56"/>
      <c r="O879" s="54"/>
      <c r="P879" s="57"/>
      <c r="Q879" s="54"/>
      <c r="R879" s="56"/>
      <c r="S879" s="54"/>
      <c r="T879" s="54"/>
      <c r="U879" s="54"/>
    </row>
    <row r="880" ht="12.75" customHeight="1">
      <c r="A880" s="54"/>
      <c r="B880" s="54"/>
      <c r="C880" s="54"/>
      <c r="D880" s="54"/>
      <c r="E880" s="54"/>
      <c r="F880" s="54"/>
      <c r="G880" s="54"/>
      <c r="H880" s="54"/>
      <c r="I880" s="54"/>
      <c r="J880" s="54"/>
      <c r="K880" s="54"/>
      <c r="L880" s="54"/>
      <c r="M880" s="56"/>
      <c r="N880" s="56"/>
      <c r="O880" s="54"/>
      <c r="P880" s="57"/>
      <c r="Q880" s="54"/>
      <c r="R880" s="56"/>
      <c r="S880" s="54"/>
      <c r="T880" s="54"/>
      <c r="U880" s="54"/>
    </row>
    <row r="881" ht="12.75" customHeight="1">
      <c r="A881" s="54"/>
      <c r="B881" s="54"/>
      <c r="C881" s="54"/>
      <c r="D881" s="54"/>
      <c r="E881" s="54"/>
      <c r="F881" s="54"/>
      <c r="G881" s="54"/>
      <c r="H881" s="54"/>
      <c r="I881" s="54"/>
      <c r="J881" s="54"/>
      <c r="K881" s="54"/>
      <c r="L881" s="54"/>
      <c r="M881" s="56"/>
      <c r="N881" s="56"/>
      <c r="O881" s="54"/>
      <c r="P881" s="57"/>
      <c r="Q881" s="54"/>
      <c r="R881" s="56"/>
      <c r="S881" s="54"/>
      <c r="T881" s="54"/>
      <c r="U881" s="54"/>
    </row>
    <row r="882" ht="12.75" customHeight="1">
      <c r="A882" s="54"/>
      <c r="B882" s="54"/>
      <c r="C882" s="54"/>
      <c r="D882" s="54"/>
      <c r="E882" s="54"/>
      <c r="F882" s="54"/>
      <c r="G882" s="54"/>
      <c r="H882" s="54"/>
      <c r="I882" s="54"/>
      <c r="J882" s="54"/>
      <c r="K882" s="54"/>
      <c r="L882" s="54"/>
      <c r="M882" s="56"/>
      <c r="N882" s="56"/>
      <c r="O882" s="54"/>
      <c r="P882" s="57"/>
      <c r="Q882" s="54"/>
      <c r="R882" s="56"/>
      <c r="S882" s="54"/>
      <c r="T882" s="54"/>
      <c r="U882" s="54"/>
    </row>
    <row r="883" ht="12.75" customHeight="1">
      <c r="A883" s="54"/>
      <c r="B883" s="54"/>
      <c r="C883" s="54"/>
      <c r="D883" s="54"/>
      <c r="E883" s="54"/>
      <c r="F883" s="54"/>
      <c r="G883" s="54"/>
      <c r="H883" s="54"/>
      <c r="I883" s="54"/>
      <c r="J883" s="54"/>
      <c r="K883" s="54"/>
      <c r="L883" s="54"/>
      <c r="M883" s="56"/>
      <c r="N883" s="56"/>
      <c r="O883" s="54"/>
      <c r="P883" s="57"/>
      <c r="Q883" s="54"/>
      <c r="R883" s="56"/>
      <c r="S883" s="54"/>
      <c r="T883" s="54"/>
      <c r="U883" s="54"/>
    </row>
    <row r="884" ht="12.75" customHeight="1">
      <c r="A884" s="54"/>
      <c r="B884" s="54"/>
      <c r="C884" s="54"/>
      <c r="D884" s="54"/>
      <c r="E884" s="54"/>
      <c r="F884" s="54"/>
      <c r="G884" s="54"/>
      <c r="H884" s="54"/>
      <c r="I884" s="54"/>
      <c r="J884" s="54"/>
      <c r="K884" s="54"/>
      <c r="L884" s="54"/>
      <c r="M884" s="56"/>
      <c r="N884" s="56"/>
      <c r="O884" s="54"/>
      <c r="P884" s="57"/>
      <c r="Q884" s="54"/>
      <c r="R884" s="56"/>
      <c r="S884" s="54"/>
      <c r="T884" s="54"/>
      <c r="U884" s="54"/>
    </row>
    <row r="885" ht="12.75" customHeight="1">
      <c r="A885" s="54"/>
      <c r="B885" s="54"/>
      <c r="C885" s="54"/>
      <c r="D885" s="54"/>
      <c r="E885" s="54"/>
      <c r="F885" s="54"/>
      <c r="G885" s="54"/>
      <c r="H885" s="54"/>
      <c r="I885" s="54"/>
      <c r="J885" s="54"/>
      <c r="K885" s="54"/>
      <c r="L885" s="54"/>
      <c r="M885" s="56"/>
      <c r="N885" s="56"/>
      <c r="O885" s="54"/>
      <c r="P885" s="57"/>
      <c r="Q885" s="54"/>
      <c r="R885" s="56"/>
      <c r="S885" s="54"/>
      <c r="T885" s="54"/>
      <c r="U885" s="54"/>
    </row>
    <row r="886" ht="12.75" customHeight="1">
      <c r="A886" s="54"/>
      <c r="B886" s="54"/>
      <c r="C886" s="54"/>
      <c r="D886" s="54"/>
      <c r="E886" s="54"/>
      <c r="F886" s="54"/>
      <c r="G886" s="54"/>
      <c r="H886" s="54"/>
      <c r="I886" s="54"/>
      <c r="J886" s="54"/>
      <c r="K886" s="54"/>
      <c r="L886" s="54"/>
      <c r="M886" s="56"/>
      <c r="N886" s="56"/>
      <c r="O886" s="54"/>
      <c r="P886" s="57"/>
      <c r="Q886" s="54"/>
      <c r="R886" s="56"/>
      <c r="S886" s="54"/>
      <c r="T886" s="54"/>
      <c r="U886" s="54"/>
    </row>
    <row r="887" ht="12.75" customHeight="1">
      <c r="A887" s="54"/>
      <c r="B887" s="54"/>
      <c r="C887" s="54"/>
      <c r="D887" s="54"/>
      <c r="E887" s="54"/>
      <c r="F887" s="54"/>
      <c r="G887" s="54"/>
      <c r="H887" s="54"/>
      <c r="I887" s="54"/>
      <c r="J887" s="54"/>
      <c r="K887" s="54"/>
      <c r="L887" s="54"/>
      <c r="M887" s="56"/>
      <c r="N887" s="56"/>
      <c r="O887" s="54"/>
      <c r="P887" s="57"/>
      <c r="Q887" s="54"/>
      <c r="R887" s="56"/>
      <c r="S887" s="54"/>
      <c r="T887" s="54"/>
      <c r="U887" s="54"/>
    </row>
    <row r="888" ht="12.75" customHeight="1">
      <c r="A888" s="54"/>
      <c r="B888" s="54"/>
      <c r="C888" s="54"/>
      <c r="D888" s="54"/>
      <c r="E888" s="54"/>
      <c r="F888" s="54"/>
      <c r="G888" s="54"/>
      <c r="H888" s="54"/>
      <c r="I888" s="54"/>
      <c r="J888" s="54"/>
      <c r="K888" s="54"/>
      <c r="L888" s="54"/>
      <c r="M888" s="56"/>
      <c r="N888" s="56"/>
      <c r="O888" s="54"/>
      <c r="P888" s="57"/>
      <c r="Q888" s="54"/>
      <c r="R888" s="56"/>
      <c r="S888" s="54"/>
      <c r="T888" s="54"/>
      <c r="U888" s="54"/>
    </row>
    <row r="889" ht="12.75" customHeight="1">
      <c r="A889" s="54"/>
      <c r="B889" s="54"/>
      <c r="C889" s="54"/>
      <c r="D889" s="54"/>
      <c r="E889" s="54"/>
      <c r="F889" s="54"/>
      <c r="G889" s="54"/>
      <c r="H889" s="54"/>
      <c r="I889" s="54"/>
      <c r="J889" s="54"/>
      <c r="K889" s="54"/>
      <c r="L889" s="54"/>
      <c r="M889" s="56"/>
      <c r="N889" s="56"/>
      <c r="O889" s="54"/>
      <c r="P889" s="57"/>
      <c r="Q889" s="54"/>
      <c r="R889" s="56"/>
      <c r="S889" s="54"/>
      <c r="T889" s="54"/>
      <c r="U889" s="54"/>
    </row>
    <row r="890" ht="12.75" customHeight="1">
      <c r="A890" s="54"/>
      <c r="B890" s="54"/>
      <c r="C890" s="54"/>
      <c r="D890" s="54"/>
      <c r="E890" s="54"/>
      <c r="F890" s="54"/>
      <c r="G890" s="54"/>
      <c r="H890" s="54"/>
      <c r="I890" s="54"/>
      <c r="J890" s="54"/>
      <c r="K890" s="54"/>
      <c r="L890" s="54"/>
      <c r="M890" s="56"/>
      <c r="N890" s="56"/>
      <c r="O890" s="54"/>
      <c r="P890" s="57"/>
      <c r="Q890" s="54"/>
      <c r="R890" s="56"/>
      <c r="S890" s="54"/>
      <c r="T890" s="54"/>
      <c r="U890" s="54"/>
    </row>
    <row r="891" ht="12.75" customHeight="1">
      <c r="A891" s="54"/>
      <c r="B891" s="54"/>
      <c r="C891" s="54"/>
      <c r="D891" s="54"/>
      <c r="E891" s="54"/>
      <c r="F891" s="54"/>
      <c r="G891" s="54"/>
      <c r="H891" s="54"/>
      <c r="I891" s="54"/>
      <c r="J891" s="54"/>
      <c r="K891" s="54"/>
      <c r="L891" s="54"/>
      <c r="M891" s="56"/>
      <c r="N891" s="56"/>
      <c r="O891" s="54"/>
      <c r="P891" s="57"/>
      <c r="Q891" s="54"/>
      <c r="R891" s="56"/>
      <c r="S891" s="54"/>
      <c r="T891" s="54"/>
      <c r="U891" s="54"/>
    </row>
    <row r="892" ht="12.75" customHeight="1">
      <c r="A892" s="54"/>
      <c r="B892" s="54"/>
      <c r="C892" s="54"/>
      <c r="D892" s="54"/>
      <c r="E892" s="54"/>
      <c r="F892" s="54"/>
      <c r="G892" s="54"/>
      <c r="H892" s="54"/>
      <c r="I892" s="54"/>
      <c r="J892" s="54"/>
      <c r="K892" s="54"/>
      <c r="L892" s="54"/>
      <c r="M892" s="56"/>
      <c r="N892" s="56"/>
      <c r="O892" s="54"/>
      <c r="P892" s="57"/>
      <c r="Q892" s="54"/>
      <c r="R892" s="56"/>
      <c r="S892" s="54"/>
      <c r="T892" s="54"/>
      <c r="U892" s="54"/>
    </row>
    <row r="893" ht="12.75" customHeight="1">
      <c r="A893" s="54"/>
      <c r="B893" s="54"/>
      <c r="C893" s="54"/>
      <c r="D893" s="54"/>
      <c r="E893" s="54"/>
      <c r="F893" s="54"/>
      <c r="G893" s="54"/>
      <c r="H893" s="54"/>
      <c r="I893" s="54"/>
      <c r="J893" s="54"/>
      <c r="K893" s="54"/>
      <c r="L893" s="54"/>
      <c r="M893" s="56"/>
      <c r="N893" s="56"/>
      <c r="O893" s="54"/>
      <c r="P893" s="57"/>
      <c r="Q893" s="54"/>
      <c r="R893" s="56"/>
      <c r="S893" s="54"/>
      <c r="T893" s="54"/>
      <c r="U893" s="54"/>
    </row>
    <row r="894" ht="12.75" customHeight="1">
      <c r="A894" s="54"/>
      <c r="B894" s="54"/>
      <c r="C894" s="54"/>
      <c r="D894" s="54"/>
      <c r="E894" s="54"/>
      <c r="F894" s="54"/>
      <c r="G894" s="54"/>
      <c r="H894" s="54"/>
      <c r="I894" s="54"/>
      <c r="J894" s="54"/>
      <c r="K894" s="54"/>
      <c r="L894" s="54"/>
      <c r="M894" s="56"/>
      <c r="N894" s="56"/>
      <c r="O894" s="54"/>
      <c r="P894" s="57"/>
      <c r="Q894" s="54"/>
      <c r="R894" s="56"/>
      <c r="S894" s="54"/>
      <c r="T894" s="54"/>
      <c r="U894" s="54"/>
    </row>
    <row r="895" ht="12.75" customHeight="1">
      <c r="A895" s="54"/>
      <c r="B895" s="54"/>
      <c r="C895" s="54"/>
      <c r="D895" s="54"/>
      <c r="E895" s="54"/>
      <c r="F895" s="54"/>
      <c r="G895" s="54"/>
      <c r="H895" s="54"/>
      <c r="I895" s="54"/>
      <c r="J895" s="54"/>
      <c r="K895" s="54"/>
      <c r="L895" s="54"/>
      <c r="M895" s="56"/>
      <c r="N895" s="56"/>
      <c r="O895" s="54"/>
      <c r="P895" s="57"/>
      <c r="Q895" s="54"/>
      <c r="R895" s="56"/>
      <c r="S895" s="54"/>
      <c r="T895" s="54"/>
      <c r="U895" s="54"/>
    </row>
    <row r="896" ht="12.75" customHeight="1">
      <c r="A896" s="54"/>
      <c r="B896" s="54"/>
      <c r="C896" s="54"/>
      <c r="D896" s="54"/>
      <c r="E896" s="54"/>
      <c r="F896" s="54"/>
      <c r="G896" s="54"/>
      <c r="H896" s="54"/>
      <c r="I896" s="54"/>
      <c r="J896" s="54"/>
      <c r="K896" s="54"/>
      <c r="L896" s="54"/>
      <c r="M896" s="56"/>
      <c r="N896" s="56"/>
      <c r="O896" s="54"/>
      <c r="P896" s="57"/>
      <c r="Q896" s="54"/>
      <c r="R896" s="56"/>
      <c r="S896" s="54"/>
      <c r="T896" s="54"/>
      <c r="U896" s="54"/>
    </row>
    <row r="897" ht="12.75" customHeight="1">
      <c r="A897" s="54"/>
      <c r="B897" s="54"/>
      <c r="C897" s="54"/>
      <c r="D897" s="54"/>
      <c r="E897" s="54"/>
      <c r="F897" s="54"/>
      <c r="G897" s="54"/>
      <c r="H897" s="54"/>
      <c r="I897" s="54"/>
      <c r="J897" s="54"/>
      <c r="K897" s="54"/>
      <c r="L897" s="54"/>
      <c r="M897" s="56"/>
      <c r="N897" s="56"/>
      <c r="O897" s="54"/>
      <c r="P897" s="57"/>
      <c r="Q897" s="54"/>
      <c r="R897" s="56"/>
      <c r="S897" s="54"/>
      <c r="T897" s="54"/>
      <c r="U897" s="54"/>
    </row>
    <row r="898" ht="12.75" customHeight="1">
      <c r="A898" s="54"/>
      <c r="B898" s="54"/>
      <c r="C898" s="54"/>
      <c r="D898" s="54"/>
      <c r="E898" s="54"/>
      <c r="F898" s="54"/>
      <c r="G898" s="54"/>
      <c r="H898" s="54"/>
      <c r="I898" s="54"/>
      <c r="J898" s="54"/>
      <c r="K898" s="54"/>
      <c r="L898" s="54"/>
      <c r="M898" s="56"/>
      <c r="N898" s="56"/>
      <c r="O898" s="54"/>
      <c r="P898" s="57"/>
      <c r="Q898" s="54"/>
      <c r="R898" s="56"/>
      <c r="S898" s="54"/>
      <c r="T898" s="54"/>
      <c r="U898" s="54"/>
    </row>
    <row r="899" ht="12.75" customHeight="1">
      <c r="A899" s="54"/>
      <c r="B899" s="54"/>
      <c r="C899" s="54"/>
      <c r="D899" s="54"/>
      <c r="E899" s="54"/>
      <c r="F899" s="54"/>
      <c r="G899" s="54"/>
      <c r="H899" s="54"/>
      <c r="I899" s="54"/>
      <c r="J899" s="54"/>
      <c r="K899" s="54"/>
      <c r="L899" s="54"/>
      <c r="M899" s="56"/>
      <c r="N899" s="56"/>
      <c r="O899" s="54"/>
      <c r="P899" s="57"/>
      <c r="Q899" s="54"/>
      <c r="R899" s="56"/>
      <c r="S899" s="54"/>
      <c r="T899" s="54"/>
      <c r="U899" s="54"/>
    </row>
    <row r="900" ht="12.75" customHeight="1">
      <c r="A900" s="54"/>
      <c r="B900" s="54"/>
      <c r="C900" s="54"/>
      <c r="D900" s="54"/>
      <c r="E900" s="54"/>
      <c r="F900" s="54"/>
      <c r="G900" s="54"/>
      <c r="H900" s="54"/>
      <c r="I900" s="54"/>
      <c r="J900" s="54"/>
      <c r="K900" s="54"/>
      <c r="L900" s="54"/>
      <c r="M900" s="56"/>
      <c r="N900" s="56"/>
      <c r="O900" s="54"/>
      <c r="P900" s="57"/>
      <c r="Q900" s="54"/>
      <c r="R900" s="56"/>
      <c r="S900" s="54"/>
      <c r="T900" s="54"/>
      <c r="U900" s="54"/>
    </row>
    <row r="901" ht="12.75" customHeight="1">
      <c r="A901" s="54"/>
      <c r="B901" s="54"/>
      <c r="C901" s="54"/>
      <c r="D901" s="54"/>
      <c r="E901" s="54"/>
      <c r="F901" s="54"/>
      <c r="G901" s="54"/>
      <c r="H901" s="54"/>
      <c r="I901" s="54"/>
      <c r="J901" s="54"/>
      <c r="K901" s="54"/>
      <c r="L901" s="54"/>
      <c r="M901" s="56"/>
      <c r="N901" s="56"/>
      <c r="O901" s="54"/>
      <c r="P901" s="57"/>
      <c r="Q901" s="54"/>
      <c r="R901" s="56"/>
      <c r="S901" s="54"/>
      <c r="T901" s="54"/>
      <c r="U901" s="54"/>
    </row>
    <row r="902" ht="12.75" customHeight="1">
      <c r="A902" s="54"/>
      <c r="B902" s="54"/>
      <c r="C902" s="54"/>
      <c r="D902" s="54"/>
      <c r="E902" s="54"/>
      <c r="F902" s="54"/>
      <c r="G902" s="54"/>
      <c r="H902" s="54"/>
      <c r="I902" s="54"/>
      <c r="J902" s="54"/>
      <c r="K902" s="54"/>
      <c r="L902" s="54"/>
      <c r="M902" s="56"/>
      <c r="N902" s="56"/>
      <c r="O902" s="54"/>
      <c r="P902" s="57"/>
      <c r="Q902" s="54"/>
      <c r="R902" s="56"/>
      <c r="S902" s="54"/>
      <c r="T902" s="54"/>
      <c r="U902" s="54"/>
    </row>
    <row r="903" ht="12.75" customHeight="1">
      <c r="A903" s="54"/>
      <c r="B903" s="54"/>
      <c r="C903" s="54"/>
      <c r="D903" s="54"/>
      <c r="E903" s="54"/>
      <c r="F903" s="54"/>
      <c r="G903" s="54"/>
      <c r="H903" s="54"/>
      <c r="I903" s="54"/>
      <c r="J903" s="54"/>
      <c r="K903" s="54"/>
      <c r="L903" s="54"/>
      <c r="M903" s="56"/>
      <c r="N903" s="56"/>
      <c r="O903" s="54"/>
      <c r="P903" s="57"/>
      <c r="Q903" s="54"/>
      <c r="R903" s="56"/>
      <c r="S903" s="54"/>
      <c r="T903" s="54"/>
      <c r="U903" s="54"/>
    </row>
    <row r="904" ht="12.75" customHeight="1">
      <c r="A904" s="54"/>
      <c r="B904" s="54"/>
      <c r="C904" s="54"/>
      <c r="D904" s="54"/>
      <c r="E904" s="54"/>
      <c r="F904" s="54"/>
      <c r="G904" s="54"/>
      <c r="H904" s="54"/>
      <c r="I904" s="54"/>
      <c r="J904" s="54"/>
      <c r="K904" s="54"/>
      <c r="L904" s="54"/>
      <c r="M904" s="56"/>
      <c r="N904" s="56"/>
      <c r="O904" s="54"/>
      <c r="P904" s="57"/>
      <c r="Q904" s="54"/>
      <c r="R904" s="56"/>
      <c r="S904" s="54"/>
      <c r="T904" s="54"/>
      <c r="U904" s="54"/>
    </row>
    <row r="905" ht="12.75" customHeight="1">
      <c r="A905" s="54"/>
      <c r="B905" s="54"/>
      <c r="C905" s="54"/>
      <c r="D905" s="54"/>
      <c r="E905" s="54"/>
      <c r="F905" s="54"/>
      <c r="G905" s="54"/>
      <c r="H905" s="54"/>
      <c r="I905" s="54"/>
      <c r="J905" s="54"/>
      <c r="K905" s="54"/>
      <c r="L905" s="54"/>
      <c r="M905" s="56"/>
      <c r="N905" s="56"/>
      <c r="O905" s="54"/>
      <c r="P905" s="57"/>
      <c r="Q905" s="54"/>
      <c r="R905" s="56"/>
      <c r="S905" s="54"/>
      <c r="T905" s="54"/>
      <c r="U905" s="54"/>
    </row>
    <row r="906" ht="12.75" customHeight="1">
      <c r="A906" s="54"/>
      <c r="B906" s="54"/>
      <c r="C906" s="54"/>
      <c r="D906" s="54"/>
      <c r="E906" s="54"/>
      <c r="F906" s="54"/>
      <c r="G906" s="54"/>
      <c r="H906" s="54"/>
      <c r="I906" s="54"/>
      <c r="J906" s="54"/>
      <c r="K906" s="54"/>
      <c r="L906" s="54"/>
      <c r="M906" s="56"/>
      <c r="N906" s="56"/>
      <c r="O906" s="54"/>
      <c r="P906" s="57"/>
      <c r="Q906" s="54"/>
      <c r="R906" s="56"/>
      <c r="S906" s="54"/>
      <c r="T906" s="54"/>
      <c r="U906" s="54"/>
    </row>
    <row r="907" ht="12.75" customHeight="1">
      <c r="A907" s="54"/>
      <c r="B907" s="54"/>
      <c r="C907" s="54"/>
      <c r="D907" s="54"/>
      <c r="E907" s="54"/>
      <c r="F907" s="54"/>
      <c r="G907" s="54"/>
      <c r="H907" s="54"/>
      <c r="I907" s="54"/>
      <c r="J907" s="54"/>
      <c r="K907" s="54"/>
      <c r="L907" s="54"/>
      <c r="M907" s="56"/>
      <c r="N907" s="56"/>
      <c r="O907" s="54"/>
      <c r="P907" s="57"/>
      <c r="Q907" s="54"/>
      <c r="R907" s="56"/>
      <c r="S907" s="54"/>
      <c r="T907" s="54"/>
      <c r="U907" s="54"/>
    </row>
    <row r="908" ht="12.75" customHeight="1">
      <c r="A908" s="54"/>
      <c r="B908" s="54"/>
      <c r="C908" s="54"/>
      <c r="D908" s="54"/>
      <c r="E908" s="54"/>
      <c r="F908" s="54"/>
      <c r="G908" s="54"/>
      <c r="H908" s="54"/>
      <c r="I908" s="54"/>
      <c r="J908" s="54"/>
      <c r="K908" s="54"/>
      <c r="L908" s="54"/>
      <c r="M908" s="56"/>
      <c r="N908" s="56"/>
      <c r="O908" s="54"/>
      <c r="P908" s="57"/>
      <c r="Q908" s="54"/>
      <c r="R908" s="56"/>
      <c r="S908" s="54"/>
      <c r="T908" s="54"/>
      <c r="U908" s="54"/>
    </row>
    <row r="909" ht="12.75" customHeight="1">
      <c r="A909" s="54"/>
      <c r="B909" s="54"/>
      <c r="C909" s="54"/>
      <c r="D909" s="54"/>
      <c r="E909" s="54"/>
      <c r="F909" s="54"/>
      <c r="G909" s="54"/>
      <c r="H909" s="54"/>
      <c r="I909" s="54"/>
      <c r="J909" s="54"/>
      <c r="K909" s="54"/>
      <c r="L909" s="54"/>
      <c r="M909" s="56"/>
      <c r="N909" s="56"/>
      <c r="O909" s="54"/>
      <c r="P909" s="57"/>
      <c r="Q909" s="54"/>
      <c r="R909" s="56"/>
      <c r="S909" s="54"/>
      <c r="T909" s="54"/>
      <c r="U909" s="54"/>
    </row>
    <row r="910" ht="12.75" customHeight="1">
      <c r="A910" s="54"/>
      <c r="B910" s="54"/>
      <c r="C910" s="54"/>
      <c r="D910" s="54"/>
      <c r="E910" s="54"/>
      <c r="F910" s="54"/>
      <c r="G910" s="54"/>
      <c r="H910" s="54"/>
      <c r="I910" s="54"/>
      <c r="J910" s="54"/>
      <c r="K910" s="54"/>
      <c r="L910" s="54"/>
      <c r="M910" s="56"/>
      <c r="N910" s="56"/>
      <c r="O910" s="54"/>
      <c r="P910" s="57"/>
      <c r="Q910" s="54"/>
      <c r="R910" s="56"/>
      <c r="S910" s="54"/>
      <c r="T910" s="54"/>
      <c r="U910" s="54"/>
    </row>
    <row r="911" ht="12.75" customHeight="1">
      <c r="A911" s="54"/>
      <c r="B911" s="54"/>
      <c r="C911" s="54"/>
      <c r="D911" s="54"/>
      <c r="E911" s="54"/>
      <c r="F911" s="54"/>
      <c r="G911" s="54"/>
      <c r="H911" s="54"/>
      <c r="I911" s="54"/>
      <c r="J911" s="54"/>
      <c r="K911" s="54"/>
      <c r="L911" s="54"/>
      <c r="M911" s="56"/>
      <c r="N911" s="56"/>
      <c r="O911" s="54"/>
      <c r="P911" s="57"/>
      <c r="Q911" s="54"/>
      <c r="R911" s="56"/>
      <c r="S911" s="54"/>
      <c r="T911" s="54"/>
      <c r="U911" s="54"/>
    </row>
    <row r="912" ht="12.75" customHeight="1">
      <c r="A912" s="54"/>
      <c r="B912" s="54"/>
      <c r="C912" s="54"/>
      <c r="D912" s="54"/>
      <c r="E912" s="54"/>
      <c r="F912" s="54"/>
      <c r="G912" s="54"/>
      <c r="H912" s="54"/>
      <c r="I912" s="54"/>
      <c r="J912" s="54"/>
      <c r="K912" s="54"/>
      <c r="L912" s="54"/>
      <c r="M912" s="56"/>
      <c r="N912" s="56"/>
      <c r="O912" s="54"/>
      <c r="P912" s="57"/>
      <c r="Q912" s="54"/>
      <c r="R912" s="56"/>
      <c r="S912" s="54"/>
      <c r="T912" s="54"/>
      <c r="U912" s="54"/>
    </row>
    <row r="913" ht="12.75" customHeight="1">
      <c r="A913" s="54"/>
      <c r="B913" s="54"/>
      <c r="C913" s="54"/>
      <c r="D913" s="54"/>
      <c r="E913" s="54"/>
      <c r="F913" s="54"/>
      <c r="G913" s="54"/>
      <c r="H913" s="54"/>
      <c r="I913" s="54"/>
      <c r="J913" s="54"/>
      <c r="K913" s="54"/>
      <c r="L913" s="54"/>
      <c r="M913" s="56"/>
      <c r="N913" s="56"/>
      <c r="O913" s="54"/>
      <c r="P913" s="57"/>
      <c r="Q913" s="54"/>
      <c r="R913" s="56"/>
      <c r="S913" s="54"/>
      <c r="T913" s="54"/>
      <c r="U913" s="54"/>
    </row>
    <row r="914" ht="12.75" customHeight="1">
      <c r="A914" s="54"/>
      <c r="B914" s="54"/>
      <c r="C914" s="54"/>
      <c r="D914" s="54"/>
      <c r="E914" s="54"/>
      <c r="F914" s="54"/>
      <c r="G914" s="54"/>
      <c r="H914" s="54"/>
      <c r="I914" s="54"/>
      <c r="J914" s="54"/>
      <c r="K914" s="54"/>
      <c r="L914" s="54"/>
      <c r="M914" s="56"/>
      <c r="N914" s="56"/>
      <c r="O914" s="54"/>
      <c r="P914" s="57"/>
      <c r="Q914" s="54"/>
      <c r="R914" s="56"/>
      <c r="S914" s="54"/>
      <c r="T914" s="54"/>
      <c r="U914" s="54"/>
    </row>
    <row r="915" ht="12.75" customHeight="1">
      <c r="A915" s="54"/>
      <c r="B915" s="54"/>
      <c r="C915" s="54"/>
      <c r="D915" s="54"/>
      <c r="E915" s="54"/>
      <c r="F915" s="54"/>
      <c r="G915" s="54"/>
      <c r="H915" s="54"/>
      <c r="I915" s="54"/>
      <c r="J915" s="54"/>
      <c r="K915" s="54"/>
      <c r="L915" s="54"/>
      <c r="M915" s="56"/>
      <c r="N915" s="56"/>
      <c r="O915" s="54"/>
      <c r="P915" s="57"/>
      <c r="Q915" s="54"/>
      <c r="R915" s="56"/>
      <c r="S915" s="54"/>
      <c r="T915" s="54"/>
      <c r="U915" s="54"/>
    </row>
    <row r="916" ht="12.75" customHeight="1">
      <c r="A916" s="54"/>
      <c r="B916" s="54"/>
      <c r="C916" s="54"/>
      <c r="D916" s="54"/>
      <c r="E916" s="54"/>
      <c r="F916" s="54"/>
      <c r="G916" s="54"/>
      <c r="H916" s="54"/>
      <c r="I916" s="54"/>
      <c r="J916" s="54"/>
      <c r="K916" s="54"/>
      <c r="L916" s="54"/>
      <c r="M916" s="56"/>
      <c r="N916" s="56"/>
      <c r="O916" s="54"/>
      <c r="P916" s="57"/>
      <c r="Q916" s="54"/>
      <c r="R916" s="56"/>
      <c r="S916" s="54"/>
      <c r="T916" s="54"/>
      <c r="U916" s="54"/>
    </row>
    <row r="917" ht="12.75" customHeight="1">
      <c r="A917" s="54"/>
      <c r="B917" s="54"/>
      <c r="C917" s="54"/>
      <c r="D917" s="54"/>
      <c r="E917" s="54"/>
      <c r="F917" s="54"/>
      <c r="G917" s="54"/>
      <c r="H917" s="54"/>
      <c r="I917" s="54"/>
      <c r="J917" s="54"/>
      <c r="K917" s="54"/>
      <c r="L917" s="54"/>
      <c r="M917" s="56"/>
      <c r="N917" s="56"/>
      <c r="O917" s="54"/>
      <c r="P917" s="57"/>
      <c r="Q917" s="54"/>
      <c r="R917" s="56"/>
      <c r="S917" s="54"/>
      <c r="T917" s="54"/>
      <c r="U917" s="54"/>
    </row>
    <row r="918" ht="12.75" customHeight="1">
      <c r="A918" s="54"/>
      <c r="B918" s="54"/>
      <c r="C918" s="54"/>
      <c r="D918" s="54"/>
      <c r="E918" s="54"/>
      <c r="F918" s="54"/>
      <c r="G918" s="54"/>
      <c r="H918" s="54"/>
      <c r="I918" s="54"/>
      <c r="J918" s="54"/>
      <c r="K918" s="54"/>
      <c r="L918" s="54"/>
      <c r="M918" s="56"/>
      <c r="N918" s="56"/>
      <c r="O918" s="54"/>
      <c r="P918" s="57"/>
      <c r="Q918" s="54"/>
      <c r="R918" s="56"/>
      <c r="S918" s="54"/>
      <c r="T918" s="54"/>
      <c r="U918" s="54"/>
    </row>
    <row r="919" ht="12.75" customHeight="1">
      <c r="A919" s="54"/>
      <c r="B919" s="54"/>
      <c r="C919" s="54"/>
      <c r="D919" s="54"/>
      <c r="E919" s="54"/>
      <c r="F919" s="54"/>
      <c r="G919" s="54"/>
      <c r="H919" s="54"/>
      <c r="I919" s="54"/>
      <c r="J919" s="54"/>
      <c r="K919" s="54"/>
      <c r="L919" s="54"/>
      <c r="M919" s="56"/>
      <c r="N919" s="56"/>
      <c r="O919" s="54"/>
      <c r="P919" s="57"/>
      <c r="Q919" s="54"/>
      <c r="R919" s="56"/>
      <c r="S919" s="54"/>
      <c r="T919" s="54"/>
      <c r="U919" s="54"/>
    </row>
    <row r="920" ht="12.75" customHeight="1">
      <c r="A920" s="54"/>
      <c r="B920" s="54"/>
      <c r="C920" s="54"/>
      <c r="D920" s="54"/>
      <c r="E920" s="54"/>
      <c r="F920" s="54"/>
      <c r="G920" s="54"/>
      <c r="H920" s="54"/>
      <c r="I920" s="54"/>
      <c r="J920" s="54"/>
      <c r="K920" s="54"/>
      <c r="L920" s="54"/>
      <c r="M920" s="56"/>
      <c r="N920" s="56"/>
      <c r="O920" s="54"/>
      <c r="P920" s="57"/>
      <c r="Q920" s="54"/>
      <c r="R920" s="56"/>
      <c r="S920" s="54"/>
      <c r="T920" s="54"/>
      <c r="U920" s="54"/>
    </row>
    <row r="921" ht="12.75" customHeight="1">
      <c r="A921" s="54"/>
      <c r="B921" s="54"/>
      <c r="C921" s="54"/>
      <c r="D921" s="54"/>
      <c r="E921" s="54"/>
      <c r="F921" s="54"/>
      <c r="G921" s="54"/>
      <c r="H921" s="54"/>
      <c r="I921" s="54"/>
      <c r="J921" s="54"/>
      <c r="K921" s="54"/>
      <c r="L921" s="54"/>
      <c r="M921" s="56"/>
      <c r="N921" s="56"/>
      <c r="O921" s="54"/>
      <c r="P921" s="57"/>
      <c r="Q921" s="54"/>
      <c r="R921" s="56"/>
      <c r="S921" s="54"/>
      <c r="T921" s="54"/>
      <c r="U921" s="54"/>
    </row>
    <row r="922" ht="12.75" customHeight="1">
      <c r="A922" s="54"/>
      <c r="B922" s="54"/>
      <c r="C922" s="54"/>
      <c r="D922" s="54"/>
      <c r="E922" s="54"/>
      <c r="F922" s="54"/>
      <c r="G922" s="54"/>
      <c r="H922" s="54"/>
      <c r="I922" s="54"/>
      <c r="J922" s="54"/>
      <c r="K922" s="54"/>
      <c r="L922" s="54"/>
      <c r="M922" s="56"/>
      <c r="N922" s="56"/>
      <c r="O922" s="54"/>
      <c r="P922" s="57"/>
      <c r="Q922" s="54"/>
      <c r="R922" s="56"/>
      <c r="S922" s="54"/>
      <c r="T922" s="54"/>
      <c r="U922" s="54"/>
    </row>
    <row r="923" ht="12.75" customHeight="1">
      <c r="A923" s="54"/>
      <c r="B923" s="54"/>
      <c r="C923" s="54"/>
      <c r="D923" s="54"/>
      <c r="E923" s="54"/>
      <c r="F923" s="54"/>
      <c r="G923" s="54"/>
      <c r="H923" s="54"/>
      <c r="I923" s="54"/>
      <c r="J923" s="54"/>
      <c r="K923" s="54"/>
      <c r="L923" s="54"/>
      <c r="M923" s="56"/>
      <c r="N923" s="56"/>
      <c r="O923" s="54"/>
      <c r="P923" s="57"/>
      <c r="Q923" s="54"/>
      <c r="R923" s="56"/>
      <c r="S923" s="54"/>
      <c r="T923" s="54"/>
      <c r="U923" s="54"/>
    </row>
    <row r="924" ht="12.75" customHeight="1">
      <c r="A924" s="54"/>
      <c r="B924" s="54"/>
      <c r="C924" s="54"/>
      <c r="D924" s="54"/>
      <c r="E924" s="54"/>
      <c r="F924" s="54"/>
      <c r="G924" s="54"/>
      <c r="H924" s="54"/>
      <c r="I924" s="54"/>
      <c r="J924" s="54"/>
      <c r="K924" s="54"/>
      <c r="L924" s="54"/>
      <c r="M924" s="56"/>
      <c r="N924" s="56"/>
      <c r="O924" s="54"/>
      <c r="P924" s="57"/>
      <c r="Q924" s="54"/>
      <c r="R924" s="56"/>
      <c r="S924" s="54"/>
      <c r="T924" s="54"/>
      <c r="U924" s="54"/>
    </row>
    <row r="925" ht="12.75" customHeight="1">
      <c r="A925" s="54"/>
      <c r="B925" s="54"/>
      <c r="C925" s="54"/>
      <c r="D925" s="54"/>
      <c r="E925" s="54"/>
      <c r="F925" s="54"/>
      <c r="G925" s="54"/>
      <c r="H925" s="54"/>
      <c r="I925" s="54"/>
      <c r="J925" s="54"/>
      <c r="K925" s="54"/>
      <c r="L925" s="54"/>
      <c r="M925" s="56"/>
      <c r="N925" s="56"/>
      <c r="O925" s="54"/>
      <c r="P925" s="57"/>
      <c r="Q925" s="54"/>
      <c r="R925" s="56"/>
      <c r="S925" s="54"/>
      <c r="T925" s="54"/>
      <c r="U925" s="54"/>
    </row>
    <row r="926" ht="12.75" customHeight="1">
      <c r="A926" s="54"/>
      <c r="B926" s="54"/>
      <c r="C926" s="54"/>
      <c r="D926" s="54"/>
      <c r="E926" s="54"/>
      <c r="F926" s="54"/>
      <c r="G926" s="54"/>
      <c r="H926" s="54"/>
      <c r="I926" s="54"/>
      <c r="J926" s="54"/>
      <c r="K926" s="54"/>
      <c r="L926" s="54"/>
      <c r="M926" s="56"/>
      <c r="N926" s="56"/>
      <c r="O926" s="54"/>
      <c r="P926" s="57"/>
      <c r="Q926" s="54"/>
      <c r="R926" s="56"/>
      <c r="S926" s="54"/>
      <c r="T926" s="54"/>
      <c r="U926" s="54"/>
    </row>
    <row r="927" ht="12.75" customHeight="1">
      <c r="A927" s="54"/>
      <c r="B927" s="54"/>
      <c r="C927" s="54"/>
      <c r="D927" s="54"/>
      <c r="E927" s="54"/>
      <c r="F927" s="54"/>
      <c r="G927" s="54"/>
      <c r="H927" s="54"/>
      <c r="I927" s="54"/>
      <c r="J927" s="54"/>
      <c r="K927" s="54"/>
      <c r="L927" s="54"/>
      <c r="M927" s="56"/>
      <c r="N927" s="56"/>
      <c r="O927" s="54"/>
      <c r="P927" s="57"/>
      <c r="Q927" s="54"/>
      <c r="R927" s="56"/>
      <c r="S927" s="54"/>
      <c r="T927" s="54"/>
      <c r="U927" s="54"/>
    </row>
    <row r="928" ht="12.75" customHeight="1">
      <c r="A928" s="54"/>
      <c r="B928" s="54"/>
      <c r="C928" s="54"/>
      <c r="D928" s="54"/>
      <c r="E928" s="54"/>
      <c r="F928" s="54"/>
      <c r="G928" s="54"/>
      <c r="H928" s="54"/>
      <c r="I928" s="54"/>
      <c r="J928" s="54"/>
      <c r="K928" s="54"/>
      <c r="L928" s="54"/>
      <c r="M928" s="56"/>
      <c r="N928" s="56"/>
      <c r="O928" s="54"/>
      <c r="P928" s="57"/>
      <c r="Q928" s="54"/>
      <c r="R928" s="56"/>
      <c r="S928" s="54"/>
      <c r="T928" s="54"/>
      <c r="U928" s="54"/>
    </row>
    <row r="929" ht="12.75" customHeight="1">
      <c r="A929" s="54"/>
      <c r="B929" s="54"/>
      <c r="C929" s="54"/>
      <c r="D929" s="54"/>
      <c r="E929" s="54"/>
      <c r="F929" s="54"/>
      <c r="G929" s="54"/>
      <c r="H929" s="54"/>
      <c r="I929" s="54"/>
      <c r="J929" s="54"/>
      <c r="K929" s="54"/>
      <c r="L929" s="54"/>
      <c r="M929" s="56"/>
      <c r="N929" s="56"/>
      <c r="O929" s="54"/>
      <c r="P929" s="57"/>
      <c r="Q929" s="54"/>
      <c r="R929" s="56"/>
      <c r="S929" s="54"/>
      <c r="T929" s="54"/>
      <c r="U929" s="54"/>
    </row>
    <row r="930" ht="12.75" customHeight="1">
      <c r="A930" s="54"/>
      <c r="B930" s="54"/>
      <c r="C930" s="54"/>
      <c r="D930" s="54"/>
      <c r="E930" s="54"/>
      <c r="F930" s="54"/>
      <c r="G930" s="54"/>
      <c r="H930" s="54"/>
      <c r="I930" s="54"/>
      <c r="J930" s="54"/>
      <c r="K930" s="54"/>
      <c r="L930" s="54"/>
      <c r="M930" s="56"/>
      <c r="N930" s="56"/>
      <c r="O930" s="54"/>
      <c r="P930" s="57"/>
      <c r="Q930" s="54"/>
      <c r="R930" s="56"/>
      <c r="S930" s="54"/>
      <c r="T930" s="54"/>
      <c r="U930" s="54"/>
    </row>
    <row r="931" ht="12.75" customHeight="1">
      <c r="A931" s="54"/>
      <c r="B931" s="54"/>
      <c r="C931" s="54"/>
      <c r="D931" s="54"/>
      <c r="E931" s="54"/>
      <c r="F931" s="54"/>
      <c r="G931" s="54"/>
      <c r="H931" s="54"/>
      <c r="I931" s="54"/>
      <c r="J931" s="54"/>
      <c r="K931" s="54"/>
      <c r="L931" s="54"/>
      <c r="M931" s="56"/>
      <c r="N931" s="56"/>
      <c r="O931" s="54"/>
      <c r="P931" s="57"/>
      <c r="Q931" s="54"/>
      <c r="R931" s="56"/>
      <c r="S931" s="54"/>
      <c r="T931" s="54"/>
      <c r="U931" s="54"/>
    </row>
    <row r="932" ht="12.75" customHeight="1">
      <c r="A932" s="54"/>
      <c r="B932" s="54"/>
      <c r="C932" s="54"/>
      <c r="D932" s="54"/>
      <c r="E932" s="54"/>
      <c r="F932" s="54"/>
      <c r="G932" s="54"/>
      <c r="H932" s="54"/>
      <c r="I932" s="54"/>
      <c r="J932" s="54"/>
      <c r="K932" s="54"/>
      <c r="L932" s="54"/>
      <c r="M932" s="56"/>
      <c r="N932" s="56"/>
      <c r="O932" s="54"/>
      <c r="P932" s="57"/>
      <c r="Q932" s="54"/>
      <c r="R932" s="56"/>
      <c r="S932" s="54"/>
      <c r="T932" s="54"/>
      <c r="U932" s="54"/>
    </row>
    <row r="933" ht="12.75" customHeight="1">
      <c r="A933" s="54"/>
      <c r="B933" s="54"/>
      <c r="C933" s="54"/>
      <c r="D933" s="54"/>
      <c r="E933" s="54"/>
      <c r="F933" s="54"/>
      <c r="G933" s="54"/>
      <c r="H933" s="54"/>
      <c r="I933" s="54"/>
      <c r="J933" s="54"/>
      <c r="K933" s="54"/>
      <c r="L933" s="54"/>
      <c r="M933" s="56"/>
      <c r="N933" s="56"/>
      <c r="O933" s="54"/>
      <c r="P933" s="57"/>
      <c r="Q933" s="54"/>
      <c r="R933" s="56"/>
      <c r="S933" s="54"/>
      <c r="T933" s="54"/>
      <c r="U933" s="54"/>
    </row>
    <row r="934" ht="12.75" customHeight="1">
      <c r="A934" s="54"/>
      <c r="B934" s="54"/>
      <c r="C934" s="54"/>
      <c r="D934" s="54"/>
      <c r="E934" s="54"/>
      <c r="F934" s="54"/>
      <c r="G934" s="54"/>
      <c r="H934" s="54"/>
      <c r="I934" s="54"/>
      <c r="J934" s="54"/>
      <c r="K934" s="54"/>
      <c r="L934" s="54"/>
      <c r="M934" s="56"/>
      <c r="N934" s="56"/>
      <c r="O934" s="54"/>
      <c r="P934" s="57"/>
      <c r="Q934" s="54"/>
      <c r="R934" s="56"/>
      <c r="S934" s="54"/>
      <c r="T934" s="54"/>
      <c r="U934" s="54"/>
    </row>
    <row r="935" ht="12.75" customHeight="1">
      <c r="A935" s="54"/>
      <c r="B935" s="54"/>
      <c r="C935" s="54"/>
      <c r="D935" s="54"/>
      <c r="E935" s="54"/>
      <c r="F935" s="54"/>
      <c r="G935" s="54"/>
      <c r="H935" s="54"/>
      <c r="I935" s="54"/>
      <c r="J935" s="54"/>
      <c r="K935" s="54"/>
      <c r="L935" s="54"/>
      <c r="M935" s="56"/>
      <c r="N935" s="56"/>
      <c r="O935" s="54"/>
      <c r="P935" s="57"/>
      <c r="Q935" s="54"/>
      <c r="R935" s="56"/>
      <c r="S935" s="54"/>
      <c r="T935" s="54"/>
      <c r="U935" s="54"/>
    </row>
    <row r="936" ht="12.75" customHeight="1">
      <c r="A936" s="54"/>
      <c r="B936" s="54"/>
      <c r="C936" s="54"/>
      <c r="D936" s="54"/>
      <c r="E936" s="54"/>
      <c r="F936" s="54"/>
      <c r="G936" s="54"/>
      <c r="H936" s="54"/>
      <c r="I936" s="54"/>
      <c r="J936" s="54"/>
      <c r="K936" s="54"/>
      <c r="L936" s="54"/>
      <c r="M936" s="56"/>
      <c r="N936" s="56"/>
      <c r="O936" s="54"/>
      <c r="P936" s="57"/>
      <c r="Q936" s="54"/>
      <c r="R936" s="56"/>
      <c r="S936" s="54"/>
      <c r="T936" s="54"/>
      <c r="U936" s="54"/>
    </row>
    <row r="937" ht="12.75" customHeight="1">
      <c r="A937" s="54"/>
      <c r="B937" s="54"/>
      <c r="C937" s="54"/>
      <c r="D937" s="54"/>
      <c r="E937" s="54"/>
      <c r="F937" s="54"/>
      <c r="G937" s="54"/>
      <c r="H937" s="54"/>
      <c r="I937" s="54"/>
      <c r="J937" s="54"/>
      <c r="K937" s="54"/>
      <c r="L937" s="54"/>
      <c r="M937" s="56"/>
      <c r="N937" s="56"/>
      <c r="O937" s="54"/>
      <c r="P937" s="57"/>
      <c r="Q937" s="54"/>
      <c r="R937" s="56"/>
      <c r="S937" s="54"/>
      <c r="T937" s="54"/>
      <c r="U937" s="54"/>
    </row>
    <row r="938" ht="12.75" customHeight="1">
      <c r="A938" s="54"/>
      <c r="B938" s="54"/>
      <c r="C938" s="54"/>
      <c r="D938" s="54"/>
      <c r="E938" s="54"/>
      <c r="F938" s="54"/>
      <c r="G938" s="54"/>
      <c r="H938" s="54"/>
      <c r="I938" s="54"/>
      <c r="J938" s="54"/>
      <c r="K938" s="54"/>
      <c r="L938" s="54"/>
      <c r="M938" s="56"/>
      <c r="N938" s="56"/>
      <c r="O938" s="54"/>
      <c r="P938" s="57"/>
      <c r="Q938" s="54"/>
      <c r="R938" s="56"/>
      <c r="S938" s="54"/>
      <c r="T938" s="54"/>
      <c r="U938" s="54"/>
    </row>
    <row r="939" ht="12.75" customHeight="1">
      <c r="A939" s="54"/>
      <c r="B939" s="54"/>
      <c r="C939" s="54"/>
      <c r="D939" s="54"/>
      <c r="E939" s="54"/>
      <c r="F939" s="54"/>
      <c r="G939" s="54"/>
      <c r="H939" s="54"/>
      <c r="I939" s="54"/>
      <c r="J939" s="54"/>
      <c r="K939" s="54"/>
      <c r="L939" s="54"/>
      <c r="M939" s="56"/>
      <c r="N939" s="56"/>
      <c r="O939" s="54"/>
      <c r="P939" s="57"/>
      <c r="Q939" s="54"/>
      <c r="R939" s="56"/>
      <c r="S939" s="54"/>
      <c r="T939" s="54"/>
      <c r="U939" s="54"/>
    </row>
    <row r="940" ht="12.75" customHeight="1">
      <c r="A940" s="54"/>
      <c r="B940" s="54"/>
      <c r="C940" s="54"/>
      <c r="D940" s="54"/>
      <c r="E940" s="54"/>
      <c r="F940" s="54"/>
      <c r="G940" s="54"/>
      <c r="H940" s="54"/>
      <c r="I940" s="54"/>
      <c r="J940" s="54"/>
      <c r="K940" s="54"/>
      <c r="L940" s="54"/>
      <c r="M940" s="56"/>
      <c r="N940" s="56"/>
      <c r="O940" s="54"/>
      <c r="P940" s="57"/>
      <c r="Q940" s="54"/>
      <c r="R940" s="56"/>
      <c r="S940" s="54"/>
      <c r="T940" s="54"/>
      <c r="U940" s="54"/>
    </row>
    <row r="941" ht="12.75" customHeight="1">
      <c r="A941" s="54"/>
      <c r="B941" s="54"/>
      <c r="C941" s="54"/>
      <c r="D941" s="54"/>
      <c r="E941" s="54"/>
      <c r="F941" s="54"/>
      <c r="G941" s="54"/>
      <c r="H941" s="54"/>
      <c r="I941" s="54"/>
      <c r="J941" s="54"/>
      <c r="K941" s="54"/>
      <c r="L941" s="54"/>
      <c r="M941" s="56"/>
      <c r="N941" s="56"/>
      <c r="O941" s="54"/>
      <c r="P941" s="57"/>
      <c r="Q941" s="54"/>
      <c r="R941" s="56"/>
      <c r="S941" s="54"/>
      <c r="T941" s="54"/>
      <c r="U941" s="54"/>
    </row>
    <row r="942" ht="12.75" customHeight="1">
      <c r="A942" s="54"/>
      <c r="B942" s="54"/>
      <c r="C942" s="54"/>
      <c r="D942" s="54"/>
      <c r="E942" s="54"/>
      <c r="F942" s="54"/>
      <c r="G942" s="54"/>
      <c r="H942" s="54"/>
      <c r="I942" s="54"/>
      <c r="J942" s="54"/>
      <c r="K942" s="54"/>
      <c r="L942" s="54"/>
      <c r="M942" s="56"/>
      <c r="N942" s="56"/>
      <c r="O942" s="54"/>
      <c r="P942" s="57"/>
      <c r="Q942" s="54"/>
      <c r="R942" s="56"/>
      <c r="S942" s="54"/>
      <c r="T942" s="54"/>
      <c r="U942" s="54"/>
    </row>
    <row r="943" ht="12.75" customHeight="1">
      <c r="A943" s="54"/>
      <c r="B943" s="54"/>
      <c r="C943" s="54"/>
      <c r="D943" s="54"/>
      <c r="E943" s="54"/>
      <c r="F943" s="54"/>
      <c r="G943" s="54"/>
      <c r="H943" s="54"/>
      <c r="I943" s="54"/>
      <c r="J943" s="54"/>
      <c r="K943" s="54"/>
      <c r="L943" s="54"/>
      <c r="M943" s="56"/>
      <c r="N943" s="56"/>
      <c r="O943" s="54"/>
      <c r="P943" s="57"/>
      <c r="Q943" s="54"/>
      <c r="R943" s="56"/>
      <c r="S943" s="54"/>
      <c r="T943" s="54"/>
      <c r="U943" s="54"/>
    </row>
    <row r="944" ht="12.75" customHeight="1">
      <c r="A944" s="54"/>
      <c r="B944" s="54"/>
      <c r="C944" s="54"/>
      <c r="D944" s="54"/>
      <c r="E944" s="54"/>
      <c r="F944" s="54"/>
      <c r="G944" s="54"/>
      <c r="H944" s="54"/>
      <c r="I944" s="54"/>
      <c r="J944" s="54"/>
      <c r="K944" s="54"/>
      <c r="L944" s="54"/>
      <c r="M944" s="56"/>
      <c r="N944" s="56"/>
      <c r="O944" s="54"/>
      <c r="P944" s="57"/>
      <c r="Q944" s="54"/>
      <c r="R944" s="56"/>
      <c r="S944" s="54"/>
      <c r="T944" s="54"/>
      <c r="U944" s="54"/>
    </row>
    <row r="945" ht="12.75" customHeight="1">
      <c r="A945" s="54"/>
      <c r="B945" s="54"/>
      <c r="C945" s="54"/>
      <c r="D945" s="54"/>
      <c r="E945" s="54"/>
      <c r="F945" s="54"/>
      <c r="G945" s="54"/>
      <c r="H945" s="54"/>
      <c r="I945" s="54"/>
      <c r="J945" s="54"/>
      <c r="K945" s="54"/>
      <c r="L945" s="54"/>
      <c r="M945" s="56"/>
      <c r="N945" s="56"/>
      <c r="O945" s="54"/>
      <c r="P945" s="57"/>
      <c r="Q945" s="54"/>
      <c r="R945" s="56"/>
      <c r="S945" s="54"/>
      <c r="T945" s="54"/>
      <c r="U945" s="54"/>
    </row>
    <row r="946" ht="12.75" customHeight="1">
      <c r="A946" s="54"/>
      <c r="B946" s="54"/>
      <c r="C946" s="54"/>
      <c r="D946" s="54"/>
      <c r="E946" s="54"/>
      <c r="F946" s="54"/>
      <c r="G946" s="54"/>
      <c r="H946" s="54"/>
      <c r="I946" s="54"/>
      <c r="J946" s="54"/>
      <c r="K946" s="54"/>
      <c r="L946" s="54"/>
      <c r="M946" s="56"/>
      <c r="N946" s="56"/>
      <c r="O946" s="54"/>
      <c r="P946" s="57"/>
      <c r="Q946" s="54"/>
      <c r="R946" s="56"/>
      <c r="S946" s="54"/>
      <c r="T946" s="54"/>
      <c r="U946" s="54"/>
    </row>
    <row r="947" ht="12.75" customHeight="1">
      <c r="A947" s="54"/>
      <c r="B947" s="54"/>
      <c r="C947" s="54"/>
      <c r="D947" s="54"/>
      <c r="E947" s="54"/>
      <c r="F947" s="54"/>
      <c r="G947" s="54"/>
      <c r="H947" s="54"/>
      <c r="I947" s="54"/>
      <c r="J947" s="54"/>
      <c r="K947" s="54"/>
      <c r="L947" s="54"/>
      <c r="M947" s="56"/>
      <c r="N947" s="56"/>
      <c r="O947" s="54"/>
      <c r="P947" s="57"/>
      <c r="Q947" s="54"/>
      <c r="R947" s="56"/>
      <c r="S947" s="54"/>
      <c r="T947" s="54"/>
      <c r="U947" s="54"/>
    </row>
    <row r="948" ht="12.75" customHeight="1">
      <c r="A948" s="54"/>
      <c r="B948" s="54"/>
      <c r="C948" s="54"/>
      <c r="D948" s="54"/>
      <c r="E948" s="54"/>
      <c r="F948" s="54"/>
      <c r="G948" s="54"/>
      <c r="H948" s="54"/>
      <c r="I948" s="54"/>
      <c r="J948" s="54"/>
      <c r="K948" s="54"/>
      <c r="L948" s="54"/>
      <c r="M948" s="56"/>
      <c r="N948" s="56"/>
      <c r="O948" s="54"/>
      <c r="P948" s="57"/>
      <c r="Q948" s="54"/>
      <c r="R948" s="56"/>
      <c r="S948" s="54"/>
      <c r="T948" s="54"/>
      <c r="U948" s="54"/>
    </row>
    <row r="949" ht="12.75" customHeight="1">
      <c r="A949" s="54"/>
      <c r="B949" s="54"/>
      <c r="C949" s="54"/>
      <c r="D949" s="54"/>
      <c r="E949" s="54"/>
      <c r="F949" s="54"/>
      <c r="G949" s="54"/>
      <c r="H949" s="54"/>
      <c r="I949" s="54"/>
      <c r="J949" s="54"/>
      <c r="K949" s="54"/>
      <c r="L949" s="54"/>
      <c r="M949" s="56"/>
      <c r="N949" s="56"/>
      <c r="O949" s="54"/>
      <c r="P949" s="57"/>
      <c r="Q949" s="54"/>
      <c r="R949" s="56"/>
      <c r="S949" s="54"/>
      <c r="T949" s="54"/>
      <c r="U949" s="54"/>
    </row>
    <row r="950" ht="12.75" customHeight="1">
      <c r="A950" s="54"/>
      <c r="B950" s="54"/>
      <c r="C950" s="54"/>
      <c r="D950" s="54"/>
      <c r="E950" s="54"/>
      <c r="F950" s="54"/>
      <c r="G950" s="54"/>
      <c r="H950" s="54"/>
      <c r="I950" s="54"/>
      <c r="J950" s="54"/>
      <c r="K950" s="54"/>
      <c r="L950" s="54"/>
      <c r="M950" s="56"/>
      <c r="N950" s="56"/>
      <c r="O950" s="54"/>
      <c r="P950" s="57"/>
      <c r="Q950" s="54"/>
      <c r="R950" s="56"/>
      <c r="S950" s="54"/>
      <c r="T950" s="54"/>
      <c r="U950" s="54"/>
    </row>
    <row r="951" ht="12.75" customHeight="1">
      <c r="A951" s="54"/>
      <c r="B951" s="54"/>
      <c r="C951" s="54"/>
      <c r="D951" s="54"/>
      <c r="E951" s="54"/>
      <c r="F951" s="54"/>
      <c r="G951" s="54"/>
      <c r="H951" s="54"/>
      <c r="I951" s="54"/>
      <c r="J951" s="54"/>
      <c r="K951" s="54"/>
      <c r="L951" s="54"/>
      <c r="M951" s="56"/>
      <c r="N951" s="56"/>
      <c r="O951" s="54"/>
      <c r="P951" s="57"/>
      <c r="Q951" s="54"/>
      <c r="R951" s="56"/>
      <c r="S951" s="54"/>
      <c r="T951" s="54"/>
      <c r="U951" s="54"/>
    </row>
    <row r="952" ht="12.75" customHeight="1">
      <c r="A952" s="54"/>
      <c r="B952" s="54"/>
      <c r="C952" s="54"/>
      <c r="D952" s="54"/>
      <c r="E952" s="54"/>
      <c r="F952" s="54"/>
      <c r="G952" s="54"/>
      <c r="H952" s="54"/>
      <c r="I952" s="54"/>
      <c r="J952" s="54"/>
      <c r="K952" s="54"/>
      <c r="L952" s="54"/>
      <c r="M952" s="56"/>
      <c r="N952" s="56"/>
      <c r="O952" s="54"/>
      <c r="P952" s="57"/>
      <c r="Q952" s="54"/>
      <c r="R952" s="56"/>
      <c r="S952" s="54"/>
      <c r="T952" s="54"/>
      <c r="U952" s="54"/>
    </row>
    <row r="953" ht="12.75" customHeight="1">
      <c r="A953" s="54"/>
      <c r="B953" s="54"/>
      <c r="C953" s="54"/>
      <c r="D953" s="54"/>
      <c r="E953" s="54"/>
      <c r="F953" s="54"/>
      <c r="G953" s="54"/>
      <c r="H953" s="54"/>
      <c r="I953" s="54"/>
      <c r="J953" s="54"/>
      <c r="K953" s="54"/>
      <c r="L953" s="54"/>
      <c r="M953" s="56"/>
      <c r="N953" s="56"/>
      <c r="O953" s="54"/>
      <c r="P953" s="57"/>
      <c r="Q953" s="54"/>
      <c r="R953" s="56"/>
      <c r="S953" s="54"/>
      <c r="T953" s="54"/>
      <c r="U953" s="54"/>
    </row>
    <row r="954" ht="12.75" customHeight="1">
      <c r="A954" s="54"/>
      <c r="B954" s="54"/>
      <c r="C954" s="54"/>
      <c r="D954" s="54"/>
      <c r="E954" s="54"/>
      <c r="F954" s="54"/>
      <c r="G954" s="54"/>
      <c r="H954" s="54"/>
      <c r="I954" s="54"/>
      <c r="J954" s="54"/>
      <c r="K954" s="54"/>
      <c r="L954" s="54"/>
      <c r="M954" s="56"/>
      <c r="N954" s="56"/>
      <c r="O954" s="54"/>
      <c r="P954" s="57"/>
      <c r="Q954" s="54"/>
      <c r="R954" s="56"/>
      <c r="S954" s="54"/>
      <c r="T954" s="54"/>
      <c r="U954" s="54"/>
    </row>
    <row r="955" ht="12.75" customHeight="1">
      <c r="A955" s="54"/>
      <c r="B955" s="54"/>
      <c r="C955" s="54"/>
      <c r="D955" s="54"/>
      <c r="E955" s="54"/>
      <c r="F955" s="54"/>
      <c r="G955" s="54"/>
      <c r="H955" s="54"/>
      <c r="I955" s="54"/>
      <c r="J955" s="54"/>
      <c r="K955" s="54"/>
      <c r="L955" s="54"/>
      <c r="M955" s="56"/>
      <c r="N955" s="56"/>
      <c r="O955" s="54"/>
      <c r="P955" s="57"/>
      <c r="Q955" s="54"/>
      <c r="R955" s="56"/>
      <c r="S955" s="54"/>
      <c r="T955" s="54"/>
      <c r="U955" s="54"/>
    </row>
    <row r="956" ht="12.75" customHeight="1">
      <c r="A956" s="54"/>
      <c r="B956" s="54"/>
      <c r="C956" s="54"/>
      <c r="D956" s="54"/>
      <c r="E956" s="54"/>
      <c r="F956" s="54"/>
      <c r="G956" s="54"/>
      <c r="H956" s="54"/>
      <c r="I956" s="54"/>
      <c r="J956" s="54"/>
      <c r="K956" s="54"/>
      <c r="L956" s="54"/>
      <c r="M956" s="56"/>
      <c r="N956" s="56"/>
      <c r="O956" s="54"/>
      <c r="P956" s="57"/>
      <c r="Q956" s="54"/>
      <c r="R956" s="56"/>
      <c r="S956" s="54"/>
      <c r="T956" s="54"/>
      <c r="U956" s="54"/>
    </row>
    <row r="957" ht="12.75" customHeight="1">
      <c r="A957" s="54"/>
      <c r="B957" s="54"/>
      <c r="C957" s="54"/>
      <c r="D957" s="54"/>
      <c r="E957" s="54"/>
      <c r="F957" s="54"/>
      <c r="G957" s="54"/>
      <c r="H957" s="54"/>
      <c r="I957" s="54"/>
      <c r="J957" s="54"/>
      <c r="K957" s="54"/>
      <c r="L957" s="54"/>
      <c r="M957" s="56"/>
      <c r="N957" s="56"/>
      <c r="O957" s="54"/>
      <c r="P957" s="57"/>
      <c r="Q957" s="54"/>
      <c r="R957" s="56"/>
      <c r="S957" s="54"/>
      <c r="T957" s="54"/>
      <c r="U957" s="54"/>
    </row>
    <row r="958" ht="12.75" customHeight="1">
      <c r="A958" s="54"/>
      <c r="B958" s="54"/>
      <c r="C958" s="54"/>
      <c r="D958" s="54"/>
      <c r="E958" s="54"/>
      <c r="F958" s="54"/>
      <c r="G958" s="54"/>
      <c r="H958" s="54"/>
      <c r="I958" s="54"/>
      <c r="J958" s="54"/>
      <c r="K958" s="54"/>
      <c r="L958" s="54"/>
      <c r="M958" s="56"/>
      <c r="N958" s="56"/>
      <c r="O958" s="54"/>
      <c r="P958" s="57"/>
      <c r="Q958" s="54"/>
      <c r="R958" s="56"/>
      <c r="S958" s="54"/>
      <c r="T958" s="54"/>
      <c r="U958" s="54"/>
    </row>
    <row r="959" ht="12.75" customHeight="1">
      <c r="A959" s="54"/>
      <c r="B959" s="54"/>
      <c r="C959" s="54"/>
      <c r="D959" s="54"/>
      <c r="E959" s="54"/>
      <c r="F959" s="54"/>
      <c r="G959" s="54"/>
      <c r="H959" s="54"/>
      <c r="I959" s="54"/>
      <c r="J959" s="54"/>
      <c r="K959" s="54"/>
      <c r="L959" s="54"/>
      <c r="M959" s="56"/>
      <c r="N959" s="56"/>
      <c r="O959" s="54"/>
      <c r="P959" s="57"/>
      <c r="Q959" s="54"/>
      <c r="R959" s="56"/>
      <c r="S959" s="54"/>
      <c r="T959" s="54"/>
      <c r="U959" s="54"/>
    </row>
    <row r="960" ht="12.75" customHeight="1">
      <c r="A960" s="54"/>
      <c r="B960" s="54"/>
      <c r="C960" s="54"/>
      <c r="D960" s="54"/>
      <c r="E960" s="54"/>
      <c r="F960" s="54"/>
      <c r="G960" s="54"/>
      <c r="H960" s="54"/>
      <c r="I960" s="54"/>
      <c r="J960" s="54"/>
      <c r="K960" s="54"/>
      <c r="L960" s="54"/>
      <c r="M960" s="56"/>
      <c r="N960" s="56"/>
      <c r="O960" s="54"/>
      <c r="P960" s="57"/>
      <c r="Q960" s="54"/>
      <c r="R960" s="56"/>
      <c r="S960" s="54"/>
      <c r="T960" s="54"/>
      <c r="U960" s="54"/>
    </row>
    <row r="961" ht="12.75" customHeight="1">
      <c r="A961" s="54"/>
      <c r="B961" s="54"/>
      <c r="C961" s="54"/>
      <c r="D961" s="54"/>
      <c r="E961" s="54"/>
      <c r="F961" s="54"/>
      <c r="G961" s="54"/>
      <c r="H961" s="54"/>
      <c r="I961" s="54"/>
      <c r="J961" s="54"/>
      <c r="K961" s="54"/>
      <c r="L961" s="54"/>
      <c r="M961" s="56"/>
      <c r="N961" s="56"/>
      <c r="O961" s="54"/>
      <c r="P961" s="57"/>
      <c r="Q961" s="54"/>
      <c r="R961" s="56"/>
      <c r="S961" s="54"/>
      <c r="T961" s="54"/>
      <c r="U961" s="54"/>
    </row>
    <row r="962" ht="12.75" customHeight="1">
      <c r="A962" s="54"/>
      <c r="B962" s="54"/>
      <c r="C962" s="54"/>
      <c r="D962" s="54"/>
      <c r="E962" s="54"/>
      <c r="F962" s="54"/>
      <c r="G962" s="54"/>
      <c r="H962" s="54"/>
      <c r="I962" s="54"/>
      <c r="J962" s="54"/>
      <c r="K962" s="54"/>
      <c r="L962" s="54"/>
      <c r="M962" s="56"/>
      <c r="N962" s="56"/>
      <c r="O962" s="54"/>
      <c r="P962" s="57"/>
      <c r="Q962" s="54"/>
      <c r="R962" s="56"/>
      <c r="S962" s="54"/>
      <c r="T962" s="54"/>
      <c r="U962" s="54"/>
    </row>
    <row r="963" ht="12.75" customHeight="1">
      <c r="A963" s="54"/>
      <c r="B963" s="54"/>
      <c r="C963" s="54"/>
      <c r="D963" s="54"/>
      <c r="E963" s="54"/>
      <c r="F963" s="54"/>
      <c r="G963" s="54"/>
      <c r="H963" s="54"/>
      <c r="I963" s="54"/>
      <c r="J963" s="54"/>
      <c r="K963" s="54"/>
      <c r="L963" s="54"/>
      <c r="M963" s="56"/>
      <c r="N963" s="56"/>
      <c r="O963" s="54"/>
      <c r="P963" s="57"/>
      <c r="Q963" s="54"/>
      <c r="R963" s="56"/>
      <c r="S963" s="54"/>
      <c r="T963" s="54"/>
      <c r="U963" s="54"/>
    </row>
    <row r="964" ht="12.75" customHeight="1">
      <c r="A964" s="54"/>
      <c r="B964" s="54"/>
      <c r="C964" s="54"/>
      <c r="D964" s="54"/>
      <c r="E964" s="54"/>
      <c r="F964" s="54"/>
      <c r="G964" s="54"/>
      <c r="H964" s="54"/>
      <c r="I964" s="54"/>
      <c r="J964" s="54"/>
      <c r="K964" s="54"/>
      <c r="L964" s="54"/>
      <c r="M964" s="56"/>
      <c r="N964" s="56"/>
      <c r="O964" s="54"/>
      <c r="P964" s="57"/>
      <c r="Q964" s="54"/>
      <c r="R964" s="56"/>
      <c r="S964" s="54"/>
      <c r="T964" s="54"/>
      <c r="U964" s="54"/>
    </row>
    <row r="965" ht="12.75" customHeight="1">
      <c r="A965" s="54"/>
      <c r="B965" s="54"/>
      <c r="C965" s="54"/>
      <c r="D965" s="54"/>
      <c r="E965" s="54"/>
      <c r="F965" s="54"/>
      <c r="G965" s="54"/>
      <c r="H965" s="54"/>
      <c r="I965" s="54"/>
      <c r="J965" s="54"/>
      <c r="K965" s="54"/>
      <c r="L965" s="54"/>
      <c r="M965" s="56"/>
      <c r="N965" s="56"/>
      <c r="O965" s="54"/>
      <c r="P965" s="57"/>
      <c r="Q965" s="54"/>
      <c r="R965" s="56"/>
      <c r="S965" s="54"/>
      <c r="T965" s="54"/>
      <c r="U965" s="54"/>
    </row>
    <row r="966" ht="12.75" customHeight="1">
      <c r="A966" s="54"/>
      <c r="B966" s="54"/>
      <c r="C966" s="54"/>
      <c r="D966" s="54"/>
      <c r="E966" s="54"/>
      <c r="F966" s="54"/>
      <c r="G966" s="54"/>
      <c r="H966" s="54"/>
      <c r="I966" s="54"/>
      <c r="J966" s="54"/>
      <c r="K966" s="54"/>
      <c r="L966" s="54"/>
      <c r="M966" s="56"/>
      <c r="N966" s="56"/>
      <c r="O966" s="54"/>
      <c r="P966" s="57"/>
      <c r="Q966" s="54"/>
      <c r="R966" s="56"/>
      <c r="S966" s="54"/>
      <c r="T966" s="54"/>
      <c r="U966" s="54"/>
    </row>
    <row r="967" ht="12.75" customHeight="1">
      <c r="A967" s="54"/>
      <c r="B967" s="54"/>
      <c r="C967" s="54"/>
      <c r="D967" s="54"/>
      <c r="E967" s="54"/>
      <c r="F967" s="54"/>
      <c r="G967" s="54"/>
      <c r="H967" s="54"/>
      <c r="I967" s="54"/>
      <c r="J967" s="54"/>
      <c r="K967" s="54"/>
      <c r="L967" s="54"/>
      <c r="M967" s="56"/>
      <c r="N967" s="56"/>
      <c r="O967" s="54"/>
      <c r="P967" s="57"/>
      <c r="Q967" s="54"/>
      <c r="R967" s="56"/>
      <c r="S967" s="54"/>
      <c r="T967" s="54"/>
      <c r="U967" s="54"/>
    </row>
    <row r="968" ht="12.75" customHeight="1">
      <c r="A968" s="54"/>
      <c r="B968" s="54"/>
      <c r="C968" s="54"/>
      <c r="D968" s="54"/>
      <c r="E968" s="54"/>
      <c r="F968" s="54"/>
      <c r="G968" s="54"/>
      <c r="H968" s="54"/>
      <c r="I968" s="54"/>
      <c r="J968" s="54"/>
      <c r="K968" s="54"/>
      <c r="L968" s="54"/>
      <c r="M968" s="56"/>
      <c r="N968" s="56"/>
      <c r="O968" s="54"/>
      <c r="P968" s="57"/>
      <c r="Q968" s="54"/>
      <c r="R968" s="56"/>
      <c r="S968" s="54"/>
      <c r="T968" s="54"/>
      <c r="U968" s="54"/>
    </row>
    <row r="969" ht="12.75" customHeight="1">
      <c r="A969" s="54"/>
      <c r="B969" s="54"/>
      <c r="C969" s="54"/>
      <c r="D969" s="54"/>
      <c r="E969" s="54"/>
      <c r="F969" s="54"/>
      <c r="G969" s="54"/>
      <c r="H969" s="54"/>
      <c r="I969" s="54"/>
      <c r="J969" s="54"/>
      <c r="K969" s="54"/>
      <c r="L969" s="54"/>
      <c r="M969" s="56"/>
      <c r="N969" s="56"/>
      <c r="O969" s="54"/>
      <c r="P969" s="57"/>
      <c r="Q969" s="54"/>
      <c r="R969" s="56"/>
      <c r="S969" s="54"/>
      <c r="T969" s="54"/>
      <c r="U969" s="54"/>
    </row>
    <row r="970" ht="12.75" customHeight="1">
      <c r="A970" s="54"/>
      <c r="B970" s="54"/>
      <c r="C970" s="54"/>
      <c r="D970" s="54"/>
      <c r="E970" s="54"/>
      <c r="F970" s="54"/>
      <c r="G970" s="54"/>
      <c r="H970" s="54"/>
      <c r="I970" s="54"/>
      <c r="J970" s="54"/>
      <c r="K970" s="54"/>
      <c r="L970" s="54"/>
      <c r="M970" s="56"/>
      <c r="N970" s="56"/>
      <c r="O970" s="54"/>
      <c r="P970" s="57"/>
      <c r="Q970" s="54"/>
      <c r="R970" s="56"/>
      <c r="S970" s="54"/>
      <c r="T970" s="54"/>
      <c r="U970" s="54"/>
    </row>
    <row r="971" ht="12.75" customHeight="1">
      <c r="A971" s="54"/>
      <c r="B971" s="54"/>
      <c r="C971" s="54"/>
      <c r="D971" s="54"/>
      <c r="E971" s="54"/>
      <c r="F971" s="54"/>
      <c r="G971" s="54"/>
      <c r="H971" s="54"/>
      <c r="I971" s="54"/>
      <c r="J971" s="54"/>
      <c r="K971" s="54"/>
      <c r="L971" s="54"/>
      <c r="M971" s="56"/>
      <c r="N971" s="56"/>
      <c r="O971" s="54"/>
      <c r="P971" s="57"/>
      <c r="Q971" s="54"/>
      <c r="R971" s="56"/>
      <c r="S971" s="54"/>
      <c r="T971" s="54"/>
      <c r="U971" s="54"/>
    </row>
    <row r="972" ht="12.75" customHeight="1">
      <c r="A972" s="54"/>
      <c r="B972" s="54"/>
      <c r="C972" s="54"/>
      <c r="D972" s="54"/>
      <c r="E972" s="54"/>
      <c r="F972" s="54"/>
      <c r="G972" s="54"/>
      <c r="H972" s="54"/>
      <c r="I972" s="54"/>
      <c r="J972" s="54"/>
      <c r="K972" s="54"/>
      <c r="L972" s="54"/>
      <c r="M972" s="56"/>
      <c r="N972" s="56"/>
      <c r="O972" s="54"/>
      <c r="P972" s="57"/>
      <c r="Q972" s="54"/>
      <c r="R972" s="56"/>
      <c r="S972" s="54"/>
      <c r="T972" s="54"/>
      <c r="U972" s="54"/>
    </row>
    <row r="973" ht="12.75" customHeight="1">
      <c r="A973" s="54"/>
      <c r="B973" s="54"/>
      <c r="C973" s="54"/>
      <c r="D973" s="54"/>
      <c r="E973" s="54"/>
      <c r="F973" s="54"/>
      <c r="G973" s="54"/>
      <c r="H973" s="54"/>
      <c r="I973" s="54"/>
      <c r="J973" s="54"/>
      <c r="K973" s="54"/>
      <c r="L973" s="54"/>
      <c r="M973" s="56"/>
      <c r="N973" s="56"/>
      <c r="O973" s="54"/>
      <c r="P973" s="57"/>
      <c r="Q973" s="54"/>
      <c r="R973" s="56"/>
      <c r="S973" s="54"/>
      <c r="T973" s="54"/>
      <c r="U973" s="54"/>
    </row>
    <row r="974" ht="12.75" customHeight="1">
      <c r="A974" s="54"/>
      <c r="B974" s="54"/>
      <c r="C974" s="54"/>
      <c r="D974" s="54"/>
      <c r="E974" s="54"/>
      <c r="F974" s="54"/>
      <c r="G974" s="54"/>
      <c r="H974" s="54"/>
      <c r="I974" s="54"/>
      <c r="J974" s="54"/>
      <c r="K974" s="54"/>
      <c r="L974" s="54"/>
      <c r="M974" s="56"/>
      <c r="N974" s="56"/>
      <c r="O974" s="54"/>
      <c r="P974" s="57"/>
      <c r="Q974" s="54"/>
      <c r="R974" s="56"/>
      <c r="S974" s="54"/>
      <c r="T974" s="54"/>
      <c r="U974" s="54"/>
    </row>
    <row r="975" ht="12.75" customHeight="1">
      <c r="A975" s="54"/>
      <c r="B975" s="54"/>
      <c r="C975" s="54"/>
      <c r="D975" s="54"/>
      <c r="E975" s="54"/>
      <c r="F975" s="54"/>
      <c r="G975" s="54"/>
      <c r="H975" s="54"/>
      <c r="I975" s="54"/>
      <c r="J975" s="54"/>
      <c r="K975" s="54"/>
      <c r="L975" s="54"/>
      <c r="M975" s="56"/>
      <c r="N975" s="56"/>
      <c r="O975" s="54"/>
      <c r="P975" s="57"/>
      <c r="Q975" s="54"/>
      <c r="R975" s="56"/>
      <c r="S975" s="54"/>
      <c r="T975" s="54"/>
      <c r="U975" s="54"/>
    </row>
    <row r="976" ht="12.75" customHeight="1">
      <c r="A976" s="54"/>
      <c r="B976" s="54"/>
      <c r="C976" s="54"/>
      <c r="D976" s="54"/>
      <c r="E976" s="54"/>
      <c r="F976" s="54"/>
      <c r="G976" s="54"/>
      <c r="H976" s="54"/>
      <c r="I976" s="54"/>
      <c r="J976" s="54"/>
      <c r="K976" s="54"/>
      <c r="L976" s="54"/>
      <c r="M976" s="56"/>
      <c r="N976" s="56"/>
      <c r="O976" s="54"/>
      <c r="P976" s="57"/>
      <c r="Q976" s="54"/>
      <c r="R976" s="56"/>
      <c r="S976" s="54"/>
      <c r="T976" s="54"/>
      <c r="U976" s="54"/>
    </row>
    <row r="977" ht="12.75" customHeight="1">
      <c r="A977" s="54"/>
      <c r="B977" s="54"/>
      <c r="C977" s="54"/>
      <c r="D977" s="54"/>
      <c r="E977" s="54"/>
      <c r="F977" s="54"/>
      <c r="G977" s="54"/>
      <c r="H977" s="54"/>
      <c r="I977" s="54"/>
      <c r="J977" s="54"/>
      <c r="K977" s="54"/>
      <c r="L977" s="54"/>
      <c r="M977" s="56"/>
      <c r="N977" s="56"/>
      <c r="O977" s="54"/>
      <c r="P977" s="57"/>
      <c r="Q977" s="54"/>
      <c r="R977" s="56"/>
      <c r="S977" s="54"/>
      <c r="T977" s="54"/>
      <c r="U977" s="54"/>
    </row>
    <row r="978" ht="12.75" customHeight="1">
      <c r="A978" s="54"/>
      <c r="B978" s="54"/>
      <c r="C978" s="54"/>
      <c r="D978" s="54"/>
      <c r="E978" s="54"/>
      <c r="F978" s="54"/>
      <c r="G978" s="54"/>
      <c r="H978" s="54"/>
      <c r="I978" s="54"/>
      <c r="J978" s="54"/>
      <c r="K978" s="54"/>
      <c r="L978" s="54"/>
      <c r="M978" s="56"/>
      <c r="N978" s="56"/>
      <c r="O978" s="54"/>
      <c r="P978" s="57"/>
      <c r="Q978" s="54"/>
      <c r="R978" s="56"/>
      <c r="S978" s="54"/>
      <c r="T978" s="54"/>
      <c r="U978" s="54"/>
    </row>
    <row r="979" ht="12.75" customHeight="1">
      <c r="A979" s="54"/>
      <c r="B979" s="54"/>
      <c r="C979" s="54"/>
      <c r="D979" s="54"/>
      <c r="E979" s="54"/>
      <c r="F979" s="54"/>
      <c r="G979" s="54"/>
      <c r="H979" s="54"/>
      <c r="I979" s="54"/>
      <c r="J979" s="54"/>
      <c r="K979" s="54"/>
      <c r="L979" s="54"/>
      <c r="M979" s="56"/>
      <c r="N979" s="56"/>
      <c r="O979" s="54"/>
      <c r="P979" s="57"/>
      <c r="Q979" s="54"/>
      <c r="R979" s="56"/>
      <c r="S979" s="54"/>
      <c r="T979" s="54"/>
      <c r="U979" s="54"/>
    </row>
    <row r="980" ht="12.75" customHeight="1">
      <c r="A980" s="54"/>
      <c r="B980" s="54"/>
      <c r="C980" s="54"/>
      <c r="D980" s="54"/>
      <c r="E980" s="54"/>
      <c r="F980" s="54"/>
      <c r="G980" s="54"/>
      <c r="H980" s="54"/>
      <c r="I980" s="54"/>
      <c r="J980" s="54"/>
      <c r="K980" s="54"/>
      <c r="L980" s="54"/>
      <c r="M980" s="56"/>
      <c r="N980" s="56"/>
      <c r="O980" s="54"/>
      <c r="P980" s="57"/>
      <c r="Q980" s="54"/>
      <c r="R980" s="56"/>
      <c r="S980" s="54"/>
      <c r="T980" s="54"/>
      <c r="U980" s="54"/>
    </row>
    <row r="981" ht="12.75" customHeight="1">
      <c r="A981" s="54"/>
      <c r="B981" s="54"/>
      <c r="C981" s="54"/>
      <c r="D981" s="54"/>
      <c r="E981" s="54"/>
      <c r="F981" s="54"/>
      <c r="G981" s="54"/>
      <c r="H981" s="54"/>
      <c r="I981" s="54"/>
      <c r="J981" s="54"/>
      <c r="K981" s="54"/>
      <c r="L981" s="54"/>
      <c r="M981" s="56"/>
      <c r="N981" s="56"/>
      <c r="O981" s="54"/>
      <c r="P981" s="57"/>
      <c r="Q981" s="54"/>
      <c r="R981" s="56"/>
      <c r="S981" s="54"/>
      <c r="T981" s="54"/>
      <c r="U981" s="54"/>
    </row>
    <row r="982" ht="12.75" customHeight="1">
      <c r="A982" s="54"/>
      <c r="B982" s="54"/>
      <c r="C982" s="54"/>
      <c r="D982" s="54"/>
      <c r="E982" s="54"/>
      <c r="F982" s="54"/>
      <c r="G982" s="54"/>
      <c r="H982" s="54"/>
      <c r="I982" s="54"/>
      <c r="J982" s="54"/>
      <c r="K982" s="54"/>
      <c r="L982" s="54"/>
      <c r="M982" s="56"/>
      <c r="N982" s="56"/>
      <c r="O982" s="54"/>
      <c r="P982" s="57"/>
      <c r="Q982" s="54"/>
      <c r="R982" s="56"/>
      <c r="S982" s="54"/>
      <c r="T982" s="54"/>
      <c r="U982" s="54"/>
    </row>
    <row r="983" ht="12.75" customHeight="1">
      <c r="A983" s="54"/>
      <c r="B983" s="54"/>
      <c r="C983" s="54"/>
      <c r="D983" s="54"/>
      <c r="E983" s="54"/>
      <c r="F983" s="54"/>
      <c r="G983" s="54"/>
      <c r="H983" s="54"/>
      <c r="I983" s="54"/>
      <c r="J983" s="54"/>
      <c r="K983" s="54"/>
      <c r="L983" s="54"/>
      <c r="M983" s="56"/>
      <c r="N983" s="56"/>
      <c r="O983" s="54"/>
      <c r="P983" s="57"/>
      <c r="Q983" s="54"/>
      <c r="R983" s="56"/>
      <c r="S983" s="54"/>
      <c r="T983" s="54"/>
      <c r="U983" s="54"/>
    </row>
    <row r="984" ht="12.75" customHeight="1">
      <c r="A984" s="54"/>
      <c r="B984" s="54"/>
      <c r="C984" s="54"/>
      <c r="D984" s="54"/>
      <c r="E984" s="54"/>
      <c r="F984" s="54"/>
      <c r="G984" s="54"/>
      <c r="H984" s="54"/>
      <c r="I984" s="54"/>
      <c r="J984" s="54"/>
      <c r="K984" s="54"/>
      <c r="L984" s="54"/>
      <c r="M984" s="56"/>
      <c r="N984" s="56"/>
      <c r="O984" s="54"/>
      <c r="P984" s="57"/>
      <c r="Q984" s="54"/>
      <c r="R984" s="56"/>
      <c r="S984" s="54"/>
      <c r="T984" s="54"/>
      <c r="U984" s="54"/>
    </row>
    <row r="985" ht="12.75" customHeight="1">
      <c r="A985" s="54"/>
      <c r="B985" s="54"/>
      <c r="C985" s="54"/>
      <c r="D985" s="54"/>
      <c r="E985" s="54"/>
      <c r="F985" s="54"/>
      <c r="G985" s="54"/>
      <c r="H985" s="54"/>
      <c r="I985" s="54"/>
      <c r="J985" s="54"/>
      <c r="K985" s="54"/>
      <c r="L985" s="54"/>
      <c r="M985" s="56"/>
      <c r="N985" s="56"/>
      <c r="O985" s="54"/>
      <c r="P985" s="57"/>
      <c r="Q985" s="54"/>
      <c r="R985" s="56"/>
      <c r="S985" s="54"/>
      <c r="T985" s="54"/>
      <c r="U985" s="54"/>
    </row>
    <row r="986" ht="12.75" customHeight="1">
      <c r="A986" s="54"/>
      <c r="B986" s="54"/>
      <c r="C986" s="54"/>
      <c r="D986" s="54"/>
      <c r="E986" s="54"/>
      <c r="F986" s="54"/>
      <c r="G986" s="54"/>
      <c r="H986" s="54"/>
      <c r="I986" s="54"/>
      <c r="J986" s="54"/>
      <c r="K986" s="54"/>
      <c r="L986" s="54"/>
      <c r="M986" s="56"/>
      <c r="N986" s="56"/>
      <c r="O986" s="54"/>
      <c r="P986" s="57"/>
      <c r="Q986" s="54"/>
      <c r="R986" s="56"/>
      <c r="S986" s="54"/>
      <c r="T986" s="54"/>
      <c r="U986" s="54"/>
    </row>
    <row r="987" ht="12.75" customHeight="1">
      <c r="A987" s="54"/>
      <c r="B987" s="54"/>
      <c r="C987" s="54"/>
      <c r="D987" s="54"/>
      <c r="E987" s="54"/>
      <c r="F987" s="54"/>
      <c r="G987" s="54"/>
      <c r="H987" s="54"/>
      <c r="I987" s="54"/>
      <c r="J987" s="54"/>
      <c r="K987" s="54"/>
      <c r="L987" s="54"/>
      <c r="M987" s="56"/>
      <c r="N987" s="56"/>
      <c r="O987" s="54"/>
      <c r="P987" s="57"/>
      <c r="Q987" s="54"/>
      <c r="R987" s="56"/>
      <c r="S987" s="54"/>
      <c r="T987" s="54"/>
      <c r="U987" s="54"/>
    </row>
    <row r="988" ht="12.75" customHeight="1">
      <c r="A988" s="54"/>
      <c r="B988" s="54"/>
      <c r="C988" s="54"/>
      <c r="D988" s="54"/>
      <c r="E988" s="54"/>
      <c r="F988" s="54"/>
      <c r="G988" s="54"/>
      <c r="H988" s="54"/>
      <c r="I988" s="54"/>
      <c r="J988" s="54"/>
      <c r="K988" s="54"/>
      <c r="L988" s="54"/>
      <c r="M988" s="56"/>
      <c r="N988" s="56"/>
      <c r="O988" s="54"/>
      <c r="P988" s="57"/>
      <c r="Q988" s="54"/>
      <c r="R988" s="56"/>
      <c r="S988" s="54"/>
      <c r="T988" s="54"/>
      <c r="U988" s="54"/>
    </row>
    <row r="989" ht="12.75" customHeight="1">
      <c r="A989" s="54"/>
      <c r="B989" s="54"/>
      <c r="C989" s="54"/>
      <c r="D989" s="54"/>
      <c r="E989" s="54"/>
      <c r="F989" s="54"/>
      <c r="G989" s="54"/>
      <c r="H989" s="54"/>
      <c r="I989" s="54"/>
      <c r="J989" s="54"/>
      <c r="K989" s="54"/>
      <c r="L989" s="54"/>
      <c r="M989" s="56"/>
      <c r="N989" s="56"/>
      <c r="O989" s="54"/>
      <c r="P989" s="57"/>
      <c r="Q989" s="54"/>
      <c r="R989" s="56"/>
      <c r="S989" s="54"/>
      <c r="T989" s="54"/>
      <c r="U989" s="54"/>
    </row>
    <row r="990" ht="12.75" customHeight="1">
      <c r="A990" s="54"/>
      <c r="B990" s="54"/>
      <c r="C990" s="54"/>
      <c r="D990" s="54"/>
      <c r="E990" s="54"/>
      <c r="F990" s="54"/>
      <c r="G990" s="54"/>
      <c r="H990" s="54"/>
      <c r="I990" s="54"/>
      <c r="J990" s="54"/>
      <c r="K990" s="54"/>
      <c r="L990" s="54"/>
      <c r="M990" s="56"/>
      <c r="N990" s="56"/>
      <c r="O990" s="54"/>
      <c r="P990" s="57"/>
      <c r="Q990" s="54"/>
      <c r="R990" s="56"/>
      <c r="S990" s="54"/>
      <c r="T990" s="54"/>
      <c r="U990" s="54"/>
    </row>
    <row r="991" ht="12.75" customHeight="1">
      <c r="A991" s="54"/>
      <c r="B991" s="54"/>
      <c r="C991" s="54"/>
      <c r="D991" s="54"/>
      <c r="E991" s="54"/>
      <c r="F991" s="54"/>
      <c r="G991" s="54"/>
      <c r="H991" s="54"/>
      <c r="I991" s="54"/>
      <c r="J991" s="54"/>
      <c r="K991" s="54"/>
      <c r="L991" s="54"/>
      <c r="M991" s="56"/>
      <c r="N991" s="56"/>
      <c r="O991" s="54"/>
      <c r="P991" s="57"/>
      <c r="Q991" s="54"/>
      <c r="R991" s="56"/>
      <c r="S991" s="54"/>
      <c r="T991" s="54"/>
      <c r="U991" s="54"/>
    </row>
    <row r="992" ht="12.75" customHeight="1">
      <c r="A992" s="54"/>
      <c r="B992" s="54"/>
      <c r="C992" s="54"/>
      <c r="D992" s="54"/>
      <c r="E992" s="54"/>
      <c r="F992" s="54"/>
      <c r="G992" s="54"/>
      <c r="H992" s="54"/>
      <c r="I992" s="54"/>
      <c r="J992" s="54"/>
      <c r="K992" s="54"/>
      <c r="L992" s="54"/>
      <c r="M992" s="56"/>
      <c r="N992" s="56"/>
      <c r="O992" s="54"/>
      <c r="P992" s="57"/>
      <c r="Q992" s="54"/>
      <c r="R992" s="56"/>
      <c r="S992" s="54"/>
      <c r="T992" s="54"/>
      <c r="U992" s="54"/>
    </row>
    <row r="993" ht="12.75" customHeight="1">
      <c r="A993" s="54"/>
      <c r="B993" s="54"/>
      <c r="C993" s="54"/>
      <c r="D993" s="54"/>
      <c r="E993" s="54"/>
      <c r="F993" s="54"/>
      <c r="G993" s="54"/>
      <c r="H993" s="54"/>
      <c r="I993" s="54"/>
      <c r="J993" s="54"/>
      <c r="K993" s="54"/>
      <c r="L993" s="54"/>
      <c r="M993" s="56"/>
      <c r="N993" s="56"/>
      <c r="O993" s="54"/>
      <c r="P993" s="57"/>
      <c r="Q993" s="54"/>
      <c r="R993" s="56"/>
      <c r="S993" s="54"/>
      <c r="T993" s="54"/>
      <c r="U993" s="54"/>
    </row>
    <row r="994" ht="12.75" customHeight="1">
      <c r="A994" s="54"/>
      <c r="B994" s="54"/>
      <c r="C994" s="54"/>
      <c r="D994" s="54"/>
      <c r="E994" s="54"/>
      <c r="F994" s="54"/>
      <c r="G994" s="54"/>
      <c r="H994" s="54"/>
      <c r="I994" s="54"/>
      <c r="J994" s="54"/>
      <c r="K994" s="54"/>
      <c r="L994" s="54"/>
      <c r="M994" s="56"/>
      <c r="N994" s="56"/>
      <c r="O994" s="54"/>
      <c r="P994" s="57"/>
      <c r="Q994" s="54"/>
      <c r="R994" s="56"/>
      <c r="S994" s="54"/>
      <c r="T994" s="54"/>
      <c r="U994" s="54"/>
    </row>
    <row r="995" ht="12.75" customHeight="1">
      <c r="A995" s="54"/>
      <c r="B995" s="54"/>
      <c r="C995" s="54"/>
      <c r="D995" s="54"/>
      <c r="E995" s="54"/>
      <c r="F995" s="54"/>
      <c r="G995" s="54"/>
      <c r="H995" s="54"/>
      <c r="I995" s="54"/>
      <c r="J995" s="54"/>
      <c r="K995" s="54"/>
      <c r="L995" s="54"/>
      <c r="M995" s="56"/>
      <c r="N995" s="56"/>
      <c r="O995" s="54"/>
      <c r="P995" s="57"/>
      <c r="Q995" s="54"/>
      <c r="R995" s="56"/>
      <c r="S995" s="54"/>
      <c r="T995" s="54"/>
      <c r="U995" s="54"/>
    </row>
    <row r="996" ht="12.75" customHeight="1">
      <c r="A996" s="54"/>
      <c r="B996" s="54"/>
      <c r="C996" s="54"/>
      <c r="D996" s="54"/>
      <c r="E996" s="54"/>
      <c r="F996" s="54"/>
      <c r="G996" s="54"/>
      <c r="H996" s="54"/>
      <c r="I996" s="54"/>
      <c r="J996" s="54"/>
      <c r="K996" s="54"/>
      <c r="L996" s="54"/>
      <c r="M996" s="56"/>
      <c r="N996" s="56"/>
      <c r="O996" s="54"/>
      <c r="P996" s="57"/>
      <c r="Q996" s="54"/>
      <c r="R996" s="56"/>
      <c r="S996" s="54"/>
      <c r="T996" s="54"/>
      <c r="U996" s="54"/>
    </row>
    <row r="997" ht="12.75" customHeight="1">
      <c r="A997" s="54"/>
      <c r="B997" s="54"/>
      <c r="C997" s="54"/>
      <c r="D997" s="54"/>
      <c r="E997" s="54"/>
      <c r="F997" s="54"/>
      <c r="G997" s="54"/>
      <c r="H997" s="54"/>
      <c r="I997" s="54"/>
      <c r="J997" s="54"/>
      <c r="K997" s="54"/>
      <c r="L997" s="54"/>
      <c r="M997" s="56"/>
      <c r="N997" s="56"/>
      <c r="O997" s="54"/>
      <c r="P997" s="57"/>
      <c r="Q997" s="54"/>
      <c r="R997" s="56"/>
      <c r="S997" s="54"/>
      <c r="T997" s="54"/>
      <c r="U997" s="54"/>
    </row>
    <row r="998" ht="12.75" customHeight="1">
      <c r="A998" s="54"/>
      <c r="B998" s="54"/>
      <c r="C998" s="54"/>
      <c r="D998" s="54"/>
      <c r="E998" s="54"/>
      <c r="F998" s="54"/>
      <c r="G998" s="54"/>
      <c r="H998" s="54"/>
      <c r="I998" s="54"/>
      <c r="J998" s="54"/>
      <c r="K998" s="54"/>
      <c r="L998" s="54"/>
      <c r="M998" s="56"/>
      <c r="N998" s="56"/>
      <c r="O998" s="54"/>
      <c r="P998" s="57"/>
      <c r="Q998" s="54"/>
      <c r="R998" s="56"/>
      <c r="S998" s="54"/>
      <c r="T998" s="54"/>
      <c r="U998" s="54"/>
    </row>
    <row r="999" ht="12.75" customHeight="1">
      <c r="A999" s="54"/>
      <c r="B999" s="54"/>
      <c r="C999" s="54"/>
      <c r="D999" s="54"/>
      <c r="E999" s="54"/>
      <c r="F999" s="54"/>
      <c r="G999" s="54"/>
      <c r="H999" s="54"/>
      <c r="I999" s="54"/>
      <c r="J999" s="54"/>
      <c r="K999" s="54"/>
      <c r="L999" s="54"/>
      <c r="M999" s="56"/>
      <c r="N999" s="56"/>
      <c r="O999" s="54"/>
      <c r="P999" s="57"/>
      <c r="Q999" s="54"/>
      <c r="R999" s="56"/>
      <c r="S999" s="54"/>
      <c r="T999" s="54"/>
      <c r="U999" s="54"/>
    </row>
  </sheetData>
  <autoFilter ref="$A$8:$U$20"/>
  <mergeCells count="3">
    <mergeCell ref="A7:N7"/>
    <mergeCell ref="A1:R3"/>
    <mergeCell ref="P7:U7"/>
  </mergeCells>
  <conditionalFormatting sqref="S1:T3 S8:T8 S6:T6">
    <cfRule type="cellIs" dxfId="0" priority="1" stopIfTrue="1" operator="equal">
      <formula>"1: Cumple Parcialmente"</formula>
    </cfRule>
  </conditionalFormatting>
  <conditionalFormatting sqref="U1:U3 U8 U6">
    <cfRule type="cellIs" dxfId="1" priority="2" stopIfTrue="1" operator="equal">
      <formula>"ABIERTA"</formula>
    </cfRule>
  </conditionalFormatting>
  <conditionalFormatting sqref="U1:U3 U8 U6">
    <cfRule type="cellIs" dxfId="2" priority="3" stopIfTrue="1" operator="equal">
      <formula>"CERRADA"</formula>
    </cfRule>
  </conditionalFormatting>
  <conditionalFormatting sqref="P7:P8">
    <cfRule type="cellIs" dxfId="1" priority="4" stopIfTrue="1" operator="equal">
      <formula>"0% No Iniciada"</formula>
    </cfRule>
  </conditionalFormatting>
  <conditionalFormatting sqref="P7:P8">
    <cfRule type="cellIs" dxfId="3" priority="5" stopIfTrue="1" operator="equal">
      <formula>"20% Iniciada"</formula>
    </cfRule>
  </conditionalFormatting>
  <conditionalFormatting sqref="P7:P8">
    <cfRule type="cellIs" dxfId="0" priority="6" stopIfTrue="1" operator="equal">
      <formula>"80% En ejecución"</formula>
    </cfRule>
  </conditionalFormatting>
  <conditionalFormatting sqref="P7:P8">
    <cfRule type="cellIs" dxfId="2" priority="7" stopIfTrue="1" operator="equal">
      <formula>"100% Cumplida"</formula>
    </cfRule>
  </conditionalFormatting>
  <conditionalFormatting sqref="S1:T3 S8:T8 S6:T6">
    <cfRule type="cellIs" dxfId="2" priority="8" stopIfTrue="1" operator="equal">
      <formula>"2: Cumple "</formula>
    </cfRule>
  </conditionalFormatting>
  <conditionalFormatting sqref="S1:T3 S8:T8 S6:T6">
    <cfRule type="cellIs" dxfId="1" priority="9" stopIfTrue="1" operator="equal">
      <formula>"0: No cumple"</formula>
    </cfRule>
  </conditionalFormatting>
  <conditionalFormatting sqref="P21:P999">
    <cfRule type="cellIs" dxfId="1" priority="10" operator="equal">
      <formula>0.2</formula>
    </cfRule>
  </conditionalFormatting>
  <conditionalFormatting sqref="S4:T5">
    <cfRule type="cellIs" dxfId="0" priority="11" stopIfTrue="1" operator="equal">
      <formula>"1: Cumple Parcialmente"</formula>
    </cfRule>
  </conditionalFormatting>
  <conditionalFormatting sqref="U4:U5">
    <cfRule type="cellIs" dxfId="1" priority="12" stopIfTrue="1" operator="equal">
      <formula>"ABIERTA"</formula>
    </cfRule>
  </conditionalFormatting>
  <conditionalFormatting sqref="U4:U5">
    <cfRule type="cellIs" dxfId="2" priority="13" stopIfTrue="1" operator="equal">
      <formula>"CERRADA"</formula>
    </cfRule>
  </conditionalFormatting>
  <conditionalFormatting sqref="S4:T5">
    <cfRule type="cellIs" dxfId="2" priority="14" stopIfTrue="1" operator="equal">
      <formula>"2: Cumple "</formula>
    </cfRule>
  </conditionalFormatting>
  <conditionalFormatting sqref="S4:T5">
    <cfRule type="cellIs" dxfId="1" priority="15" stopIfTrue="1" operator="equal">
      <formula>"0: No cumple"</formula>
    </cfRule>
  </conditionalFormatting>
  <conditionalFormatting sqref="D5">
    <cfRule type="cellIs" dxfId="1" priority="16" operator="equal">
      <formula>0</formula>
    </cfRule>
  </conditionalFormatting>
  <conditionalFormatting sqref="F5">
    <cfRule type="cellIs" dxfId="2" priority="17" operator="equal">
      <formula>0</formula>
    </cfRule>
  </conditionalFormatting>
  <dataValidations>
    <dataValidation type="list" allowBlank="1" showErrorMessage="1" sqref="U9:U20">
      <formula1>'DICCIONARIO DE DATOS'!$G$2:$G$5</formula1>
    </dataValidation>
    <dataValidation type="date" allowBlank="1" showErrorMessage="1" sqref="M9:N214 R9:R214">
      <formula1>41640.0</formula1>
      <formula2>55153.0</formula2>
    </dataValidation>
    <dataValidation type="list" allowBlank="1" showErrorMessage="1" sqref="T9:T20">
      <formula1>'DICCIONARIO DE DATOS'!$F$2:$F$3</formula1>
    </dataValidation>
    <dataValidation type="list" allowBlank="1" showErrorMessage="1" sqref="K9:K20">
      <formula1>'DICCIONARIO DE DATOS'!$B$2:$B$18</formula1>
    </dataValidation>
    <dataValidation type="list" allowBlank="1" showErrorMessage="1" sqref="I9:I20">
      <formula1>'DICCIONARIO DE DATOS'!$D$2:$D$4</formula1>
    </dataValidation>
    <dataValidation type="list" allowBlank="1" showErrorMessage="1" sqref="J9:J20">
      <formula1>'DICCIONARIO DE DATOS'!$A$2:$A$10</formula1>
    </dataValidation>
    <dataValidation type="decimal" allowBlank="1" showErrorMessage="1" sqref="B9:B214">
      <formula1>2014.0</formula1>
      <formula2>2050.0</formula2>
    </dataValidation>
    <dataValidation type="list" allowBlank="1" showErrorMessage="1" sqref="E9:E20">
      <formula1>'DICCIONARIO DE DATOS'!$C$2:$C$3</formula1>
    </dataValidation>
    <dataValidation type="list" allowBlank="1" showErrorMessage="1" sqref="S9:S20">
      <formula1>'DICCIONARIO DE DATOS'!$E$2:$E$3</formula1>
    </dataValidation>
  </dataValidations>
  <printOptions/>
  <pageMargins bottom="0.75" footer="0.0" header="0.0" left="0.7" right="0.7" top="0.75"/>
  <pageSetup orientation="landscape"/>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Pr>
    <outlinePr summaryBelow="0" summaryRight="0"/>
    <pageSetUpPr/>
  </sheetPr>
  <sheetViews>
    <sheetView workbookViewId="0"/>
  </sheetViews>
  <sheetFormatPr customHeight="1" defaultColWidth="14.43" defaultRowHeight="15.0"/>
  <cols>
    <col customWidth="1" min="1" max="6" width="25.71"/>
    <col customWidth="1" min="7" max="7" width="42.0"/>
    <col customWidth="1" min="8" max="8" width="46.57"/>
    <col customWidth="1" min="9" max="9" width="18.43"/>
    <col customWidth="1" min="10" max="11" width="25.71"/>
    <col customWidth="1" min="12" max="12" width="28.0"/>
    <col customWidth="1" min="13" max="13" width="16.71"/>
    <col customWidth="1" min="14" max="14" width="19.0"/>
    <col customWidth="1" min="15" max="15" width="51.86"/>
    <col customWidth="1" min="16" max="16" width="25.71"/>
    <col customWidth="1" min="17" max="17" width="70.0"/>
    <col customWidth="1" min="18" max="18" width="20.14"/>
    <col customWidth="1" min="19" max="21" width="25.71"/>
  </cols>
  <sheetData>
    <row r="1" ht="18.0" customHeight="1">
      <c r="A1" s="13" t="s">
        <v>73</v>
      </c>
      <c r="B1" s="14"/>
      <c r="C1" s="14"/>
      <c r="D1" s="14"/>
      <c r="E1" s="14"/>
      <c r="F1" s="14"/>
      <c r="G1" s="14"/>
      <c r="H1" s="14"/>
      <c r="I1" s="14"/>
      <c r="J1" s="14"/>
      <c r="K1" s="14"/>
      <c r="L1" s="14"/>
      <c r="M1" s="14"/>
      <c r="N1" s="14"/>
      <c r="O1" s="14"/>
      <c r="P1" s="14"/>
      <c r="Q1" s="14"/>
      <c r="R1" s="14"/>
      <c r="S1" s="15" t="s">
        <v>87</v>
      </c>
      <c r="T1" s="16"/>
      <c r="U1" s="17" t="s">
        <v>91</v>
      </c>
    </row>
    <row r="2" ht="12.75" customHeight="1">
      <c r="A2" s="18"/>
      <c r="S2" s="15" t="s">
        <v>92</v>
      </c>
      <c r="T2" s="16"/>
      <c r="U2" s="17">
        <v>9.0</v>
      </c>
    </row>
    <row r="3" ht="18.0" customHeight="1">
      <c r="A3" s="19"/>
      <c r="B3" s="20"/>
      <c r="C3" s="20"/>
      <c r="D3" s="20"/>
      <c r="E3" s="20"/>
      <c r="F3" s="20"/>
      <c r="G3" s="20"/>
      <c r="H3" s="20"/>
      <c r="I3" s="20"/>
      <c r="J3" s="20"/>
      <c r="K3" s="20"/>
      <c r="L3" s="20"/>
      <c r="M3" s="20"/>
      <c r="N3" s="20"/>
      <c r="O3" s="20"/>
      <c r="P3" s="20"/>
      <c r="Q3" s="20"/>
      <c r="R3" s="20"/>
      <c r="S3" s="21" t="s">
        <v>93</v>
      </c>
      <c r="T3" s="22"/>
      <c r="U3" s="23">
        <v>43028.0</v>
      </c>
    </row>
    <row r="4" ht="65.25" customHeight="1">
      <c r="A4" s="24" t="s">
        <v>1</v>
      </c>
      <c r="B4" s="25" t="s">
        <v>94</v>
      </c>
      <c r="C4" s="25" t="s">
        <v>95</v>
      </c>
      <c r="D4" s="32" t="s">
        <v>96</v>
      </c>
      <c r="E4" s="27" t="s">
        <v>97</v>
      </c>
      <c r="F4" s="33" t="s">
        <v>98</v>
      </c>
      <c r="G4" s="29"/>
      <c r="H4" s="29"/>
      <c r="I4" s="29"/>
      <c r="J4" s="29"/>
      <c r="K4" s="29"/>
      <c r="L4" s="29"/>
      <c r="M4" s="35"/>
      <c r="N4" s="35"/>
      <c r="O4" s="29"/>
      <c r="P4" s="29"/>
      <c r="Q4" s="29"/>
      <c r="R4" s="29"/>
      <c r="S4" s="21"/>
      <c r="T4" s="21"/>
      <c r="U4" s="30"/>
    </row>
    <row r="5" ht="53.25" customHeight="1">
      <c r="A5" s="36" t="s">
        <v>8</v>
      </c>
      <c r="B5" s="17">
        <f>COUNTIF(K10:K1048576,"DIRECCIONAMIENTO ESTRATÉGICO")</f>
        <v>0</v>
      </c>
      <c r="C5" s="17">
        <f>COUNTIFS(K10:K1048576,"DIRECCIONAMIENTO ESTRATÉGICO",U10:U1048576,"NO INICIADA")</f>
        <v>0</v>
      </c>
      <c r="D5" s="17">
        <f>COUNTIFS(K10:K1048576,"DIRECCIONAMIENTO ESTRATÉGICO",U10:U1048576,"CERRADA")</f>
        <v>0</v>
      </c>
      <c r="E5" s="17">
        <f>COUNTIFS(K10:K1048576,"DIRECCIONAMIENTO ESTRATÉGICO",U10:U1048576,"ABIERTA EN DESARROLLO")</f>
        <v>0</v>
      </c>
      <c r="F5" s="38">
        <f>COUNTIFS(K10:K1048576,"DIRECCIONAMIENTO ESTRATÉGICO",U10:U1048576,"ABIERTA VENCIDA")</f>
        <v>0</v>
      </c>
      <c r="G5" s="29"/>
      <c r="H5" s="29"/>
      <c r="I5" s="29"/>
      <c r="J5" s="29"/>
      <c r="K5" s="29"/>
      <c r="L5" s="29"/>
      <c r="M5" s="35"/>
      <c r="N5" s="35"/>
      <c r="O5" s="29"/>
      <c r="P5" s="29"/>
      <c r="Q5" s="29"/>
      <c r="R5" s="29"/>
      <c r="S5" s="21"/>
      <c r="T5" s="21"/>
      <c r="U5" s="30"/>
    </row>
    <row r="6" ht="53.25" customHeight="1">
      <c r="A6" s="31" t="s">
        <v>37</v>
      </c>
      <c r="B6" s="34">
        <f>COUNTIF(K10:K1048576,"DESARROLLO DEL SDGR-CC")</f>
        <v>0</v>
      </c>
      <c r="C6" s="34">
        <f>COUNTIFS(K10:K1048576,"DESARROLLO DEL SDGR-CC",U10:U1048576,"NO INICIADA")</f>
        <v>0</v>
      </c>
      <c r="D6" s="34">
        <f>COUNTIFS(K10:K1048576,"DESARROLLO DEL SDGR-CC",U10:U1048576,"CERRADA")</f>
        <v>0</v>
      </c>
      <c r="E6" s="34">
        <f>COUNTIFS(K10:K1048576,"DESARROLLO DEL SDGR-CC",U10:U1048576,"ABIERTA EN DESARROLLO")</f>
        <v>0</v>
      </c>
      <c r="F6" s="37">
        <f>COUNTIFS(K10:K1048576,"DESARROLLO DEL SDGR-CC",U10:U1048576,"ABIERTA VENCIDA")</f>
        <v>0</v>
      </c>
      <c r="G6" s="29"/>
      <c r="H6" s="29"/>
      <c r="I6" s="29"/>
      <c r="J6" s="29"/>
      <c r="K6" s="29"/>
      <c r="L6" s="29"/>
      <c r="M6" s="35"/>
      <c r="N6" s="35"/>
      <c r="O6" s="29"/>
      <c r="P6" s="29"/>
      <c r="Q6" s="29"/>
      <c r="R6" s="29"/>
      <c r="S6" s="21"/>
      <c r="T6" s="21"/>
      <c r="U6" s="30"/>
    </row>
    <row r="7" ht="18.0" customHeight="1">
      <c r="A7" s="29"/>
      <c r="B7" s="29"/>
      <c r="C7" s="29"/>
      <c r="D7" s="29"/>
      <c r="E7" s="29"/>
      <c r="F7" s="29"/>
      <c r="G7" s="29"/>
      <c r="H7" s="29"/>
      <c r="I7" s="29"/>
      <c r="J7" s="29"/>
      <c r="K7" s="29"/>
      <c r="L7" s="29"/>
      <c r="M7" s="35"/>
      <c r="N7" s="35"/>
      <c r="O7" s="29"/>
      <c r="P7" s="29"/>
      <c r="Q7" s="29"/>
      <c r="R7" s="29"/>
      <c r="S7" s="21"/>
      <c r="T7" s="21"/>
      <c r="U7" s="30"/>
    </row>
    <row r="8" ht="54.0" customHeight="1">
      <c r="A8" s="15" t="s">
        <v>99</v>
      </c>
      <c r="B8" s="7"/>
      <c r="C8" s="7"/>
      <c r="D8" s="7"/>
      <c r="E8" s="7"/>
      <c r="F8" s="7"/>
      <c r="G8" s="7"/>
      <c r="H8" s="7"/>
      <c r="I8" s="7"/>
      <c r="J8" s="7"/>
      <c r="K8" s="7"/>
      <c r="L8" s="7"/>
      <c r="M8" s="7"/>
      <c r="N8" s="8"/>
      <c r="O8" s="39" t="s">
        <v>100</v>
      </c>
      <c r="P8" s="40" t="s">
        <v>101</v>
      </c>
      <c r="Q8" s="7"/>
      <c r="R8" s="7"/>
      <c r="S8" s="7"/>
      <c r="T8" s="7"/>
      <c r="U8" s="8"/>
    </row>
    <row r="9" ht="71.25" customHeight="1">
      <c r="A9" s="17" t="s">
        <v>41</v>
      </c>
      <c r="B9" s="17" t="s">
        <v>53</v>
      </c>
      <c r="C9" s="17" t="s">
        <v>55</v>
      </c>
      <c r="D9" s="17" t="s">
        <v>57</v>
      </c>
      <c r="E9" s="17" t="s">
        <v>2</v>
      </c>
      <c r="F9" s="17" t="s">
        <v>60</v>
      </c>
      <c r="G9" s="17" t="s">
        <v>62</v>
      </c>
      <c r="H9" s="17" t="s">
        <v>64</v>
      </c>
      <c r="I9" s="17" t="s">
        <v>102</v>
      </c>
      <c r="J9" s="17" t="s">
        <v>0</v>
      </c>
      <c r="K9" s="17" t="s">
        <v>1</v>
      </c>
      <c r="L9" s="17" t="s">
        <v>103</v>
      </c>
      <c r="M9" s="45" t="s">
        <v>71</v>
      </c>
      <c r="N9" s="45" t="s">
        <v>74</v>
      </c>
      <c r="O9" s="42" t="s">
        <v>76</v>
      </c>
      <c r="P9" s="43" t="s">
        <v>78</v>
      </c>
      <c r="Q9" s="44" t="s">
        <v>80</v>
      </c>
      <c r="R9" s="46" t="s">
        <v>104</v>
      </c>
      <c r="S9" s="44" t="s">
        <v>105</v>
      </c>
      <c r="T9" s="44" t="s">
        <v>106</v>
      </c>
      <c r="U9" s="47" t="s">
        <v>108</v>
      </c>
    </row>
    <row r="10" ht="12.75" customHeight="1">
      <c r="A10" s="48"/>
      <c r="B10" s="48"/>
      <c r="C10" s="48"/>
      <c r="D10" s="48"/>
      <c r="E10" s="48"/>
      <c r="F10" s="48"/>
      <c r="G10" s="48"/>
      <c r="H10" s="48"/>
      <c r="I10" s="48"/>
      <c r="J10" s="48"/>
      <c r="K10" s="48"/>
      <c r="L10" s="48"/>
      <c r="M10" s="50"/>
      <c r="N10" s="50"/>
      <c r="O10" s="52"/>
      <c r="P10" s="53"/>
      <c r="Q10" s="48"/>
      <c r="R10" s="51"/>
      <c r="S10" s="49"/>
      <c r="T10" s="48"/>
      <c r="U10" s="48"/>
    </row>
    <row r="11" ht="12.75" customHeight="1">
      <c r="A11" s="48"/>
      <c r="B11" s="48"/>
      <c r="C11" s="48"/>
      <c r="D11" s="48"/>
      <c r="E11" s="48"/>
      <c r="F11" s="48"/>
      <c r="G11" s="48"/>
      <c r="H11" s="48"/>
      <c r="I11" s="48"/>
      <c r="J11" s="48"/>
      <c r="K11" s="48"/>
      <c r="L11" s="48"/>
      <c r="M11" s="50"/>
      <c r="N11" s="50"/>
      <c r="O11" s="52"/>
      <c r="P11" s="53"/>
      <c r="Q11" s="48"/>
      <c r="R11" s="51"/>
      <c r="S11" s="48"/>
      <c r="T11" s="48"/>
      <c r="U11" s="48"/>
    </row>
    <row r="12" ht="12.75" customHeight="1">
      <c r="A12" s="48"/>
      <c r="B12" s="48"/>
      <c r="C12" s="48"/>
      <c r="D12" s="48"/>
      <c r="E12" s="48"/>
      <c r="F12" s="48"/>
      <c r="G12" s="48"/>
      <c r="H12" s="48"/>
      <c r="I12" s="48"/>
      <c r="J12" s="48"/>
      <c r="K12" s="48"/>
      <c r="L12" s="48"/>
      <c r="M12" s="50"/>
      <c r="N12" s="50"/>
      <c r="O12" s="52"/>
      <c r="P12" s="53"/>
      <c r="Q12" s="48"/>
      <c r="R12" s="51"/>
      <c r="S12" s="48"/>
      <c r="T12" s="48"/>
      <c r="U12" s="48"/>
    </row>
    <row r="13" ht="12.75" customHeight="1">
      <c r="A13" s="48"/>
      <c r="B13" s="48"/>
      <c r="C13" s="48"/>
      <c r="D13" s="48"/>
      <c r="E13" s="48"/>
      <c r="F13" s="48"/>
      <c r="G13" s="48"/>
      <c r="H13" s="48"/>
      <c r="I13" s="48"/>
      <c r="J13" s="48"/>
      <c r="K13" s="48"/>
      <c r="L13" s="48"/>
      <c r="M13" s="50"/>
      <c r="N13" s="50"/>
      <c r="O13" s="52"/>
      <c r="P13" s="53"/>
      <c r="Q13" s="48"/>
      <c r="R13" s="51"/>
      <c r="S13" s="48"/>
      <c r="T13" s="48"/>
      <c r="U13" s="48"/>
    </row>
    <row r="14" ht="12.75" customHeight="1">
      <c r="A14" s="48"/>
      <c r="B14" s="48"/>
      <c r="C14" s="48"/>
      <c r="D14" s="48"/>
      <c r="E14" s="48"/>
      <c r="F14" s="48"/>
      <c r="G14" s="48"/>
      <c r="H14" s="48"/>
      <c r="I14" s="48"/>
      <c r="J14" s="48"/>
      <c r="K14" s="48"/>
      <c r="L14" s="48"/>
      <c r="M14" s="50"/>
      <c r="N14" s="50"/>
      <c r="O14" s="52"/>
      <c r="P14" s="53"/>
      <c r="Q14" s="48"/>
      <c r="R14" s="51"/>
      <c r="S14" s="48"/>
      <c r="T14" s="48"/>
      <c r="U14" s="48"/>
    </row>
    <row r="15" ht="12.75" customHeight="1">
      <c r="A15" s="48"/>
      <c r="B15" s="48"/>
      <c r="C15" s="48"/>
      <c r="D15" s="48"/>
      <c r="E15" s="48"/>
      <c r="F15" s="48"/>
      <c r="G15" s="48"/>
      <c r="H15" s="48"/>
      <c r="I15" s="48"/>
      <c r="J15" s="48"/>
      <c r="K15" s="48"/>
      <c r="L15" s="48"/>
      <c r="M15" s="50"/>
      <c r="N15" s="50"/>
      <c r="O15" s="52"/>
      <c r="P15" s="53"/>
      <c r="Q15" s="48"/>
      <c r="R15" s="51"/>
      <c r="S15" s="48"/>
      <c r="T15" s="48"/>
      <c r="U15" s="48"/>
    </row>
    <row r="16" ht="12.75" customHeight="1">
      <c r="A16" s="48"/>
      <c r="B16" s="48"/>
      <c r="C16" s="48"/>
      <c r="D16" s="48"/>
      <c r="E16" s="48"/>
      <c r="F16" s="48"/>
      <c r="G16" s="48"/>
      <c r="H16" s="48"/>
      <c r="I16" s="48"/>
      <c r="J16" s="48"/>
      <c r="K16" s="48"/>
      <c r="L16" s="48"/>
      <c r="M16" s="50"/>
      <c r="N16" s="50"/>
      <c r="O16" s="52"/>
      <c r="P16" s="53"/>
      <c r="Q16" s="48"/>
      <c r="R16" s="51"/>
      <c r="S16" s="48"/>
      <c r="T16" s="48"/>
      <c r="U16" s="48"/>
    </row>
    <row r="17" ht="12.75" customHeight="1">
      <c r="A17" s="48"/>
      <c r="B17" s="48"/>
      <c r="C17" s="48"/>
      <c r="D17" s="48"/>
      <c r="E17" s="48"/>
      <c r="F17" s="48"/>
      <c r="G17" s="48"/>
      <c r="H17" s="48"/>
      <c r="I17" s="48"/>
      <c r="J17" s="48"/>
      <c r="K17" s="48"/>
      <c r="L17" s="48"/>
      <c r="M17" s="50"/>
      <c r="N17" s="50"/>
      <c r="O17" s="52"/>
      <c r="P17" s="53"/>
      <c r="Q17" s="48"/>
      <c r="R17" s="51"/>
      <c r="S17" s="48"/>
      <c r="T17" s="48"/>
      <c r="U17" s="48"/>
    </row>
    <row r="18" ht="12.75" customHeight="1">
      <c r="A18" s="48"/>
      <c r="B18" s="48"/>
      <c r="C18" s="48"/>
      <c r="D18" s="48"/>
      <c r="E18" s="48"/>
      <c r="F18" s="48"/>
      <c r="G18" s="48"/>
      <c r="H18" s="48"/>
      <c r="I18" s="48"/>
      <c r="J18" s="48"/>
      <c r="K18" s="48"/>
      <c r="L18" s="48"/>
      <c r="M18" s="50"/>
      <c r="N18" s="50"/>
      <c r="O18" s="52"/>
      <c r="P18" s="53"/>
      <c r="Q18" s="48"/>
      <c r="R18" s="51"/>
      <c r="S18" s="48"/>
      <c r="T18" s="48"/>
      <c r="U18" s="48"/>
    </row>
    <row r="19" ht="12.75" customHeight="1">
      <c r="A19" s="48"/>
      <c r="B19" s="48"/>
      <c r="C19" s="48"/>
      <c r="D19" s="48"/>
      <c r="E19" s="48"/>
      <c r="F19" s="48"/>
      <c r="G19" s="48"/>
      <c r="H19" s="48"/>
      <c r="I19" s="48"/>
      <c r="J19" s="48"/>
      <c r="K19" s="48"/>
      <c r="L19" s="48"/>
      <c r="M19" s="50"/>
      <c r="N19" s="50"/>
      <c r="O19" s="52"/>
      <c r="P19" s="53"/>
      <c r="Q19" s="48"/>
      <c r="R19" s="51"/>
      <c r="S19" s="48"/>
      <c r="T19" s="48"/>
      <c r="U19" s="48"/>
    </row>
    <row r="20" ht="12.75" customHeight="1">
      <c r="A20" s="48"/>
      <c r="B20" s="48"/>
      <c r="C20" s="48"/>
      <c r="D20" s="48"/>
      <c r="E20" s="48"/>
      <c r="F20" s="48"/>
      <c r="G20" s="48"/>
      <c r="H20" s="48"/>
      <c r="I20" s="48"/>
      <c r="J20" s="48"/>
      <c r="K20" s="48"/>
      <c r="L20" s="48"/>
      <c r="M20" s="50"/>
      <c r="N20" s="50"/>
      <c r="O20" s="52"/>
      <c r="P20" s="53"/>
      <c r="Q20" s="48"/>
      <c r="R20" s="51"/>
      <c r="S20" s="48"/>
      <c r="T20" s="48"/>
      <c r="U20" s="48"/>
    </row>
    <row r="21" ht="12.75" customHeight="1">
      <c r="A21" s="48"/>
      <c r="B21" s="48"/>
      <c r="C21" s="48"/>
      <c r="D21" s="48"/>
      <c r="E21" s="48"/>
      <c r="F21" s="48"/>
      <c r="G21" s="48"/>
      <c r="H21" s="48"/>
      <c r="I21" s="48"/>
      <c r="J21" s="48"/>
      <c r="K21" s="48"/>
      <c r="L21" s="48"/>
      <c r="M21" s="50"/>
      <c r="N21" s="50"/>
      <c r="O21" s="52"/>
      <c r="P21" s="53"/>
      <c r="Q21" s="48"/>
      <c r="R21" s="51"/>
      <c r="S21" s="48"/>
      <c r="T21" s="48"/>
      <c r="U21" s="48"/>
    </row>
    <row r="22" ht="12.75" customHeight="1">
      <c r="A22" s="54"/>
      <c r="B22" s="54"/>
      <c r="C22" s="54"/>
      <c r="D22" s="54"/>
      <c r="E22" s="54"/>
      <c r="F22" s="54"/>
      <c r="G22" s="54"/>
      <c r="H22" s="54"/>
      <c r="I22" s="54"/>
      <c r="J22" s="54"/>
      <c r="K22" s="54"/>
      <c r="L22" s="54"/>
      <c r="M22" s="55"/>
      <c r="N22" s="55"/>
      <c r="O22" s="54"/>
      <c r="P22" s="57"/>
      <c r="Q22" s="54"/>
      <c r="R22" s="56"/>
      <c r="S22" s="54"/>
      <c r="T22" s="54"/>
      <c r="U22" s="54"/>
    </row>
    <row r="23" ht="12.75" customHeight="1">
      <c r="A23" s="54"/>
      <c r="B23" s="54"/>
      <c r="C23" s="54"/>
      <c r="D23" s="54"/>
      <c r="E23" s="54"/>
      <c r="F23" s="54"/>
      <c r="G23" s="54"/>
      <c r="H23" s="54"/>
      <c r="I23" s="54"/>
      <c r="J23" s="54"/>
      <c r="K23" s="54"/>
      <c r="L23" s="54"/>
      <c r="M23" s="55"/>
      <c r="N23" s="55"/>
      <c r="O23" s="54"/>
      <c r="P23" s="57"/>
      <c r="Q23" s="54"/>
      <c r="R23" s="56"/>
      <c r="S23" s="54"/>
      <c r="T23" s="54"/>
      <c r="U23" s="54"/>
    </row>
    <row r="24" ht="12.75" customHeight="1">
      <c r="A24" s="54"/>
      <c r="B24" s="54"/>
      <c r="C24" s="54"/>
      <c r="D24" s="54"/>
      <c r="E24" s="54"/>
      <c r="F24" s="54"/>
      <c r="G24" s="54"/>
      <c r="H24" s="54"/>
      <c r="I24" s="54"/>
      <c r="J24" s="54"/>
      <c r="K24" s="54"/>
      <c r="L24" s="54"/>
      <c r="M24" s="55"/>
      <c r="N24" s="55"/>
      <c r="O24" s="54"/>
      <c r="P24" s="57"/>
      <c r="Q24" s="54"/>
      <c r="R24" s="56"/>
      <c r="S24" s="54"/>
      <c r="T24" s="54"/>
      <c r="U24" s="54"/>
    </row>
    <row r="25" ht="12.75" customHeight="1">
      <c r="A25" s="54"/>
      <c r="B25" s="54"/>
      <c r="C25" s="54"/>
      <c r="D25" s="54"/>
      <c r="E25" s="54"/>
      <c r="F25" s="54"/>
      <c r="G25" s="54"/>
      <c r="H25" s="54"/>
      <c r="I25" s="54"/>
      <c r="J25" s="54"/>
      <c r="K25" s="54"/>
      <c r="L25" s="54"/>
      <c r="M25" s="55"/>
      <c r="N25" s="55"/>
      <c r="O25" s="54"/>
      <c r="P25" s="57"/>
      <c r="Q25" s="54"/>
      <c r="R25" s="56"/>
      <c r="S25" s="54"/>
      <c r="T25" s="54"/>
      <c r="U25" s="54"/>
    </row>
    <row r="26" ht="12.75" customHeight="1">
      <c r="A26" s="54"/>
      <c r="B26" s="54"/>
      <c r="C26" s="54"/>
      <c r="D26" s="54"/>
      <c r="E26" s="54"/>
      <c r="F26" s="54"/>
      <c r="G26" s="54"/>
      <c r="H26" s="54"/>
      <c r="I26" s="54"/>
      <c r="J26" s="54"/>
      <c r="K26" s="54"/>
      <c r="L26" s="54"/>
      <c r="M26" s="55"/>
      <c r="N26" s="55"/>
      <c r="O26" s="54"/>
      <c r="P26" s="57"/>
      <c r="Q26" s="54"/>
      <c r="R26" s="56"/>
      <c r="S26" s="54"/>
      <c r="T26" s="54"/>
      <c r="U26" s="54"/>
    </row>
    <row r="27" ht="12.75" customHeight="1">
      <c r="A27" s="54"/>
      <c r="B27" s="54"/>
      <c r="C27" s="54"/>
      <c r="D27" s="54"/>
      <c r="E27" s="54"/>
      <c r="F27" s="54"/>
      <c r="G27" s="54"/>
      <c r="H27" s="54"/>
      <c r="I27" s="54"/>
      <c r="J27" s="54"/>
      <c r="K27" s="54"/>
      <c r="L27" s="54"/>
      <c r="M27" s="55"/>
      <c r="N27" s="55"/>
      <c r="O27" s="54"/>
      <c r="P27" s="57"/>
      <c r="Q27" s="54"/>
      <c r="R27" s="56"/>
      <c r="S27" s="54"/>
      <c r="T27" s="54"/>
      <c r="U27" s="54"/>
    </row>
    <row r="28" ht="12.75" customHeight="1">
      <c r="A28" s="54"/>
      <c r="B28" s="54"/>
      <c r="C28" s="54"/>
      <c r="D28" s="54"/>
      <c r="E28" s="54"/>
      <c r="F28" s="54"/>
      <c r="G28" s="54"/>
      <c r="H28" s="54"/>
      <c r="I28" s="54"/>
      <c r="J28" s="54"/>
      <c r="K28" s="54"/>
      <c r="L28" s="54"/>
      <c r="M28" s="55"/>
      <c r="N28" s="55"/>
      <c r="O28" s="54"/>
      <c r="P28" s="57"/>
      <c r="Q28" s="54"/>
      <c r="R28" s="56"/>
      <c r="S28" s="54"/>
      <c r="T28" s="54"/>
      <c r="U28" s="54"/>
    </row>
    <row r="29" ht="12.75" customHeight="1">
      <c r="A29" s="54"/>
      <c r="B29" s="54"/>
      <c r="C29" s="54"/>
      <c r="D29" s="54"/>
      <c r="E29" s="54"/>
      <c r="F29" s="54"/>
      <c r="G29" s="54"/>
      <c r="H29" s="54"/>
      <c r="I29" s="54"/>
      <c r="J29" s="54"/>
      <c r="K29" s="54"/>
      <c r="L29" s="54"/>
      <c r="M29" s="55"/>
      <c r="N29" s="55"/>
      <c r="O29" s="54"/>
      <c r="P29" s="57"/>
      <c r="Q29" s="54"/>
      <c r="R29" s="56"/>
      <c r="S29" s="54"/>
      <c r="T29" s="54"/>
      <c r="U29" s="54"/>
    </row>
    <row r="30" ht="12.75" customHeight="1">
      <c r="A30" s="54"/>
      <c r="B30" s="54"/>
      <c r="C30" s="54"/>
      <c r="D30" s="54"/>
      <c r="E30" s="54"/>
      <c r="F30" s="54"/>
      <c r="G30" s="54"/>
      <c r="H30" s="54"/>
      <c r="I30" s="54"/>
      <c r="J30" s="54"/>
      <c r="K30" s="54"/>
      <c r="L30" s="54"/>
      <c r="M30" s="55"/>
      <c r="N30" s="55"/>
      <c r="O30" s="54"/>
      <c r="P30" s="57"/>
      <c r="Q30" s="54"/>
      <c r="R30" s="56"/>
      <c r="S30" s="54"/>
      <c r="T30" s="54"/>
      <c r="U30" s="54"/>
    </row>
    <row r="31" ht="12.75" customHeight="1">
      <c r="A31" s="54"/>
      <c r="B31" s="54"/>
      <c r="C31" s="54"/>
      <c r="D31" s="54"/>
      <c r="E31" s="54"/>
      <c r="F31" s="54"/>
      <c r="G31" s="54"/>
      <c r="H31" s="54"/>
      <c r="I31" s="54"/>
      <c r="J31" s="54"/>
      <c r="K31" s="54"/>
      <c r="L31" s="54"/>
      <c r="M31" s="55"/>
      <c r="N31" s="55"/>
      <c r="O31" s="54"/>
      <c r="P31" s="57"/>
      <c r="Q31" s="54"/>
      <c r="R31" s="56"/>
      <c r="S31" s="54"/>
      <c r="T31" s="54"/>
      <c r="U31" s="54"/>
    </row>
    <row r="32" ht="12.75" customHeight="1">
      <c r="A32" s="54"/>
      <c r="B32" s="54"/>
      <c r="C32" s="54"/>
      <c r="D32" s="54"/>
      <c r="E32" s="54"/>
      <c r="F32" s="54"/>
      <c r="G32" s="54"/>
      <c r="H32" s="54"/>
      <c r="I32" s="54"/>
      <c r="J32" s="54"/>
      <c r="K32" s="54"/>
      <c r="L32" s="54"/>
      <c r="M32" s="55"/>
      <c r="N32" s="55"/>
      <c r="O32" s="54"/>
      <c r="P32" s="57"/>
      <c r="Q32" s="54"/>
      <c r="R32" s="56"/>
      <c r="S32" s="54"/>
      <c r="T32" s="54"/>
      <c r="U32" s="54"/>
    </row>
    <row r="33" ht="12.75" customHeight="1">
      <c r="A33" s="54"/>
      <c r="B33" s="54"/>
      <c r="C33" s="54"/>
      <c r="D33" s="54"/>
      <c r="E33" s="54"/>
      <c r="F33" s="54"/>
      <c r="G33" s="54"/>
      <c r="H33" s="54"/>
      <c r="I33" s="54"/>
      <c r="J33" s="54"/>
      <c r="K33" s="54"/>
      <c r="L33" s="54"/>
      <c r="M33" s="55"/>
      <c r="N33" s="55"/>
      <c r="O33" s="54"/>
      <c r="P33" s="57"/>
      <c r="Q33" s="54"/>
      <c r="R33" s="56"/>
      <c r="S33" s="54"/>
      <c r="T33" s="54"/>
      <c r="U33" s="54"/>
    </row>
    <row r="34" ht="12.75" customHeight="1">
      <c r="A34" s="54"/>
      <c r="B34" s="54"/>
      <c r="C34" s="54"/>
      <c r="D34" s="54"/>
      <c r="E34" s="54"/>
      <c r="F34" s="54"/>
      <c r="G34" s="54"/>
      <c r="H34" s="54"/>
      <c r="I34" s="54"/>
      <c r="J34" s="54"/>
      <c r="K34" s="54"/>
      <c r="L34" s="54"/>
      <c r="M34" s="55"/>
      <c r="N34" s="55"/>
      <c r="O34" s="54"/>
      <c r="P34" s="57"/>
      <c r="Q34" s="54"/>
      <c r="R34" s="56"/>
      <c r="S34" s="54"/>
      <c r="T34" s="54"/>
      <c r="U34" s="54"/>
    </row>
    <row r="35" ht="12.75" customHeight="1">
      <c r="A35" s="54"/>
      <c r="B35" s="54"/>
      <c r="C35" s="54"/>
      <c r="D35" s="54"/>
      <c r="E35" s="54"/>
      <c r="F35" s="54"/>
      <c r="G35" s="54"/>
      <c r="H35" s="54"/>
      <c r="I35" s="54"/>
      <c r="J35" s="54"/>
      <c r="K35" s="54"/>
      <c r="L35" s="54"/>
      <c r="M35" s="55"/>
      <c r="N35" s="55"/>
      <c r="O35" s="54"/>
      <c r="P35" s="57"/>
      <c r="Q35" s="54"/>
      <c r="R35" s="56"/>
      <c r="S35" s="54"/>
      <c r="T35" s="54"/>
      <c r="U35" s="54"/>
    </row>
    <row r="36" ht="12.75" customHeight="1">
      <c r="A36" s="54"/>
      <c r="B36" s="54"/>
      <c r="C36" s="54"/>
      <c r="D36" s="54"/>
      <c r="E36" s="54"/>
      <c r="F36" s="54"/>
      <c r="G36" s="54"/>
      <c r="H36" s="54"/>
      <c r="I36" s="54"/>
      <c r="J36" s="54"/>
      <c r="K36" s="54"/>
      <c r="L36" s="54"/>
      <c r="M36" s="55"/>
      <c r="N36" s="55"/>
      <c r="O36" s="54"/>
      <c r="P36" s="57"/>
      <c r="Q36" s="54"/>
      <c r="R36" s="56"/>
      <c r="S36" s="54"/>
      <c r="T36" s="54"/>
      <c r="U36" s="54"/>
    </row>
    <row r="37" ht="12.75" customHeight="1">
      <c r="A37" s="54"/>
      <c r="B37" s="54"/>
      <c r="C37" s="54"/>
      <c r="D37" s="54"/>
      <c r="E37" s="54"/>
      <c r="F37" s="54"/>
      <c r="G37" s="54"/>
      <c r="H37" s="54"/>
      <c r="I37" s="54"/>
      <c r="J37" s="54"/>
      <c r="K37" s="54"/>
      <c r="L37" s="54"/>
      <c r="M37" s="55"/>
      <c r="N37" s="55"/>
      <c r="O37" s="54"/>
      <c r="P37" s="57"/>
      <c r="Q37" s="54"/>
      <c r="R37" s="56"/>
      <c r="S37" s="54"/>
      <c r="T37" s="54"/>
      <c r="U37" s="54"/>
    </row>
    <row r="38" ht="12.75" customHeight="1">
      <c r="A38" s="54"/>
      <c r="B38" s="54"/>
      <c r="C38" s="54"/>
      <c r="D38" s="54"/>
      <c r="E38" s="54"/>
      <c r="F38" s="54"/>
      <c r="G38" s="54"/>
      <c r="H38" s="54"/>
      <c r="I38" s="54"/>
      <c r="J38" s="54"/>
      <c r="K38" s="54"/>
      <c r="L38" s="54"/>
      <c r="M38" s="55"/>
      <c r="N38" s="55"/>
      <c r="O38" s="54"/>
      <c r="P38" s="57"/>
      <c r="Q38" s="54"/>
      <c r="R38" s="56"/>
      <c r="S38" s="54"/>
      <c r="T38" s="54"/>
      <c r="U38" s="54"/>
    </row>
    <row r="39" ht="12.75" customHeight="1">
      <c r="A39" s="54"/>
      <c r="B39" s="54"/>
      <c r="C39" s="54"/>
      <c r="D39" s="54"/>
      <c r="E39" s="54"/>
      <c r="F39" s="54"/>
      <c r="G39" s="54"/>
      <c r="H39" s="54"/>
      <c r="I39" s="54"/>
      <c r="J39" s="54"/>
      <c r="K39" s="54"/>
      <c r="L39" s="54"/>
      <c r="M39" s="55"/>
      <c r="N39" s="55"/>
      <c r="O39" s="54"/>
      <c r="P39" s="57"/>
      <c r="Q39" s="54"/>
      <c r="R39" s="56"/>
      <c r="S39" s="54"/>
      <c r="T39" s="54"/>
      <c r="U39" s="54"/>
    </row>
    <row r="40" ht="12.75" customHeight="1">
      <c r="A40" s="54"/>
      <c r="B40" s="54"/>
      <c r="C40" s="54"/>
      <c r="D40" s="54"/>
      <c r="E40" s="54"/>
      <c r="F40" s="54"/>
      <c r="G40" s="54"/>
      <c r="H40" s="54"/>
      <c r="I40" s="54"/>
      <c r="J40" s="54"/>
      <c r="K40" s="54"/>
      <c r="L40" s="54"/>
      <c r="M40" s="55"/>
      <c r="N40" s="55"/>
      <c r="O40" s="54"/>
      <c r="P40" s="57"/>
      <c r="Q40" s="54"/>
      <c r="R40" s="56"/>
      <c r="S40" s="54"/>
      <c r="T40" s="54"/>
      <c r="U40" s="54"/>
    </row>
    <row r="41" ht="12.75" customHeight="1">
      <c r="A41" s="54"/>
      <c r="B41" s="54"/>
      <c r="C41" s="54"/>
      <c r="D41" s="54"/>
      <c r="E41" s="54"/>
      <c r="F41" s="54"/>
      <c r="G41" s="54"/>
      <c r="H41" s="54"/>
      <c r="I41" s="54"/>
      <c r="J41" s="54"/>
      <c r="K41" s="54"/>
      <c r="L41" s="54"/>
      <c r="M41" s="55"/>
      <c r="N41" s="55"/>
      <c r="O41" s="54"/>
      <c r="P41" s="57"/>
      <c r="Q41" s="54"/>
      <c r="R41" s="56"/>
      <c r="S41" s="54"/>
      <c r="T41" s="54"/>
      <c r="U41" s="54"/>
    </row>
    <row r="42" ht="12.75" customHeight="1">
      <c r="A42" s="54"/>
      <c r="B42" s="54"/>
      <c r="C42" s="54"/>
      <c r="D42" s="54"/>
      <c r="E42" s="54"/>
      <c r="F42" s="54"/>
      <c r="G42" s="54"/>
      <c r="H42" s="54"/>
      <c r="I42" s="54"/>
      <c r="J42" s="54"/>
      <c r="K42" s="54"/>
      <c r="L42" s="54"/>
      <c r="M42" s="55"/>
      <c r="N42" s="55"/>
      <c r="O42" s="54"/>
      <c r="P42" s="57"/>
      <c r="Q42" s="54"/>
      <c r="R42" s="56"/>
      <c r="S42" s="54"/>
      <c r="T42" s="54"/>
      <c r="U42" s="54"/>
    </row>
    <row r="43" ht="12.75" customHeight="1">
      <c r="A43" s="54"/>
      <c r="B43" s="54"/>
      <c r="C43" s="54"/>
      <c r="D43" s="54"/>
      <c r="E43" s="54"/>
      <c r="F43" s="54"/>
      <c r="G43" s="54"/>
      <c r="H43" s="54"/>
      <c r="I43" s="54"/>
      <c r="J43" s="54"/>
      <c r="K43" s="54"/>
      <c r="L43" s="54"/>
      <c r="M43" s="55"/>
      <c r="N43" s="55"/>
      <c r="O43" s="54"/>
      <c r="P43" s="57"/>
      <c r="Q43" s="54"/>
      <c r="R43" s="56"/>
      <c r="S43" s="54"/>
      <c r="T43" s="54"/>
      <c r="U43" s="54"/>
    </row>
    <row r="44" ht="12.75" customHeight="1">
      <c r="A44" s="54"/>
      <c r="B44" s="54"/>
      <c r="C44" s="54"/>
      <c r="D44" s="54"/>
      <c r="E44" s="54"/>
      <c r="F44" s="54"/>
      <c r="G44" s="54"/>
      <c r="H44" s="54"/>
      <c r="I44" s="54"/>
      <c r="J44" s="54"/>
      <c r="K44" s="54"/>
      <c r="L44" s="54"/>
      <c r="M44" s="55"/>
      <c r="N44" s="55"/>
      <c r="O44" s="54"/>
      <c r="P44" s="57"/>
      <c r="Q44" s="54"/>
      <c r="R44" s="56"/>
      <c r="S44" s="54"/>
      <c r="T44" s="54"/>
      <c r="U44" s="54"/>
    </row>
    <row r="45" ht="12.75" customHeight="1">
      <c r="A45" s="54"/>
      <c r="B45" s="54"/>
      <c r="C45" s="54"/>
      <c r="D45" s="54"/>
      <c r="E45" s="54"/>
      <c r="F45" s="54"/>
      <c r="G45" s="54"/>
      <c r="H45" s="54"/>
      <c r="I45" s="54"/>
      <c r="J45" s="54"/>
      <c r="K45" s="54"/>
      <c r="L45" s="54"/>
      <c r="M45" s="55"/>
      <c r="N45" s="55"/>
      <c r="O45" s="54"/>
      <c r="P45" s="57"/>
      <c r="Q45" s="54"/>
      <c r="R45" s="56"/>
      <c r="S45" s="54"/>
      <c r="T45" s="54"/>
      <c r="U45" s="54"/>
    </row>
    <row r="46" ht="12.75" customHeight="1">
      <c r="A46" s="54"/>
      <c r="B46" s="54"/>
      <c r="C46" s="54"/>
      <c r="D46" s="54"/>
      <c r="E46" s="54"/>
      <c r="F46" s="54"/>
      <c r="G46" s="54"/>
      <c r="H46" s="54"/>
      <c r="I46" s="54"/>
      <c r="J46" s="54"/>
      <c r="K46" s="54"/>
      <c r="L46" s="54"/>
      <c r="M46" s="55"/>
      <c r="N46" s="55"/>
      <c r="O46" s="54"/>
      <c r="P46" s="57"/>
      <c r="Q46" s="54"/>
      <c r="R46" s="56"/>
      <c r="S46" s="54"/>
      <c r="T46" s="54"/>
      <c r="U46" s="54"/>
    </row>
    <row r="47" ht="12.75" customHeight="1">
      <c r="A47" s="54"/>
      <c r="B47" s="54"/>
      <c r="C47" s="54"/>
      <c r="D47" s="54"/>
      <c r="E47" s="54"/>
      <c r="F47" s="54"/>
      <c r="G47" s="54"/>
      <c r="H47" s="54"/>
      <c r="I47" s="54"/>
      <c r="J47" s="54"/>
      <c r="K47" s="54"/>
      <c r="L47" s="54"/>
      <c r="M47" s="55"/>
      <c r="N47" s="55"/>
      <c r="O47" s="54"/>
      <c r="P47" s="57"/>
      <c r="Q47" s="54"/>
      <c r="R47" s="56"/>
      <c r="S47" s="54"/>
      <c r="T47" s="54"/>
      <c r="U47" s="54"/>
    </row>
    <row r="48" ht="12.75" customHeight="1">
      <c r="A48" s="54"/>
      <c r="B48" s="54"/>
      <c r="C48" s="54"/>
      <c r="D48" s="54"/>
      <c r="E48" s="54"/>
      <c r="F48" s="54"/>
      <c r="G48" s="54"/>
      <c r="H48" s="54"/>
      <c r="I48" s="54"/>
      <c r="J48" s="54"/>
      <c r="K48" s="54"/>
      <c r="L48" s="54"/>
      <c r="M48" s="55"/>
      <c r="N48" s="55"/>
      <c r="O48" s="54"/>
      <c r="P48" s="57"/>
      <c r="Q48" s="54"/>
      <c r="R48" s="56"/>
      <c r="S48" s="54"/>
      <c r="T48" s="54"/>
      <c r="U48" s="54"/>
    </row>
    <row r="49" ht="12.75" customHeight="1">
      <c r="A49" s="54"/>
      <c r="B49" s="54"/>
      <c r="C49" s="54"/>
      <c r="D49" s="54"/>
      <c r="E49" s="54"/>
      <c r="F49" s="54"/>
      <c r="G49" s="54"/>
      <c r="H49" s="54"/>
      <c r="I49" s="54"/>
      <c r="J49" s="54"/>
      <c r="K49" s="54"/>
      <c r="L49" s="54"/>
      <c r="M49" s="55"/>
      <c r="N49" s="55"/>
      <c r="O49" s="54"/>
      <c r="P49" s="57"/>
      <c r="Q49" s="54"/>
      <c r="R49" s="56"/>
      <c r="S49" s="54"/>
      <c r="T49" s="54"/>
      <c r="U49" s="54"/>
    </row>
    <row r="50" ht="12.75" customHeight="1">
      <c r="A50" s="54"/>
      <c r="B50" s="54"/>
      <c r="C50" s="54"/>
      <c r="D50" s="54"/>
      <c r="E50" s="54"/>
      <c r="F50" s="54"/>
      <c r="G50" s="54"/>
      <c r="H50" s="54"/>
      <c r="I50" s="54"/>
      <c r="J50" s="54"/>
      <c r="K50" s="54"/>
      <c r="L50" s="54"/>
      <c r="M50" s="55"/>
      <c r="N50" s="55"/>
      <c r="O50" s="54"/>
      <c r="P50" s="57"/>
      <c r="Q50" s="54"/>
      <c r="R50" s="56"/>
      <c r="S50" s="54"/>
      <c r="T50" s="54"/>
      <c r="U50" s="54"/>
    </row>
    <row r="51" ht="12.75" customHeight="1">
      <c r="A51" s="54"/>
      <c r="B51" s="54"/>
      <c r="C51" s="54"/>
      <c r="D51" s="54"/>
      <c r="E51" s="54"/>
      <c r="F51" s="54"/>
      <c r="G51" s="54"/>
      <c r="H51" s="54"/>
      <c r="I51" s="54"/>
      <c r="J51" s="54"/>
      <c r="K51" s="54"/>
      <c r="L51" s="54"/>
      <c r="M51" s="55"/>
      <c r="N51" s="55"/>
      <c r="O51" s="54"/>
      <c r="P51" s="57"/>
      <c r="Q51" s="54"/>
      <c r="R51" s="56"/>
      <c r="S51" s="54"/>
      <c r="T51" s="54"/>
      <c r="U51" s="54"/>
    </row>
    <row r="52" ht="12.75" customHeight="1">
      <c r="A52" s="54"/>
      <c r="B52" s="54"/>
      <c r="C52" s="54"/>
      <c r="D52" s="54"/>
      <c r="E52" s="54"/>
      <c r="F52" s="54"/>
      <c r="G52" s="54"/>
      <c r="H52" s="54"/>
      <c r="I52" s="54"/>
      <c r="J52" s="54"/>
      <c r="K52" s="54"/>
      <c r="L52" s="54"/>
      <c r="M52" s="55"/>
      <c r="N52" s="55"/>
      <c r="O52" s="54"/>
      <c r="P52" s="57"/>
      <c r="Q52" s="54"/>
      <c r="R52" s="56"/>
      <c r="S52" s="54"/>
      <c r="T52" s="54"/>
      <c r="U52" s="54"/>
    </row>
    <row r="53" ht="12.75" customHeight="1">
      <c r="A53" s="54"/>
      <c r="B53" s="54"/>
      <c r="C53" s="54"/>
      <c r="D53" s="54"/>
      <c r="E53" s="54"/>
      <c r="F53" s="54"/>
      <c r="G53" s="54"/>
      <c r="H53" s="54"/>
      <c r="I53" s="54"/>
      <c r="J53" s="54"/>
      <c r="K53" s="54"/>
      <c r="L53" s="54"/>
      <c r="M53" s="55"/>
      <c r="N53" s="55"/>
      <c r="O53" s="54"/>
      <c r="P53" s="57"/>
      <c r="Q53" s="54"/>
      <c r="R53" s="56"/>
      <c r="S53" s="54"/>
      <c r="T53" s="54"/>
      <c r="U53" s="54"/>
    </row>
    <row r="54" ht="12.75" customHeight="1">
      <c r="A54" s="54"/>
      <c r="B54" s="54"/>
      <c r="C54" s="54"/>
      <c r="D54" s="54"/>
      <c r="E54" s="54"/>
      <c r="F54" s="54"/>
      <c r="G54" s="54"/>
      <c r="H54" s="54"/>
      <c r="I54" s="54"/>
      <c r="J54" s="54"/>
      <c r="K54" s="54"/>
      <c r="L54" s="54"/>
      <c r="M54" s="55"/>
      <c r="N54" s="55"/>
      <c r="O54" s="54"/>
      <c r="P54" s="57"/>
      <c r="Q54" s="54"/>
      <c r="R54" s="56"/>
      <c r="S54" s="54"/>
      <c r="T54" s="54"/>
      <c r="U54" s="54"/>
    </row>
    <row r="55" ht="12.75" customHeight="1">
      <c r="A55" s="54"/>
      <c r="B55" s="54"/>
      <c r="C55" s="54"/>
      <c r="D55" s="54"/>
      <c r="E55" s="54"/>
      <c r="F55" s="54"/>
      <c r="G55" s="54"/>
      <c r="H55" s="54"/>
      <c r="I55" s="54"/>
      <c r="J55" s="54"/>
      <c r="K55" s="54"/>
      <c r="L55" s="54"/>
      <c r="M55" s="55"/>
      <c r="N55" s="55"/>
      <c r="O55" s="54"/>
      <c r="P55" s="57"/>
      <c r="Q55" s="54"/>
      <c r="R55" s="56"/>
      <c r="S55" s="54"/>
      <c r="T55" s="54"/>
      <c r="U55" s="54"/>
    </row>
    <row r="56" ht="12.75" customHeight="1">
      <c r="A56" s="54"/>
      <c r="B56" s="54"/>
      <c r="C56" s="54"/>
      <c r="D56" s="54"/>
      <c r="E56" s="54"/>
      <c r="F56" s="54"/>
      <c r="G56" s="54"/>
      <c r="H56" s="54"/>
      <c r="I56" s="54"/>
      <c r="J56" s="54"/>
      <c r="K56" s="54"/>
      <c r="L56" s="54"/>
      <c r="M56" s="55"/>
      <c r="N56" s="55"/>
      <c r="O56" s="54"/>
      <c r="P56" s="57"/>
      <c r="Q56" s="54"/>
      <c r="R56" s="56"/>
      <c r="S56" s="54"/>
      <c r="T56" s="54"/>
      <c r="U56" s="54"/>
    </row>
    <row r="57" ht="12.75" customHeight="1">
      <c r="A57" s="54"/>
      <c r="B57" s="54"/>
      <c r="C57" s="54"/>
      <c r="D57" s="54"/>
      <c r="E57" s="54"/>
      <c r="F57" s="54"/>
      <c r="G57" s="54"/>
      <c r="H57" s="54"/>
      <c r="I57" s="54"/>
      <c r="J57" s="54"/>
      <c r="K57" s="54"/>
      <c r="L57" s="54"/>
      <c r="M57" s="55"/>
      <c r="N57" s="55"/>
      <c r="O57" s="54"/>
      <c r="P57" s="57"/>
      <c r="Q57" s="54"/>
      <c r="R57" s="56"/>
      <c r="S57" s="54"/>
      <c r="T57" s="54"/>
      <c r="U57" s="54"/>
    </row>
    <row r="58" ht="12.75" customHeight="1">
      <c r="A58" s="54"/>
      <c r="B58" s="54"/>
      <c r="C58" s="54"/>
      <c r="D58" s="54"/>
      <c r="E58" s="54"/>
      <c r="F58" s="54"/>
      <c r="G58" s="54"/>
      <c r="H58" s="54"/>
      <c r="I58" s="54"/>
      <c r="J58" s="54"/>
      <c r="K58" s="54"/>
      <c r="L58" s="54"/>
      <c r="M58" s="55"/>
      <c r="N58" s="55"/>
      <c r="O58" s="54"/>
      <c r="P58" s="57"/>
      <c r="Q58" s="54"/>
      <c r="R58" s="56"/>
      <c r="S58" s="54"/>
      <c r="T58" s="54"/>
      <c r="U58" s="54"/>
    </row>
    <row r="59" ht="12.75" customHeight="1">
      <c r="A59" s="54"/>
      <c r="B59" s="54"/>
      <c r="C59" s="54"/>
      <c r="D59" s="54"/>
      <c r="E59" s="54"/>
      <c r="F59" s="54"/>
      <c r="G59" s="54"/>
      <c r="H59" s="54"/>
      <c r="I59" s="54"/>
      <c r="J59" s="54"/>
      <c r="K59" s="54"/>
      <c r="L59" s="54"/>
      <c r="M59" s="55"/>
      <c r="N59" s="55"/>
      <c r="O59" s="54"/>
      <c r="P59" s="57"/>
      <c r="Q59" s="54"/>
      <c r="R59" s="56"/>
      <c r="S59" s="54"/>
      <c r="T59" s="54"/>
      <c r="U59" s="54"/>
    </row>
    <row r="60" ht="12.75" customHeight="1">
      <c r="A60" s="54"/>
      <c r="B60" s="54"/>
      <c r="C60" s="54"/>
      <c r="D60" s="54"/>
      <c r="E60" s="54"/>
      <c r="F60" s="54"/>
      <c r="G60" s="54"/>
      <c r="H60" s="54"/>
      <c r="I60" s="54"/>
      <c r="J60" s="54"/>
      <c r="K60" s="54"/>
      <c r="L60" s="54"/>
      <c r="M60" s="55"/>
      <c r="N60" s="55"/>
      <c r="O60" s="54"/>
      <c r="P60" s="57"/>
      <c r="Q60" s="54"/>
      <c r="R60" s="56"/>
      <c r="S60" s="54"/>
      <c r="T60" s="54"/>
      <c r="U60" s="54"/>
    </row>
    <row r="61" ht="12.75" customHeight="1">
      <c r="A61" s="54"/>
      <c r="B61" s="54"/>
      <c r="C61" s="54"/>
      <c r="D61" s="54"/>
      <c r="E61" s="54"/>
      <c r="F61" s="54"/>
      <c r="G61" s="54"/>
      <c r="H61" s="54"/>
      <c r="I61" s="54"/>
      <c r="J61" s="54"/>
      <c r="K61" s="54"/>
      <c r="L61" s="54"/>
      <c r="M61" s="55"/>
      <c r="N61" s="55"/>
      <c r="O61" s="54"/>
      <c r="P61" s="57"/>
      <c r="Q61" s="54"/>
      <c r="R61" s="56"/>
      <c r="S61" s="54"/>
      <c r="T61" s="54"/>
      <c r="U61" s="54"/>
    </row>
    <row r="62" ht="12.75" customHeight="1">
      <c r="A62" s="54"/>
      <c r="B62" s="54"/>
      <c r="C62" s="54"/>
      <c r="D62" s="54"/>
      <c r="E62" s="54"/>
      <c r="F62" s="54"/>
      <c r="G62" s="54"/>
      <c r="H62" s="54"/>
      <c r="I62" s="54"/>
      <c r="J62" s="54"/>
      <c r="K62" s="54"/>
      <c r="L62" s="54"/>
      <c r="M62" s="55"/>
      <c r="N62" s="55"/>
      <c r="O62" s="54"/>
      <c r="P62" s="57"/>
      <c r="Q62" s="54"/>
      <c r="R62" s="56"/>
      <c r="S62" s="54"/>
      <c r="T62" s="54"/>
      <c r="U62" s="54"/>
    </row>
    <row r="63" ht="12.75" customHeight="1">
      <c r="A63" s="54"/>
      <c r="B63" s="54"/>
      <c r="C63" s="54"/>
      <c r="D63" s="54"/>
      <c r="E63" s="54"/>
      <c r="F63" s="54"/>
      <c r="G63" s="54"/>
      <c r="H63" s="54"/>
      <c r="I63" s="54"/>
      <c r="J63" s="54"/>
      <c r="K63" s="54"/>
      <c r="L63" s="54"/>
      <c r="M63" s="55"/>
      <c r="N63" s="55"/>
      <c r="O63" s="54"/>
      <c r="P63" s="57"/>
      <c r="Q63" s="54"/>
      <c r="R63" s="56"/>
      <c r="S63" s="54"/>
      <c r="T63" s="54"/>
      <c r="U63" s="54"/>
    </row>
    <row r="64" ht="12.75" customHeight="1">
      <c r="A64" s="54"/>
      <c r="B64" s="54"/>
      <c r="C64" s="54"/>
      <c r="D64" s="54"/>
      <c r="E64" s="54"/>
      <c r="F64" s="54"/>
      <c r="G64" s="54"/>
      <c r="H64" s="54"/>
      <c r="I64" s="54"/>
      <c r="J64" s="54"/>
      <c r="K64" s="54"/>
      <c r="L64" s="54"/>
      <c r="M64" s="55"/>
      <c r="N64" s="55"/>
      <c r="O64" s="54"/>
      <c r="P64" s="57"/>
      <c r="Q64" s="54"/>
      <c r="R64" s="56"/>
      <c r="S64" s="54"/>
      <c r="T64" s="54"/>
      <c r="U64" s="54"/>
    </row>
    <row r="65" ht="12.75" customHeight="1">
      <c r="A65" s="54"/>
      <c r="B65" s="54"/>
      <c r="C65" s="54"/>
      <c r="D65" s="54"/>
      <c r="E65" s="54"/>
      <c r="F65" s="54"/>
      <c r="G65" s="54"/>
      <c r="H65" s="54"/>
      <c r="I65" s="54"/>
      <c r="J65" s="54"/>
      <c r="K65" s="54"/>
      <c r="L65" s="54"/>
      <c r="M65" s="55"/>
      <c r="N65" s="55"/>
      <c r="O65" s="54"/>
      <c r="P65" s="57"/>
      <c r="Q65" s="54"/>
      <c r="R65" s="56"/>
      <c r="S65" s="54"/>
      <c r="T65" s="54"/>
      <c r="U65" s="54"/>
    </row>
    <row r="66" ht="12.75" customHeight="1">
      <c r="A66" s="54"/>
      <c r="B66" s="54"/>
      <c r="C66" s="54"/>
      <c r="D66" s="54"/>
      <c r="E66" s="54"/>
      <c r="F66" s="54"/>
      <c r="G66" s="54"/>
      <c r="H66" s="54"/>
      <c r="I66" s="54"/>
      <c r="J66" s="54"/>
      <c r="K66" s="54"/>
      <c r="L66" s="54"/>
      <c r="M66" s="55"/>
      <c r="N66" s="55"/>
      <c r="O66" s="54"/>
      <c r="P66" s="57"/>
      <c r="Q66" s="54"/>
      <c r="R66" s="56"/>
      <c r="S66" s="54"/>
      <c r="T66" s="54"/>
      <c r="U66" s="54"/>
    </row>
    <row r="67" ht="12.75" customHeight="1">
      <c r="A67" s="54"/>
      <c r="B67" s="54"/>
      <c r="C67" s="54"/>
      <c r="D67" s="54"/>
      <c r="E67" s="54"/>
      <c r="F67" s="54"/>
      <c r="G67" s="54"/>
      <c r="H67" s="54"/>
      <c r="I67" s="54"/>
      <c r="J67" s="54"/>
      <c r="K67" s="54"/>
      <c r="L67" s="54"/>
      <c r="M67" s="55"/>
      <c r="N67" s="55"/>
      <c r="O67" s="54"/>
      <c r="P67" s="57"/>
      <c r="Q67" s="54"/>
      <c r="R67" s="56"/>
      <c r="S67" s="54"/>
      <c r="T67" s="54"/>
      <c r="U67" s="54"/>
    </row>
    <row r="68" ht="12.75" customHeight="1">
      <c r="A68" s="54"/>
      <c r="B68" s="54"/>
      <c r="C68" s="54"/>
      <c r="D68" s="54"/>
      <c r="E68" s="54"/>
      <c r="F68" s="54"/>
      <c r="G68" s="54"/>
      <c r="H68" s="54"/>
      <c r="I68" s="54"/>
      <c r="J68" s="54"/>
      <c r="K68" s="54"/>
      <c r="L68" s="54"/>
      <c r="M68" s="55"/>
      <c r="N68" s="55"/>
      <c r="O68" s="54"/>
      <c r="P68" s="57"/>
      <c r="Q68" s="54"/>
      <c r="R68" s="56"/>
      <c r="S68" s="54"/>
      <c r="T68" s="54"/>
      <c r="U68" s="54"/>
    </row>
    <row r="69" ht="12.75" customHeight="1">
      <c r="A69" s="54"/>
      <c r="B69" s="54"/>
      <c r="C69" s="54"/>
      <c r="D69" s="54"/>
      <c r="E69" s="54"/>
      <c r="F69" s="54"/>
      <c r="G69" s="54"/>
      <c r="H69" s="54"/>
      <c r="I69" s="54"/>
      <c r="J69" s="54"/>
      <c r="K69" s="54"/>
      <c r="L69" s="54"/>
      <c r="M69" s="55"/>
      <c r="N69" s="55"/>
      <c r="O69" s="54"/>
      <c r="P69" s="57"/>
      <c r="Q69" s="54"/>
      <c r="R69" s="56"/>
      <c r="S69" s="54"/>
      <c r="T69" s="54"/>
      <c r="U69" s="54"/>
    </row>
    <row r="70" ht="12.75" customHeight="1">
      <c r="A70" s="54"/>
      <c r="B70" s="54"/>
      <c r="C70" s="54"/>
      <c r="D70" s="54"/>
      <c r="E70" s="54"/>
      <c r="F70" s="54"/>
      <c r="G70" s="54"/>
      <c r="H70" s="54"/>
      <c r="I70" s="54"/>
      <c r="J70" s="54"/>
      <c r="K70" s="54"/>
      <c r="L70" s="54"/>
      <c r="M70" s="55"/>
      <c r="N70" s="55"/>
      <c r="O70" s="54"/>
      <c r="P70" s="57"/>
      <c r="Q70" s="54"/>
      <c r="R70" s="56"/>
      <c r="S70" s="54"/>
      <c r="T70" s="54"/>
      <c r="U70" s="54"/>
    </row>
    <row r="71" ht="12.75" customHeight="1">
      <c r="A71" s="54"/>
      <c r="B71" s="54"/>
      <c r="C71" s="54"/>
      <c r="D71" s="54"/>
      <c r="E71" s="54"/>
      <c r="F71" s="54"/>
      <c r="G71" s="54"/>
      <c r="H71" s="54"/>
      <c r="I71" s="54"/>
      <c r="J71" s="54"/>
      <c r="K71" s="54"/>
      <c r="L71" s="54"/>
      <c r="M71" s="55"/>
      <c r="N71" s="55"/>
      <c r="O71" s="54"/>
      <c r="P71" s="57"/>
      <c r="Q71" s="54"/>
      <c r="R71" s="56"/>
      <c r="S71" s="54"/>
      <c r="T71" s="54"/>
      <c r="U71" s="54"/>
    </row>
    <row r="72" ht="12.75" customHeight="1">
      <c r="A72" s="54"/>
      <c r="B72" s="54"/>
      <c r="C72" s="54"/>
      <c r="D72" s="54"/>
      <c r="E72" s="54"/>
      <c r="F72" s="54"/>
      <c r="G72" s="54"/>
      <c r="H72" s="54"/>
      <c r="I72" s="54"/>
      <c r="J72" s="54"/>
      <c r="K72" s="54"/>
      <c r="L72" s="54"/>
      <c r="M72" s="55"/>
      <c r="N72" s="55"/>
      <c r="O72" s="54"/>
      <c r="P72" s="57"/>
      <c r="Q72" s="54"/>
      <c r="R72" s="56"/>
      <c r="S72" s="54"/>
      <c r="T72" s="54"/>
      <c r="U72" s="54"/>
    </row>
    <row r="73" ht="12.75" customHeight="1">
      <c r="A73" s="54"/>
      <c r="B73" s="54"/>
      <c r="C73" s="54"/>
      <c r="D73" s="54"/>
      <c r="E73" s="54"/>
      <c r="F73" s="54"/>
      <c r="G73" s="54"/>
      <c r="H73" s="54"/>
      <c r="I73" s="54"/>
      <c r="J73" s="54"/>
      <c r="K73" s="54"/>
      <c r="L73" s="54"/>
      <c r="M73" s="55"/>
      <c r="N73" s="55"/>
      <c r="O73" s="54"/>
      <c r="P73" s="57"/>
      <c r="Q73" s="54"/>
      <c r="R73" s="56"/>
      <c r="S73" s="54"/>
      <c r="T73" s="54"/>
      <c r="U73" s="54"/>
    </row>
    <row r="74" ht="12.75" customHeight="1">
      <c r="A74" s="54"/>
      <c r="B74" s="54"/>
      <c r="C74" s="54"/>
      <c r="D74" s="54"/>
      <c r="E74" s="54"/>
      <c r="F74" s="54"/>
      <c r="G74" s="54"/>
      <c r="H74" s="54"/>
      <c r="I74" s="54"/>
      <c r="J74" s="54"/>
      <c r="K74" s="54"/>
      <c r="L74" s="54"/>
      <c r="M74" s="55"/>
      <c r="N74" s="55"/>
      <c r="O74" s="54"/>
      <c r="P74" s="57"/>
      <c r="Q74" s="54"/>
      <c r="R74" s="56"/>
      <c r="S74" s="54"/>
      <c r="T74" s="54"/>
      <c r="U74" s="54"/>
    </row>
    <row r="75" ht="12.75" customHeight="1">
      <c r="A75" s="54"/>
      <c r="B75" s="54"/>
      <c r="C75" s="54"/>
      <c r="D75" s="54"/>
      <c r="E75" s="54"/>
      <c r="F75" s="54"/>
      <c r="G75" s="54"/>
      <c r="H75" s="54"/>
      <c r="I75" s="54"/>
      <c r="J75" s="54"/>
      <c r="K75" s="54"/>
      <c r="L75" s="54"/>
      <c r="M75" s="55"/>
      <c r="N75" s="55"/>
      <c r="O75" s="54"/>
      <c r="P75" s="57"/>
      <c r="Q75" s="54"/>
      <c r="R75" s="56"/>
      <c r="S75" s="54"/>
      <c r="T75" s="54"/>
      <c r="U75" s="54"/>
    </row>
    <row r="76" ht="12.75" customHeight="1">
      <c r="A76" s="54"/>
      <c r="B76" s="54"/>
      <c r="C76" s="54"/>
      <c r="D76" s="54"/>
      <c r="E76" s="54"/>
      <c r="F76" s="54"/>
      <c r="G76" s="54"/>
      <c r="H76" s="54"/>
      <c r="I76" s="54"/>
      <c r="J76" s="54"/>
      <c r="K76" s="54"/>
      <c r="L76" s="54"/>
      <c r="M76" s="55"/>
      <c r="N76" s="55"/>
      <c r="O76" s="54"/>
      <c r="P76" s="57"/>
      <c r="Q76" s="54"/>
      <c r="R76" s="56"/>
      <c r="S76" s="54"/>
      <c r="T76" s="54"/>
      <c r="U76" s="54"/>
    </row>
    <row r="77" ht="12.75" customHeight="1">
      <c r="A77" s="54"/>
      <c r="B77" s="54"/>
      <c r="C77" s="54"/>
      <c r="D77" s="54"/>
      <c r="E77" s="54"/>
      <c r="F77" s="54"/>
      <c r="G77" s="54"/>
      <c r="H77" s="54"/>
      <c r="I77" s="54"/>
      <c r="J77" s="54"/>
      <c r="K77" s="54"/>
      <c r="L77" s="54"/>
      <c r="M77" s="55"/>
      <c r="N77" s="55"/>
      <c r="O77" s="54"/>
      <c r="P77" s="57"/>
      <c r="Q77" s="54"/>
      <c r="R77" s="56"/>
      <c r="S77" s="54"/>
      <c r="T77" s="54"/>
      <c r="U77" s="54"/>
    </row>
    <row r="78" ht="12.75" customHeight="1">
      <c r="A78" s="54"/>
      <c r="B78" s="54"/>
      <c r="C78" s="54"/>
      <c r="D78" s="54"/>
      <c r="E78" s="54"/>
      <c r="F78" s="54"/>
      <c r="G78" s="54"/>
      <c r="H78" s="54"/>
      <c r="I78" s="54"/>
      <c r="J78" s="54"/>
      <c r="K78" s="54"/>
      <c r="L78" s="54"/>
      <c r="M78" s="55"/>
      <c r="N78" s="55"/>
      <c r="O78" s="54"/>
      <c r="P78" s="57"/>
      <c r="Q78" s="54"/>
      <c r="R78" s="56"/>
      <c r="S78" s="54"/>
      <c r="T78" s="54"/>
      <c r="U78" s="54"/>
    </row>
    <row r="79" ht="12.75" customHeight="1">
      <c r="A79" s="54"/>
      <c r="B79" s="54"/>
      <c r="C79" s="54"/>
      <c r="D79" s="54"/>
      <c r="E79" s="54"/>
      <c r="F79" s="54"/>
      <c r="G79" s="54"/>
      <c r="H79" s="54"/>
      <c r="I79" s="54"/>
      <c r="J79" s="54"/>
      <c r="K79" s="54"/>
      <c r="L79" s="54"/>
      <c r="M79" s="55"/>
      <c r="N79" s="55"/>
      <c r="O79" s="54"/>
      <c r="P79" s="57"/>
      <c r="Q79" s="54"/>
      <c r="R79" s="56"/>
      <c r="S79" s="54"/>
      <c r="T79" s="54"/>
      <c r="U79" s="54"/>
    </row>
    <row r="80" ht="12.75" customHeight="1">
      <c r="A80" s="54"/>
      <c r="B80" s="54"/>
      <c r="C80" s="54"/>
      <c r="D80" s="54"/>
      <c r="E80" s="54"/>
      <c r="F80" s="54"/>
      <c r="G80" s="54"/>
      <c r="H80" s="54"/>
      <c r="I80" s="54"/>
      <c r="J80" s="54"/>
      <c r="K80" s="54"/>
      <c r="L80" s="54"/>
      <c r="M80" s="55"/>
      <c r="N80" s="55"/>
      <c r="O80" s="54"/>
      <c r="P80" s="57"/>
      <c r="Q80" s="54"/>
      <c r="R80" s="56"/>
      <c r="S80" s="54"/>
      <c r="T80" s="54"/>
      <c r="U80" s="54"/>
    </row>
    <row r="81" ht="12.75" customHeight="1">
      <c r="A81" s="54"/>
      <c r="B81" s="54"/>
      <c r="C81" s="54"/>
      <c r="D81" s="54"/>
      <c r="E81" s="54"/>
      <c r="F81" s="54"/>
      <c r="G81" s="54"/>
      <c r="H81" s="54"/>
      <c r="I81" s="54"/>
      <c r="J81" s="54"/>
      <c r="K81" s="54"/>
      <c r="L81" s="54"/>
      <c r="M81" s="55"/>
      <c r="N81" s="55"/>
      <c r="O81" s="54"/>
      <c r="P81" s="57"/>
      <c r="Q81" s="54"/>
      <c r="R81" s="56"/>
      <c r="S81" s="54"/>
      <c r="T81" s="54"/>
      <c r="U81" s="54"/>
    </row>
    <row r="82" ht="12.75" customHeight="1">
      <c r="A82" s="54"/>
      <c r="B82" s="54"/>
      <c r="C82" s="54"/>
      <c r="D82" s="54"/>
      <c r="E82" s="54"/>
      <c r="F82" s="54"/>
      <c r="G82" s="54"/>
      <c r="H82" s="54"/>
      <c r="I82" s="54"/>
      <c r="J82" s="54"/>
      <c r="K82" s="54"/>
      <c r="L82" s="54"/>
      <c r="M82" s="55"/>
      <c r="N82" s="55"/>
      <c r="O82" s="54"/>
      <c r="P82" s="57"/>
      <c r="Q82" s="54"/>
      <c r="R82" s="56"/>
      <c r="S82" s="54"/>
      <c r="T82" s="54"/>
      <c r="U82" s="54"/>
    </row>
    <row r="83" ht="12.75" customHeight="1">
      <c r="A83" s="54"/>
      <c r="B83" s="54"/>
      <c r="C83" s="54"/>
      <c r="D83" s="54"/>
      <c r="E83" s="54"/>
      <c r="F83" s="54"/>
      <c r="G83" s="54"/>
      <c r="H83" s="54"/>
      <c r="I83" s="54"/>
      <c r="J83" s="54"/>
      <c r="K83" s="54"/>
      <c r="L83" s="54"/>
      <c r="M83" s="55"/>
      <c r="N83" s="55"/>
      <c r="O83" s="54"/>
      <c r="P83" s="57"/>
      <c r="Q83" s="54"/>
      <c r="R83" s="56"/>
      <c r="S83" s="54"/>
      <c r="T83" s="54"/>
      <c r="U83" s="54"/>
    </row>
    <row r="84" ht="12.75" customHeight="1">
      <c r="A84" s="54"/>
      <c r="B84" s="54"/>
      <c r="C84" s="54"/>
      <c r="D84" s="54"/>
      <c r="E84" s="54"/>
      <c r="F84" s="54"/>
      <c r="G84" s="54"/>
      <c r="H84" s="54"/>
      <c r="I84" s="54"/>
      <c r="J84" s="54"/>
      <c r="K84" s="54"/>
      <c r="L84" s="54"/>
      <c r="M84" s="55"/>
      <c r="N84" s="55"/>
      <c r="O84" s="54"/>
      <c r="P84" s="57"/>
      <c r="Q84" s="54"/>
      <c r="R84" s="56"/>
      <c r="S84" s="54"/>
      <c r="T84" s="54"/>
      <c r="U84" s="54"/>
    </row>
    <row r="85" ht="12.75" customHeight="1">
      <c r="A85" s="54"/>
      <c r="B85" s="54"/>
      <c r="C85" s="54"/>
      <c r="D85" s="54"/>
      <c r="E85" s="54"/>
      <c r="F85" s="54"/>
      <c r="G85" s="54"/>
      <c r="H85" s="54"/>
      <c r="I85" s="54"/>
      <c r="J85" s="54"/>
      <c r="K85" s="54"/>
      <c r="L85" s="54"/>
      <c r="M85" s="55"/>
      <c r="N85" s="55"/>
      <c r="O85" s="54"/>
      <c r="P85" s="57"/>
      <c r="Q85" s="54"/>
      <c r="R85" s="56"/>
      <c r="S85" s="54"/>
      <c r="T85" s="54"/>
      <c r="U85" s="54"/>
    </row>
    <row r="86" ht="12.75" customHeight="1">
      <c r="A86" s="54"/>
      <c r="B86" s="54"/>
      <c r="C86" s="54"/>
      <c r="D86" s="54"/>
      <c r="E86" s="54"/>
      <c r="F86" s="54"/>
      <c r="G86" s="54"/>
      <c r="H86" s="54"/>
      <c r="I86" s="54"/>
      <c r="J86" s="54"/>
      <c r="K86" s="54"/>
      <c r="L86" s="54"/>
      <c r="M86" s="55"/>
      <c r="N86" s="55"/>
      <c r="O86" s="54"/>
      <c r="P86" s="57"/>
      <c r="Q86" s="54"/>
      <c r="R86" s="56"/>
      <c r="S86" s="54"/>
      <c r="T86" s="54"/>
      <c r="U86" s="54"/>
    </row>
    <row r="87" ht="12.75" customHeight="1">
      <c r="A87" s="54"/>
      <c r="B87" s="54"/>
      <c r="C87" s="54"/>
      <c r="D87" s="54"/>
      <c r="E87" s="54"/>
      <c r="F87" s="54"/>
      <c r="G87" s="54"/>
      <c r="H87" s="54"/>
      <c r="I87" s="54"/>
      <c r="J87" s="54"/>
      <c r="K87" s="54"/>
      <c r="L87" s="54"/>
      <c r="M87" s="55"/>
      <c r="N87" s="55"/>
      <c r="O87" s="54"/>
      <c r="P87" s="57"/>
      <c r="Q87" s="54"/>
      <c r="R87" s="56"/>
      <c r="S87" s="54"/>
      <c r="T87" s="54"/>
      <c r="U87" s="54"/>
    </row>
    <row r="88" ht="12.75" customHeight="1">
      <c r="A88" s="54"/>
      <c r="B88" s="54"/>
      <c r="C88" s="54"/>
      <c r="D88" s="54"/>
      <c r="E88" s="54"/>
      <c r="F88" s="54"/>
      <c r="G88" s="54"/>
      <c r="H88" s="54"/>
      <c r="I88" s="54"/>
      <c r="J88" s="54"/>
      <c r="K88" s="54"/>
      <c r="L88" s="54"/>
      <c r="M88" s="55"/>
      <c r="N88" s="55"/>
      <c r="O88" s="54"/>
      <c r="P88" s="57"/>
      <c r="Q88" s="54"/>
      <c r="R88" s="56"/>
      <c r="S88" s="54"/>
      <c r="T88" s="54"/>
      <c r="U88" s="54"/>
    </row>
    <row r="89" ht="12.75" customHeight="1">
      <c r="A89" s="54"/>
      <c r="B89" s="54"/>
      <c r="C89" s="54"/>
      <c r="D89" s="54"/>
      <c r="E89" s="54"/>
      <c r="F89" s="54"/>
      <c r="G89" s="54"/>
      <c r="H89" s="54"/>
      <c r="I89" s="54"/>
      <c r="J89" s="54"/>
      <c r="K89" s="54"/>
      <c r="L89" s="54"/>
      <c r="M89" s="55"/>
      <c r="N89" s="55"/>
      <c r="O89" s="54"/>
      <c r="P89" s="57"/>
      <c r="Q89" s="54"/>
      <c r="R89" s="56"/>
      <c r="S89" s="54"/>
      <c r="T89" s="54"/>
      <c r="U89" s="54"/>
    </row>
    <row r="90" ht="12.75" customHeight="1">
      <c r="A90" s="54"/>
      <c r="B90" s="54"/>
      <c r="C90" s="54"/>
      <c r="D90" s="54"/>
      <c r="E90" s="54"/>
      <c r="F90" s="54"/>
      <c r="G90" s="54"/>
      <c r="H90" s="54"/>
      <c r="I90" s="54"/>
      <c r="J90" s="54"/>
      <c r="K90" s="54"/>
      <c r="L90" s="54"/>
      <c r="M90" s="55"/>
      <c r="N90" s="55"/>
      <c r="O90" s="54"/>
      <c r="P90" s="57"/>
      <c r="Q90" s="54"/>
      <c r="R90" s="56"/>
      <c r="S90" s="54"/>
      <c r="T90" s="54"/>
      <c r="U90" s="54"/>
    </row>
    <row r="91" ht="12.75" customHeight="1">
      <c r="A91" s="54"/>
      <c r="B91" s="54"/>
      <c r="C91" s="54"/>
      <c r="D91" s="54"/>
      <c r="E91" s="54"/>
      <c r="F91" s="54"/>
      <c r="G91" s="54"/>
      <c r="H91" s="54"/>
      <c r="I91" s="54"/>
      <c r="J91" s="54"/>
      <c r="K91" s="54"/>
      <c r="L91" s="54"/>
      <c r="M91" s="55"/>
      <c r="N91" s="55"/>
      <c r="O91" s="54"/>
      <c r="P91" s="57"/>
      <c r="Q91" s="54"/>
      <c r="R91" s="56"/>
      <c r="S91" s="54"/>
      <c r="T91" s="54"/>
      <c r="U91" s="54"/>
    </row>
    <row r="92" ht="12.75" customHeight="1">
      <c r="A92" s="54"/>
      <c r="B92" s="54"/>
      <c r="C92" s="54"/>
      <c r="D92" s="54"/>
      <c r="E92" s="54"/>
      <c r="F92" s="54"/>
      <c r="G92" s="54"/>
      <c r="H92" s="54"/>
      <c r="I92" s="54"/>
      <c r="J92" s="54"/>
      <c r="K92" s="54"/>
      <c r="L92" s="54"/>
      <c r="M92" s="55"/>
      <c r="N92" s="55"/>
      <c r="O92" s="54"/>
      <c r="P92" s="57"/>
      <c r="Q92" s="54"/>
      <c r="R92" s="56"/>
      <c r="S92" s="54"/>
      <c r="T92" s="54"/>
      <c r="U92" s="54"/>
    </row>
    <row r="93" ht="12.75" customHeight="1">
      <c r="A93" s="54"/>
      <c r="B93" s="54"/>
      <c r="C93" s="54"/>
      <c r="D93" s="54"/>
      <c r="E93" s="54"/>
      <c r="F93" s="54"/>
      <c r="G93" s="54"/>
      <c r="H93" s="54"/>
      <c r="I93" s="54"/>
      <c r="J93" s="54"/>
      <c r="K93" s="54"/>
      <c r="L93" s="54"/>
      <c r="M93" s="55"/>
      <c r="N93" s="55"/>
      <c r="O93" s="54"/>
      <c r="P93" s="57"/>
      <c r="Q93" s="54"/>
      <c r="R93" s="56"/>
      <c r="S93" s="54"/>
      <c r="T93" s="54"/>
      <c r="U93" s="54"/>
    </row>
    <row r="94" ht="12.75" customHeight="1">
      <c r="A94" s="54"/>
      <c r="B94" s="54"/>
      <c r="C94" s="54"/>
      <c r="D94" s="54"/>
      <c r="E94" s="54"/>
      <c r="F94" s="54"/>
      <c r="G94" s="54"/>
      <c r="H94" s="54"/>
      <c r="I94" s="54"/>
      <c r="J94" s="54"/>
      <c r="K94" s="54"/>
      <c r="L94" s="54"/>
      <c r="M94" s="55"/>
      <c r="N94" s="55"/>
      <c r="O94" s="54"/>
      <c r="P94" s="57"/>
      <c r="Q94" s="54"/>
      <c r="R94" s="56"/>
      <c r="S94" s="54"/>
      <c r="T94" s="54"/>
      <c r="U94" s="54"/>
    </row>
    <row r="95" ht="12.75" customHeight="1">
      <c r="A95" s="54"/>
      <c r="B95" s="54"/>
      <c r="C95" s="54"/>
      <c r="D95" s="54"/>
      <c r="E95" s="54"/>
      <c r="F95" s="54"/>
      <c r="G95" s="54"/>
      <c r="H95" s="54"/>
      <c r="I95" s="54"/>
      <c r="J95" s="54"/>
      <c r="K95" s="54"/>
      <c r="L95" s="54"/>
      <c r="M95" s="55"/>
      <c r="N95" s="55"/>
      <c r="O95" s="54"/>
      <c r="P95" s="57"/>
      <c r="Q95" s="54"/>
      <c r="R95" s="56"/>
      <c r="S95" s="54"/>
      <c r="T95" s="54"/>
      <c r="U95" s="54"/>
    </row>
    <row r="96" ht="12.75" customHeight="1">
      <c r="A96" s="54"/>
      <c r="B96" s="54"/>
      <c r="C96" s="54"/>
      <c r="D96" s="54"/>
      <c r="E96" s="54"/>
      <c r="F96" s="54"/>
      <c r="G96" s="54"/>
      <c r="H96" s="54"/>
      <c r="I96" s="54"/>
      <c r="J96" s="54"/>
      <c r="K96" s="54"/>
      <c r="L96" s="54"/>
      <c r="M96" s="55"/>
      <c r="N96" s="55"/>
      <c r="O96" s="54"/>
      <c r="P96" s="57"/>
      <c r="Q96" s="54"/>
      <c r="R96" s="56"/>
      <c r="S96" s="54"/>
      <c r="T96" s="54"/>
      <c r="U96" s="54"/>
    </row>
    <row r="97" ht="12.75" customHeight="1">
      <c r="A97" s="54"/>
      <c r="B97" s="54"/>
      <c r="C97" s="54"/>
      <c r="D97" s="54"/>
      <c r="E97" s="54"/>
      <c r="F97" s="54"/>
      <c r="G97" s="54"/>
      <c r="H97" s="54"/>
      <c r="I97" s="54"/>
      <c r="J97" s="54"/>
      <c r="K97" s="54"/>
      <c r="L97" s="54"/>
      <c r="M97" s="55"/>
      <c r="N97" s="55"/>
      <c r="O97" s="54"/>
      <c r="P97" s="57"/>
      <c r="Q97" s="54"/>
      <c r="R97" s="56"/>
      <c r="S97" s="54"/>
      <c r="T97" s="54"/>
      <c r="U97" s="54"/>
    </row>
    <row r="98" ht="12.75" customHeight="1">
      <c r="A98" s="54"/>
      <c r="B98" s="54"/>
      <c r="C98" s="54"/>
      <c r="D98" s="54"/>
      <c r="E98" s="54"/>
      <c r="F98" s="54"/>
      <c r="G98" s="54"/>
      <c r="H98" s="54"/>
      <c r="I98" s="54"/>
      <c r="J98" s="54"/>
      <c r="K98" s="54"/>
      <c r="L98" s="54"/>
      <c r="M98" s="55"/>
      <c r="N98" s="55"/>
      <c r="O98" s="54"/>
      <c r="P98" s="57"/>
      <c r="Q98" s="54"/>
      <c r="R98" s="56"/>
      <c r="S98" s="54"/>
      <c r="T98" s="54"/>
      <c r="U98" s="54"/>
    </row>
    <row r="99" ht="12.75" customHeight="1">
      <c r="A99" s="54"/>
      <c r="B99" s="54"/>
      <c r="C99" s="54"/>
      <c r="D99" s="54"/>
      <c r="E99" s="54"/>
      <c r="F99" s="54"/>
      <c r="G99" s="54"/>
      <c r="H99" s="54"/>
      <c r="I99" s="54"/>
      <c r="J99" s="54"/>
      <c r="K99" s="54"/>
      <c r="L99" s="54"/>
      <c r="M99" s="55"/>
      <c r="N99" s="55"/>
      <c r="O99" s="54"/>
      <c r="P99" s="57"/>
      <c r="Q99" s="54"/>
      <c r="R99" s="56"/>
      <c r="S99" s="54"/>
      <c r="T99" s="54"/>
      <c r="U99" s="54"/>
    </row>
    <row r="100" ht="12.75" customHeight="1">
      <c r="A100" s="54"/>
      <c r="B100" s="54"/>
      <c r="C100" s="54"/>
      <c r="D100" s="54"/>
      <c r="E100" s="54"/>
      <c r="F100" s="54"/>
      <c r="G100" s="54"/>
      <c r="H100" s="54"/>
      <c r="I100" s="54"/>
      <c r="J100" s="54"/>
      <c r="K100" s="54"/>
      <c r="L100" s="54"/>
      <c r="M100" s="55"/>
      <c r="N100" s="55"/>
      <c r="O100" s="54"/>
      <c r="P100" s="57"/>
      <c r="Q100" s="54"/>
      <c r="R100" s="56"/>
      <c r="S100" s="54"/>
      <c r="T100" s="54"/>
      <c r="U100" s="54"/>
    </row>
    <row r="101" ht="12.75" customHeight="1">
      <c r="A101" s="54"/>
      <c r="B101" s="54"/>
      <c r="C101" s="54"/>
      <c r="D101" s="54"/>
      <c r="E101" s="54"/>
      <c r="F101" s="54"/>
      <c r="G101" s="54"/>
      <c r="H101" s="54"/>
      <c r="I101" s="54"/>
      <c r="J101" s="54"/>
      <c r="K101" s="54"/>
      <c r="L101" s="54"/>
      <c r="M101" s="55"/>
      <c r="N101" s="55"/>
      <c r="O101" s="54"/>
      <c r="P101" s="57"/>
      <c r="Q101" s="54"/>
      <c r="R101" s="56"/>
      <c r="S101" s="54"/>
      <c r="T101" s="54"/>
      <c r="U101" s="54"/>
    </row>
    <row r="102" ht="12.75" customHeight="1">
      <c r="A102" s="54"/>
      <c r="B102" s="54"/>
      <c r="C102" s="54"/>
      <c r="D102" s="54"/>
      <c r="E102" s="54"/>
      <c r="F102" s="54"/>
      <c r="G102" s="54"/>
      <c r="H102" s="54"/>
      <c r="I102" s="54"/>
      <c r="J102" s="54"/>
      <c r="K102" s="54"/>
      <c r="L102" s="54"/>
      <c r="M102" s="55"/>
      <c r="N102" s="55"/>
      <c r="O102" s="54"/>
      <c r="P102" s="57"/>
      <c r="Q102" s="54"/>
      <c r="R102" s="56"/>
      <c r="S102" s="54"/>
      <c r="T102" s="54"/>
      <c r="U102" s="54"/>
    </row>
    <row r="103" ht="12.75" customHeight="1">
      <c r="A103" s="54"/>
      <c r="B103" s="54"/>
      <c r="C103" s="54"/>
      <c r="D103" s="54"/>
      <c r="E103" s="54"/>
      <c r="F103" s="54"/>
      <c r="G103" s="54"/>
      <c r="H103" s="54"/>
      <c r="I103" s="54"/>
      <c r="J103" s="54"/>
      <c r="K103" s="54"/>
      <c r="L103" s="54"/>
      <c r="M103" s="55"/>
      <c r="N103" s="55"/>
      <c r="O103" s="54"/>
      <c r="P103" s="57"/>
      <c r="Q103" s="54"/>
      <c r="R103" s="56"/>
      <c r="S103" s="54"/>
      <c r="T103" s="54"/>
      <c r="U103" s="54"/>
    </row>
    <row r="104" ht="12.75" customHeight="1">
      <c r="A104" s="54"/>
      <c r="B104" s="54"/>
      <c r="C104" s="54"/>
      <c r="D104" s="54"/>
      <c r="E104" s="54"/>
      <c r="F104" s="54"/>
      <c r="G104" s="54"/>
      <c r="H104" s="54"/>
      <c r="I104" s="54"/>
      <c r="J104" s="54"/>
      <c r="K104" s="54"/>
      <c r="L104" s="54"/>
      <c r="M104" s="55"/>
      <c r="N104" s="55"/>
      <c r="O104" s="54"/>
      <c r="P104" s="57"/>
      <c r="Q104" s="54"/>
      <c r="R104" s="56"/>
      <c r="S104" s="54"/>
      <c r="T104" s="54"/>
      <c r="U104" s="54"/>
    </row>
    <row r="105" ht="12.75" customHeight="1">
      <c r="A105" s="54"/>
      <c r="B105" s="54"/>
      <c r="C105" s="54"/>
      <c r="D105" s="54"/>
      <c r="E105" s="54"/>
      <c r="F105" s="54"/>
      <c r="G105" s="54"/>
      <c r="H105" s="54"/>
      <c r="I105" s="54"/>
      <c r="J105" s="54"/>
      <c r="K105" s="54"/>
      <c r="L105" s="54"/>
      <c r="M105" s="55"/>
      <c r="N105" s="55"/>
      <c r="O105" s="54"/>
      <c r="P105" s="57"/>
      <c r="Q105" s="54"/>
      <c r="R105" s="56"/>
      <c r="S105" s="54"/>
      <c r="T105" s="54"/>
      <c r="U105" s="54"/>
    </row>
    <row r="106" ht="12.75" customHeight="1">
      <c r="A106" s="54"/>
      <c r="B106" s="54"/>
      <c r="C106" s="54"/>
      <c r="D106" s="54"/>
      <c r="E106" s="54"/>
      <c r="F106" s="54"/>
      <c r="G106" s="54"/>
      <c r="H106" s="54"/>
      <c r="I106" s="54"/>
      <c r="J106" s="54"/>
      <c r="K106" s="54"/>
      <c r="L106" s="54"/>
      <c r="M106" s="55"/>
      <c r="N106" s="55"/>
      <c r="O106" s="54"/>
      <c r="P106" s="57"/>
      <c r="Q106" s="54"/>
      <c r="R106" s="56"/>
      <c r="S106" s="54"/>
      <c r="T106" s="54"/>
      <c r="U106" s="54"/>
    </row>
    <row r="107" ht="12.75" customHeight="1">
      <c r="A107" s="54"/>
      <c r="B107" s="54"/>
      <c r="C107" s="54"/>
      <c r="D107" s="54"/>
      <c r="E107" s="54"/>
      <c r="F107" s="54"/>
      <c r="G107" s="54"/>
      <c r="H107" s="54"/>
      <c r="I107" s="54"/>
      <c r="J107" s="54"/>
      <c r="K107" s="54"/>
      <c r="L107" s="54"/>
      <c r="M107" s="55"/>
      <c r="N107" s="55"/>
      <c r="O107" s="54"/>
      <c r="P107" s="57"/>
      <c r="Q107" s="54"/>
      <c r="R107" s="56"/>
      <c r="S107" s="54"/>
      <c r="T107" s="54"/>
      <c r="U107" s="54"/>
    </row>
    <row r="108" ht="12.75" customHeight="1">
      <c r="A108" s="54"/>
      <c r="B108" s="54"/>
      <c r="C108" s="54"/>
      <c r="D108" s="54"/>
      <c r="E108" s="54"/>
      <c r="F108" s="54"/>
      <c r="G108" s="54"/>
      <c r="H108" s="54"/>
      <c r="I108" s="54"/>
      <c r="J108" s="54"/>
      <c r="K108" s="54"/>
      <c r="L108" s="54"/>
      <c r="M108" s="55"/>
      <c r="N108" s="55"/>
      <c r="O108" s="54"/>
      <c r="P108" s="57"/>
      <c r="Q108" s="54"/>
      <c r="R108" s="56"/>
      <c r="S108" s="54"/>
      <c r="T108" s="54"/>
      <c r="U108" s="54"/>
    </row>
    <row r="109" ht="12.75" customHeight="1">
      <c r="A109" s="54"/>
      <c r="B109" s="54"/>
      <c r="C109" s="54"/>
      <c r="D109" s="54"/>
      <c r="E109" s="54"/>
      <c r="F109" s="54"/>
      <c r="G109" s="54"/>
      <c r="H109" s="54"/>
      <c r="I109" s="54"/>
      <c r="J109" s="54"/>
      <c r="K109" s="54"/>
      <c r="L109" s="54"/>
      <c r="M109" s="55"/>
      <c r="N109" s="55"/>
      <c r="O109" s="54"/>
      <c r="P109" s="57"/>
      <c r="Q109" s="54"/>
      <c r="R109" s="56"/>
      <c r="S109" s="54"/>
      <c r="T109" s="54"/>
      <c r="U109" s="54"/>
    </row>
    <row r="110" ht="12.75" customHeight="1">
      <c r="A110" s="54"/>
      <c r="B110" s="54"/>
      <c r="C110" s="54"/>
      <c r="D110" s="54"/>
      <c r="E110" s="54"/>
      <c r="F110" s="54"/>
      <c r="G110" s="54"/>
      <c r="H110" s="54"/>
      <c r="I110" s="54"/>
      <c r="J110" s="54"/>
      <c r="K110" s="54"/>
      <c r="L110" s="54"/>
      <c r="M110" s="55"/>
      <c r="N110" s="55"/>
      <c r="O110" s="54"/>
      <c r="P110" s="57"/>
      <c r="Q110" s="54"/>
      <c r="R110" s="56"/>
      <c r="S110" s="54"/>
      <c r="T110" s="54"/>
      <c r="U110" s="54"/>
    </row>
    <row r="111" ht="12.75" customHeight="1">
      <c r="A111" s="54"/>
      <c r="B111" s="54"/>
      <c r="C111" s="54"/>
      <c r="D111" s="54"/>
      <c r="E111" s="54"/>
      <c r="F111" s="54"/>
      <c r="G111" s="54"/>
      <c r="H111" s="54"/>
      <c r="I111" s="54"/>
      <c r="J111" s="54"/>
      <c r="K111" s="54"/>
      <c r="L111" s="54"/>
      <c r="M111" s="55"/>
      <c r="N111" s="55"/>
      <c r="O111" s="54"/>
      <c r="P111" s="57"/>
      <c r="Q111" s="54"/>
      <c r="R111" s="56"/>
      <c r="S111" s="54"/>
      <c r="T111" s="54"/>
      <c r="U111" s="54"/>
    </row>
    <row r="112" ht="12.75" customHeight="1">
      <c r="A112" s="54"/>
      <c r="B112" s="54"/>
      <c r="C112" s="54"/>
      <c r="D112" s="54"/>
      <c r="E112" s="54"/>
      <c r="F112" s="54"/>
      <c r="G112" s="54"/>
      <c r="H112" s="54"/>
      <c r="I112" s="54"/>
      <c r="J112" s="54"/>
      <c r="K112" s="54"/>
      <c r="L112" s="54"/>
      <c r="M112" s="55"/>
      <c r="N112" s="55"/>
      <c r="O112" s="54"/>
      <c r="P112" s="57"/>
      <c r="Q112" s="54"/>
      <c r="R112" s="56"/>
      <c r="S112" s="54"/>
      <c r="T112" s="54"/>
      <c r="U112" s="54"/>
    </row>
    <row r="113" ht="12.75" customHeight="1">
      <c r="A113" s="54"/>
      <c r="B113" s="54"/>
      <c r="C113" s="54"/>
      <c r="D113" s="54"/>
      <c r="E113" s="54"/>
      <c r="F113" s="54"/>
      <c r="G113" s="54"/>
      <c r="H113" s="54"/>
      <c r="I113" s="54"/>
      <c r="J113" s="54"/>
      <c r="K113" s="54"/>
      <c r="L113" s="54"/>
      <c r="M113" s="55"/>
      <c r="N113" s="55"/>
      <c r="O113" s="54"/>
      <c r="P113" s="57"/>
      <c r="Q113" s="54"/>
      <c r="R113" s="56"/>
      <c r="S113" s="54"/>
      <c r="T113" s="54"/>
      <c r="U113" s="54"/>
    </row>
    <row r="114" ht="12.75" customHeight="1">
      <c r="A114" s="54"/>
      <c r="B114" s="54"/>
      <c r="C114" s="54"/>
      <c r="D114" s="54"/>
      <c r="E114" s="54"/>
      <c r="F114" s="54"/>
      <c r="G114" s="54"/>
      <c r="H114" s="54"/>
      <c r="I114" s="54"/>
      <c r="J114" s="54"/>
      <c r="K114" s="54"/>
      <c r="L114" s="54"/>
      <c r="M114" s="55"/>
      <c r="N114" s="55"/>
      <c r="O114" s="54"/>
      <c r="P114" s="57"/>
      <c r="Q114" s="54"/>
      <c r="R114" s="56"/>
      <c r="S114" s="54"/>
      <c r="T114" s="54"/>
      <c r="U114" s="54"/>
    </row>
    <row r="115" ht="12.75" customHeight="1">
      <c r="A115" s="54"/>
      <c r="B115" s="54"/>
      <c r="C115" s="54"/>
      <c r="D115" s="54"/>
      <c r="E115" s="54"/>
      <c r="F115" s="54"/>
      <c r="G115" s="54"/>
      <c r="H115" s="54"/>
      <c r="I115" s="54"/>
      <c r="J115" s="54"/>
      <c r="K115" s="54"/>
      <c r="L115" s="54"/>
      <c r="M115" s="55"/>
      <c r="N115" s="55"/>
      <c r="O115" s="54"/>
      <c r="P115" s="57"/>
      <c r="Q115" s="54"/>
      <c r="R115" s="56"/>
      <c r="S115" s="54"/>
      <c r="T115" s="54"/>
      <c r="U115" s="54"/>
    </row>
    <row r="116" ht="12.75" customHeight="1">
      <c r="A116" s="54"/>
      <c r="B116" s="54"/>
      <c r="C116" s="54"/>
      <c r="D116" s="54"/>
      <c r="E116" s="54"/>
      <c r="F116" s="54"/>
      <c r="G116" s="54"/>
      <c r="H116" s="54"/>
      <c r="I116" s="54"/>
      <c r="J116" s="54"/>
      <c r="K116" s="54"/>
      <c r="L116" s="54"/>
      <c r="M116" s="55"/>
      <c r="N116" s="55"/>
      <c r="O116" s="54"/>
      <c r="P116" s="57"/>
      <c r="Q116" s="54"/>
      <c r="R116" s="56"/>
      <c r="S116" s="54"/>
      <c r="T116" s="54"/>
      <c r="U116" s="54"/>
    </row>
    <row r="117" ht="12.75" customHeight="1">
      <c r="A117" s="54"/>
      <c r="B117" s="54"/>
      <c r="C117" s="54"/>
      <c r="D117" s="54"/>
      <c r="E117" s="54"/>
      <c r="F117" s="54"/>
      <c r="G117" s="54"/>
      <c r="H117" s="54"/>
      <c r="I117" s="54"/>
      <c r="J117" s="54"/>
      <c r="K117" s="54"/>
      <c r="L117" s="54"/>
      <c r="M117" s="55"/>
      <c r="N117" s="55"/>
      <c r="O117" s="54"/>
      <c r="P117" s="57"/>
      <c r="Q117" s="54"/>
      <c r="R117" s="56"/>
      <c r="S117" s="54"/>
      <c r="T117" s="54"/>
      <c r="U117" s="54"/>
    </row>
    <row r="118" ht="12.75" customHeight="1">
      <c r="A118" s="54"/>
      <c r="B118" s="54"/>
      <c r="C118" s="54"/>
      <c r="D118" s="54"/>
      <c r="E118" s="54"/>
      <c r="F118" s="54"/>
      <c r="G118" s="54"/>
      <c r="H118" s="54"/>
      <c r="I118" s="54"/>
      <c r="J118" s="54"/>
      <c r="K118" s="54"/>
      <c r="L118" s="54"/>
      <c r="M118" s="55"/>
      <c r="N118" s="55"/>
      <c r="O118" s="54"/>
      <c r="P118" s="57"/>
      <c r="Q118" s="54"/>
      <c r="R118" s="56"/>
      <c r="S118" s="54"/>
      <c r="T118" s="54"/>
      <c r="U118" s="54"/>
    </row>
    <row r="119" ht="12.75" customHeight="1">
      <c r="A119" s="54"/>
      <c r="B119" s="54"/>
      <c r="C119" s="54"/>
      <c r="D119" s="54"/>
      <c r="E119" s="54"/>
      <c r="F119" s="54"/>
      <c r="G119" s="54"/>
      <c r="H119" s="54"/>
      <c r="I119" s="54"/>
      <c r="J119" s="54"/>
      <c r="K119" s="54"/>
      <c r="L119" s="54"/>
      <c r="M119" s="55"/>
      <c r="N119" s="55"/>
      <c r="O119" s="54"/>
      <c r="P119" s="57"/>
      <c r="Q119" s="54"/>
      <c r="R119" s="56"/>
      <c r="S119" s="54"/>
      <c r="T119" s="54"/>
      <c r="U119" s="54"/>
    </row>
    <row r="120" ht="12.75" customHeight="1">
      <c r="A120" s="54"/>
      <c r="B120" s="54"/>
      <c r="C120" s="54"/>
      <c r="D120" s="54"/>
      <c r="E120" s="54"/>
      <c r="F120" s="54"/>
      <c r="G120" s="54"/>
      <c r="H120" s="54"/>
      <c r="I120" s="54"/>
      <c r="J120" s="54"/>
      <c r="K120" s="54"/>
      <c r="L120" s="54"/>
      <c r="M120" s="55"/>
      <c r="N120" s="55"/>
      <c r="O120" s="54"/>
      <c r="P120" s="57"/>
      <c r="Q120" s="54"/>
      <c r="R120" s="56"/>
      <c r="S120" s="54"/>
      <c r="T120" s="54"/>
      <c r="U120" s="54"/>
    </row>
    <row r="121" ht="12.75" customHeight="1">
      <c r="A121" s="54"/>
      <c r="B121" s="54"/>
      <c r="C121" s="54"/>
      <c r="D121" s="54"/>
      <c r="E121" s="54"/>
      <c r="F121" s="54"/>
      <c r="G121" s="54"/>
      <c r="H121" s="54"/>
      <c r="I121" s="54"/>
      <c r="J121" s="54"/>
      <c r="K121" s="54"/>
      <c r="L121" s="54"/>
      <c r="M121" s="55"/>
      <c r="N121" s="55"/>
      <c r="O121" s="54"/>
      <c r="P121" s="57"/>
      <c r="Q121" s="54"/>
      <c r="R121" s="56"/>
      <c r="S121" s="54"/>
      <c r="T121" s="54"/>
      <c r="U121" s="54"/>
    </row>
    <row r="122" ht="12.75" customHeight="1">
      <c r="A122" s="54"/>
      <c r="B122" s="54"/>
      <c r="C122" s="54"/>
      <c r="D122" s="54"/>
      <c r="E122" s="54"/>
      <c r="F122" s="54"/>
      <c r="G122" s="54"/>
      <c r="H122" s="54"/>
      <c r="I122" s="54"/>
      <c r="J122" s="54"/>
      <c r="K122" s="54"/>
      <c r="L122" s="54"/>
      <c r="M122" s="55"/>
      <c r="N122" s="55"/>
      <c r="O122" s="54"/>
      <c r="P122" s="57"/>
      <c r="Q122" s="54"/>
      <c r="R122" s="56"/>
      <c r="S122" s="54"/>
      <c r="T122" s="54"/>
      <c r="U122" s="54"/>
    </row>
    <row r="123" ht="12.75" customHeight="1">
      <c r="A123" s="54"/>
      <c r="B123" s="54"/>
      <c r="C123" s="54"/>
      <c r="D123" s="54"/>
      <c r="E123" s="54"/>
      <c r="F123" s="54"/>
      <c r="G123" s="54"/>
      <c r="H123" s="54"/>
      <c r="I123" s="54"/>
      <c r="J123" s="54"/>
      <c r="K123" s="54"/>
      <c r="L123" s="54"/>
      <c r="M123" s="55"/>
      <c r="N123" s="55"/>
      <c r="O123" s="54"/>
      <c r="P123" s="57"/>
      <c r="Q123" s="54"/>
      <c r="R123" s="56"/>
      <c r="S123" s="54"/>
      <c r="T123" s="54"/>
      <c r="U123" s="54"/>
    </row>
    <row r="124" ht="12.75" customHeight="1">
      <c r="A124" s="54"/>
      <c r="B124" s="54"/>
      <c r="C124" s="54"/>
      <c r="D124" s="54"/>
      <c r="E124" s="54"/>
      <c r="F124" s="54"/>
      <c r="G124" s="54"/>
      <c r="H124" s="54"/>
      <c r="I124" s="54"/>
      <c r="J124" s="54"/>
      <c r="K124" s="54"/>
      <c r="L124" s="54"/>
      <c r="M124" s="55"/>
      <c r="N124" s="55"/>
      <c r="O124" s="54"/>
      <c r="P124" s="57"/>
      <c r="Q124" s="54"/>
      <c r="R124" s="56"/>
      <c r="S124" s="54"/>
      <c r="T124" s="54"/>
      <c r="U124" s="54"/>
    </row>
    <row r="125" ht="12.75" customHeight="1">
      <c r="A125" s="54"/>
      <c r="B125" s="54"/>
      <c r="C125" s="54"/>
      <c r="D125" s="54"/>
      <c r="E125" s="54"/>
      <c r="F125" s="54"/>
      <c r="G125" s="54"/>
      <c r="H125" s="54"/>
      <c r="I125" s="54"/>
      <c r="J125" s="54"/>
      <c r="K125" s="54"/>
      <c r="L125" s="54"/>
      <c r="M125" s="55"/>
      <c r="N125" s="55"/>
      <c r="O125" s="54"/>
      <c r="P125" s="57"/>
      <c r="Q125" s="54"/>
      <c r="R125" s="56"/>
      <c r="S125" s="54"/>
      <c r="T125" s="54"/>
      <c r="U125" s="54"/>
    </row>
    <row r="126" ht="12.75" customHeight="1">
      <c r="A126" s="54"/>
      <c r="B126" s="54"/>
      <c r="C126" s="54"/>
      <c r="D126" s="54"/>
      <c r="E126" s="54"/>
      <c r="F126" s="54"/>
      <c r="G126" s="54"/>
      <c r="H126" s="54"/>
      <c r="I126" s="54"/>
      <c r="J126" s="54"/>
      <c r="K126" s="54"/>
      <c r="L126" s="54"/>
      <c r="M126" s="55"/>
      <c r="N126" s="55"/>
      <c r="O126" s="54"/>
      <c r="P126" s="57"/>
      <c r="Q126" s="54"/>
      <c r="R126" s="56"/>
      <c r="S126" s="54"/>
      <c r="T126" s="54"/>
      <c r="U126" s="54"/>
    </row>
    <row r="127" ht="12.75" customHeight="1">
      <c r="A127" s="54"/>
      <c r="B127" s="54"/>
      <c r="C127" s="54"/>
      <c r="D127" s="54"/>
      <c r="E127" s="54"/>
      <c r="F127" s="54"/>
      <c r="G127" s="54"/>
      <c r="H127" s="54"/>
      <c r="I127" s="54"/>
      <c r="J127" s="54"/>
      <c r="K127" s="54"/>
      <c r="L127" s="54"/>
      <c r="M127" s="55"/>
      <c r="N127" s="55"/>
      <c r="O127" s="54"/>
      <c r="P127" s="57"/>
      <c r="Q127" s="54"/>
      <c r="R127" s="56"/>
      <c r="S127" s="54"/>
      <c r="T127" s="54"/>
      <c r="U127" s="54"/>
    </row>
    <row r="128" ht="12.75" customHeight="1">
      <c r="A128" s="54"/>
      <c r="B128" s="54"/>
      <c r="C128" s="54"/>
      <c r="D128" s="54"/>
      <c r="E128" s="54"/>
      <c r="F128" s="54"/>
      <c r="G128" s="54"/>
      <c r="H128" s="54"/>
      <c r="I128" s="54"/>
      <c r="J128" s="54"/>
      <c r="K128" s="54"/>
      <c r="L128" s="54"/>
      <c r="M128" s="55"/>
      <c r="N128" s="55"/>
      <c r="O128" s="54"/>
      <c r="P128" s="57"/>
      <c r="Q128" s="54"/>
      <c r="R128" s="56"/>
      <c r="S128" s="54"/>
      <c r="T128" s="54"/>
      <c r="U128" s="54"/>
    </row>
    <row r="129" ht="12.75" customHeight="1">
      <c r="A129" s="54"/>
      <c r="B129" s="54"/>
      <c r="C129" s="54"/>
      <c r="D129" s="54"/>
      <c r="E129" s="54"/>
      <c r="F129" s="54"/>
      <c r="G129" s="54"/>
      <c r="H129" s="54"/>
      <c r="I129" s="54"/>
      <c r="J129" s="54"/>
      <c r="K129" s="54"/>
      <c r="L129" s="54"/>
      <c r="M129" s="55"/>
      <c r="N129" s="55"/>
      <c r="O129" s="54"/>
      <c r="P129" s="57"/>
      <c r="Q129" s="54"/>
      <c r="R129" s="56"/>
      <c r="S129" s="54"/>
      <c r="T129" s="54"/>
      <c r="U129" s="54"/>
    </row>
    <row r="130" ht="12.75" customHeight="1">
      <c r="A130" s="54"/>
      <c r="B130" s="54"/>
      <c r="C130" s="54"/>
      <c r="D130" s="54"/>
      <c r="E130" s="54"/>
      <c r="F130" s="54"/>
      <c r="G130" s="54"/>
      <c r="H130" s="54"/>
      <c r="I130" s="54"/>
      <c r="J130" s="54"/>
      <c r="K130" s="54"/>
      <c r="L130" s="54"/>
      <c r="M130" s="55"/>
      <c r="N130" s="55"/>
      <c r="O130" s="54"/>
      <c r="P130" s="57"/>
      <c r="Q130" s="54"/>
      <c r="R130" s="56"/>
      <c r="S130" s="54"/>
      <c r="T130" s="54"/>
      <c r="U130" s="54"/>
    </row>
    <row r="131" ht="12.75" customHeight="1">
      <c r="A131" s="54"/>
      <c r="B131" s="54"/>
      <c r="C131" s="54"/>
      <c r="D131" s="54"/>
      <c r="E131" s="54"/>
      <c r="F131" s="54"/>
      <c r="G131" s="54"/>
      <c r="H131" s="54"/>
      <c r="I131" s="54"/>
      <c r="J131" s="54"/>
      <c r="K131" s="54"/>
      <c r="L131" s="54"/>
      <c r="M131" s="55"/>
      <c r="N131" s="55"/>
      <c r="O131" s="54"/>
      <c r="P131" s="57"/>
      <c r="Q131" s="54"/>
      <c r="R131" s="56"/>
      <c r="S131" s="54"/>
      <c r="T131" s="54"/>
      <c r="U131" s="54"/>
    </row>
    <row r="132" ht="12.75" customHeight="1">
      <c r="A132" s="54"/>
      <c r="B132" s="54"/>
      <c r="C132" s="54"/>
      <c r="D132" s="54"/>
      <c r="E132" s="54"/>
      <c r="F132" s="54"/>
      <c r="G132" s="54"/>
      <c r="H132" s="54"/>
      <c r="I132" s="54"/>
      <c r="J132" s="54"/>
      <c r="K132" s="54"/>
      <c r="L132" s="54"/>
      <c r="M132" s="55"/>
      <c r="N132" s="55"/>
      <c r="O132" s="54"/>
      <c r="P132" s="57"/>
      <c r="Q132" s="54"/>
      <c r="R132" s="56"/>
      <c r="S132" s="54"/>
      <c r="T132" s="54"/>
      <c r="U132" s="54"/>
    </row>
    <row r="133" ht="12.75" customHeight="1">
      <c r="A133" s="54"/>
      <c r="B133" s="54"/>
      <c r="C133" s="54"/>
      <c r="D133" s="54"/>
      <c r="E133" s="54"/>
      <c r="F133" s="54"/>
      <c r="G133" s="54"/>
      <c r="H133" s="54"/>
      <c r="I133" s="54"/>
      <c r="J133" s="54"/>
      <c r="K133" s="54"/>
      <c r="L133" s="54"/>
      <c r="M133" s="55"/>
      <c r="N133" s="55"/>
      <c r="O133" s="54"/>
      <c r="P133" s="57"/>
      <c r="Q133" s="54"/>
      <c r="R133" s="56"/>
      <c r="S133" s="54"/>
      <c r="T133" s="54"/>
      <c r="U133" s="54"/>
    </row>
    <row r="134" ht="12.75" customHeight="1">
      <c r="A134" s="54"/>
      <c r="B134" s="54"/>
      <c r="C134" s="54"/>
      <c r="D134" s="54"/>
      <c r="E134" s="54"/>
      <c r="F134" s="54"/>
      <c r="G134" s="54"/>
      <c r="H134" s="54"/>
      <c r="I134" s="54"/>
      <c r="J134" s="54"/>
      <c r="K134" s="54"/>
      <c r="L134" s="54"/>
      <c r="M134" s="55"/>
      <c r="N134" s="55"/>
      <c r="O134" s="54"/>
      <c r="P134" s="57"/>
      <c r="Q134" s="54"/>
      <c r="R134" s="56"/>
      <c r="S134" s="54"/>
      <c r="T134" s="54"/>
      <c r="U134" s="54"/>
    </row>
    <row r="135" ht="12.75" customHeight="1">
      <c r="A135" s="54"/>
      <c r="B135" s="54"/>
      <c r="C135" s="54"/>
      <c r="D135" s="54"/>
      <c r="E135" s="54"/>
      <c r="F135" s="54"/>
      <c r="G135" s="54"/>
      <c r="H135" s="54"/>
      <c r="I135" s="54"/>
      <c r="J135" s="54"/>
      <c r="K135" s="54"/>
      <c r="L135" s="54"/>
      <c r="M135" s="55"/>
      <c r="N135" s="55"/>
      <c r="O135" s="54"/>
      <c r="P135" s="57"/>
      <c r="Q135" s="54"/>
      <c r="R135" s="56"/>
      <c r="S135" s="54"/>
      <c r="T135" s="54"/>
      <c r="U135" s="54"/>
    </row>
    <row r="136" ht="12.75" customHeight="1">
      <c r="A136" s="54"/>
      <c r="B136" s="54"/>
      <c r="C136" s="54"/>
      <c r="D136" s="54"/>
      <c r="E136" s="54"/>
      <c r="F136" s="54"/>
      <c r="G136" s="54"/>
      <c r="H136" s="54"/>
      <c r="I136" s="54"/>
      <c r="J136" s="54"/>
      <c r="K136" s="54"/>
      <c r="L136" s="54"/>
      <c r="M136" s="55"/>
      <c r="N136" s="55"/>
      <c r="O136" s="54"/>
      <c r="P136" s="57"/>
      <c r="Q136" s="54"/>
      <c r="R136" s="56"/>
      <c r="S136" s="54"/>
      <c r="T136" s="54"/>
      <c r="U136" s="54"/>
    </row>
    <row r="137" ht="12.75" customHeight="1">
      <c r="A137" s="54"/>
      <c r="B137" s="54"/>
      <c r="C137" s="54"/>
      <c r="D137" s="54"/>
      <c r="E137" s="54"/>
      <c r="F137" s="54"/>
      <c r="G137" s="54"/>
      <c r="H137" s="54"/>
      <c r="I137" s="54"/>
      <c r="J137" s="54"/>
      <c r="K137" s="54"/>
      <c r="L137" s="54"/>
      <c r="M137" s="55"/>
      <c r="N137" s="55"/>
      <c r="O137" s="54"/>
      <c r="P137" s="57"/>
      <c r="Q137" s="54"/>
      <c r="R137" s="56"/>
      <c r="S137" s="54"/>
      <c r="T137" s="54"/>
      <c r="U137" s="54"/>
    </row>
    <row r="138" ht="12.75" customHeight="1">
      <c r="A138" s="54"/>
      <c r="B138" s="54"/>
      <c r="C138" s="54"/>
      <c r="D138" s="54"/>
      <c r="E138" s="54"/>
      <c r="F138" s="54"/>
      <c r="G138" s="54"/>
      <c r="H138" s="54"/>
      <c r="I138" s="54"/>
      <c r="J138" s="54"/>
      <c r="K138" s="54"/>
      <c r="L138" s="54"/>
      <c r="M138" s="55"/>
      <c r="N138" s="55"/>
      <c r="O138" s="54"/>
      <c r="P138" s="57"/>
      <c r="Q138" s="54"/>
      <c r="R138" s="56"/>
      <c r="S138" s="54"/>
      <c r="T138" s="54"/>
      <c r="U138" s="54"/>
    </row>
    <row r="139" ht="12.75" customHeight="1">
      <c r="A139" s="54"/>
      <c r="B139" s="54"/>
      <c r="C139" s="54"/>
      <c r="D139" s="54"/>
      <c r="E139" s="54"/>
      <c r="F139" s="54"/>
      <c r="G139" s="54"/>
      <c r="H139" s="54"/>
      <c r="I139" s="54"/>
      <c r="J139" s="54"/>
      <c r="K139" s="54"/>
      <c r="L139" s="54"/>
      <c r="M139" s="55"/>
      <c r="N139" s="55"/>
      <c r="O139" s="54"/>
      <c r="P139" s="57"/>
      <c r="Q139" s="54"/>
      <c r="R139" s="56"/>
      <c r="S139" s="54"/>
      <c r="T139" s="54"/>
      <c r="U139" s="54"/>
    </row>
    <row r="140" ht="12.75" customHeight="1">
      <c r="A140" s="54"/>
      <c r="B140" s="54"/>
      <c r="C140" s="54"/>
      <c r="D140" s="54"/>
      <c r="E140" s="54"/>
      <c r="F140" s="54"/>
      <c r="G140" s="54"/>
      <c r="H140" s="54"/>
      <c r="I140" s="54"/>
      <c r="J140" s="54"/>
      <c r="K140" s="54"/>
      <c r="L140" s="54"/>
      <c r="M140" s="55"/>
      <c r="N140" s="55"/>
      <c r="O140" s="54"/>
      <c r="P140" s="57"/>
      <c r="Q140" s="54"/>
      <c r="R140" s="56"/>
      <c r="S140" s="54"/>
      <c r="T140" s="54"/>
      <c r="U140" s="54"/>
    </row>
    <row r="141" ht="12.75" customHeight="1">
      <c r="A141" s="54"/>
      <c r="B141" s="54"/>
      <c r="C141" s="54"/>
      <c r="D141" s="54"/>
      <c r="E141" s="54"/>
      <c r="F141" s="54"/>
      <c r="G141" s="54"/>
      <c r="H141" s="54"/>
      <c r="I141" s="54"/>
      <c r="J141" s="54"/>
      <c r="K141" s="54"/>
      <c r="L141" s="54"/>
      <c r="M141" s="55"/>
      <c r="N141" s="55"/>
      <c r="O141" s="54"/>
      <c r="P141" s="57"/>
      <c r="Q141" s="54"/>
      <c r="R141" s="56"/>
      <c r="S141" s="54"/>
      <c r="T141" s="54"/>
      <c r="U141" s="54"/>
    </row>
    <row r="142" ht="12.75" customHeight="1">
      <c r="A142" s="54"/>
      <c r="B142" s="54"/>
      <c r="C142" s="54"/>
      <c r="D142" s="54"/>
      <c r="E142" s="54"/>
      <c r="F142" s="54"/>
      <c r="G142" s="54"/>
      <c r="H142" s="54"/>
      <c r="I142" s="54"/>
      <c r="J142" s="54"/>
      <c r="K142" s="54"/>
      <c r="L142" s="54"/>
      <c r="M142" s="55"/>
      <c r="N142" s="55"/>
      <c r="O142" s="54"/>
      <c r="P142" s="57"/>
      <c r="Q142" s="54"/>
      <c r="R142" s="56"/>
      <c r="S142" s="54"/>
      <c r="T142" s="54"/>
      <c r="U142" s="54"/>
    </row>
    <row r="143" ht="12.75" customHeight="1">
      <c r="A143" s="54"/>
      <c r="B143" s="54"/>
      <c r="C143" s="54"/>
      <c r="D143" s="54"/>
      <c r="E143" s="54"/>
      <c r="F143" s="54"/>
      <c r="G143" s="54"/>
      <c r="H143" s="54"/>
      <c r="I143" s="54"/>
      <c r="J143" s="54"/>
      <c r="K143" s="54"/>
      <c r="L143" s="54"/>
      <c r="M143" s="55"/>
      <c r="N143" s="55"/>
      <c r="O143" s="54"/>
      <c r="P143" s="57"/>
      <c r="Q143" s="54"/>
      <c r="R143" s="56"/>
      <c r="S143" s="54"/>
      <c r="T143" s="54"/>
      <c r="U143" s="54"/>
    </row>
    <row r="144" ht="12.75" customHeight="1">
      <c r="A144" s="54"/>
      <c r="B144" s="54"/>
      <c r="C144" s="54"/>
      <c r="D144" s="54"/>
      <c r="E144" s="54"/>
      <c r="F144" s="54"/>
      <c r="G144" s="54"/>
      <c r="H144" s="54"/>
      <c r="I144" s="54"/>
      <c r="J144" s="54"/>
      <c r="K144" s="54"/>
      <c r="L144" s="54"/>
      <c r="M144" s="55"/>
      <c r="N144" s="55"/>
      <c r="O144" s="54"/>
      <c r="P144" s="57"/>
      <c r="Q144" s="54"/>
      <c r="R144" s="56"/>
      <c r="S144" s="54"/>
      <c r="T144" s="54"/>
      <c r="U144" s="54"/>
    </row>
    <row r="145" ht="12.75" customHeight="1">
      <c r="A145" s="54"/>
      <c r="B145" s="54"/>
      <c r="C145" s="54"/>
      <c r="D145" s="54"/>
      <c r="E145" s="54"/>
      <c r="F145" s="54"/>
      <c r="G145" s="54"/>
      <c r="H145" s="54"/>
      <c r="I145" s="54"/>
      <c r="J145" s="54"/>
      <c r="K145" s="54"/>
      <c r="L145" s="54"/>
      <c r="M145" s="55"/>
      <c r="N145" s="55"/>
      <c r="O145" s="54"/>
      <c r="P145" s="57"/>
      <c r="Q145" s="54"/>
      <c r="R145" s="56"/>
      <c r="S145" s="54"/>
      <c r="T145" s="54"/>
      <c r="U145" s="54"/>
    </row>
    <row r="146" ht="12.75" customHeight="1">
      <c r="A146" s="54"/>
      <c r="B146" s="54"/>
      <c r="C146" s="54"/>
      <c r="D146" s="54"/>
      <c r="E146" s="54"/>
      <c r="F146" s="54"/>
      <c r="G146" s="54"/>
      <c r="H146" s="54"/>
      <c r="I146" s="54"/>
      <c r="J146" s="54"/>
      <c r="K146" s="54"/>
      <c r="L146" s="54"/>
      <c r="M146" s="55"/>
      <c r="N146" s="55"/>
      <c r="O146" s="54"/>
      <c r="P146" s="57"/>
      <c r="Q146" s="54"/>
      <c r="R146" s="56"/>
      <c r="S146" s="54"/>
      <c r="T146" s="54"/>
      <c r="U146" s="54"/>
    </row>
    <row r="147" ht="12.75" customHeight="1">
      <c r="A147" s="54"/>
      <c r="B147" s="54"/>
      <c r="C147" s="54"/>
      <c r="D147" s="54"/>
      <c r="E147" s="54"/>
      <c r="F147" s="54"/>
      <c r="G147" s="54"/>
      <c r="H147" s="54"/>
      <c r="I147" s="54"/>
      <c r="J147" s="54"/>
      <c r="K147" s="54"/>
      <c r="L147" s="54"/>
      <c r="M147" s="55"/>
      <c r="N147" s="55"/>
      <c r="O147" s="54"/>
      <c r="P147" s="57"/>
      <c r="Q147" s="54"/>
      <c r="R147" s="56"/>
      <c r="S147" s="54"/>
      <c r="T147" s="54"/>
      <c r="U147" s="54"/>
    </row>
    <row r="148" ht="12.75" customHeight="1">
      <c r="A148" s="54"/>
      <c r="B148" s="54"/>
      <c r="C148" s="54"/>
      <c r="D148" s="54"/>
      <c r="E148" s="54"/>
      <c r="F148" s="54"/>
      <c r="G148" s="54"/>
      <c r="H148" s="54"/>
      <c r="I148" s="54"/>
      <c r="J148" s="54"/>
      <c r="K148" s="54"/>
      <c r="L148" s="54"/>
      <c r="M148" s="55"/>
      <c r="N148" s="55"/>
      <c r="O148" s="54"/>
      <c r="P148" s="57"/>
      <c r="Q148" s="54"/>
      <c r="R148" s="56"/>
      <c r="S148" s="54"/>
      <c r="T148" s="54"/>
      <c r="U148" s="54"/>
    </row>
    <row r="149" ht="12.75" customHeight="1">
      <c r="A149" s="54"/>
      <c r="B149" s="54"/>
      <c r="C149" s="54"/>
      <c r="D149" s="54"/>
      <c r="E149" s="54"/>
      <c r="F149" s="54"/>
      <c r="G149" s="54"/>
      <c r="H149" s="54"/>
      <c r="I149" s="54"/>
      <c r="J149" s="54"/>
      <c r="K149" s="54"/>
      <c r="L149" s="54"/>
      <c r="M149" s="55"/>
      <c r="N149" s="55"/>
      <c r="O149" s="54"/>
      <c r="P149" s="57"/>
      <c r="Q149" s="54"/>
      <c r="R149" s="56"/>
      <c r="S149" s="54"/>
      <c r="T149" s="54"/>
      <c r="U149" s="54"/>
    </row>
    <row r="150" ht="12.75" customHeight="1">
      <c r="A150" s="54"/>
      <c r="B150" s="54"/>
      <c r="C150" s="54"/>
      <c r="D150" s="54"/>
      <c r="E150" s="54"/>
      <c r="F150" s="54"/>
      <c r="G150" s="54"/>
      <c r="H150" s="54"/>
      <c r="I150" s="54"/>
      <c r="J150" s="54"/>
      <c r="K150" s="54"/>
      <c r="L150" s="54"/>
      <c r="M150" s="55"/>
      <c r="N150" s="55"/>
      <c r="O150" s="54"/>
      <c r="P150" s="57"/>
      <c r="Q150" s="54"/>
      <c r="R150" s="56"/>
      <c r="S150" s="54"/>
      <c r="T150" s="54"/>
      <c r="U150" s="54"/>
    </row>
    <row r="151" ht="12.75" customHeight="1">
      <c r="A151" s="54"/>
      <c r="B151" s="54"/>
      <c r="C151" s="54"/>
      <c r="D151" s="54"/>
      <c r="E151" s="54"/>
      <c r="F151" s="54"/>
      <c r="G151" s="54"/>
      <c r="H151" s="54"/>
      <c r="I151" s="54"/>
      <c r="J151" s="54"/>
      <c r="K151" s="54"/>
      <c r="L151" s="54"/>
      <c r="M151" s="55"/>
      <c r="N151" s="55"/>
      <c r="O151" s="54"/>
      <c r="P151" s="57"/>
      <c r="Q151" s="54"/>
      <c r="R151" s="56"/>
      <c r="S151" s="54"/>
      <c r="T151" s="54"/>
      <c r="U151" s="54"/>
    </row>
    <row r="152" ht="12.75" customHeight="1">
      <c r="A152" s="54"/>
      <c r="B152" s="54"/>
      <c r="C152" s="54"/>
      <c r="D152" s="54"/>
      <c r="E152" s="54"/>
      <c r="F152" s="54"/>
      <c r="G152" s="54"/>
      <c r="H152" s="54"/>
      <c r="I152" s="54"/>
      <c r="J152" s="54"/>
      <c r="K152" s="54"/>
      <c r="L152" s="54"/>
      <c r="M152" s="55"/>
      <c r="N152" s="55"/>
      <c r="O152" s="54"/>
      <c r="P152" s="57"/>
      <c r="Q152" s="54"/>
      <c r="R152" s="56"/>
      <c r="S152" s="54"/>
      <c r="T152" s="54"/>
      <c r="U152" s="54"/>
    </row>
    <row r="153" ht="12.75" customHeight="1">
      <c r="A153" s="54"/>
      <c r="B153" s="54"/>
      <c r="C153" s="54"/>
      <c r="D153" s="54"/>
      <c r="E153" s="54"/>
      <c r="F153" s="54"/>
      <c r="G153" s="54"/>
      <c r="H153" s="54"/>
      <c r="I153" s="54"/>
      <c r="J153" s="54"/>
      <c r="K153" s="54"/>
      <c r="L153" s="54"/>
      <c r="M153" s="55"/>
      <c r="N153" s="55"/>
      <c r="O153" s="54"/>
      <c r="P153" s="57"/>
      <c r="Q153" s="54"/>
      <c r="R153" s="56"/>
      <c r="S153" s="54"/>
      <c r="T153" s="54"/>
      <c r="U153" s="54"/>
    </row>
    <row r="154" ht="12.75" customHeight="1">
      <c r="A154" s="54"/>
      <c r="B154" s="54"/>
      <c r="C154" s="54"/>
      <c r="D154" s="54"/>
      <c r="E154" s="54"/>
      <c r="F154" s="54"/>
      <c r="G154" s="54"/>
      <c r="H154" s="54"/>
      <c r="I154" s="54"/>
      <c r="J154" s="54"/>
      <c r="K154" s="54"/>
      <c r="L154" s="54"/>
      <c r="M154" s="55"/>
      <c r="N154" s="55"/>
      <c r="O154" s="54"/>
      <c r="P154" s="57"/>
      <c r="Q154" s="54"/>
      <c r="R154" s="56"/>
      <c r="S154" s="54"/>
      <c r="T154" s="54"/>
      <c r="U154" s="54"/>
    </row>
    <row r="155" ht="12.75" customHeight="1">
      <c r="A155" s="54"/>
      <c r="B155" s="54"/>
      <c r="C155" s="54"/>
      <c r="D155" s="54"/>
      <c r="E155" s="54"/>
      <c r="F155" s="54"/>
      <c r="G155" s="54"/>
      <c r="H155" s="54"/>
      <c r="I155" s="54"/>
      <c r="J155" s="54"/>
      <c r="K155" s="54"/>
      <c r="L155" s="54"/>
      <c r="M155" s="55"/>
      <c r="N155" s="55"/>
      <c r="O155" s="54"/>
      <c r="P155" s="57"/>
      <c r="Q155" s="54"/>
      <c r="R155" s="56"/>
      <c r="S155" s="54"/>
      <c r="T155" s="54"/>
      <c r="U155" s="54"/>
    </row>
    <row r="156" ht="12.75" customHeight="1">
      <c r="A156" s="54"/>
      <c r="B156" s="54"/>
      <c r="C156" s="54"/>
      <c r="D156" s="54"/>
      <c r="E156" s="54"/>
      <c r="F156" s="54"/>
      <c r="G156" s="54"/>
      <c r="H156" s="54"/>
      <c r="I156" s="54"/>
      <c r="J156" s="54"/>
      <c r="K156" s="54"/>
      <c r="L156" s="54"/>
      <c r="M156" s="55"/>
      <c r="N156" s="55"/>
      <c r="O156" s="54"/>
      <c r="P156" s="57"/>
      <c r="Q156" s="54"/>
      <c r="R156" s="56"/>
      <c r="S156" s="54"/>
      <c r="T156" s="54"/>
      <c r="U156" s="54"/>
    </row>
    <row r="157" ht="12.75" customHeight="1">
      <c r="A157" s="54"/>
      <c r="B157" s="54"/>
      <c r="C157" s="54"/>
      <c r="D157" s="54"/>
      <c r="E157" s="54"/>
      <c r="F157" s="54"/>
      <c r="G157" s="54"/>
      <c r="H157" s="54"/>
      <c r="I157" s="54"/>
      <c r="J157" s="54"/>
      <c r="K157" s="54"/>
      <c r="L157" s="54"/>
      <c r="M157" s="55"/>
      <c r="N157" s="55"/>
      <c r="O157" s="54"/>
      <c r="P157" s="57"/>
      <c r="Q157" s="54"/>
      <c r="R157" s="56"/>
      <c r="S157" s="54"/>
      <c r="T157" s="54"/>
      <c r="U157" s="54"/>
    </row>
    <row r="158" ht="12.75" customHeight="1">
      <c r="A158" s="54"/>
      <c r="B158" s="54"/>
      <c r="C158" s="54"/>
      <c r="D158" s="54"/>
      <c r="E158" s="54"/>
      <c r="F158" s="54"/>
      <c r="G158" s="54"/>
      <c r="H158" s="54"/>
      <c r="I158" s="54"/>
      <c r="J158" s="54"/>
      <c r="K158" s="54"/>
      <c r="L158" s="54"/>
      <c r="M158" s="55"/>
      <c r="N158" s="55"/>
      <c r="O158" s="54"/>
      <c r="P158" s="57"/>
      <c r="Q158" s="54"/>
      <c r="R158" s="56"/>
      <c r="S158" s="54"/>
      <c r="T158" s="54"/>
      <c r="U158" s="54"/>
    </row>
    <row r="159" ht="12.75" customHeight="1">
      <c r="A159" s="54"/>
      <c r="B159" s="54"/>
      <c r="C159" s="54"/>
      <c r="D159" s="54"/>
      <c r="E159" s="54"/>
      <c r="F159" s="54"/>
      <c r="G159" s="54"/>
      <c r="H159" s="54"/>
      <c r="I159" s="54"/>
      <c r="J159" s="54"/>
      <c r="K159" s="54"/>
      <c r="L159" s="54"/>
      <c r="M159" s="55"/>
      <c r="N159" s="55"/>
      <c r="O159" s="54"/>
      <c r="P159" s="57"/>
      <c r="Q159" s="54"/>
      <c r="R159" s="56"/>
      <c r="S159" s="54"/>
      <c r="T159" s="54"/>
      <c r="U159" s="54"/>
    </row>
    <row r="160" ht="12.75" customHeight="1">
      <c r="A160" s="54"/>
      <c r="B160" s="54"/>
      <c r="C160" s="54"/>
      <c r="D160" s="54"/>
      <c r="E160" s="54"/>
      <c r="F160" s="54"/>
      <c r="G160" s="54"/>
      <c r="H160" s="54"/>
      <c r="I160" s="54"/>
      <c r="J160" s="54"/>
      <c r="K160" s="54"/>
      <c r="L160" s="54"/>
      <c r="M160" s="55"/>
      <c r="N160" s="55"/>
      <c r="O160" s="54"/>
      <c r="P160" s="57"/>
      <c r="Q160" s="54"/>
      <c r="R160" s="56"/>
      <c r="S160" s="54"/>
      <c r="T160" s="54"/>
      <c r="U160" s="54"/>
    </row>
    <row r="161" ht="12.75" customHeight="1">
      <c r="A161" s="54"/>
      <c r="B161" s="54"/>
      <c r="C161" s="54"/>
      <c r="D161" s="54"/>
      <c r="E161" s="54"/>
      <c r="F161" s="54"/>
      <c r="G161" s="54"/>
      <c r="H161" s="54"/>
      <c r="I161" s="54"/>
      <c r="J161" s="54"/>
      <c r="K161" s="54"/>
      <c r="L161" s="54"/>
      <c r="M161" s="55"/>
      <c r="N161" s="55"/>
      <c r="O161" s="54"/>
      <c r="P161" s="57"/>
      <c r="Q161" s="54"/>
      <c r="R161" s="56"/>
      <c r="S161" s="54"/>
      <c r="T161" s="54"/>
      <c r="U161" s="54"/>
    </row>
    <row r="162" ht="12.75" customHeight="1">
      <c r="A162" s="54"/>
      <c r="B162" s="54"/>
      <c r="C162" s="54"/>
      <c r="D162" s="54"/>
      <c r="E162" s="54"/>
      <c r="F162" s="54"/>
      <c r="G162" s="54"/>
      <c r="H162" s="54"/>
      <c r="I162" s="54"/>
      <c r="J162" s="54"/>
      <c r="K162" s="54"/>
      <c r="L162" s="54"/>
      <c r="M162" s="55"/>
      <c r="N162" s="55"/>
      <c r="O162" s="54"/>
      <c r="P162" s="57"/>
      <c r="Q162" s="54"/>
      <c r="R162" s="56"/>
      <c r="S162" s="54"/>
      <c r="T162" s="54"/>
      <c r="U162" s="54"/>
    </row>
    <row r="163" ht="12.75" customHeight="1">
      <c r="A163" s="54"/>
      <c r="B163" s="54"/>
      <c r="C163" s="54"/>
      <c r="D163" s="54"/>
      <c r="E163" s="54"/>
      <c r="F163" s="54"/>
      <c r="G163" s="54"/>
      <c r="H163" s="54"/>
      <c r="I163" s="54"/>
      <c r="J163" s="54"/>
      <c r="K163" s="54"/>
      <c r="L163" s="54"/>
      <c r="M163" s="55"/>
      <c r="N163" s="55"/>
      <c r="O163" s="54"/>
      <c r="P163" s="57"/>
      <c r="Q163" s="54"/>
      <c r="R163" s="56"/>
      <c r="S163" s="54"/>
      <c r="T163" s="54"/>
      <c r="U163" s="54"/>
    </row>
    <row r="164" ht="12.75" customHeight="1">
      <c r="A164" s="54"/>
      <c r="B164" s="54"/>
      <c r="C164" s="54"/>
      <c r="D164" s="54"/>
      <c r="E164" s="54"/>
      <c r="F164" s="54"/>
      <c r="G164" s="54"/>
      <c r="H164" s="54"/>
      <c r="I164" s="54"/>
      <c r="J164" s="54"/>
      <c r="K164" s="54"/>
      <c r="L164" s="54"/>
      <c r="M164" s="55"/>
      <c r="N164" s="55"/>
      <c r="O164" s="54"/>
      <c r="P164" s="57"/>
      <c r="Q164" s="54"/>
      <c r="R164" s="56"/>
      <c r="S164" s="54"/>
      <c r="T164" s="54"/>
      <c r="U164" s="54"/>
    </row>
    <row r="165" ht="12.75" customHeight="1">
      <c r="A165" s="54"/>
      <c r="B165" s="54"/>
      <c r="C165" s="54"/>
      <c r="D165" s="54"/>
      <c r="E165" s="54"/>
      <c r="F165" s="54"/>
      <c r="G165" s="54"/>
      <c r="H165" s="54"/>
      <c r="I165" s="54"/>
      <c r="J165" s="54"/>
      <c r="K165" s="54"/>
      <c r="L165" s="54"/>
      <c r="M165" s="55"/>
      <c r="N165" s="55"/>
      <c r="O165" s="54"/>
      <c r="P165" s="57"/>
      <c r="Q165" s="54"/>
      <c r="R165" s="56"/>
      <c r="S165" s="54"/>
      <c r="T165" s="54"/>
      <c r="U165" s="54"/>
    </row>
    <row r="166" ht="12.75" customHeight="1">
      <c r="A166" s="54"/>
      <c r="B166" s="54"/>
      <c r="C166" s="54"/>
      <c r="D166" s="54"/>
      <c r="E166" s="54"/>
      <c r="F166" s="54"/>
      <c r="G166" s="54"/>
      <c r="H166" s="54"/>
      <c r="I166" s="54"/>
      <c r="J166" s="54"/>
      <c r="K166" s="54"/>
      <c r="L166" s="54"/>
      <c r="M166" s="55"/>
      <c r="N166" s="55"/>
      <c r="O166" s="54"/>
      <c r="P166" s="57"/>
      <c r="Q166" s="54"/>
      <c r="R166" s="56"/>
      <c r="S166" s="54"/>
      <c r="T166" s="54"/>
      <c r="U166" s="54"/>
    </row>
    <row r="167" ht="12.75" customHeight="1">
      <c r="A167" s="54"/>
      <c r="B167" s="54"/>
      <c r="C167" s="54"/>
      <c r="D167" s="54"/>
      <c r="E167" s="54"/>
      <c r="F167" s="54"/>
      <c r="G167" s="54"/>
      <c r="H167" s="54"/>
      <c r="I167" s="54"/>
      <c r="J167" s="54"/>
      <c r="K167" s="54"/>
      <c r="L167" s="54"/>
      <c r="M167" s="55"/>
      <c r="N167" s="55"/>
      <c r="O167" s="54"/>
      <c r="P167" s="57"/>
      <c r="Q167" s="54"/>
      <c r="R167" s="56"/>
      <c r="S167" s="54"/>
      <c r="T167" s="54"/>
      <c r="U167" s="54"/>
    </row>
    <row r="168" ht="12.75" customHeight="1">
      <c r="A168" s="54"/>
      <c r="B168" s="54"/>
      <c r="C168" s="54"/>
      <c r="D168" s="54"/>
      <c r="E168" s="54"/>
      <c r="F168" s="54"/>
      <c r="G168" s="54"/>
      <c r="H168" s="54"/>
      <c r="I168" s="54"/>
      <c r="J168" s="54"/>
      <c r="K168" s="54"/>
      <c r="L168" s="54"/>
      <c r="M168" s="55"/>
      <c r="N168" s="55"/>
      <c r="O168" s="54"/>
      <c r="P168" s="57"/>
      <c r="Q168" s="54"/>
      <c r="R168" s="56"/>
      <c r="S168" s="54"/>
      <c r="T168" s="54"/>
      <c r="U168" s="54"/>
    </row>
    <row r="169" ht="12.75" customHeight="1">
      <c r="A169" s="54"/>
      <c r="B169" s="54"/>
      <c r="C169" s="54"/>
      <c r="D169" s="54"/>
      <c r="E169" s="54"/>
      <c r="F169" s="54"/>
      <c r="G169" s="54"/>
      <c r="H169" s="54"/>
      <c r="I169" s="54"/>
      <c r="J169" s="54"/>
      <c r="K169" s="54"/>
      <c r="L169" s="54"/>
      <c r="M169" s="55"/>
      <c r="N169" s="55"/>
      <c r="O169" s="54"/>
      <c r="P169" s="57"/>
      <c r="Q169" s="54"/>
      <c r="R169" s="56"/>
      <c r="S169" s="54"/>
      <c r="T169" s="54"/>
      <c r="U169" s="54"/>
    </row>
    <row r="170" ht="12.75" customHeight="1">
      <c r="A170" s="54"/>
      <c r="B170" s="54"/>
      <c r="C170" s="54"/>
      <c r="D170" s="54"/>
      <c r="E170" s="54"/>
      <c r="F170" s="54"/>
      <c r="G170" s="54"/>
      <c r="H170" s="54"/>
      <c r="I170" s="54"/>
      <c r="J170" s="54"/>
      <c r="K170" s="54"/>
      <c r="L170" s="54"/>
      <c r="M170" s="55"/>
      <c r="N170" s="55"/>
      <c r="O170" s="54"/>
      <c r="P170" s="57"/>
      <c r="Q170" s="54"/>
      <c r="R170" s="56"/>
      <c r="S170" s="54"/>
      <c r="T170" s="54"/>
      <c r="U170" s="54"/>
    </row>
    <row r="171" ht="12.75" customHeight="1">
      <c r="A171" s="54"/>
      <c r="B171" s="54"/>
      <c r="C171" s="54"/>
      <c r="D171" s="54"/>
      <c r="E171" s="54"/>
      <c r="F171" s="54"/>
      <c r="G171" s="54"/>
      <c r="H171" s="54"/>
      <c r="I171" s="54"/>
      <c r="J171" s="54"/>
      <c r="K171" s="54"/>
      <c r="L171" s="54"/>
      <c r="M171" s="55"/>
      <c r="N171" s="55"/>
      <c r="O171" s="54"/>
      <c r="P171" s="57"/>
      <c r="Q171" s="54"/>
      <c r="R171" s="56"/>
      <c r="S171" s="54"/>
      <c r="T171" s="54"/>
      <c r="U171" s="54"/>
    </row>
    <row r="172" ht="12.75" customHeight="1">
      <c r="A172" s="54"/>
      <c r="B172" s="54"/>
      <c r="C172" s="54"/>
      <c r="D172" s="54"/>
      <c r="E172" s="54"/>
      <c r="F172" s="54"/>
      <c r="G172" s="54"/>
      <c r="H172" s="54"/>
      <c r="I172" s="54"/>
      <c r="J172" s="54"/>
      <c r="K172" s="54"/>
      <c r="L172" s="54"/>
      <c r="M172" s="55"/>
      <c r="N172" s="55"/>
      <c r="O172" s="54"/>
      <c r="P172" s="57"/>
      <c r="Q172" s="54"/>
      <c r="R172" s="56"/>
      <c r="S172" s="54"/>
      <c r="T172" s="54"/>
      <c r="U172" s="54"/>
    </row>
    <row r="173" ht="12.75" customHeight="1">
      <c r="A173" s="54"/>
      <c r="B173" s="54"/>
      <c r="C173" s="54"/>
      <c r="D173" s="54"/>
      <c r="E173" s="54"/>
      <c r="F173" s="54"/>
      <c r="G173" s="54"/>
      <c r="H173" s="54"/>
      <c r="I173" s="54"/>
      <c r="J173" s="54"/>
      <c r="K173" s="54"/>
      <c r="L173" s="54"/>
      <c r="M173" s="55"/>
      <c r="N173" s="55"/>
      <c r="O173" s="54"/>
      <c r="P173" s="57"/>
      <c r="Q173" s="54"/>
      <c r="R173" s="56"/>
      <c r="S173" s="54"/>
      <c r="T173" s="54"/>
      <c r="U173" s="54"/>
    </row>
    <row r="174" ht="12.75" customHeight="1">
      <c r="A174" s="54"/>
      <c r="B174" s="54"/>
      <c r="C174" s="54"/>
      <c r="D174" s="54"/>
      <c r="E174" s="54"/>
      <c r="F174" s="54"/>
      <c r="G174" s="54"/>
      <c r="H174" s="54"/>
      <c r="I174" s="54"/>
      <c r="J174" s="54"/>
      <c r="K174" s="54"/>
      <c r="L174" s="54"/>
      <c r="M174" s="55"/>
      <c r="N174" s="55"/>
      <c r="O174" s="54"/>
      <c r="P174" s="57"/>
      <c r="Q174" s="54"/>
      <c r="R174" s="56"/>
      <c r="S174" s="54"/>
      <c r="T174" s="54"/>
      <c r="U174" s="54"/>
    </row>
    <row r="175" ht="12.75" customHeight="1">
      <c r="A175" s="54"/>
      <c r="B175" s="54"/>
      <c r="C175" s="54"/>
      <c r="D175" s="54"/>
      <c r="E175" s="54"/>
      <c r="F175" s="54"/>
      <c r="G175" s="54"/>
      <c r="H175" s="54"/>
      <c r="I175" s="54"/>
      <c r="J175" s="54"/>
      <c r="K175" s="54"/>
      <c r="L175" s="54"/>
      <c r="M175" s="55"/>
      <c r="N175" s="55"/>
      <c r="O175" s="54"/>
      <c r="P175" s="57"/>
      <c r="Q175" s="54"/>
      <c r="R175" s="56"/>
      <c r="S175" s="54"/>
      <c r="T175" s="54"/>
      <c r="U175" s="54"/>
    </row>
    <row r="176" ht="12.75" customHeight="1">
      <c r="A176" s="54"/>
      <c r="B176" s="54"/>
      <c r="C176" s="54"/>
      <c r="D176" s="54"/>
      <c r="E176" s="54"/>
      <c r="F176" s="54"/>
      <c r="G176" s="54"/>
      <c r="H176" s="54"/>
      <c r="I176" s="54"/>
      <c r="J176" s="54"/>
      <c r="K176" s="54"/>
      <c r="L176" s="54"/>
      <c r="M176" s="55"/>
      <c r="N176" s="55"/>
      <c r="O176" s="54"/>
      <c r="P176" s="57"/>
      <c r="Q176" s="54"/>
      <c r="R176" s="56"/>
      <c r="S176" s="54"/>
      <c r="T176" s="54"/>
      <c r="U176" s="54"/>
    </row>
    <row r="177" ht="12.75" customHeight="1">
      <c r="A177" s="54"/>
      <c r="B177" s="54"/>
      <c r="C177" s="54"/>
      <c r="D177" s="54"/>
      <c r="E177" s="54"/>
      <c r="F177" s="54"/>
      <c r="G177" s="54"/>
      <c r="H177" s="54"/>
      <c r="I177" s="54"/>
      <c r="J177" s="54"/>
      <c r="K177" s="54"/>
      <c r="L177" s="54"/>
      <c r="M177" s="55"/>
      <c r="N177" s="55"/>
      <c r="O177" s="54"/>
      <c r="P177" s="57"/>
      <c r="Q177" s="54"/>
      <c r="R177" s="56"/>
      <c r="S177" s="54"/>
      <c r="T177" s="54"/>
      <c r="U177" s="54"/>
    </row>
    <row r="178" ht="12.75" customHeight="1">
      <c r="A178" s="54"/>
      <c r="B178" s="54"/>
      <c r="C178" s="54"/>
      <c r="D178" s="54"/>
      <c r="E178" s="54"/>
      <c r="F178" s="54"/>
      <c r="G178" s="54"/>
      <c r="H178" s="54"/>
      <c r="I178" s="54"/>
      <c r="J178" s="54"/>
      <c r="K178" s="54"/>
      <c r="L178" s="54"/>
      <c r="M178" s="55"/>
      <c r="N178" s="55"/>
      <c r="O178" s="54"/>
      <c r="P178" s="57"/>
      <c r="Q178" s="54"/>
      <c r="R178" s="56"/>
      <c r="S178" s="54"/>
      <c r="T178" s="54"/>
      <c r="U178" s="54"/>
    </row>
    <row r="179" ht="12.75" customHeight="1">
      <c r="A179" s="54"/>
      <c r="B179" s="54"/>
      <c r="C179" s="54"/>
      <c r="D179" s="54"/>
      <c r="E179" s="54"/>
      <c r="F179" s="54"/>
      <c r="G179" s="54"/>
      <c r="H179" s="54"/>
      <c r="I179" s="54"/>
      <c r="J179" s="54"/>
      <c r="K179" s="54"/>
      <c r="L179" s="54"/>
      <c r="M179" s="55"/>
      <c r="N179" s="55"/>
      <c r="O179" s="54"/>
      <c r="P179" s="57"/>
      <c r="Q179" s="54"/>
      <c r="R179" s="56"/>
      <c r="S179" s="54"/>
      <c r="T179" s="54"/>
      <c r="U179" s="54"/>
    </row>
    <row r="180" ht="12.75" customHeight="1">
      <c r="A180" s="54"/>
      <c r="B180" s="54"/>
      <c r="C180" s="54"/>
      <c r="D180" s="54"/>
      <c r="E180" s="54"/>
      <c r="F180" s="54"/>
      <c r="G180" s="54"/>
      <c r="H180" s="54"/>
      <c r="I180" s="54"/>
      <c r="J180" s="54"/>
      <c r="K180" s="54"/>
      <c r="L180" s="54"/>
      <c r="M180" s="55"/>
      <c r="N180" s="55"/>
      <c r="O180" s="54"/>
      <c r="P180" s="57"/>
      <c r="Q180" s="54"/>
      <c r="R180" s="56"/>
      <c r="S180" s="54"/>
      <c r="T180" s="54"/>
      <c r="U180" s="54"/>
    </row>
    <row r="181" ht="12.75" customHeight="1">
      <c r="A181" s="54"/>
      <c r="B181" s="54"/>
      <c r="C181" s="54"/>
      <c r="D181" s="54"/>
      <c r="E181" s="54"/>
      <c r="F181" s="54"/>
      <c r="G181" s="54"/>
      <c r="H181" s="54"/>
      <c r="I181" s="54"/>
      <c r="J181" s="54"/>
      <c r="K181" s="54"/>
      <c r="L181" s="54"/>
      <c r="M181" s="55"/>
      <c r="N181" s="55"/>
      <c r="O181" s="54"/>
      <c r="P181" s="57"/>
      <c r="Q181" s="54"/>
      <c r="R181" s="56"/>
      <c r="S181" s="54"/>
      <c r="T181" s="54"/>
      <c r="U181" s="54"/>
    </row>
    <row r="182" ht="12.75" customHeight="1">
      <c r="A182" s="54"/>
      <c r="B182" s="54"/>
      <c r="C182" s="54"/>
      <c r="D182" s="54"/>
      <c r="E182" s="54"/>
      <c r="F182" s="54"/>
      <c r="G182" s="54"/>
      <c r="H182" s="54"/>
      <c r="I182" s="54"/>
      <c r="J182" s="54"/>
      <c r="K182" s="54"/>
      <c r="L182" s="54"/>
      <c r="M182" s="55"/>
      <c r="N182" s="55"/>
      <c r="O182" s="54"/>
      <c r="P182" s="57"/>
      <c r="Q182" s="54"/>
      <c r="R182" s="56"/>
      <c r="S182" s="54"/>
      <c r="T182" s="54"/>
      <c r="U182" s="54"/>
    </row>
    <row r="183" ht="12.75" customHeight="1">
      <c r="A183" s="54"/>
      <c r="B183" s="54"/>
      <c r="C183" s="54"/>
      <c r="D183" s="54"/>
      <c r="E183" s="54"/>
      <c r="F183" s="54"/>
      <c r="G183" s="54"/>
      <c r="H183" s="54"/>
      <c r="I183" s="54"/>
      <c r="J183" s="54"/>
      <c r="K183" s="54"/>
      <c r="L183" s="54"/>
      <c r="M183" s="55"/>
      <c r="N183" s="55"/>
      <c r="O183" s="54"/>
      <c r="P183" s="57"/>
      <c r="Q183" s="54"/>
      <c r="R183" s="56"/>
      <c r="S183" s="54"/>
      <c r="T183" s="54"/>
      <c r="U183" s="54"/>
    </row>
    <row r="184" ht="12.75" customHeight="1">
      <c r="A184" s="54"/>
      <c r="B184" s="54"/>
      <c r="C184" s="54"/>
      <c r="D184" s="54"/>
      <c r="E184" s="54"/>
      <c r="F184" s="54"/>
      <c r="G184" s="54"/>
      <c r="H184" s="54"/>
      <c r="I184" s="54"/>
      <c r="J184" s="54"/>
      <c r="K184" s="54"/>
      <c r="L184" s="54"/>
      <c r="M184" s="55"/>
      <c r="N184" s="55"/>
      <c r="O184" s="54"/>
      <c r="P184" s="57"/>
      <c r="Q184" s="54"/>
      <c r="R184" s="56"/>
      <c r="S184" s="54"/>
      <c r="T184" s="54"/>
      <c r="U184" s="54"/>
    </row>
    <row r="185" ht="12.75" customHeight="1">
      <c r="A185" s="54"/>
      <c r="B185" s="54"/>
      <c r="C185" s="54"/>
      <c r="D185" s="54"/>
      <c r="E185" s="54"/>
      <c r="F185" s="54"/>
      <c r="G185" s="54"/>
      <c r="H185" s="54"/>
      <c r="I185" s="54"/>
      <c r="J185" s="54"/>
      <c r="K185" s="54"/>
      <c r="L185" s="54"/>
      <c r="M185" s="55"/>
      <c r="N185" s="55"/>
      <c r="O185" s="54"/>
      <c r="P185" s="57"/>
      <c r="Q185" s="54"/>
      <c r="R185" s="56"/>
      <c r="S185" s="54"/>
      <c r="T185" s="54"/>
      <c r="U185" s="54"/>
    </row>
    <row r="186" ht="12.75" customHeight="1">
      <c r="A186" s="54"/>
      <c r="B186" s="54"/>
      <c r="C186" s="54"/>
      <c r="D186" s="54"/>
      <c r="E186" s="54"/>
      <c r="F186" s="54"/>
      <c r="G186" s="54"/>
      <c r="H186" s="54"/>
      <c r="I186" s="54"/>
      <c r="J186" s="54"/>
      <c r="K186" s="54"/>
      <c r="L186" s="54"/>
      <c r="M186" s="55"/>
      <c r="N186" s="55"/>
      <c r="O186" s="54"/>
      <c r="P186" s="57"/>
      <c r="Q186" s="54"/>
      <c r="R186" s="56"/>
      <c r="S186" s="54"/>
      <c r="T186" s="54"/>
      <c r="U186" s="54"/>
    </row>
    <row r="187" ht="12.75" customHeight="1">
      <c r="A187" s="54"/>
      <c r="B187" s="54"/>
      <c r="C187" s="54"/>
      <c r="D187" s="54"/>
      <c r="E187" s="54"/>
      <c r="F187" s="54"/>
      <c r="G187" s="54"/>
      <c r="H187" s="54"/>
      <c r="I187" s="54"/>
      <c r="J187" s="54"/>
      <c r="K187" s="54"/>
      <c r="L187" s="54"/>
      <c r="M187" s="55"/>
      <c r="N187" s="55"/>
      <c r="O187" s="54"/>
      <c r="P187" s="57"/>
      <c r="Q187" s="54"/>
      <c r="R187" s="56"/>
      <c r="S187" s="54"/>
      <c r="T187" s="54"/>
      <c r="U187" s="54"/>
    </row>
    <row r="188" ht="12.75" customHeight="1">
      <c r="A188" s="54"/>
      <c r="B188" s="54"/>
      <c r="C188" s="54"/>
      <c r="D188" s="54"/>
      <c r="E188" s="54"/>
      <c r="F188" s="54"/>
      <c r="G188" s="54"/>
      <c r="H188" s="54"/>
      <c r="I188" s="54"/>
      <c r="J188" s="54"/>
      <c r="K188" s="54"/>
      <c r="L188" s="54"/>
      <c r="M188" s="55"/>
      <c r="N188" s="55"/>
      <c r="O188" s="54"/>
      <c r="P188" s="57"/>
      <c r="Q188" s="54"/>
      <c r="R188" s="56"/>
      <c r="S188" s="54"/>
      <c r="T188" s="54"/>
      <c r="U188" s="54"/>
    </row>
    <row r="189" ht="12.75" customHeight="1">
      <c r="A189" s="54"/>
      <c r="B189" s="54"/>
      <c r="C189" s="54"/>
      <c r="D189" s="54"/>
      <c r="E189" s="54"/>
      <c r="F189" s="54"/>
      <c r="G189" s="54"/>
      <c r="H189" s="54"/>
      <c r="I189" s="54"/>
      <c r="J189" s="54"/>
      <c r="K189" s="54"/>
      <c r="L189" s="54"/>
      <c r="M189" s="55"/>
      <c r="N189" s="55"/>
      <c r="O189" s="54"/>
      <c r="P189" s="57"/>
      <c r="Q189" s="54"/>
      <c r="R189" s="56"/>
      <c r="S189" s="54"/>
      <c r="T189" s="54"/>
      <c r="U189" s="54"/>
    </row>
    <row r="190" ht="12.75" customHeight="1">
      <c r="A190" s="54"/>
      <c r="B190" s="54"/>
      <c r="C190" s="54"/>
      <c r="D190" s="54"/>
      <c r="E190" s="54"/>
      <c r="F190" s="54"/>
      <c r="G190" s="54"/>
      <c r="H190" s="54"/>
      <c r="I190" s="54"/>
      <c r="J190" s="54"/>
      <c r="K190" s="54"/>
      <c r="L190" s="54"/>
      <c r="M190" s="55"/>
      <c r="N190" s="55"/>
      <c r="O190" s="54"/>
      <c r="P190" s="57"/>
      <c r="Q190" s="54"/>
      <c r="R190" s="56"/>
      <c r="S190" s="54"/>
      <c r="T190" s="54"/>
      <c r="U190" s="54"/>
    </row>
    <row r="191" ht="12.75" customHeight="1">
      <c r="A191" s="54"/>
      <c r="B191" s="54"/>
      <c r="C191" s="54"/>
      <c r="D191" s="54"/>
      <c r="E191" s="54"/>
      <c r="F191" s="54"/>
      <c r="G191" s="54"/>
      <c r="H191" s="54"/>
      <c r="I191" s="54"/>
      <c r="J191" s="54"/>
      <c r="K191" s="54"/>
      <c r="L191" s="54"/>
      <c r="M191" s="55"/>
      <c r="N191" s="55"/>
      <c r="O191" s="54"/>
      <c r="P191" s="57"/>
      <c r="Q191" s="54"/>
      <c r="R191" s="56"/>
      <c r="S191" s="54"/>
      <c r="T191" s="54"/>
      <c r="U191" s="54"/>
    </row>
    <row r="192" ht="12.75" customHeight="1">
      <c r="A192" s="54"/>
      <c r="B192" s="54"/>
      <c r="C192" s="54"/>
      <c r="D192" s="54"/>
      <c r="E192" s="54"/>
      <c r="F192" s="54"/>
      <c r="G192" s="54"/>
      <c r="H192" s="54"/>
      <c r="I192" s="54"/>
      <c r="J192" s="54"/>
      <c r="K192" s="54"/>
      <c r="L192" s="54"/>
      <c r="M192" s="55"/>
      <c r="N192" s="55"/>
      <c r="O192" s="54"/>
      <c r="P192" s="57"/>
      <c r="Q192" s="54"/>
      <c r="R192" s="56"/>
      <c r="S192" s="54"/>
      <c r="T192" s="54"/>
      <c r="U192" s="54"/>
    </row>
    <row r="193" ht="12.75" customHeight="1">
      <c r="A193" s="54"/>
      <c r="B193" s="54"/>
      <c r="C193" s="54"/>
      <c r="D193" s="54"/>
      <c r="E193" s="54"/>
      <c r="F193" s="54"/>
      <c r="G193" s="54"/>
      <c r="H193" s="54"/>
      <c r="I193" s="54"/>
      <c r="J193" s="54"/>
      <c r="K193" s="54"/>
      <c r="L193" s="54"/>
      <c r="M193" s="55"/>
      <c r="N193" s="55"/>
      <c r="O193" s="54"/>
      <c r="P193" s="57"/>
      <c r="Q193" s="54"/>
      <c r="R193" s="56"/>
      <c r="S193" s="54"/>
      <c r="T193" s="54"/>
      <c r="U193" s="54"/>
    </row>
    <row r="194" ht="12.75" customHeight="1">
      <c r="A194" s="54"/>
      <c r="B194" s="54"/>
      <c r="C194" s="54"/>
      <c r="D194" s="54"/>
      <c r="E194" s="54"/>
      <c r="F194" s="54"/>
      <c r="G194" s="54"/>
      <c r="H194" s="54"/>
      <c r="I194" s="54"/>
      <c r="J194" s="54"/>
      <c r="K194" s="54"/>
      <c r="L194" s="54"/>
      <c r="M194" s="55"/>
      <c r="N194" s="55"/>
      <c r="O194" s="54"/>
      <c r="P194" s="57"/>
      <c r="Q194" s="54"/>
      <c r="R194" s="56"/>
      <c r="S194" s="54"/>
      <c r="T194" s="54"/>
      <c r="U194" s="54"/>
    </row>
    <row r="195" ht="12.75" customHeight="1">
      <c r="A195" s="54"/>
      <c r="B195" s="54"/>
      <c r="C195" s="54"/>
      <c r="D195" s="54"/>
      <c r="E195" s="54"/>
      <c r="F195" s="54"/>
      <c r="G195" s="54"/>
      <c r="H195" s="54"/>
      <c r="I195" s="54"/>
      <c r="J195" s="54"/>
      <c r="K195" s="54"/>
      <c r="L195" s="54"/>
      <c r="M195" s="55"/>
      <c r="N195" s="55"/>
      <c r="O195" s="54"/>
      <c r="P195" s="57"/>
      <c r="Q195" s="54"/>
      <c r="R195" s="56"/>
      <c r="S195" s="54"/>
      <c r="T195" s="54"/>
      <c r="U195" s="54"/>
    </row>
    <row r="196" ht="12.75" customHeight="1">
      <c r="A196" s="54"/>
      <c r="B196" s="54"/>
      <c r="C196" s="54"/>
      <c r="D196" s="54"/>
      <c r="E196" s="54"/>
      <c r="F196" s="54"/>
      <c r="G196" s="54"/>
      <c r="H196" s="54"/>
      <c r="I196" s="54"/>
      <c r="J196" s="54"/>
      <c r="K196" s="54"/>
      <c r="L196" s="54"/>
      <c r="M196" s="55"/>
      <c r="N196" s="55"/>
      <c r="O196" s="54"/>
      <c r="P196" s="57"/>
      <c r="Q196" s="54"/>
      <c r="R196" s="56"/>
      <c r="S196" s="54"/>
      <c r="T196" s="54"/>
      <c r="U196" s="54"/>
    </row>
    <row r="197" ht="12.75" customHeight="1">
      <c r="A197" s="54"/>
      <c r="B197" s="54"/>
      <c r="C197" s="54"/>
      <c r="D197" s="54"/>
      <c r="E197" s="54"/>
      <c r="F197" s="54"/>
      <c r="G197" s="54"/>
      <c r="H197" s="54"/>
      <c r="I197" s="54"/>
      <c r="J197" s="54"/>
      <c r="K197" s="54"/>
      <c r="L197" s="54"/>
      <c r="M197" s="55"/>
      <c r="N197" s="55"/>
      <c r="O197" s="54"/>
      <c r="P197" s="57"/>
      <c r="Q197" s="54"/>
      <c r="R197" s="56"/>
      <c r="S197" s="54"/>
      <c r="T197" s="54"/>
      <c r="U197" s="54"/>
    </row>
    <row r="198" ht="12.75" customHeight="1">
      <c r="A198" s="54"/>
      <c r="B198" s="54"/>
      <c r="C198" s="54"/>
      <c r="D198" s="54"/>
      <c r="E198" s="54"/>
      <c r="F198" s="54"/>
      <c r="G198" s="54"/>
      <c r="H198" s="54"/>
      <c r="I198" s="54"/>
      <c r="J198" s="54"/>
      <c r="K198" s="54"/>
      <c r="L198" s="54"/>
      <c r="M198" s="55"/>
      <c r="N198" s="55"/>
      <c r="O198" s="54"/>
      <c r="P198" s="57"/>
      <c r="Q198" s="54"/>
      <c r="R198" s="56"/>
      <c r="S198" s="54"/>
      <c r="T198" s="54"/>
      <c r="U198" s="54"/>
    </row>
    <row r="199" ht="12.75" customHeight="1">
      <c r="A199" s="54"/>
      <c r="B199" s="54"/>
      <c r="C199" s="54"/>
      <c r="D199" s="54"/>
      <c r="E199" s="54"/>
      <c r="F199" s="54"/>
      <c r="G199" s="54"/>
      <c r="H199" s="54"/>
      <c r="I199" s="54"/>
      <c r="J199" s="54"/>
      <c r="K199" s="54"/>
      <c r="L199" s="54"/>
      <c r="M199" s="55"/>
      <c r="N199" s="55"/>
      <c r="O199" s="54"/>
      <c r="P199" s="57"/>
      <c r="Q199" s="54"/>
      <c r="R199" s="56"/>
      <c r="S199" s="54"/>
      <c r="T199" s="54"/>
      <c r="U199" s="54"/>
    </row>
    <row r="200" ht="12.75" customHeight="1">
      <c r="A200" s="54"/>
      <c r="B200" s="54"/>
      <c r="C200" s="54"/>
      <c r="D200" s="54"/>
      <c r="E200" s="54"/>
      <c r="F200" s="54"/>
      <c r="G200" s="54"/>
      <c r="H200" s="54"/>
      <c r="I200" s="54"/>
      <c r="J200" s="54"/>
      <c r="K200" s="54"/>
      <c r="L200" s="54"/>
      <c r="M200" s="55"/>
      <c r="N200" s="55"/>
      <c r="O200" s="54"/>
      <c r="P200" s="57"/>
      <c r="Q200" s="54"/>
      <c r="R200" s="56"/>
      <c r="S200" s="54"/>
      <c r="T200" s="54"/>
      <c r="U200" s="54"/>
    </row>
    <row r="201" ht="12.75" customHeight="1">
      <c r="A201" s="54"/>
      <c r="B201" s="54"/>
      <c r="C201" s="54"/>
      <c r="D201" s="54"/>
      <c r="E201" s="54"/>
      <c r="F201" s="54"/>
      <c r="G201" s="54"/>
      <c r="H201" s="54"/>
      <c r="I201" s="54"/>
      <c r="J201" s="54"/>
      <c r="K201" s="54"/>
      <c r="L201" s="54"/>
      <c r="M201" s="55"/>
      <c r="N201" s="55"/>
      <c r="O201" s="54"/>
      <c r="P201" s="57"/>
      <c r="Q201" s="54"/>
      <c r="R201" s="56"/>
      <c r="S201" s="54"/>
      <c r="T201" s="54"/>
      <c r="U201" s="54"/>
    </row>
    <row r="202" ht="12.75" customHeight="1">
      <c r="A202" s="54"/>
      <c r="B202" s="54"/>
      <c r="C202" s="54"/>
      <c r="D202" s="54"/>
      <c r="E202" s="54"/>
      <c r="F202" s="54"/>
      <c r="G202" s="54"/>
      <c r="H202" s="54"/>
      <c r="I202" s="54"/>
      <c r="J202" s="54"/>
      <c r="K202" s="54"/>
      <c r="L202" s="54"/>
      <c r="M202" s="55"/>
      <c r="N202" s="55"/>
      <c r="O202" s="54"/>
      <c r="P202" s="57"/>
      <c r="Q202" s="54"/>
      <c r="R202" s="56"/>
      <c r="S202" s="54"/>
      <c r="T202" s="54"/>
      <c r="U202" s="54"/>
    </row>
    <row r="203" ht="12.75" customHeight="1">
      <c r="A203" s="54"/>
      <c r="B203" s="54"/>
      <c r="C203" s="54"/>
      <c r="D203" s="54"/>
      <c r="E203" s="54"/>
      <c r="F203" s="54"/>
      <c r="G203" s="54"/>
      <c r="H203" s="54"/>
      <c r="I203" s="54"/>
      <c r="J203" s="54"/>
      <c r="K203" s="54"/>
      <c r="L203" s="54"/>
      <c r="M203" s="55"/>
      <c r="N203" s="55"/>
      <c r="O203" s="54"/>
      <c r="P203" s="57"/>
      <c r="Q203" s="54"/>
      <c r="R203" s="56"/>
      <c r="S203" s="54"/>
      <c r="T203" s="54"/>
      <c r="U203" s="54"/>
    </row>
    <row r="204" ht="12.75" customHeight="1">
      <c r="A204" s="54"/>
      <c r="B204" s="54"/>
      <c r="C204" s="54"/>
      <c r="D204" s="54"/>
      <c r="E204" s="54"/>
      <c r="F204" s="54"/>
      <c r="G204" s="54"/>
      <c r="H204" s="54"/>
      <c r="I204" s="54"/>
      <c r="J204" s="54"/>
      <c r="K204" s="54"/>
      <c r="L204" s="54"/>
      <c r="M204" s="55"/>
      <c r="N204" s="55"/>
      <c r="O204" s="54"/>
      <c r="P204" s="57"/>
      <c r="Q204" s="54"/>
      <c r="R204" s="56"/>
      <c r="S204" s="54"/>
      <c r="T204" s="54"/>
      <c r="U204" s="54"/>
    </row>
    <row r="205" ht="12.75" customHeight="1">
      <c r="A205" s="54"/>
      <c r="B205" s="54"/>
      <c r="C205" s="54"/>
      <c r="D205" s="54"/>
      <c r="E205" s="54"/>
      <c r="F205" s="54"/>
      <c r="G205" s="54"/>
      <c r="H205" s="54"/>
      <c r="I205" s="54"/>
      <c r="J205" s="54"/>
      <c r="K205" s="54"/>
      <c r="L205" s="54"/>
      <c r="M205" s="55"/>
      <c r="N205" s="55"/>
      <c r="O205" s="54"/>
      <c r="P205" s="57"/>
      <c r="Q205" s="54"/>
      <c r="R205" s="56"/>
      <c r="S205" s="54"/>
      <c r="T205" s="54"/>
      <c r="U205" s="54"/>
    </row>
    <row r="206" ht="12.75" customHeight="1">
      <c r="A206" s="54"/>
      <c r="B206" s="54"/>
      <c r="C206" s="54"/>
      <c r="D206" s="54"/>
      <c r="E206" s="54"/>
      <c r="F206" s="54"/>
      <c r="G206" s="54"/>
      <c r="H206" s="54"/>
      <c r="I206" s="54"/>
      <c r="J206" s="54"/>
      <c r="K206" s="54"/>
      <c r="L206" s="54"/>
      <c r="M206" s="55"/>
      <c r="N206" s="55"/>
      <c r="O206" s="54"/>
      <c r="P206" s="57"/>
      <c r="Q206" s="54"/>
      <c r="R206" s="56"/>
      <c r="S206" s="54"/>
      <c r="T206" s="54"/>
      <c r="U206" s="54"/>
    </row>
    <row r="207" ht="12.75" customHeight="1">
      <c r="A207" s="54"/>
      <c r="B207" s="54"/>
      <c r="C207" s="54"/>
      <c r="D207" s="54"/>
      <c r="E207" s="54"/>
      <c r="F207" s="54"/>
      <c r="G207" s="54"/>
      <c r="H207" s="54"/>
      <c r="I207" s="54"/>
      <c r="J207" s="54"/>
      <c r="K207" s="54"/>
      <c r="L207" s="54"/>
      <c r="M207" s="55"/>
      <c r="N207" s="55"/>
      <c r="O207" s="54"/>
      <c r="P207" s="57"/>
      <c r="Q207" s="54"/>
      <c r="R207" s="56"/>
      <c r="S207" s="54"/>
      <c r="T207" s="54"/>
      <c r="U207" s="54"/>
    </row>
    <row r="208" ht="12.75" customHeight="1">
      <c r="A208" s="54"/>
      <c r="B208" s="54"/>
      <c r="C208" s="54"/>
      <c r="D208" s="54"/>
      <c r="E208" s="54"/>
      <c r="F208" s="54"/>
      <c r="G208" s="54"/>
      <c r="H208" s="54"/>
      <c r="I208" s="54"/>
      <c r="J208" s="54"/>
      <c r="K208" s="54"/>
      <c r="L208" s="54"/>
      <c r="M208" s="55"/>
      <c r="N208" s="55"/>
      <c r="O208" s="54"/>
      <c r="P208" s="57"/>
      <c r="Q208" s="54"/>
      <c r="R208" s="56"/>
      <c r="S208" s="54"/>
      <c r="T208" s="54"/>
      <c r="U208" s="54"/>
    </row>
    <row r="209" ht="12.75" customHeight="1">
      <c r="A209" s="54"/>
      <c r="B209" s="54"/>
      <c r="C209" s="54"/>
      <c r="D209" s="54"/>
      <c r="E209" s="54"/>
      <c r="F209" s="54"/>
      <c r="G209" s="54"/>
      <c r="H209" s="54"/>
      <c r="I209" s="54"/>
      <c r="J209" s="54"/>
      <c r="K209" s="54"/>
      <c r="L209" s="54"/>
      <c r="M209" s="55"/>
      <c r="N209" s="55"/>
      <c r="O209" s="54"/>
      <c r="P209" s="57"/>
      <c r="Q209" s="54"/>
      <c r="R209" s="56"/>
      <c r="S209" s="54"/>
      <c r="T209" s="54"/>
      <c r="U209" s="54"/>
    </row>
    <row r="210" ht="12.75" customHeight="1">
      <c r="A210" s="54"/>
      <c r="B210" s="54"/>
      <c r="C210" s="54"/>
      <c r="D210" s="54"/>
      <c r="E210" s="54"/>
      <c r="F210" s="54"/>
      <c r="G210" s="54"/>
      <c r="H210" s="54"/>
      <c r="I210" s="54"/>
      <c r="J210" s="54"/>
      <c r="K210" s="54"/>
      <c r="L210" s="54"/>
      <c r="M210" s="55"/>
      <c r="N210" s="55"/>
      <c r="O210" s="54"/>
      <c r="P210" s="57"/>
      <c r="Q210" s="54"/>
      <c r="R210" s="56"/>
      <c r="S210" s="54"/>
      <c r="T210" s="54"/>
      <c r="U210" s="54"/>
    </row>
    <row r="211" ht="12.75" customHeight="1">
      <c r="A211" s="54"/>
      <c r="B211" s="54"/>
      <c r="C211" s="54"/>
      <c r="D211" s="54"/>
      <c r="E211" s="54"/>
      <c r="F211" s="54"/>
      <c r="G211" s="54"/>
      <c r="H211" s="54"/>
      <c r="I211" s="54"/>
      <c r="J211" s="54"/>
      <c r="K211" s="54"/>
      <c r="L211" s="54"/>
      <c r="M211" s="55"/>
      <c r="N211" s="55"/>
      <c r="O211" s="54"/>
      <c r="P211" s="57"/>
      <c r="Q211" s="54"/>
      <c r="R211" s="56"/>
      <c r="S211" s="54"/>
      <c r="T211" s="54"/>
      <c r="U211" s="54"/>
    </row>
    <row r="212" ht="12.75" customHeight="1">
      <c r="A212" s="54"/>
      <c r="B212" s="54"/>
      <c r="C212" s="54"/>
      <c r="D212" s="54"/>
      <c r="E212" s="54"/>
      <c r="F212" s="54"/>
      <c r="G212" s="54"/>
      <c r="H212" s="54"/>
      <c r="I212" s="54"/>
      <c r="J212" s="54"/>
      <c r="K212" s="54"/>
      <c r="L212" s="54"/>
      <c r="M212" s="55"/>
      <c r="N212" s="55"/>
      <c r="O212" s="54"/>
      <c r="P212" s="57"/>
      <c r="Q212" s="54"/>
      <c r="R212" s="56"/>
      <c r="S212" s="54"/>
      <c r="T212" s="54"/>
      <c r="U212" s="54"/>
    </row>
    <row r="213" ht="12.75" customHeight="1">
      <c r="A213" s="54"/>
      <c r="B213" s="54"/>
      <c r="C213" s="54"/>
      <c r="D213" s="54"/>
      <c r="E213" s="54"/>
      <c r="F213" s="54"/>
      <c r="G213" s="54"/>
      <c r="H213" s="54"/>
      <c r="I213" s="54"/>
      <c r="J213" s="54"/>
      <c r="K213" s="54"/>
      <c r="L213" s="54"/>
      <c r="M213" s="55"/>
      <c r="N213" s="55"/>
      <c r="O213" s="54"/>
      <c r="P213" s="57"/>
      <c r="Q213" s="54"/>
      <c r="R213" s="56"/>
      <c r="S213" s="54"/>
      <c r="T213" s="54"/>
      <c r="U213" s="54"/>
    </row>
    <row r="214" ht="12.75" customHeight="1">
      <c r="A214" s="54"/>
      <c r="B214" s="54"/>
      <c r="C214" s="54"/>
      <c r="D214" s="54"/>
      <c r="E214" s="54"/>
      <c r="F214" s="54"/>
      <c r="G214" s="54"/>
      <c r="H214" s="54"/>
      <c r="I214" s="54"/>
      <c r="J214" s="54"/>
      <c r="K214" s="54"/>
      <c r="L214" s="54"/>
      <c r="M214" s="55"/>
      <c r="N214" s="55"/>
      <c r="O214" s="54"/>
      <c r="P214" s="57"/>
      <c r="Q214" s="54"/>
      <c r="R214" s="56"/>
      <c r="S214" s="54"/>
      <c r="T214" s="54"/>
      <c r="U214" s="54"/>
    </row>
    <row r="215" ht="12.75" customHeight="1">
      <c r="A215" s="54"/>
      <c r="B215" s="54"/>
      <c r="C215" s="54"/>
      <c r="D215" s="54"/>
      <c r="E215" s="54"/>
      <c r="F215" s="54"/>
      <c r="G215" s="54"/>
      <c r="H215" s="54"/>
      <c r="I215" s="54"/>
      <c r="J215" s="54"/>
      <c r="K215" s="54"/>
      <c r="L215" s="54"/>
      <c r="M215" s="55"/>
      <c r="N215" s="55"/>
      <c r="O215" s="54"/>
      <c r="P215" s="57"/>
      <c r="Q215" s="54"/>
      <c r="R215" s="56"/>
      <c r="S215" s="54"/>
      <c r="T215" s="54"/>
      <c r="U215" s="54"/>
    </row>
    <row r="216" ht="12.75" customHeight="1">
      <c r="A216" s="54"/>
      <c r="B216" s="54"/>
      <c r="C216" s="54"/>
      <c r="D216" s="54"/>
      <c r="E216" s="54"/>
      <c r="F216" s="54"/>
      <c r="G216" s="54"/>
      <c r="H216" s="54"/>
      <c r="I216" s="54"/>
      <c r="J216" s="54"/>
      <c r="K216" s="54"/>
      <c r="L216" s="54"/>
      <c r="M216" s="55"/>
      <c r="N216" s="55"/>
      <c r="O216" s="54"/>
      <c r="P216" s="57"/>
      <c r="Q216" s="54"/>
      <c r="R216" s="56"/>
      <c r="S216" s="54"/>
      <c r="T216" s="54"/>
      <c r="U216" s="54"/>
    </row>
    <row r="217" ht="12.75" customHeight="1">
      <c r="A217" s="54"/>
      <c r="B217" s="54"/>
      <c r="C217" s="54"/>
      <c r="D217" s="54"/>
      <c r="E217" s="54"/>
      <c r="F217" s="54"/>
      <c r="G217" s="54"/>
      <c r="H217" s="54"/>
      <c r="I217" s="54"/>
      <c r="J217" s="54"/>
      <c r="K217" s="54"/>
      <c r="L217" s="54"/>
      <c r="M217" s="55"/>
      <c r="N217" s="55"/>
      <c r="O217" s="54"/>
      <c r="P217" s="57"/>
      <c r="Q217" s="54"/>
      <c r="R217" s="56"/>
      <c r="S217" s="54"/>
      <c r="T217" s="54"/>
      <c r="U217" s="54"/>
    </row>
    <row r="218" ht="12.75" customHeight="1">
      <c r="A218" s="54"/>
      <c r="B218" s="54"/>
      <c r="C218" s="54"/>
      <c r="D218" s="54"/>
      <c r="E218" s="54"/>
      <c r="F218" s="54"/>
      <c r="G218" s="54"/>
      <c r="H218" s="54"/>
      <c r="I218" s="54"/>
      <c r="J218" s="54"/>
      <c r="K218" s="54"/>
      <c r="L218" s="54"/>
      <c r="M218" s="55"/>
      <c r="N218" s="55"/>
      <c r="O218" s="54"/>
      <c r="P218" s="57"/>
      <c r="Q218" s="54"/>
      <c r="R218" s="56"/>
      <c r="S218" s="54"/>
      <c r="T218" s="54"/>
      <c r="U218" s="54"/>
    </row>
    <row r="219" ht="12.75" customHeight="1">
      <c r="A219" s="54"/>
      <c r="B219" s="54"/>
      <c r="C219" s="54"/>
      <c r="D219" s="54"/>
      <c r="E219" s="54"/>
      <c r="F219" s="54"/>
      <c r="G219" s="54"/>
      <c r="H219" s="54"/>
      <c r="I219" s="54"/>
      <c r="J219" s="54"/>
      <c r="K219" s="54"/>
      <c r="L219" s="54"/>
      <c r="M219" s="55"/>
      <c r="N219" s="55"/>
      <c r="O219" s="54"/>
      <c r="P219" s="57"/>
      <c r="Q219" s="54"/>
      <c r="R219" s="56"/>
      <c r="S219" s="54"/>
      <c r="T219" s="54"/>
      <c r="U219" s="54"/>
    </row>
    <row r="220" ht="12.75" customHeight="1">
      <c r="A220" s="54"/>
      <c r="B220" s="54"/>
      <c r="C220" s="54"/>
      <c r="D220" s="54"/>
      <c r="E220" s="54"/>
      <c r="F220" s="54"/>
      <c r="G220" s="54"/>
      <c r="H220" s="54"/>
      <c r="I220" s="54"/>
      <c r="J220" s="54"/>
      <c r="K220" s="54"/>
      <c r="L220" s="54"/>
      <c r="M220" s="55"/>
      <c r="N220" s="55"/>
      <c r="O220" s="54"/>
      <c r="P220" s="57"/>
      <c r="Q220" s="54"/>
      <c r="R220" s="56"/>
      <c r="S220" s="54"/>
      <c r="T220" s="54"/>
      <c r="U220" s="54"/>
    </row>
    <row r="221" ht="12.75" customHeight="1">
      <c r="A221" s="54"/>
      <c r="B221" s="54"/>
      <c r="C221" s="54"/>
      <c r="D221" s="54"/>
      <c r="E221" s="54"/>
      <c r="F221" s="54"/>
      <c r="G221" s="54"/>
      <c r="H221" s="54"/>
      <c r="I221" s="54"/>
      <c r="J221" s="54"/>
      <c r="K221" s="54"/>
      <c r="L221" s="54"/>
      <c r="M221" s="55"/>
      <c r="N221" s="55"/>
      <c r="O221" s="54"/>
      <c r="P221" s="57"/>
      <c r="Q221" s="54"/>
      <c r="R221" s="56"/>
      <c r="S221" s="54"/>
      <c r="T221" s="54"/>
      <c r="U221" s="54"/>
    </row>
    <row r="222" ht="12.75" customHeight="1">
      <c r="A222" s="54"/>
      <c r="B222" s="54"/>
      <c r="C222" s="54"/>
      <c r="D222" s="54"/>
      <c r="E222" s="54"/>
      <c r="F222" s="54"/>
      <c r="G222" s="54"/>
      <c r="H222" s="54"/>
      <c r="I222" s="54"/>
      <c r="J222" s="54"/>
      <c r="K222" s="54"/>
      <c r="L222" s="54"/>
      <c r="M222" s="55"/>
      <c r="N222" s="55"/>
      <c r="O222" s="54"/>
      <c r="P222" s="57"/>
      <c r="Q222" s="54"/>
      <c r="R222" s="56"/>
      <c r="S222" s="54"/>
      <c r="T222" s="54"/>
      <c r="U222" s="54"/>
    </row>
    <row r="223" ht="12.75" customHeight="1">
      <c r="A223" s="54"/>
      <c r="B223" s="54"/>
      <c r="C223" s="54"/>
      <c r="D223" s="54"/>
      <c r="E223" s="54"/>
      <c r="F223" s="54"/>
      <c r="G223" s="54"/>
      <c r="H223" s="54"/>
      <c r="I223" s="54"/>
      <c r="J223" s="54"/>
      <c r="K223" s="54"/>
      <c r="L223" s="54"/>
      <c r="M223" s="55"/>
      <c r="N223" s="55"/>
      <c r="O223" s="54"/>
      <c r="P223" s="57"/>
      <c r="Q223" s="54"/>
      <c r="R223" s="56"/>
      <c r="S223" s="54"/>
      <c r="T223" s="54"/>
      <c r="U223" s="54"/>
    </row>
    <row r="224" ht="12.75" customHeight="1">
      <c r="A224" s="54"/>
      <c r="B224" s="54"/>
      <c r="C224" s="54"/>
      <c r="D224" s="54"/>
      <c r="E224" s="54"/>
      <c r="F224" s="54"/>
      <c r="G224" s="54"/>
      <c r="H224" s="54"/>
      <c r="I224" s="54"/>
      <c r="J224" s="54"/>
      <c r="K224" s="54"/>
      <c r="L224" s="54"/>
      <c r="M224" s="55"/>
      <c r="N224" s="55"/>
      <c r="O224" s="54"/>
      <c r="P224" s="57"/>
      <c r="Q224" s="54"/>
      <c r="R224" s="56"/>
      <c r="S224" s="54"/>
      <c r="T224" s="54"/>
      <c r="U224" s="54"/>
    </row>
    <row r="225" ht="12.75" customHeight="1">
      <c r="A225" s="54"/>
      <c r="B225" s="54"/>
      <c r="C225" s="54"/>
      <c r="D225" s="54"/>
      <c r="E225" s="54"/>
      <c r="F225" s="54"/>
      <c r="G225" s="54"/>
      <c r="H225" s="54"/>
      <c r="I225" s="54"/>
      <c r="J225" s="54"/>
      <c r="K225" s="54"/>
      <c r="L225" s="54"/>
      <c r="M225" s="55"/>
      <c r="N225" s="55"/>
      <c r="O225" s="54"/>
      <c r="P225" s="57"/>
      <c r="Q225" s="54"/>
      <c r="R225" s="56"/>
      <c r="S225" s="54"/>
      <c r="T225" s="54"/>
      <c r="U225" s="54"/>
    </row>
    <row r="226" ht="12.75" customHeight="1">
      <c r="A226" s="54"/>
      <c r="B226" s="54"/>
      <c r="C226" s="54"/>
      <c r="D226" s="54"/>
      <c r="E226" s="54"/>
      <c r="F226" s="54"/>
      <c r="G226" s="54"/>
      <c r="H226" s="54"/>
      <c r="I226" s="54"/>
      <c r="J226" s="54"/>
      <c r="K226" s="54"/>
      <c r="L226" s="54"/>
      <c r="M226" s="55"/>
      <c r="N226" s="55"/>
      <c r="O226" s="54"/>
      <c r="P226" s="57"/>
      <c r="Q226" s="54"/>
      <c r="R226" s="56"/>
      <c r="S226" s="54"/>
      <c r="T226" s="54"/>
      <c r="U226" s="54"/>
    </row>
    <row r="227" ht="12.75" customHeight="1">
      <c r="A227" s="54"/>
      <c r="B227" s="54"/>
      <c r="C227" s="54"/>
      <c r="D227" s="54"/>
      <c r="E227" s="54"/>
      <c r="F227" s="54"/>
      <c r="G227" s="54"/>
      <c r="H227" s="54"/>
      <c r="I227" s="54"/>
      <c r="J227" s="54"/>
      <c r="K227" s="54"/>
      <c r="L227" s="54"/>
      <c r="M227" s="55"/>
      <c r="N227" s="55"/>
      <c r="O227" s="54"/>
      <c r="P227" s="57"/>
      <c r="Q227" s="54"/>
      <c r="R227" s="56"/>
      <c r="S227" s="54"/>
      <c r="T227" s="54"/>
      <c r="U227" s="54"/>
    </row>
    <row r="228" ht="12.75" customHeight="1">
      <c r="A228" s="54"/>
      <c r="B228" s="54"/>
      <c r="C228" s="54"/>
      <c r="D228" s="54"/>
      <c r="E228" s="54"/>
      <c r="F228" s="54"/>
      <c r="G228" s="54"/>
      <c r="H228" s="54"/>
      <c r="I228" s="54"/>
      <c r="J228" s="54"/>
      <c r="K228" s="54"/>
      <c r="L228" s="54"/>
      <c r="M228" s="55"/>
      <c r="N228" s="55"/>
      <c r="O228" s="54"/>
      <c r="P228" s="57"/>
      <c r="Q228" s="54"/>
      <c r="R228" s="56"/>
      <c r="S228" s="54"/>
      <c r="T228" s="54"/>
      <c r="U228" s="54"/>
    </row>
    <row r="229" ht="12.75" customHeight="1">
      <c r="A229" s="54"/>
      <c r="B229" s="54"/>
      <c r="C229" s="54"/>
      <c r="D229" s="54"/>
      <c r="E229" s="54"/>
      <c r="F229" s="54"/>
      <c r="G229" s="54"/>
      <c r="H229" s="54"/>
      <c r="I229" s="54"/>
      <c r="J229" s="54"/>
      <c r="K229" s="54"/>
      <c r="L229" s="54"/>
      <c r="M229" s="55"/>
      <c r="N229" s="55"/>
      <c r="O229" s="54"/>
      <c r="P229" s="57"/>
      <c r="Q229" s="54"/>
      <c r="R229" s="56"/>
      <c r="S229" s="54"/>
      <c r="T229" s="54"/>
      <c r="U229" s="54"/>
    </row>
    <row r="230" ht="12.75" customHeight="1">
      <c r="A230" s="54"/>
      <c r="B230" s="54"/>
      <c r="C230" s="54"/>
      <c r="D230" s="54"/>
      <c r="E230" s="54"/>
      <c r="F230" s="54"/>
      <c r="G230" s="54"/>
      <c r="H230" s="54"/>
      <c r="I230" s="54"/>
      <c r="J230" s="54"/>
      <c r="K230" s="54"/>
      <c r="L230" s="54"/>
      <c r="M230" s="55"/>
      <c r="N230" s="55"/>
      <c r="O230" s="54"/>
      <c r="P230" s="57"/>
      <c r="Q230" s="54"/>
      <c r="R230" s="56"/>
      <c r="S230" s="54"/>
      <c r="T230" s="54"/>
      <c r="U230" s="54"/>
    </row>
    <row r="231" ht="12.75" customHeight="1">
      <c r="A231" s="54"/>
      <c r="B231" s="54"/>
      <c r="C231" s="54"/>
      <c r="D231" s="54"/>
      <c r="E231" s="54"/>
      <c r="F231" s="54"/>
      <c r="G231" s="54"/>
      <c r="H231" s="54"/>
      <c r="I231" s="54"/>
      <c r="J231" s="54"/>
      <c r="K231" s="54"/>
      <c r="L231" s="54"/>
      <c r="M231" s="55"/>
      <c r="N231" s="55"/>
      <c r="O231" s="54"/>
      <c r="P231" s="57"/>
      <c r="Q231" s="54"/>
      <c r="R231" s="56"/>
      <c r="S231" s="54"/>
      <c r="T231" s="54"/>
      <c r="U231" s="54"/>
    </row>
    <row r="232" ht="12.75" customHeight="1">
      <c r="A232" s="54"/>
      <c r="B232" s="54"/>
      <c r="C232" s="54"/>
      <c r="D232" s="54"/>
      <c r="E232" s="54"/>
      <c r="F232" s="54"/>
      <c r="G232" s="54"/>
      <c r="H232" s="54"/>
      <c r="I232" s="54"/>
      <c r="J232" s="54"/>
      <c r="K232" s="54"/>
      <c r="L232" s="54"/>
      <c r="M232" s="55"/>
      <c r="N232" s="55"/>
      <c r="O232" s="54"/>
      <c r="P232" s="57"/>
      <c r="Q232" s="54"/>
      <c r="R232" s="56"/>
      <c r="S232" s="54"/>
      <c r="T232" s="54"/>
      <c r="U232" s="54"/>
    </row>
    <row r="233" ht="12.75" customHeight="1">
      <c r="A233" s="54"/>
      <c r="B233" s="54"/>
      <c r="C233" s="54"/>
      <c r="D233" s="54"/>
      <c r="E233" s="54"/>
      <c r="F233" s="54"/>
      <c r="G233" s="54"/>
      <c r="H233" s="54"/>
      <c r="I233" s="54"/>
      <c r="J233" s="54"/>
      <c r="K233" s="54"/>
      <c r="L233" s="54"/>
      <c r="M233" s="55"/>
      <c r="N233" s="55"/>
      <c r="O233" s="54"/>
      <c r="P233" s="57"/>
      <c r="Q233" s="54"/>
      <c r="R233" s="56"/>
      <c r="S233" s="54"/>
      <c r="T233" s="54"/>
      <c r="U233" s="54"/>
    </row>
    <row r="234" ht="12.75" customHeight="1">
      <c r="A234" s="54"/>
      <c r="B234" s="54"/>
      <c r="C234" s="54"/>
      <c r="D234" s="54"/>
      <c r="E234" s="54"/>
      <c r="F234" s="54"/>
      <c r="G234" s="54"/>
      <c r="H234" s="54"/>
      <c r="I234" s="54"/>
      <c r="J234" s="54"/>
      <c r="K234" s="54"/>
      <c r="L234" s="54"/>
      <c r="M234" s="55"/>
      <c r="N234" s="55"/>
      <c r="O234" s="54"/>
      <c r="P234" s="57"/>
      <c r="Q234" s="54"/>
      <c r="R234" s="56"/>
      <c r="S234" s="54"/>
      <c r="T234" s="54"/>
      <c r="U234" s="54"/>
    </row>
    <row r="235" ht="12.75" customHeight="1">
      <c r="A235" s="54"/>
      <c r="B235" s="54"/>
      <c r="C235" s="54"/>
      <c r="D235" s="54"/>
      <c r="E235" s="54"/>
      <c r="F235" s="54"/>
      <c r="G235" s="54"/>
      <c r="H235" s="54"/>
      <c r="I235" s="54"/>
      <c r="J235" s="54"/>
      <c r="K235" s="54"/>
      <c r="L235" s="54"/>
      <c r="M235" s="55"/>
      <c r="N235" s="55"/>
      <c r="O235" s="54"/>
      <c r="P235" s="57"/>
      <c r="Q235" s="54"/>
      <c r="R235" s="56"/>
      <c r="S235" s="54"/>
      <c r="T235" s="54"/>
      <c r="U235" s="54"/>
    </row>
    <row r="236" ht="12.75" customHeight="1">
      <c r="A236" s="54"/>
      <c r="B236" s="54"/>
      <c r="C236" s="54"/>
      <c r="D236" s="54"/>
      <c r="E236" s="54"/>
      <c r="F236" s="54"/>
      <c r="G236" s="54"/>
      <c r="H236" s="54"/>
      <c r="I236" s="54"/>
      <c r="J236" s="54"/>
      <c r="K236" s="54"/>
      <c r="L236" s="54"/>
      <c r="M236" s="55"/>
      <c r="N236" s="55"/>
      <c r="O236" s="54"/>
      <c r="P236" s="57"/>
      <c r="Q236" s="54"/>
      <c r="R236" s="56"/>
      <c r="S236" s="54"/>
      <c r="T236" s="54"/>
      <c r="U236" s="54"/>
    </row>
    <row r="237" ht="12.75" customHeight="1">
      <c r="A237" s="54"/>
      <c r="B237" s="54"/>
      <c r="C237" s="54"/>
      <c r="D237" s="54"/>
      <c r="E237" s="54"/>
      <c r="F237" s="54"/>
      <c r="G237" s="54"/>
      <c r="H237" s="54"/>
      <c r="I237" s="54"/>
      <c r="J237" s="54"/>
      <c r="K237" s="54"/>
      <c r="L237" s="54"/>
      <c r="M237" s="55"/>
      <c r="N237" s="55"/>
      <c r="O237" s="54"/>
      <c r="P237" s="57"/>
      <c r="Q237" s="54"/>
      <c r="R237" s="56"/>
      <c r="S237" s="54"/>
      <c r="T237" s="54"/>
      <c r="U237" s="54"/>
    </row>
    <row r="238" ht="12.75" customHeight="1">
      <c r="A238" s="54"/>
      <c r="B238" s="54"/>
      <c r="C238" s="54"/>
      <c r="D238" s="54"/>
      <c r="E238" s="54"/>
      <c r="F238" s="54"/>
      <c r="G238" s="54"/>
      <c r="H238" s="54"/>
      <c r="I238" s="54"/>
      <c r="J238" s="54"/>
      <c r="K238" s="54"/>
      <c r="L238" s="54"/>
      <c r="M238" s="55"/>
      <c r="N238" s="55"/>
      <c r="O238" s="54"/>
      <c r="P238" s="57"/>
      <c r="Q238" s="54"/>
      <c r="R238" s="56"/>
      <c r="S238" s="54"/>
      <c r="T238" s="54"/>
      <c r="U238" s="54"/>
    </row>
    <row r="239" ht="12.75" customHeight="1">
      <c r="A239" s="54"/>
      <c r="B239" s="54"/>
      <c r="C239" s="54"/>
      <c r="D239" s="54"/>
      <c r="E239" s="54"/>
      <c r="F239" s="54"/>
      <c r="G239" s="54"/>
      <c r="H239" s="54"/>
      <c r="I239" s="54"/>
      <c r="J239" s="54"/>
      <c r="K239" s="54"/>
      <c r="L239" s="54"/>
      <c r="M239" s="55"/>
      <c r="N239" s="55"/>
      <c r="O239" s="54"/>
      <c r="P239" s="57"/>
      <c r="Q239" s="54"/>
      <c r="R239" s="56"/>
      <c r="S239" s="54"/>
      <c r="T239" s="54"/>
      <c r="U239" s="54"/>
    </row>
    <row r="240" ht="12.75" customHeight="1">
      <c r="A240" s="54"/>
      <c r="B240" s="54"/>
      <c r="C240" s="54"/>
      <c r="D240" s="54"/>
      <c r="E240" s="54"/>
      <c r="F240" s="54"/>
      <c r="G240" s="54"/>
      <c r="H240" s="54"/>
      <c r="I240" s="54"/>
      <c r="J240" s="54"/>
      <c r="K240" s="54"/>
      <c r="L240" s="54"/>
      <c r="M240" s="55"/>
      <c r="N240" s="55"/>
      <c r="O240" s="54"/>
      <c r="P240" s="57"/>
      <c r="Q240" s="54"/>
      <c r="R240" s="56"/>
      <c r="S240" s="54"/>
      <c r="T240" s="54"/>
      <c r="U240" s="54"/>
    </row>
    <row r="241" ht="12.75" customHeight="1">
      <c r="A241" s="54"/>
      <c r="B241" s="54"/>
      <c r="C241" s="54"/>
      <c r="D241" s="54"/>
      <c r="E241" s="54"/>
      <c r="F241" s="54"/>
      <c r="G241" s="54"/>
      <c r="H241" s="54"/>
      <c r="I241" s="54"/>
      <c r="J241" s="54"/>
      <c r="K241" s="54"/>
      <c r="L241" s="54"/>
      <c r="M241" s="55"/>
      <c r="N241" s="55"/>
      <c r="O241" s="54"/>
      <c r="P241" s="57"/>
      <c r="Q241" s="54"/>
      <c r="R241" s="56"/>
      <c r="S241" s="54"/>
      <c r="T241" s="54"/>
      <c r="U241" s="54"/>
    </row>
    <row r="242" ht="12.75" customHeight="1">
      <c r="A242" s="54"/>
      <c r="B242" s="54"/>
      <c r="C242" s="54"/>
      <c r="D242" s="54"/>
      <c r="E242" s="54"/>
      <c r="F242" s="54"/>
      <c r="G242" s="54"/>
      <c r="H242" s="54"/>
      <c r="I242" s="54"/>
      <c r="J242" s="54"/>
      <c r="K242" s="54"/>
      <c r="L242" s="54"/>
      <c r="M242" s="55"/>
      <c r="N242" s="55"/>
      <c r="O242" s="54"/>
      <c r="P242" s="57"/>
      <c r="Q242" s="54"/>
      <c r="R242" s="56"/>
      <c r="S242" s="54"/>
      <c r="T242" s="54"/>
      <c r="U242" s="54"/>
    </row>
    <row r="243" ht="12.75" customHeight="1">
      <c r="A243" s="54"/>
      <c r="B243" s="54"/>
      <c r="C243" s="54"/>
      <c r="D243" s="54"/>
      <c r="E243" s="54"/>
      <c r="F243" s="54"/>
      <c r="G243" s="54"/>
      <c r="H243" s="54"/>
      <c r="I243" s="54"/>
      <c r="J243" s="54"/>
      <c r="K243" s="54"/>
      <c r="L243" s="54"/>
      <c r="M243" s="55"/>
      <c r="N243" s="55"/>
      <c r="O243" s="54"/>
      <c r="P243" s="57"/>
      <c r="Q243" s="54"/>
      <c r="R243" s="56"/>
      <c r="S243" s="54"/>
      <c r="T243" s="54"/>
      <c r="U243" s="54"/>
    </row>
    <row r="244" ht="12.75" customHeight="1">
      <c r="A244" s="54"/>
      <c r="B244" s="54"/>
      <c r="C244" s="54"/>
      <c r="D244" s="54"/>
      <c r="E244" s="54"/>
      <c r="F244" s="54"/>
      <c r="G244" s="54"/>
      <c r="H244" s="54"/>
      <c r="I244" s="54"/>
      <c r="J244" s="54"/>
      <c r="K244" s="54"/>
      <c r="L244" s="54"/>
      <c r="M244" s="55"/>
      <c r="N244" s="55"/>
      <c r="O244" s="54"/>
      <c r="P244" s="57"/>
      <c r="Q244" s="54"/>
      <c r="R244" s="56"/>
      <c r="S244" s="54"/>
      <c r="T244" s="54"/>
      <c r="U244" s="54"/>
    </row>
    <row r="245" ht="12.75" customHeight="1">
      <c r="A245" s="54"/>
      <c r="B245" s="54"/>
      <c r="C245" s="54"/>
      <c r="D245" s="54"/>
      <c r="E245" s="54"/>
      <c r="F245" s="54"/>
      <c r="G245" s="54"/>
      <c r="H245" s="54"/>
      <c r="I245" s="54"/>
      <c r="J245" s="54"/>
      <c r="K245" s="54"/>
      <c r="L245" s="54"/>
      <c r="M245" s="55"/>
      <c r="N245" s="55"/>
      <c r="O245" s="54"/>
      <c r="P245" s="57"/>
      <c r="Q245" s="54"/>
      <c r="R245" s="56"/>
      <c r="S245" s="54"/>
      <c r="T245" s="54"/>
      <c r="U245" s="54"/>
    </row>
    <row r="246" ht="12.75" customHeight="1">
      <c r="A246" s="54"/>
      <c r="B246" s="54"/>
      <c r="C246" s="54"/>
      <c r="D246" s="54"/>
      <c r="E246" s="54"/>
      <c r="F246" s="54"/>
      <c r="G246" s="54"/>
      <c r="H246" s="54"/>
      <c r="I246" s="54"/>
      <c r="J246" s="54"/>
      <c r="K246" s="54"/>
      <c r="L246" s="54"/>
      <c r="M246" s="55"/>
      <c r="N246" s="55"/>
      <c r="O246" s="54"/>
      <c r="P246" s="57"/>
      <c r="Q246" s="54"/>
      <c r="R246" s="56"/>
      <c r="S246" s="54"/>
      <c r="T246" s="54"/>
      <c r="U246" s="54"/>
    </row>
    <row r="247" ht="12.75" customHeight="1">
      <c r="A247" s="54"/>
      <c r="B247" s="54"/>
      <c r="C247" s="54"/>
      <c r="D247" s="54"/>
      <c r="E247" s="54"/>
      <c r="F247" s="54"/>
      <c r="G247" s="54"/>
      <c r="H247" s="54"/>
      <c r="I247" s="54"/>
      <c r="J247" s="54"/>
      <c r="K247" s="54"/>
      <c r="L247" s="54"/>
      <c r="M247" s="55"/>
      <c r="N247" s="55"/>
      <c r="O247" s="54"/>
      <c r="P247" s="57"/>
      <c r="Q247" s="54"/>
      <c r="R247" s="56"/>
      <c r="S247" s="54"/>
      <c r="T247" s="54"/>
      <c r="U247" s="54"/>
    </row>
    <row r="248" ht="12.75" customHeight="1">
      <c r="A248" s="54"/>
      <c r="B248" s="54"/>
      <c r="C248" s="54"/>
      <c r="D248" s="54"/>
      <c r="E248" s="54"/>
      <c r="F248" s="54"/>
      <c r="G248" s="54"/>
      <c r="H248" s="54"/>
      <c r="I248" s="54"/>
      <c r="J248" s="54"/>
      <c r="K248" s="54"/>
      <c r="L248" s="54"/>
      <c r="M248" s="55"/>
      <c r="N248" s="55"/>
      <c r="O248" s="54"/>
      <c r="P248" s="57"/>
      <c r="Q248" s="54"/>
      <c r="R248" s="56"/>
      <c r="S248" s="54"/>
      <c r="T248" s="54"/>
      <c r="U248" s="54"/>
    </row>
    <row r="249" ht="12.75" customHeight="1">
      <c r="A249" s="54"/>
      <c r="B249" s="54"/>
      <c r="C249" s="54"/>
      <c r="D249" s="54"/>
      <c r="E249" s="54"/>
      <c r="F249" s="54"/>
      <c r="G249" s="54"/>
      <c r="H249" s="54"/>
      <c r="I249" s="54"/>
      <c r="J249" s="54"/>
      <c r="K249" s="54"/>
      <c r="L249" s="54"/>
      <c r="M249" s="55"/>
      <c r="N249" s="55"/>
      <c r="O249" s="54"/>
      <c r="P249" s="57"/>
      <c r="Q249" s="54"/>
      <c r="R249" s="56"/>
      <c r="S249" s="54"/>
      <c r="T249" s="54"/>
      <c r="U249" s="54"/>
    </row>
    <row r="250" ht="12.75" customHeight="1">
      <c r="A250" s="54"/>
      <c r="B250" s="54"/>
      <c r="C250" s="54"/>
      <c r="D250" s="54"/>
      <c r="E250" s="54"/>
      <c r="F250" s="54"/>
      <c r="G250" s="54"/>
      <c r="H250" s="54"/>
      <c r="I250" s="54"/>
      <c r="J250" s="54"/>
      <c r="K250" s="54"/>
      <c r="L250" s="54"/>
      <c r="M250" s="55"/>
      <c r="N250" s="55"/>
      <c r="O250" s="54"/>
      <c r="P250" s="57"/>
      <c r="Q250" s="54"/>
      <c r="R250" s="56"/>
      <c r="S250" s="54"/>
      <c r="T250" s="54"/>
      <c r="U250" s="54"/>
    </row>
    <row r="251" ht="12.75" customHeight="1">
      <c r="A251" s="54"/>
      <c r="B251" s="54"/>
      <c r="C251" s="54"/>
      <c r="D251" s="54"/>
      <c r="E251" s="54"/>
      <c r="F251" s="54"/>
      <c r="G251" s="54"/>
      <c r="H251" s="54"/>
      <c r="I251" s="54"/>
      <c r="J251" s="54"/>
      <c r="K251" s="54"/>
      <c r="L251" s="54"/>
      <c r="M251" s="55"/>
      <c r="N251" s="55"/>
      <c r="O251" s="54"/>
      <c r="P251" s="57"/>
      <c r="Q251" s="54"/>
      <c r="R251" s="56"/>
      <c r="S251" s="54"/>
      <c r="T251" s="54"/>
      <c r="U251" s="54"/>
    </row>
    <row r="252" ht="12.75" customHeight="1">
      <c r="A252" s="54"/>
      <c r="B252" s="54"/>
      <c r="C252" s="54"/>
      <c r="D252" s="54"/>
      <c r="E252" s="54"/>
      <c r="F252" s="54"/>
      <c r="G252" s="54"/>
      <c r="H252" s="54"/>
      <c r="I252" s="54"/>
      <c r="J252" s="54"/>
      <c r="K252" s="54"/>
      <c r="L252" s="54"/>
      <c r="M252" s="55"/>
      <c r="N252" s="55"/>
      <c r="O252" s="54"/>
      <c r="P252" s="57"/>
      <c r="Q252" s="54"/>
      <c r="R252" s="56"/>
      <c r="S252" s="54"/>
      <c r="T252" s="54"/>
      <c r="U252" s="54"/>
    </row>
    <row r="253" ht="12.75" customHeight="1">
      <c r="A253" s="54"/>
      <c r="B253" s="54"/>
      <c r="C253" s="54"/>
      <c r="D253" s="54"/>
      <c r="E253" s="54"/>
      <c r="F253" s="54"/>
      <c r="G253" s="54"/>
      <c r="H253" s="54"/>
      <c r="I253" s="54"/>
      <c r="J253" s="54"/>
      <c r="K253" s="54"/>
      <c r="L253" s="54"/>
      <c r="M253" s="55"/>
      <c r="N253" s="55"/>
      <c r="O253" s="54"/>
      <c r="P253" s="57"/>
      <c r="Q253" s="54"/>
      <c r="R253" s="56"/>
      <c r="S253" s="54"/>
      <c r="T253" s="54"/>
      <c r="U253" s="54"/>
    </row>
    <row r="254" ht="12.75" customHeight="1">
      <c r="A254" s="54"/>
      <c r="B254" s="54"/>
      <c r="C254" s="54"/>
      <c r="D254" s="54"/>
      <c r="E254" s="54"/>
      <c r="F254" s="54"/>
      <c r="G254" s="54"/>
      <c r="H254" s="54"/>
      <c r="I254" s="54"/>
      <c r="J254" s="54"/>
      <c r="K254" s="54"/>
      <c r="L254" s="54"/>
      <c r="M254" s="55"/>
      <c r="N254" s="55"/>
      <c r="O254" s="54"/>
      <c r="P254" s="57"/>
      <c r="Q254" s="54"/>
      <c r="R254" s="56"/>
      <c r="S254" s="54"/>
      <c r="T254" s="54"/>
      <c r="U254" s="54"/>
    </row>
    <row r="255" ht="12.75" customHeight="1">
      <c r="A255" s="54"/>
      <c r="B255" s="54"/>
      <c r="C255" s="54"/>
      <c r="D255" s="54"/>
      <c r="E255" s="54"/>
      <c r="F255" s="54"/>
      <c r="G255" s="54"/>
      <c r="H255" s="54"/>
      <c r="I255" s="54"/>
      <c r="J255" s="54"/>
      <c r="K255" s="54"/>
      <c r="L255" s="54"/>
      <c r="M255" s="55"/>
      <c r="N255" s="55"/>
      <c r="O255" s="54"/>
      <c r="P255" s="57"/>
      <c r="Q255" s="54"/>
      <c r="R255" s="56"/>
      <c r="S255" s="54"/>
      <c r="T255" s="54"/>
      <c r="U255" s="54"/>
    </row>
    <row r="256" ht="12.75" customHeight="1">
      <c r="A256" s="54"/>
      <c r="B256" s="54"/>
      <c r="C256" s="54"/>
      <c r="D256" s="54"/>
      <c r="E256" s="54"/>
      <c r="F256" s="54"/>
      <c r="G256" s="54"/>
      <c r="H256" s="54"/>
      <c r="I256" s="54"/>
      <c r="J256" s="54"/>
      <c r="K256" s="54"/>
      <c r="L256" s="54"/>
      <c r="M256" s="55"/>
      <c r="N256" s="55"/>
      <c r="O256" s="54"/>
      <c r="P256" s="57"/>
      <c r="Q256" s="54"/>
      <c r="R256" s="56"/>
      <c r="S256" s="54"/>
      <c r="T256" s="54"/>
      <c r="U256" s="54"/>
    </row>
    <row r="257" ht="12.75" customHeight="1">
      <c r="A257" s="54"/>
      <c r="B257" s="54"/>
      <c r="C257" s="54"/>
      <c r="D257" s="54"/>
      <c r="E257" s="54"/>
      <c r="F257" s="54"/>
      <c r="G257" s="54"/>
      <c r="H257" s="54"/>
      <c r="I257" s="54"/>
      <c r="J257" s="54"/>
      <c r="K257" s="54"/>
      <c r="L257" s="54"/>
      <c r="M257" s="55"/>
      <c r="N257" s="55"/>
      <c r="O257" s="54"/>
      <c r="P257" s="57"/>
      <c r="Q257" s="54"/>
      <c r="R257" s="56"/>
      <c r="S257" s="54"/>
      <c r="T257" s="54"/>
      <c r="U257" s="54"/>
    </row>
    <row r="258" ht="12.75" customHeight="1">
      <c r="A258" s="54"/>
      <c r="B258" s="54"/>
      <c r="C258" s="54"/>
      <c r="D258" s="54"/>
      <c r="E258" s="54"/>
      <c r="F258" s="54"/>
      <c r="G258" s="54"/>
      <c r="H258" s="54"/>
      <c r="I258" s="54"/>
      <c r="J258" s="54"/>
      <c r="K258" s="54"/>
      <c r="L258" s="54"/>
      <c r="M258" s="55"/>
      <c r="N258" s="55"/>
      <c r="O258" s="54"/>
      <c r="P258" s="57"/>
      <c r="Q258" s="54"/>
      <c r="R258" s="56"/>
      <c r="S258" s="54"/>
      <c r="T258" s="54"/>
      <c r="U258" s="54"/>
    </row>
    <row r="259" ht="12.75" customHeight="1">
      <c r="A259" s="54"/>
      <c r="B259" s="54"/>
      <c r="C259" s="54"/>
      <c r="D259" s="54"/>
      <c r="E259" s="54"/>
      <c r="F259" s="54"/>
      <c r="G259" s="54"/>
      <c r="H259" s="54"/>
      <c r="I259" s="54"/>
      <c r="J259" s="54"/>
      <c r="K259" s="54"/>
      <c r="L259" s="54"/>
      <c r="M259" s="55"/>
      <c r="N259" s="55"/>
      <c r="O259" s="54"/>
      <c r="P259" s="57"/>
      <c r="Q259" s="54"/>
      <c r="R259" s="56"/>
      <c r="S259" s="54"/>
      <c r="T259" s="54"/>
      <c r="U259" s="54"/>
    </row>
    <row r="260" ht="12.75" customHeight="1">
      <c r="A260" s="54"/>
      <c r="B260" s="54"/>
      <c r="C260" s="54"/>
      <c r="D260" s="54"/>
      <c r="E260" s="54"/>
      <c r="F260" s="54"/>
      <c r="G260" s="54"/>
      <c r="H260" s="54"/>
      <c r="I260" s="54"/>
      <c r="J260" s="54"/>
      <c r="K260" s="54"/>
      <c r="L260" s="54"/>
      <c r="M260" s="55"/>
      <c r="N260" s="55"/>
      <c r="O260" s="54"/>
      <c r="P260" s="57"/>
      <c r="Q260" s="54"/>
      <c r="R260" s="56"/>
      <c r="S260" s="54"/>
      <c r="T260" s="54"/>
      <c r="U260" s="54"/>
    </row>
    <row r="261" ht="12.75" customHeight="1">
      <c r="A261" s="54"/>
      <c r="B261" s="54"/>
      <c r="C261" s="54"/>
      <c r="D261" s="54"/>
      <c r="E261" s="54"/>
      <c r="F261" s="54"/>
      <c r="G261" s="54"/>
      <c r="H261" s="54"/>
      <c r="I261" s="54"/>
      <c r="J261" s="54"/>
      <c r="K261" s="54"/>
      <c r="L261" s="54"/>
      <c r="M261" s="55"/>
      <c r="N261" s="55"/>
      <c r="O261" s="54"/>
      <c r="P261" s="57"/>
      <c r="Q261" s="54"/>
      <c r="R261" s="56"/>
      <c r="S261" s="54"/>
      <c r="T261" s="54"/>
      <c r="U261" s="54"/>
    </row>
    <row r="262" ht="12.75" customHeight="1">
      <c r="A262" s="54"/>
      <c r="B262" s="54"/>
      <c r="C262" s="54"/>
      <c r="D262" s="54"/>
      <c r="E262" s="54"/>
      <c r="F262" s="54"/>
      <c r="G262" s="54"/>
      <c r="H262" s="54"/>
      <c r="I262" s="54"/>
      <c r="J262" s="54"/>
      <c r="K262" s="54"/>
      <c r="L262" s="54"/>
      <c r="M262" s="55"/>
      <c r="N262" s="55"/>
      <c r="O262" s="54"/>
      <c r="P262" s="57"/>
      <c r="Q262" s="54"/>
      <c r="R262" s="56"/>
      <c r="S262" s="54"/>
      <c r="T262" s="54"/>
      <c r="U262" s="54"/>
    </row>
    <row r="263" ht="12.75" customHeight="1">
      <c r="A263" s="54"/>
      <c r="B263" s="54"/>
      <c r="C263" s="54"/>
      <c r="D263" s="54"/>
      <c r="E263" s="54"/>
      <c r="F263" s="54"/>
      <c r="G263" s="54"/>
      <c r="H263" s="54"/>
      <c r="I263" s="54"/>
      <c r="J263" s="54"/>
      <c r="K263" s="54"/>
      <c r="L263" s="54"/>
      <c r="M263" s="55"/>
      <c r="N263" s="55"/>
      <c r="O263" s="54"/>
      <c r="P263" s="57"/>
      <c r="Q263" s="54"/>
      <c r="R263" s="56"/>
      <c r="S263" s="54"/>
      <c r="T263" s="54"/>
      <c r="U263" s="54"/>
    </row>
    <row r="264" ht="12.75" customHeight="1">
      <c r="A264" s="54"/>
      <c r="B264" s="54"/>
      <c r="C264" s="54"/>
      <c r="D264" s="54"/>
      <c r="E264" s="54"/>
      <c r="F264" s="54"/>
      <c r="G264" s="54"/>
      <c r="H264" s="54"/>
      <c r="I264" s="54"/>
      <c r="J264" s="54"/>
      <c r="K264" s="54"/>
      <c r="L264" s="54"/>
      <c r="M264" s="55"/>
      <c r="N264" s="55"/>
      <c r="O264" s="54"/>
      <c r="P264" s="57"/>
      <c r="Q264" s="54"/>
      <c r="R264" s="56"/>
      <c r="S264" s="54"/>
      <c r="T264" s="54"/>
      <c r="U264" s="54"/>
    </row>
    <row r="265" ht="12.75" customHeight="1">
      <c r="A265" s="54"/>
      <c r="B265" s="54"/>
      <c r="C265" s="54"/>
      <c r="D265" s="54"/>
      <c r="E265" s="54"/>
      <c r="F265" s="54"/>
      <c r="G265" s="54"/>
      <c r="H265" s="54"/>
      <c r="I265" s="54"/>
      <c r="J265" s="54"/>
      <c r="K265" s="54"/>
      <c r="L265" s="54"/>
      <c r="M265" s="55"/>
      <c r="N265" s="55"/>
      <c r="O265" s="54"/>
      <c r="P265" s="57"/>
      <c r="Q265" s="54"/>
      <c r="R265" s="56"/>
      <c r="S265" s="54"/>
      <c r="T265" s="54"/>
      <c r="U265" s="54"/>
    </row>
    <row r="266" ht="12.75" customHeight="1">
      <c r="A266" s="54"/>
      <c r="B266" s="54"/>
      <c r="C266" s="54"/>
      <c r="D266" s="54"/>
      <c r="E266" s="54"/>
      <c r="F266" s="54"/>
      <c r="G266" s="54"/>
      <c r="H266" s="54"/>
      <c r="I266" s="54"/>
      <c r="J266" s="54"/>
      <c r="K266" s="54"/>
      <c r="L266" s="54"/>
      <c r="M266" s="55"/>
      <c r="N266" s="55"/>
      <c r="O266" s="54"/>
      <c r="P266" s="57"/>
      <c r="Q266" s="54"/>
      <c r="R266" s="56"/>
      <c r="S266" s="54"/>
      <c r="T266" s="54"/>
      <c r="U266" s="54"/>
    </row>
    <row r="267" ht="12.75" customHeight="1">
      <c r="A267" s="54"/>
      <c r="B267" s="54"/>
      <c r="C267" s="54"/>
      <c r="D267" s="54"/>
      <c r="E267" s="54"/>
      <c r="F267" s="54"/>
      <c r="G267" s="54"/>
      <c r="H267" s="54"/>
      <c r="I267" s="54"/>
      <c r="J267" s="54"/>
      <c r="K267" s="54"/>
      <c r="L267" s="54"/>
      <c r="M267" s="55"/>
      <c r="N267" s="55"/>
      <c r="O267" s="54"/>
      <c r="P267" s="57"/>
      <c r="Q267" s="54"/>
      <c r="R267" s="56"/>
      <c r="S267" s="54"/>
      <c r="T267" s="54"/>
      <c r="U267" s="54"/>
    </row>
    <row r="268" ht="12.75" customHeight="1">
      <c r="A268" s="54"/>
      <c r="B268" s="54"/>
      <c r="C268" s="54"/>
      <c r="D268" s="54"/>
      <c r="E268" s="54"/>
      <c r="F268" s="54"/>
      <c r="G268" s="54"/>
      <c r="H268" s="54"/>
      <c r="I268" s="54"/>
      <c r="J268" s="54"/>
      <c r="K268" s="54"/>
      <c r="L268" s="54"/>
      <c r="M268" s="55"/>
      <c r="N268" s="55"/>
      <c r="O268" s="54"/>
      <c r="P268" s="57"/>
      <c r="Q268" s="54"/>
      <c r="R268" s="56"/>
      <c r="S268" s="54"/>
      <c r="T268" s="54"/>
      <c r="U268" s="54"/>
    </row>
    <row r="269" ht="12.75" customHeight="1">
      <c r="A269" s="54"/>
      <c r="B269" s="54"/>
      <c r="C269" s="54"/>
      <c r="D269" s="54"/>
      <c r="E269" s="54"/>
      <c r="F269" s="54"/>
      <c r="G269" s="54"/>
      <c r="H269" s="54"/>
      <c r="I269" s="54"/>
      <c r="J269" s="54"/>
      <c r="K269" s="54"/>
      <c r="L269" s="54"/>
      <c r="M269" s="55"/>
      <c r="N269" s="55"/>
      <c r="O269" s="54"/>
      <c r="P269" s="57"/>
      <c r="Q269" s="54"/>
      <c r="R269" s="56"/>
      <c r="S269" s="54"/>
      <c r="T269" s="54"/>
      <c r="U269" s="54"/>
    </row>
    <row r="270" ht="12.75" customHeight="1">
      <c r="A270" s="54"/>
      <c r="B270" s="54"/>
      <c r="C270" s="54"/>
      <c r="D270" s="54"/>
      <c r="E270" s="54"/>
      <c r="F270" s="54"/>
      <c r="G270" s="54"/>
      <c r="H270" s="54"/>
      <c r="I270" s="54"/>
      <c r="J270" s="54"/>
      <c r="K270" s="54"/>
      <c r="L270" s="54"/>
      <c r="M270" s="55"/>
      <c r="N270" s="55"/>
      <c r="O270" s="54"/>
      <c r="P270" s="57"/>
      <c r="Q270" s="54"/>
      <c r="R270" s="56"/>
      <c r="S270" s="54"/>
      <c r="T270" s="54"/>
      <c r="U270" s="54"/>
    </row>
    <row r="271" ht="12.75" customHeight="1">
      <c r="A271" s="54"/>
      <c r="B271" s="54"/>
      <c r="C271" s="54"/>
      <c r="D271" s="54"/>
      <c r="E271" s="54"/>
      <c r="F271" s="54"/>
      <c r="G271" s="54"/>
      <c r="H271" s="54"/>
      <c r="I271" s="54"/>
      <c r="J271" s="54"/>
      <c r="K271" s="54"/>
      <c r="L271" s="54"/>
      <c r="M271" s="55"/>
      <c r="N271" s="55"/>
      <c r="O271" s="54"/>
      <c r="P271" s="57"/>
      <c r="Q271" s="54"/>
      <c r="R271" s="56"/>
      <c r="S271" s="54"/>
      <c r="T271" s="54"/>
      <c r="U271" s="54"/>
    </row>
    <row r="272" ht="12.75" customHeight="1">
      <c r="A272" s="54"/>
      <c r="B272" s="54"/>
      <c r="C272" s="54"/>
      <c r="D272" s="54"/>
      <c r="E272" s="54"/>
      <c r="F272" s="54"/>
      <c r="G272" s="54"/>
      <c r="H272" s="54"/>
      <c r="I272" s="54"/>
      <c r="J272" s="54"/>
      <c r="K272" s="54"/>
      <c r="L272" s="54"/>
      <c r="M272" s="55"/>
      <c r="N272" s="55"/>
      <c r="O272" s="54"/>
      <c r="P272" s="57"/>
      <c r="Q272" s="54"/>
      <c r="R272" s="56"/>
      <c r="S272" s="54"/>
      <c r="T272" s="54"/>
      <c r="U272" s="54"/>
    </row>
    <row r="273" ht="12.75" customHeight="1">
      <c r="A273" s="54"/>
      <c r="B273" s="54"/>
      <c r="C273" s="54"/>
      <c r="D273" s="54"/>
      <c r="E273" s="54"/>
      <c r="F273" s="54"/>
      <c r="G273" s="54"/>
      <c r="H273" s="54"/>
      <c r="I273" s="54"/>
      <c r="J273" s="54"/>
      <c r="K273" s="54"/>
      <c r="L273" s="54"/>
      <c r="M273" s="55"/>
      <c r="N273" s="55"/>
      <c r="O273" s="54"/>
      <c r="P273" s="57"/>
      <c r="Q273" s="54"/>
      <c r="R273" s="56"/>
      <c r="S273" s="54"/>
      <c r="T273" s="54"/>
      <c r="U273" s="54"/>
    </row>
    <row r="274" ht="12.75" customHeight="1">
      <c r="A274" s="54"/>
      <c r="B274" s="54"/>
      <c r="C274" s="54"/>
      <c r="D274" s="54"/>
      <c r="E274" s="54"/>
      <c r="F274" s="54"/>
      <c r="G274" s="54"/>
      <c r="H274" s="54"/>
      <c r="I274" s="54"/>
      <c r="J274" s="54"/>
      <c r="K274" s="54"/>
      <c r="L274" s="54"/>
      <c r="M274" s="55"/>
      <c r="N274" s="55"/>
      <c r="O274" s="54"/>
      <c r="P274" s="57"/>
      <c r="Q274" s="54"/>
      <c r="R274" s="56"/>
      <c r="S274" s="54"/>
      <c r="T274" s="54"/>
      <c r="U274" s="54"/>
    </row>
    <row r="275" ht="12.75" customHeight="1">
      <c r="A275" s="54"/>
      <c r="B275" s="54"/>
      <c r="C275" s="54"/>
      <c r="D275" s="54"/>
      <c r="E275" s="54"/>
      <c r="F275" s="54"/>
      <c r="G275" s="54"/>
      <c r="H275" s="54"/>
      <c r="I275" s="54"/>
      <c r="J275" s="54"/>
      <c r="K275" s="54"/>
      <c r="L275" s="54"/>
      <c r="M275" s="55"/>
      <c r="N275" s="55"/>
      <c r="O275" s="54"/>
      <c r="P275" s="57"/>
      <c r="Q275" s="54"/>
      <c r="R275" s="56"/>
      <c r="S275" s="54"/>
      <c r="T275" s="54"/>
      <c r="U275" s="54"/>
    </row>
    <row r="276" ht="12.75" customHeight="1">
      <c r="A276" s="54"/>
      <c r="B276" s="54"/>
      <c r="C276" s="54"/>
      <c r="D276" s="54"/>
      <c r="E276" s="54"/>
      <c r="F276" s="54"/>
      <c r="G276" s="54"/>
      <c r="H276" s="54"/>
      <c r="I276" s="54"/>
      <c r="J276" s="54"/>
      <c r="K276" s="54"/>
      <c r="L276" s="54"/>
      <c r="M276" s="55"/>
      <c r="N276" s="55"/>
      <c r="O276" s="54"/>
      <c r="P276" s="57"/>
      <c r="Q276" s="54"/>
      <c r="R276" s="56"/>
      <c r="S276" s="54"/>
      <c r="T276" s="54"/>
      <c r="U276" s="54"/>
    </row>
    <row r="277" ht="12.75" customHeight="1">
      <c r="A277" s="54"/>
      <c r="B277" s="54"/>
      <c r="C277" s="54"/>
      <c r="D277" s="54"/>
      <c r="E277" s="54"/>
      <c r="F277" s="54"/>
      <c r="G277" s="54"/>
      <c r="H277" s="54"/>
      <c r="I277" s="54"/>
      <c r="J277" s="54"/>
      <c r="K277" s="54"/>
      <c r="L277" s="54"/>
      <c r="M277" s="55"/>
      <c r="N277" s="55"/>
      <c r="O277" s="54"/>
      <c r="P277" s="57"/>
      <c r="Q277" s="54"/>
      <c r="R277" s="56"/>
      <c r="S277" s="54"/>
      <c r="T277" s="54"/>
      <c r="U277" s="54"/>
    </row>
    <row r="278" ht="12.75" customHeight="1">
      <c r="A278" s="54"/>
      <c r="B278" s="54"/>
      <c r="C278" s="54"/>
      <c r="D278" s="54"/>
      <c r="E278" s="54"/>
      <c r="F278" s="54"/>
      <c r="G278" s="54"/>
      <c r="H278" s="54"/>
      <c r="I278" s="54"/>
      <c r="J278" s="54"/>
      <c r="K278" s="54"/>
      <c r="L278" s="54"/>
      <c r="M278" s="55"/>
      <c r="N278" s="55"/>
      <c r="O278" s="54"/>
      <c r="P278" s="57"/>
      <c r="Q278" s="54"/>
      <c r="R278" s="56"/>
      <c r="S278" s="54"/>
      <c r="T278" s="54"/>
      <c r="U278" s="54"/>
    </row>
    <row r="279" ht="12.75" customHeight="1">
      <c r="A279" s="54"/>
      <c r="B279" s="54"/>
      <c r="C279" s="54"/>
      <c r="D279" s="54"/>
      <c r="E279" s="54"/>
      <c r="F279" s="54"/>
      <c r="G279" s="54"/>
      <c r="H279" s="54"/>
      <c r="I279" s="54"/>
      <c r="J279" s="54"/>
      <c r="K279" s="54"/>
      <c r="L279" s="54"/>
      <c r="M279" s="55"/>
      <c r="N279" s="55"/>
      <c r="O279" s="54"/>
      <c r="P279" s="57"/>
      <c r="Q279" s="54"/>
      <c r="R279" s="56"/>
      <c r="S279" s="54"/>
      <c r="T279" s="54"/>
      <c r="U279" s="54"/>
    </row>
    <row r="280" ht="12.75" customHeight="1">
      <c r="A280" s="54"/>
      <c r="B280" s="54"/>
      <c r="C280" s="54"/>
      <c r="D280" s="54"/>
      <c r="E280" s="54"/>
      <c r="F280" s="54"/>
      <c r="G280" s="54"/>
      <c r="H280" s="54"/>
      <c r="I280" s="54"/>
      <c r="J280" s="54"/>
      <c r="K280" s="54"/>
      <c r="L280" s="54"/>
      <c r="M280" s="55"/>
      <c r="N280" s="55"/>
      <c r="O280" s="54"/>
      <c r="P280" s="57"/>
      <c r="Q280" s="54"/>
      <c r="R280" s="56"/>
      <c r="S280" s="54"/>
      <c r="T280" s="54"/>
      <c r="U280" s="54"/>
    </row>
    <row r="281" ht="12.75" customHeight="1">
      <c r="A281" s="54"/>
      <c r="B281" s="54"/>
      <c r="C281" s="54"/>
      <c r="D281" s="54"/>
      <c r="E281" s="54"/>
      <c r="F281" s="54"/>
      <c r="G281" s="54"/>
      <c r="H281" s="54"/>
      <c r="I281" s="54"/>
      <c r="J281" s="54"/>
      <c r="K281" s="54"/>
      <c r="L281" s="54"/>
      <c r="M281" s="55"/>
      <c r="N281" s="55"/>
      <c r="O281" s="54"/>
      <c r="P281" s="57"/>
      <c r="Q281" s="54"/>
      <c r="R281" s="56"/>
      <c r="S281" s="54"/>
      <c r="T281" s="54"/>
      <c r="U281" s="54"/>
    </row>
    <row r="282" ht="12.75" customHeight="1">
      <c r="A282" s="54"/>
      <c r="B282" s="54"/>
      <c r="C282" s="54"/>
      <c r="D282" s="54"/>
      <c r="E282" s="54"/>
      <c r="F282" s="54"/>
      <c r="G282" s="54"/>
      <c r="H282" s="54"/>
      <c r="I282" s="54"/>
      <c r="J282" s="54"/>
      <c r="K282" s="54"/>
      <c r="L282" s="54"/>
      <c r="M282" s="55"/>
      <c r="N282" s="55"/>
      <c r="O282" s="54"/>
      <c r="P282" s="57"/>
      <c r="Q282" s="54"/>
      <c r="R282" s="56"/>
      <c r="S282" s="54"/>
      <c r="T282" s="54"/>
      <c r="U282" s="54"/>
    </row>
    <row r="283" ht="12.75" customHeight="1">
      <c r="A283" s="54"/>
      <c r="B283" s="54"/>
      <c r="C283" s="54"/>
      <c r="D283" s="54"/>
      <c r="E283" s="54"/>
      <c r="F283" s="54"/>
      <c r="G283" s="54"/>
      <c r="H283" s="54"/>
      <c r="I283" s="54"/>
      <c r="J283" s="54"/>
      <c r="K283" s="54"/>
      <c r="L283" s="54"/>
      <c r="M283" s="55"/>
      <c r="N283" s="55"/>
      <c r="O283" s="54"/>
      <c r="P283" s="57"/>
      <c r="Q283" s="54"/>
      <c r="R283" s="56"/>
      <c r="S283" s="54"/>
      <c r="T283" s="54"/>
      <c r="U283" s="54"/>
    </row>
    <row r="284" ht="12.75" customHeight="1">
      <c r="A284" s="54"/>
      <c r="B284" s="54"/>
      <c r="C284" s="54"/>
      <c r="D284" s="54"/>
      <c r="E284" s="54"/>
      <c r="F284" s="54"/>
      <c r="G284" s="54"/>
      <c r="H284" s="54"/>
      <c r="I284" s="54"/>
      <c r="J284" s="54"/>
      <c r="K284" s="54"/>
      <c r="L284" s="54"/>
      <c r="M284" s="55"/>
      <c r="N284" s="55"/>
      <c r="O284" s="54"/>
      <c r="P284" s="57"/>
      <c r="Q284" s="54"/>
      <c r="R284" s="56"/>
      <c r="S284" s="54"/>
      <c r="T284" s="54"/>
      <c r="U284" s="54"/>
    </row>
    <row r="285" ht="12.75" customHeight="1">
      <c r="A285" s="54"/>
      <c r="B285" s="54"/>
      <c r="C285" s="54"/>
      <c r="D285" s="54"/>
      <c r="E285" s="54"/>
      <c r="F285" s="54"/>
      <c r="G285" s="54"/>
      <c r="H285" s="54"/>
      <c r="I285" s="54"/>
      <c r="J285" s="54"/>
      <c r="K285" s="54"/>
      <c r="L285" s="54"/>
      <c r="M285" s="55"/>
      <c r="N285" s="55"/>
      <c r="O285" s="54"/>
      <c r="P285" s="57"/>
      <c r="Q285" s="54"/>
      <c r="R285" s="56"/>
      <c r="S285" s="54"/>
      <c r="T285" s="54"/>
      <c r="U285" s="54"/>
    </row>
    <row r="286" ht="12.75" customHeight="1">
      <c r="A286" s="54"/>
      <c r="B286" s="54"/>
      <c r="C286" s="54"/>
      <c r="D286" s="54"/>
      <c r="E286" s="54"/>
      <c r="F286" s="54"/>
      <c r="G286" s="54"/>
      <c r="H286" s="54"/>
      <c r="I286" s="54"/>
      <c r="J286" s="54"/>
      <c r="K286" s="54"/>
      <c r="L286" s="54"/>
      <c r="M286" s="55"/>
      <c r="N286" s="55"/>
      <c r="O286" s="54"/>
      <c r="P286" s="57"/>
      <c r="Q286" s="54"/>
      <c r="R286" s="56"/>
      <c r="S286" s="54"/>
      <c r="T286" s="54"/>
      <c r="U286" s="54"/>
    </row>
    <row r="287" ht="12.75" customHeight="1">
      <c r="A287" s="54"/>
      <c r="B287" s="54"/>
      <c r="C287" s="54"/>
      <c r="D287" s="54"/>
      <c r="E287" s="54"/>
      <c r="F287" s="54"/>
      <c r="G287" s="54"/>
      <c r="H287" s="54"/>
      <c r="I287" s="54"/>
      <c r="J287" s="54"/>
      <c r="K287" s="54"/>
      <c r="L287" s="54"/>
      <c r="M287" s="55"/>
      <c r="N287" s="55"/>
      <c r="O287" s="54"/>
      <c r="P287" s="57"/>
      <c r="Q287" s="54"/>
      <c r="R287" s="56"/>
      <c r="S287" s="54"/>
      <c r="T287" s="54"/>
      <c r="U287" s="54"/>
    </row>
    <row r="288" ht="12.75" customHeight="1">
      <c r="A288" s="54"/>
      <c r="B288" s="54"/>
      <c r="C288" s="54"/>
      <c r="D288" s="54"/>
      <c r="E288" s="54"/>
      <c r="F288" s="54"/>
      <c r="G288" s="54"/>
      <c r="H288" s="54"/>
      <c r="I288" s="54"/>
      <c r="J288" s="54"/>
      <c r="K288" s="54"/>
      <c r="L288" s="54"/>
      <c r="M288" s="55"/>
      <c r="N288" s="55"/>
      <c r="O288" s="54"/>
      <c r="P288" s="57"/>
      <c r="Q288" s="54"/>
      <c r="R288" s="56"/>
      <c r="S288" s="54"/>
      <c r="T288" s="54"/>
      <c r="U288" s="54"/>
    </row>
    <row r="289" ht="12.75" customHeight="1">
      <c r="A289" s="54"/>
      <c r="B289" s="54"/>
      <c r="C289" s="54"/>
      <c r="D289" s="54"/>
      <c r="E289" s="54"/>
      <c r="F289" s="54"/>
      <c r="G289" s="54"/>
      <c r="H289" s="54"/>
      <c r="I289" s="54"/>
      <c r="J289" s="54"/>
      <c r="K289" s="54"/>
      <c r="L289" s="54"/>
      <c r="M289" s="55"/>
      <c r="N289" s="55"/>
      <c r="O289" s="54"/>
      <c r="P289" s="57"/>
      <c r="Q289" s="54"/>
      <c r="R289" s="56"/>
      <c r="S289" s="54"/>
      <c r="T289" s="54"/>
      <c r="U289" s="54"/>
    </row>
    <row r="290" ht="12.75" customHeight="1">
      <c r="A290" s="54"/>
      <c r="B290" s="54"/>
      <c r="C290" s="54"/>
      <c r="D290" s="54"/>
      <c r="E290" s="54"/>
      <c r="F290" s="54"/>
      <c r="G290" s="54"/>
      <c r="H290" s="54"/>
      <c r="I290" s="54"/>
      <c r="J290" s="54"/>
      <c r="K290" s="54"/>
      <c r="L290" s="54"/>
      <c r="M290" s="55"/>
      <c r="N290" s="55"/>
      <c r="O290" s="54"/>
      <c r="P290" s="57"/>
      <c r="Q290" s="54"/>
      <c r="R290" s="56"/>
      <c r="S290" s="54"/>
      <c r="T290" s="54"/>
      <c r="U290" s="54"/>
    </row>
    <row r="291" ht="12.75" customHeight="1">
      <c r="A291" s="54"/>
      <c r="B291" s="54"/>
      <c r="C291" s="54"/>
      <c r="D291" s="54"/>
      <c r="E291" s="54"/>
      <c r="F291" s="54"/>
      <c r="G291" s="54"/>
      <c r="H291" s="54"/>
      <c r="I291" s="54"/>
      <c r="J291" s="54"/>
      <c r="K291" s="54"/>
      <c r="L291" s="54"/>
      <c r="M291" s="55"/>
      <c r="N291" s="55"/>
      <c r="O291" s="54"/>
      <c r="P291" s="57"/>
      <c r="Q291" s="54"/>
      <c r="R291" s="56"/>
      <c r="S291" s="54"/>
      <c r="T291" s="54"/>
      <c r="U291" s="54"/>
    </row>
    <row r="292" ht="12.75" customHeight="1">
      <c r="A292" s="54"/>
      <c r="B292" s="54"/>
      <c r="C292" s="54"/>
      <c r="D292" s="54"/>
      <c r="E292" s="54"/>
      <c r="F292" s="54"/>
      <c r="G292" s="54"/>
      <c r="H292" s="54"/>
      <c r="I292" s="54"/>
      <c r="J292" s="54"/>
      <c r="K292" s="54"/>
      <c r="L292" s="54"/>
      <c r="M292" s="55"/>
      <c r="N292" s="55"/>
      <c r="O292" s="54"/>
      <c r="P292" s="57"/>
      <c r="Q292" s="54"/>
      <c r="R292" s="56"/>
      <c r="S292" s="54"/>
      <c r="T292" s="54"/>
      <c r="U292" s="54"/>
    </row>
    <row r="293" ht="12.75" customHeight="1">
      <c r="A293" s="54"/>
      <c r="B293" s="54"/>
      <c r="C293" s="54"/>
      <c r="D293" s="54"/>
      <c r="E293" s="54"/>
      <c r="F293" s="54"/>
      <c r="G293" s="54"/>
      <c r="H293" s="54"/>
      <c r="I293" s="54"/>
      <c r="J293" s="54"/>
      <c r="K293" s="54"/>
      <c r="L293" s="54"/>
      <c r="M293" s="55"/>
      <c r="N293" s="55"/>
      <c r="O293" s="54"/>
      <c r="P293" s="57"/>
      <c r="Q293" s="54"/>
      <c r="R293" s="56"/>
      <c r="S293" s="54"/>
      <c r="T293" s="54"/>
      <c r="U293" s="54"/>
    </row>
    <row r="294" ht="12.75" customHeight="1">
      <c r="A294" s="54"/>
      <c r="B294" s="54"/>
      <c r="C294" s="54"/>
      <c r="D294" s="54"/>
      <c r="E294" s="54"/>
      <c r="F294" s="54"/>
      <c r="G294" s="54"/>
      <c r="H294" s="54"/>
      <c r="I294" s="54"/>
      <c r="J294" s="54"/>
      <c r="K294" s="54"/>
      <c r="L294" s="54"/>
      <c r="M294" s="55"/>
      <c r="N294" s="55"/>
      <c r="O294" s="54"/>
      <c r="P294" s="57"/>
      <c r="Q294" s="54"/>
      <c r="R294" s="56"/>
      <c r="S294" s="54"/>
      <c r="T294" s="54"/>
      <c r="U294" s="54"/>
    </row>
    <row r="295" ht="12.75" customHeight="1">
      <c r="A295" s="54"/>
      <c r="B295" s="54"/>
      <c r="C295" s="54"/>
      <c r="D295" s="54"/>
      <c r="E295" s="54"/>
      <c r="F295" s="54"/>
      <c r="G295" s="54"/>
      <c r="H295" s="54"/>
      <c r="I295" s="54"/>
      <c r="J295" s="54"/>
      <c r="K295" s="54"/>
      <c r="L295" s="54"/>
      <c r="M295" s="55"/>
      <c r="N295" s="55"/>
      <c r="O295" s="54"/>
      <c r="P295" s="57"/>
      <c r="Q295" s="54"/>
      <c r="R295" s="56"/>
      <c r="S295" s="54"/>
      <c r="T295" s="54"/>
      <c r="U295" s="54"/>
    </row>
    <row r="296" ht="12.75" customHeight="1">
      <c r="A296" s="54"/>
      <c r="B296" s="54"/>
      <c r="C296" s="54"/>
      <c r="D296" s="54"/>
      <c r="E296" s="54"/>
      <c r="F296" s="54"/>
      <c r="G296" s="54"/>
      <c r="H296" s="54"/>
      <c r="I296" s="54"/>
      <c r="J296" s="54"/>
      <c r="K296" s="54"/>
      <c r="L296" s="54"/>
      <c r="M296" s="55"/>
      <c r="N296" s="55"/>
      <c r="O296" s="54"/>
      <c r="P296" s="57"/>
      <c r="Q296" s="54"/>
      <c r="R296" s="56"/>
      <c r="S296" s="54"/>
      <c r="T296" s="54"/>
      <c r="U296" s="54"/>
    </row>
    <row r="297" ht="12.75" customHeight="1">
      <c r="A297" s="54"/>
      <c r="B297" s="54"/>
      <c r="C297" s="54"/>
      <c r="D297" s="54"/>
      <c r="E297" s="54"/>
      <c r="F297" s="54"/>
      <c r="G297" s="54"/>
      <c r="H297" s="54"/>
      <c r="I297" s="54"/>
      <c r="J297" s="54"/>
      <c r="K297" s="54"/>
      <c r="L297" s="54"/>
      <c r="M297" s="55"/>
      <c r="N297" s="55"/>
      <c r="O297" s="54"/>
      <c r="P297" s="57"/>
      <c r="Q297" s="54"/>
      <c r="R297" s="56"/>
      <c r="S297" s="54"/>
      <c r="T297" s="54"/>
      <c r="U297" s="54"/>
    </row>
    <row r="298" ht="12.75" customHeight="1">
      <c r="A298" s="54"/>
      <c r="B298" s="54"/>
      <c r="C298" s="54"/>
      <c r="D298" s="54"/>
      <c r="E298" s="54"/>
      <c r="F298" s="54"/>
      <c r="G298" s="54"/>
      <c r="H298" s="54"/>
      <c r="I298" s="54"/>
      <c r="J298" s="54"/>
      <c r="K298" s="54"/>
      <c r="L298" s="54"/>
      <c r="M298" s="55"/>
      <c r="N298" s="55"/>
      <c r="O298" s="54"/>
      <c r="P298" s="57"/>
      <c r="Q298" s="54"/>
      <c r="R298" s="56"/>
      <c r="S298" s="54"/>
      <c r="T298" s="54"/>
      <c r="U298" s="54"/>
    </row>
    <row r="299" ht="12.75" customHeight="1">
      <c r="A299" s="54"/>
      <c r="B299" s="54"/>
      <c r="C299" s="54"/>
      <c r="D299" s="54"/>
      <c r="E299" s="54"/>
      <c r="F299" s="54"/>
      <c r="G299" s="54"/>
      <c r="H299" s="54"/>
      <c r="I299" s="54"/>
      <c r="J299" s="54"/>
      <c r="K299" s="54"/>
      <c r="L299" s="54"/>
      <c r="M299" s="55"/>
      <c r="N299" s="55"/>
      <c r="O299" s="54"/>
      <c r="P299" s="57"/>
      <c r="Q299" s="54"/>
      <c r="R299" s="56"/>
      <c r="S299" s="54"/>
      <c r="T299" s="54"/>
      <c r="U299" s="54"/>
    </row>
    <row r="300" ht="12.75" customHeight="1">
      <c r="A300" s="54"/>
      <c r="B300" s="54"/>
      <c r="C300" s="54"/>
      <c r="D300" s="54"/>
      <c r="E300" s="54"/>
      <c r="F300" s="54"/>
      <c r="G300" s="54"/>
      <c r="H300" s="54"/>
      <c r="I300" s="54"/>
      <c r="J300" s="54"/>
      <c r="K300" s="54"/>
      <c r="L300" s="54"/>
      <c r="M300" s="55"/>
      <c r="N300" s="55"/>
      <c r="O300" s="54"/>
      <c r="P300" s="57"/>
      <c r="Q300" s="54"/>
      <c r="R300" s="56"/>
      <c r="S300" s="54"/>
      <c r="T300" s="54"/>
      <c r="U300" s="54"/>
    </row>
    <row r="301" ht="12.75" customHeight="1">
      <c r="A301" s="54"/>
      <c r="B301" s="54"/>
      <c r="C301" s="54"/>
      <c r="D301" s="54"/>
      <c r="E301" s="54"/>
      <c r="F301" s="54"/>
      <c r="G301" s="54"/>
      <c r="H301" s="54"/>
      <c r="I301" s="54"/>
      <c r="J301" s="54"/>
      <c r="K301" s="54"/>
      <c r="L301" s="54"/>
      <c r="M301" s="55"/>
      <c r="N301" s="55"/>
      <c r="O301" s="54"/>
      <c r="P301" s="57"/>
      <c r="Q301" s="54"/>
      <c r="R301" s="56"/>
      <c r="S301" s="54"/>
      <c r="T301" s="54"/>
      <c r="U301" s="54"/>
    </row>
    <row r="302" ht="12.75" customHeight="1">
      <c r="A302" s="54"/>
      <c r="B302" s="54"/>
      <c r="C302" s="54"/>
      <c r="D302" s="54"/>
      <c r="E302" s="54"/>
      <c r="F302" s="54"/>
      <c r="G302" s="54"/>
      <c r="H302" s="54"/>
      <c r="I302" s="54"/>
      <c r="J302" s="54"/>
      <c r="K302" s="54"/>
      <c r="L302" s="54"/>
      <c r="M302" s="55"/>
      <c r="N302" s="55"/>
      <c r="O302" s="54"/>
      <c r="P302" s="57"/>
      <c r="Q302" s="54"/>
      <c r="R302" s="56"/>
      <c r="S302" s="54"/>
      <c r="T302" s="54"/>
      <c r="U302" s="54"/>
    </row>
    <row r="303" ht="12.75" customHeight="1">
      <c r="A303" s="54"/>
      <c r="B303" s="54"/>
      <c r="C303" s="54"/>
      <c r="D303" s="54"/>
      <c r="E303" s="54"/>
      <c r="F303" s="54"/>
      <c r="G303" s="54"/>
      <c r="H303" s="54"/>
      <c r="I303" s="54"/>
      <c r="J303" s="54"/>
      <c r="K303" s="54"/>
      <c r="L303" s="54"/>
      <c r="M303" s="55"/>
      <c r="N303" s="55"/>
      <c r="O303" s="54"/>
      <c r="P303" s="57"/>
      <c r="Q303" s="54"/>
      <c r="R303" s="56"/>
      <c r="S303" s="54"/>
      <c r="T303" s="54"/>
      <c r="U303" s="54"/>
    </row>
    <row r="304" ht="12.75" customHeight="1">
      <c r="A304" s="54"/>
      <c r="B304" s="54"/>
      <c r="C304" s="54"/>
      <c r="D304" s="54"/>
      <c r="E304" s="54"/>
      <c r="F304" s="54"/>
      <c r="G304" s="54"/>
      <c r="H304" s="54"/>
      <c r="I304" s="54"/>
      <c r="J304" s="54"/>
      <c r="K304" s="54"/>
      <c r="L304" s="54"/>
      <c r="M304" s="55"/>
      <c r="N304" s="55"/>
      <c r="O304" s="54"/>
      <c r="P304" s="57"/>
      <c r="Q304" s="54"/>
      <c r="R304" s="56"/>
      <c r="S304" s="54"/>
      <c r="T304" s="54"/>
      <c r="U304" s="54"/>
    </row>
    <row r="305" ht="12.75" customHeight="1">
      <c r="A305" s="54"/>
      <c r="B305" s="54"/>
      <c r="C305" s="54"/>
      <c r="D305" s="54"/>
      <c r="E305" s="54"/>
      <c r="F305" s="54"/>
      <c r="G305" s="54"/>
      <c r="H305" s="54"/>
      <c r="I305" s="54"/>
      <c r="J305" s="54"/>
      <c r="K305" s="54"/>
      <c r="L305" s="54"/>
      <c r="M305" s="55"/>
      <c r="N305" s="55"/>
      <c r="O305" s="54"/>
      <c r="P305" s="57"/>
      <c r="Q305" s="54"/>
      <c r="R305" s="56"/>
      <c r="S305" s="54"/>
      <c r="T305" s="54"/>
      <c r="U305" s="54"/>
    </row>
    <row r="306" ht="12.75" customHeight="1">
      <c r="A306" s="54"/>
      <c r="B306" s="54"/>
      <c r="C306" s="54"/>
      <c r="D306" s="54"/>
      <c r="E306" s="54"/>
      <c r="F306" s="54"/>
      <c r="G306" s="54"/>
      <c r="H306" s="54"/>
      <c r="I306" s="54"/>
      <c r="J306" s="54"/>
      <c r="K306" s="54"/>
      <c r="L306" s="54"/>
      <c r="M306" s="55"/>
      <c r="N306" s="55"/>
      <c r="O306" s="54"/>
      <c r="P306" s="57"/>
      <c r="Q306" s="54"/>
      <c r="R306" s="56"/>
      <c r="S306" s="54"/>
      <c r="T306" s="54"/>
      <c r="U306" s="54"/>
    </row>
    <row r="307" ht="12.75" customHeight="1">
      <c r="A307" s="54"/>
      <c r="B307" s="54"/>
      <c r="C307" s="54"/>
      <c r="D307" s="54"/>
      <c r="E307" s="54"/>
      <c r="F307" s="54"/>
      <c r="G307" s="54"/>
      <c r="H307" s="54"/>
      <c r="I307" s="54"/>
      <c r="J307" s="54"/>
      <c r="K307" s="54"/>
      <c r="L307" s="54"/>
      <c r="M307" s="55"/>
      <c r="N307" s="55"/>
      <c r="O307" s="54"/>
      <c r="P307" s="57"/>
      <c r="Q307" s="54"/>
      <c r="R307" s="56"/>
      <c r="S307" s="54"/>
      <c r="T307" s="54"/>
      <c r="U307" s="54"/>
    </row>
    <row r="308" ht="12.75" customHeight="1">
      <c r="A308" s="54"/>
      <c r="B308" s="54"/>
      <c r="C308" s="54"/>
      <c r="D308" s="54"/>
      <c r="E308" s="54"/>
      <c r="F308" s="54"/>
      <c r="G308" s="54"/>
      <c r="H308" s="54"/>
      <c r="I308" s="54"/>
      <c r="J308" s="54"/>
      <c r="K308" s="54"/>
      <c r="L308" s="54"/>
      <c r="M308" s="55"/>
      <c r="N308" s="55"/>
      <c r="O308" s="54"/>
      <c r="P308" s="57"/>
      <c r="Q308" s="54"/>
      <c r="R308" s="56"/>
      <c r="S308" s="54"/>
      <c r="T308" s="54"/>
      <c r="U308" s="54"/>
    </row>
    <row r="309" ht="12.75" customHeight="1">
      <c r="A309" s="54"/>
      <c r="B309" s="54"/>
      <c r="C309" s="54"/>
      <c r="D309" s="54"/>
      <c r="E309" s="54"/>
      <c r="F309" s="54"/>
      <c r="G309" s="54"/>
      <c r="H309" s="54"/>
      <c r="I309" s="54"/>
      <c r="J309" s="54"/>
      <c r="K309" s="54"/>
      <c r="L309" s="54"/>
      <c r="M309" s="55"/>
      <c r="N309" s="55"/>
      <c r="O309" s="54"/>
      <c r="P309" s="57"/>
      <c r="Q309" s="54"/>
      <c r="R309" s="56"/>
      <c r="S309" s="54"/>
      <c r="T309" s="54"/>
      <c r="U309" s="54"/>
    </row>
    <row r="310" ht="12.75" customHeight="1">
      <c r="A310" s="54"/>
      <c r="B310" s="54"/>
      <c r="C310" s="54"/>
      <c r="D310" s="54"/>
      <c r="E310" s="54"/>
      <c r="F310" s="54"/>
      <c r="G310" s="54"/>
      <c r="H310" s="54"/>
      <c r="I310" s="54"/>
      <c r="J310" s="54"/>
      <c r="K310" s="54"/>
      <c r="L310" s="54"/>
      <c r="M310" s="55"/>
      <c r="N310" s="55"/>
      <c r="O310" s="54"/>
      <c r="P310" s="57"/>
      <c r="Q310" s="54"/>
      <c r="R310" s="56"/>
      <c r="S310" s="54"/>
      <c r="T310" s="54"/>
      <c r="U310" s="54"/>
    </row>
    <row r="311" ht="12.75" customHeight="1">
      <c r="A311" s="54"/>
      <c r="B311" s="54"/>
      <c r="C311" s="54"/>
      <c r="D311" s="54"/>
      <c r="E311" s="54"/>
      <c r="F311" s="54"/>
      <c r="G311" s="54"/>
      <c r="H311" s="54"/>
      <c r="I311" s="54"/>
      <c r="J311" s="54"/>
      <c r="K311" s="54"/>
      <c r="L311" s="54"/>
      <c r="M311" s="55"/>
      <c r="N311" s="55"/>
      <c r="O311" s="54"/>
      <c r="P311" s="57"/>
      <c r="Q311" s="54"/>
      <c r="R311" s="56"/>
      <c r="S311" s="54"/>
      <c r="T311" s="54"/>
      <c r="U311" s="54"/>
    </row>
    <row r="312" ht="12.75" customHeight="1">
      <c r="A312" s="54"/>
      <c r="B312" s="54"/>
      <c r="C312" s="54"/>
      <c r="D312" s="54"/>
      <c r="E312" s="54"/>
      <c r="F312" s="54"/>
      <c r="G312" s="54"/>
      <c r="H312" s="54"/>
      <c r="I312" s="54"/>
      <c r="J312" s="54"/>
      <c r="K312" s="54"/>
      <c r="L312" s="54"/>
      <c r="M312" s="55"/>
      <c r="N312" s="55"/>
      <c r="O312" s="54"/>
      <c r="P312" s="57"/>
      <c r="Q312" s="54"/>
      <c r="R312" s="56"/>
      <c r="S312" s="54"/>
      <c r="T312" s="54"/>
      <c r="U312" s="54"/>
    </row>
    <row r="313" ht="12.75" customHeight="1">
      <c r="A313" s="54"/>
      <c r="B313" s="54"/>
      <c r="C313" s="54"/>
      <c r="D313" s="54"/>
      <c r="E313" s="54"/>
      <c r="F313" s="54"/>
      <c r="G313" s="54"/>
      <c r="H313" s="54"/>
      <c r="I313" s="54"/>
      <c r="J313" s="54"/>
      <c r="K313" s="54"/>
      <c r="L313" s="54"/>
      <c r="M313" s="55"/>
      <c r="N313" s="55"/>
      <c r="O313" s="54"/>
      <c r="P313" s="57"/>
      <c r="Q313" s="54"/>
      <c r="R313" s="56"/>
      <c r="S313" s="54"/>
      <c r="T313" s="54"/>
      <c r="U313" s="54"/>
    </row>
    <row r="314" ht="12.75" customHeight="1">
      <c r="A314" s="54"/>
      <c r="B314" s="54"/>
      <c r="C314" s="54"/>
      <c r="D314" s="54"/>
      <c r="E314" s="54"/>
      <c r="F314" s="54"/>
      <c r="G314" s="54"/>
      <c r="H314" s="54"/>
      <c r="I314" s="54"/>
      <c r="J314" s="54"/>
      <c r="K314" s="54"/>
      <c r="L314" s="54"/>
      <c r="M314" s="55"/>
      <c r="N314" s="55"/>
      <c r="O314" s="54"/>
      <c r="P314" s="57"/>
      <c r="Q314" s="54"/>
      <c r="R314" s="56"/>
      <c r="S314" s="54"/>
      <c r="T314" s="54"/>
      <c r="U314" s="54"/>
    </row>
    <row r="315" ht="12.75" customHeight="1">
      <c r="A315" s="54"/>
      <c r="B315" s="54"/>
      <c r="C315" s="54"/>
      <c r="D315" s="54"/>
      <c r="E315" s="54"/>
      <c r="F315" s="54"/>
      <c r="G315" s="54"/>
      <c r="H315" s="54"/>
      <c r="I315" s="54"/>
      <c r="J315" s="54"/>
      <c r="K315" s="54"/>
      <c r="L315" s="54"/>
      <c r="M315" s="55"/>
      <c r="N315" s="55"/>
      <c r="O315" s="54"/>
      <c r="P315" s="57"/>
      <c r="Q315" s="54"/>
      <c r="R315" s="56"/>
      <c r="S315" s="54"/>
      <c r="T315" s="54"/>
      <c r="U315" s="54"/>
    </row>
    <row r="316" ht="12.75" customHeight="1">
      <c r="A316" s="54"/>
      <c r="B316" s="54"/>
      <c r="C316" s="54"/>
      <c r="D316" s="54"/>
      <c r="E316" s="54"/>
      <c r="F316" s="54"/>
      <c r="G316" s="54"/>
      <c r="H316" s="54"/>
      <c r="I316" s="54"/>
      <c r="J316" s="54"/>
      <c r="K316" s="54"/>
      <c r="L316" s="54"/>
      <c r="M316" s="55"/>
      <c r="N316" s="55"/>
      <c r="O316" s="54"/>
      <c r="P316" s="57"/>
      <c r="Q316" s="54"/>
      <c r="R316" s="56"/>
      <c r="S316" s="54"/>
      <c r="T316" s="54"/>
      <c r="U316" s="54"/>
    </row>
    <row r="317" ht="12.75" customHeight="1">
      <c r="A317" s="54"/>
      <c r="B317" s="54"/>
      <c r="C317" s="54"/>
      <c r="D317" s="54"/>
      <c r="E317" s="54"/>
      <c r="F317" s="54"/>
      <c r="G317" s="54"/>
      <c r="H317" s="54"/>
      <c r="I317" s="54"/>
      <c r="J317" s="54"/>
      <c r="K317" s="54"/>
      <c r="L317" s="54"/>
      <c r="M317" s="55"/>
      <c r="N317" s="55"/>
      <c r="O317" s="54"/>
      <c r="P317" s="57"/>
      <c r="Q317" s="54"/>
      <c r="R317" s="56"/>
      <c r="S317" s="54"/>
      <c r="T317" s="54"/>
      <c r="U317" s="54"/>
    </row>
    <row r="318" ht="12.75" customHeight="1">
      <c r="A318" s="54"/>
      <c r="B318" s="54"/>
      <c r="C318" s="54"/>
      <c r="D318" s="54"/>
      <c r="E318" s="54"/>
      <c r="F318" s="54"/>
      <c r="G318" s="54"/>
      <c r="H318" s="54"/>
      <c r="I318" s="54"/>
      <c r="J318" s="54"/>
      <c r="K318" s="54"/>
      <c r="L318" s="54"/>
      <c r="M318" s="55"/>
      <c r="N318" s="55"/>
      <c r="O318" s="54"/>
      <c r="P318" s="57"/>
      <c r="Q318" s="54"/>
      <c r="R318" s="56"/>
      <c r="S318" s="54"/>
      <c r="T318" s="54"/>
      <c r="U318" s="54"/>
    </row>
    <row r="319" ht="12.75" customHeight="1">
      <c r="A319" s="54"/>
      <c r="B319" s="54"/>
      <c r="C319" s="54"/>
      <c r="D319" s="54"/>
      <c r="E319" s="54"/>
      <c r="F319" s="54"/>
      <c r="G319" s="54"/>
      <c r="H319" s="54"/>
      <c r="I319" s="54"/>
      <c r="J319" s="54"/>
      <c r="K319" s="54"/>
      <c r="L319" s="54"/>
      <c r="M319" s="55"/>
      <c r="N319" s="55"/>
      <c r="O319" s="54"/>
      <c r="P319" s="57"/>
      <c r="Q319" s="54"/>
      <c r="R319" s="56"/>
      <c r="S319" s="54"/>
      <c r="T319" s="54"/>
      <c r="U319" s="54"/>
    </row>
    <row r="320" ht="12.75" customHeight="1">
      <c r="A320" s="54"/>
      <c r="B320" s="54"/>
      <c r="C320" s="54"/>
      <c r="D320" s="54"/>
      <c r="E320" s="54"/>
      <c r="F320" s="54"/>
      <c r="G320" s="54"/>
      <c r="H320" s="54"/>
      <c r="I320" s="54"/>
      <c r="J320" s="54"/>
      <c r="K320" s="54"/>
      <c r="L320" s="54"/>
      <c r="M320" s="55"/>
      <c r="N320" s="55"/>
      <c r="O320" s="54"/>
      <c r="P320" s="57"/>
      <c r="Q320" s="54"/>
      <c r="R320" s="56"/>
      <c r="S320" s="54"/>
      <c r="T320" s="54"/>
      <c r="U320" s="54"/>
    </row>
    <row r="321" ht="12.75" customHeight="1">
      <c r="A321" s="54"/>
      <c r="B321" s="54"/>
      <c r="C321" s="54"/>
      <c r="D321" s="54"/>
      <c r="E321" s="54"/>
      <c r="F321" s="54"/>
      <c r="G321" s="54"/>
      <c r="H321" s="54"/>
      <c r="I321" s="54"/>
      <c r="J321" s="54"/>
      <c r="K321" s="54"/>
      <c r="L321" s="54"/>
      <c r="M321" s="55"/>
      <c r="N321" s="55"/>
      <c r="O321" s="54"/>
      <c r="P321" s="57"/>
      <c r="Q321" s="54"/>
      <c r="R321" s="56"/>
      <c r="S321" s="54"/>
      <c r="T321" s="54"/>
      <c r="U321" s="54"/>
    </row>
    <row r="322" ht="12.75" customHeight="1">
      <c r="A322" s="54"/>
      <c r="B322" s="54"/>
      <c r="C322" s="54"/>
      <c r="D322" s="54"/>
      <c r="E322" s="54"/>
      <c r="F322" s="54"/>
      <c r="G322" s="54"/>
      <c r="H322" s="54"/>
      <c r="I322" s="54"/>
      <c r="J322" s="54"/>
      <c r="K322" s="54"/>
      <c r="L322" s="54"/>
      <c r="M322" s="55"/>
      <c r="N322" s="55"/>
      <c r="O322" s="54"/>
      <c r="P322" s="57"/>
      <c r="Q322" s="54"/>
      <c r="R322" s="56"/>
      <c r="S322" s="54"/>
      <c r="T322" s="54"/>
      <c r="U322" s="54"/>
    </row>
    <row r="323" ht="12.75" customHeight="1">
      <c r="A323" s="54"/>
      <c r="B323" s="54"/>
      <c r="C323" s="54"/>
      <c r="D323" s="54"/>
      <c r="E323" s="54"/>
      <c r="F323" s="54"/>
      <c r="G323" s="54"/>
      <c r="H323" s="54"/>
      <c r="I323" s="54"/>
      <c r="J323" s="54"/>
      <c r="K323" s="54"/>
      <c r="L323" s="54"/>
      <c r="M323" s="55"/>
      <c r="N323" s="55"/>
      <c r="O323" s="54"/>
      <c r="P323" s="57"/>
      <c r="Q323" s="54"/>
      <c r="R323" s="56"/>
      <c r="S323" s="54"/>
      <c r="T323" s="54"/>
      <c r="U323" s="54"/>
    </row>
    <row r="324" ht="12.75" customHeight="1">
      <c r="A324" s="54"/>
      <c r="B324" s="54"/>
      <c r="C324" s="54"/>
      <c r="D324" s="54"/>
      <c r="E324" s="54"/>
      <c r="F324" s="54"/>
      <c r="G324" s="54"/>
      <c r="H324" s="54"/>
      <c r="I324" s="54"/>
      <c r="J324" s="54"/>
      <c r="K324" s="54"/>
      <c r="L324" s="54"/>
      <c r="M324" s="55"/>
      <c r="N324" s="55"/>
      <c r="O324" s="54"/>
      <c r="P324" s="57"/>
      <c r="Q324" s="54"/>
      <c r="R324" s="56"/>
      <c r="S324" s="54"/>
      <c r="T324" s="54"/>
      <c r="U324" s="54"/>
    </row>
    <row r="325" ht="12.75" customHeight="1">
      <c r="A325" s="54"/>
      <c r="B325" s="54"/>
      <c r="C325" s="54"/>
      <c r="D325" s="54"/>
      <c r="E325" s="54"/>
      <c r="F325" s="54"/>
      <c r="G325" s="54"/>
      <c r="H325" s="54"/>
      <c r="I325" s="54"/>
      <c r="J325" s="54"/>
      <c r="K325" s="54"/>
      <c r="L325" s="54"/>
      <c r="M325" s="55"/>
      <c r="N325" s="55"/>
      <c r="O325" s="54"/>
      <c r="P325" s="57"/>
      <c r="Q325" s="54"/>
      <c r="R325" s="56"/>
      <c r="S325" s="54"/>
      <c r="T325" s="54"/>
      <c r="U325" s="54"/>
    </row>
    <row r="326" ht="12.75" customHeight="1">
      <c r="A326" s="54"/>
      <c r="B326" s="54"/>
      <c r="C326" s="54"/>
      <c r="D326" s="54"/>
      <c r="E326" s="54"/>
      <c r="F326" s="54"/>
      <c r="G326" s="54"/>
      <c r="H326" s="54"/>
      <c r="I326" s="54"/>
      <c r="J326" s="54"/>
      <c r="K326" s="54"/>
      <c r="L326" s="54"/>
      <c r="M326" s="55"/>
      <c r="N326" s="55"/>
      <c r="O326" s="54"/>
      <c r="P326" s="57"/>
      <c r="Q326" s="54"/>
      <c r="R326" s="56"/>
      <c r="S326" s="54"/>
      <c r="T326" s="54"/>
      <c r="U326" s="54"/>
    </row>
    <row r="327" ht="12.75" customHeight="1">
      <c r="A327" s="54"/>
      <c r="B327" s="54"/>
      <c r="C327" s="54"/>
      <c r="D327" s="54"/>
      <c r="E327" s="54"/>
      <c r="F327" s="54"/>
      <c r="G327" s="54"/>
      <c r="H327" s="54"/>
      <c r="I327" s="54"/>
      <c r="J327" s="54"/>
      <c r="K327" s="54"/>
      <c r="L327" s="54"/>
      <c r="M327" s="55"/>
      <c r="N327" s="55"/>
      <c r="O327" s="54"/>
      <c r="P327" s="57"/>
      <c r="Q327" s="54"/>
      <c r="R327" s="56"/>
      <c r="S327" s="54"/>
      <c r="T327" s="54"/>
      <c r="U327" s="54"/>
    </row>
    <row r="328" ht="12.75" customHeight="1">
      <c r="A328" s="54"/>
      <c r="B328" s="54"/>
      <c r="C328" s="54"/>
      <c r="D328" s="54"/>
      <c r="E328" s="54"/>
      <c r="F328" s="54"/>
      <c r="G328" s="54"/>
      <c r="H328" s="54"/>
      <c r="I328" s="54"/>
      <c r="J328" s="54"/>
      <c r="K328" s="54"/>
      <c r="L328" s="54"/>
      <c r="M328" s="55"/>
      <c r="N328" s="55"/>
      <c r="O328" s="54"/>
      <c r="P328" s="57"/>
      <c r="Q328" s="54"/>
      <c r="R328" s="56"/>
      <c r="S328" s="54"/>
      <c r="T328" s="54"/>
      <c r="U328" s="54"/>
    </row>
    <row r="329" ht="12.75" customHeight="1">
      <c r="A329" s="54"/>
      <c r="B329" s="54"/>
      <c r="C329" s="54"/>
      <c r="D329" s="54"/>
      <c r="E329" s="54"/>
      <c r="F329" s="54"/>
      <c r="G329" s="54"/>
      <c r="H329" s="54"/>
      <c r="I329" s="54"/>
      <c r="J329" s="54"/>
      <c r="K329" s="54"/>
      <c r="L329" s="54"/>
      <c r="M329" s="55"/>
      <c r="N329" s="55"/>
      <c r="O329" s="54"/>
      <c r="P329" s="57"/>
      <c r="Q329" s="54"/>
      <c r="R329" s="56"/>
      <c r="S329" s="54"/>
      <c r="T329" s="54"/>
      <c r="U329" s="54"/>
    </row>
    <row r="330" ht="12.75" customHeight="1">
      <c r="A330" s="54"/>
      <c r="B330" s="54"/>
      <c r="C330" s="54"/>
      <c r="D330" s="54"/>
      <c r="E330" s="54"/>
      <c r="F330" s="54"/>
      <c r="G330" s="54"/>
      <c r="H330" s="54"/>
      <c r="I330" s="54"/>
      <c r="J330" s="54"/>
      <c r="K330" s="54"/>
      <c r="L330" s="54"/>
      <c r="M330" s="55"/>
      <c r="N330" s="55"/>
      <c r="O330" s="54"/>
      <c r="P330" s="57"/>
      <c r="Q330" s="54"/>
      <c r="R330" s="56"/>
      <c r="S330" s="54"/>
      <c r="T330" s="54"/>
      <c r="U330" s="54"/>
    </row>
    <row r="331" ht="12.75" customHeight="1">
      <c r="A331" s="54"/>
      <c r="B331" s="54"/>
      <c r="C331" s="54"/>
      <c r="D331" s="54"/>
      <c r="E331" s="54"/>
      <c r="F331" s="54"/>
      <c r="G331" s="54"/>
      <c r="H331" s="54"/>
      <c r="I331" s="54"/>
      <c r="J331" s="54"/>
      <c r="K331" s="54"/>
      <c r="L331" s="54"/>
      <c r="M331" s="55"/>
      <c r="N331" s="55"/>
      <c r="O331" s="54"/>
      <c r="P331" s="57"/>
      <c r="Q331" s="54"/>
      <c r="R331" s="56"/>
      <c r="S331" s="54"/>
      <c r="T331" s="54"/>
      <c r="U331" s="54"/>
    </row>
    <row r="332" ht="12.75" customHeight="1">
      <c r="A332" s="54"/>
      <c r="B332" s="54"/>
      <c r="C332" s="54"/>
      <c r="D332" s="54"/>
      <c r="E332" s="54"/>
      <c r="F332" s="54"/>
      <c r="G332" s="54"/>
      <c r="H332" s="54"/>
      <c r="I332" s="54"/>
      <c r="J332" s="54"/>
      <c r="K332" s="54"/>
      <c r="L332" s="54"/>
      <c r="M332" s="55"/>
      <c r="N332" s="55"/>
      <c r="O332" s="54"/>
      <c r="P332" s="57"/>
      <c r="Q332" s="54"/>
      <c r="R332" s="56"/>
      <c r="S332" s="54"/>
      <c r="T332" s="54"/>
      <c r="U332" s="54"/>
    </row>
    <row r="333" ht="12.75" customHeight="1">
      <c r="A333" s="54"/>
      <c r="B333" s="54"/>
      <c r="C333" s="54"/>
      <c r="D333" s="54"/>
      <c r="E333" s="54"/>
      <c r="F333" s="54"/>
      <c r="G333" s="54"/>
      <c r="H333" s="54"/>
      <c r="I333" s="54"/>
      <c r="J333" s="54"/>
      <c r="K333" s="54"/>
      <c r="L333" s="54"/>
      <c r="M333" s="55"/>
      <c r="N333" s="55"/>
      <c r="O333" s="54"/>
      <c r="P333" s="57"/>
      <c r="Q333" s="54"/>
      <c r="R333" s="56"/>
      <c r="S333" s="54"/>
      <c r="T333" s="54"/>
      <c r="U333" s="54"/>
    </row>
    <row r="334" ht="12.75" customHeight="1">
      <c r="A334" s="54"/>
      <c r="B334" s="54"/>
      <c r="C334" s="54"/>
      <c r="D334" s="54"/>
      <c r="E334" s="54"/>
      <c r="F334" s="54"/>
      <c r="G334" s="54"/>
      <c r="H334" s="54"/>
      <c r="I334" s="54"/>
      <c r="J334" s="54"/>
      <c r="K334" s="54"/>
      <c r="L334" s="54"/>
      <c r="M334" s="55"/>
      <c r="N334" s="55"/>
      <c r="O334" s="54"/>
      <c r="P334" s="57"/>
      <c r="Q334" s="54"/>
      <c r="R334" s="56"/>
      <c r="S334" s="54"/>
      <c r="T334" s="54"/>
      <c r="U334" s="54"/>
    </row>
    <row r="335" ht="12.75" customHeight="1">
      <c r="A335" s="54"/>
      <c r="B335" s="54"/>
      <c r="C335" s="54"/>
      <c r="D335" s="54"/>
      <c r="E335" s="54"/>
      <c r="F335" s="54"/>
      <c r="G335" s="54"/>
      <c r="H335" s="54"/>
      <c r="I335" s="54"/>
      <c r="J335" s="54"/>
      <c r="K335" s="54"/>
      <c r="L335" s="54"/>
      <c r="M335" s="55"/>
      <c r="N335" s="55"/>
      <c r="O335" s="54"/>
      <c r="P335" s="57"/>
      <c r="Q335" s="54"/>
      <c r="R335" s="56"/>
      <c r="S335" s="54"/>
      <c r="T335" s="54"/>
      <c r="U335" s="54"/>
    </row>
    <row r="336" ht="12.75" customHeight="1">
      <c r="A336" s="54"/>
      <c r="B336" s="54"/>
      <c r="C336" s="54"/>
      <c r="D336" s="54"/>
      <c r="E336" s="54"/>
      <c r="F336" s="54"/>
      <c r="G336" s="54"/>
      <c r="H336" s="54"/>
      <c r="I336" s="54"/>
      <c r="J336" s="54"/>
      <c r="K336" s="54"/>
      <c r="L336" s="54"/>
      <c r="M336" s="55"/>
      <c r="N336" s="55"/>
      <c r="O336" s="54"/>
      <c r="P336" s="57"/>
      <c r="Q336" s="54"/>
      <c r="R336" s="56"/>
      <c r="S336" s="54"/>
      <c r="T336" s="54"/>
      <c r="U336" s="54"/>
    </row>
    <row r="337" ht="12.75" customHeight="1">
      <c r="A337" s="54"/>
      <c r="B337" s="54"/>
      <c r="C337" s="54"/>
      <c r="D337" s="54"/>
      <c r="E337" s="54"/>
      <c r="F337" s="54"/>
      <c r="G337" s="54"/>
      <c r="H337" s="54"/>
      <c r="I337" s="54"/>
      <c r="J337" s="54"/>
      <c r="K337" s="54"/>
      <c r="L337" s="54"/>
      <c r="M337" s="55"/>
      <c r="N337" s="55"/>
      <c r="O337" s="54"/>
      <c r="P337" s="57"/>
      <c r="Q337" s="54"/>
      <c r="R337" s="56"/>
      <c r="S337" s="54"/>
      <c r="T337" s="54"/>
      <c r="U337" s="54"/>
    </row>
    <row r="338" ht="12.75" customHeight="1">
      <c r="A338" s="54"/>
      <c r="B338" s="54"/>
      <c r="C338" s="54"/>
      <c r="D338" s="54"/>
      <c r="E338" s="54"/>
      <c r="F338" s="54"/>
      <c r="G338" s="54"/>
      <c r="H338" s="54"/>
      <c r="I338" s="54"/>
      <c r="J338" s="54"/>
      <c r="K338" s="54"/>
      <c r="L338" s="54"/>
      <c r="M338" s="55"/>
      <c r="N338" s="55"/>
      <c r="O338" s="54"/>
      <c r="P338" s="57"/>
      <c r="Q338" s="54"/>
      <c r="R338" s="56"/>
      <c r="S338" s="54"/>
      <c r="T338" s="54"/>
      <c r="U338" s="54"/>
    </row>
    <row r="339" ht="12.75" customHeight="1">
      <c r="A339" s="54"/>
      <c r="B339" s="54"/>
      <c r="C339" s="54"/>
      <c r="D339" s="54"/>
      <c r="E339" s="54"/>
      <c r="F339" s="54"/>
      <c r="G339" s="54"/>
      <c r="H339" s="54"/>
      <c r="I339" s="54"/>
      <c r="J339" s="54"/>
      <c r="K339" s="54"/>
      <c r="L339" s="54"/>
      <c r="M339" s="55"/>
      <c r="N339" s="55"/>
      <c r="O339" s="54"/>
      <c r="P339" s="57"/>
      <c r="Q339" s="54"/>
      <c r="R339" s="56"/>
      <c r="S339" s="54"/>
      <c r="T339" s="54"/>
      <c r="U339" s="54"/>
    </row>
    <row r="340" ht="12.75" customHeight="1">
      <c r="A340" s="54"/>
      <c r="B340" s="54"/>
      <c r="C340" s="54"/>
      <c r="D340" s="54"/>
      <c r="E340" s="54"/>
      <c r="F340" s="54"/>
      <c r="G340" s="54"/>
      <c r="H340" s="54"/>
      <c r="I340" s="54"/>
      <c r="J340" s="54"/>
      <c r="K340" s="54"/>
      <c r="L340" s="54"/>
      <c r="M340" s="55"/>
      <c r="N340" s="55"/>
      <c r="O340" s="54"/>
      <c r="P340" s="57"/>
      <c r="Q340" s="54"/>
      <c r="R340" s="56"/>
      <c r="S340" s="54"/>
      <c r="T340" s="54"/>
      <c r="U340" s="54"/>
    </row>
    <row r="341" ht="12.75" customHeight="1">
      <c r="A341" s="54"/>
      <c r="B341" s="54"/>
      <c r="C341" s="54"/>
      <c r="D341" s="54"/>
      <c r="E341" s="54"/>
      <c r="F341" s="54"/>
      <c r="G341" s="54"/>
      <c r="H341" s="54"/>
      <c r="I341" s="54"/>
      <c r="J341" s="54"/>
      <c r="K341" s="54"/>
      <c r="L341" s="54"/>
      <c r="M341" s="55"/>
      <c r="N341" s="55"/>
      <c r="O341" s="54"/>
      <c r="P341" s="57"/>
      <c r="Q341" s="54"/>
      <c r="R341" s="56"/>
      <c r="S341" s="54"/>
      <c r="T341" s="54"/>
      <c r="U341" s="54"/>
    </row>
    <row r="342" ht="12.75" customHeight="1">
      <c r="A342" s="54"/>
      <c r="B342" s="54"/>
      <c r="C342" s="54"/>
      <c r="D342" s="54"/>
      <c r="E342" s="54"/>
      <c r="F342" s="54"/>
      <c r="G342" s="54"/>
      <c r="H342" s="54"/>
      <c r="I342" s="54"/>
      <c r="J342" s="54"/>
      <c r="K342" s="54"/>
      <c r="L342" s="54"/>
      <c r="M342" s="55"/>
      <c r="N342" s="55"/>
      <c r="O342" s="54"/>
      <c r="P342" s="57"/>
      <c r="Q342" s="54"/>
      <c r="R342" s="56"/>
      <c r="S342" s="54"/>
      <c r="T342" s="54"/>
      <c r="U342" s="54"/>
    </row>
    <row r="343" ht="12.75" customHeight="1">
      <c r="A343" s="54"/>
      <c r="B343" s="54"/>
      <c r="C343" s="54"/>
      <c r="D343" s="54"/>
      <c r="E343" s="54"/>
      <c r="F343" s="54"/>
      <c r="G343" s="54"/>
      <c r="H343" s="54"/>
      <c r="I343" s="54"/>
      <c r="J343" s="54"/>
      <c r="K343" s="54"/>
      <c r="L343" s="54"/>
      <c r="M343" s="55"/>
      <c r="N343" s="55"/>
      <c r="O343" s="54"/>
      <c r="P343" s="57"/>
      <c r="Q343" s="54"/>
      <c r="R343" s="56"/>
      <c r="S343" s="54"/>
      <c r="T343" s="54"/>
      <c r="U343" s="54"/>
    </row>
    <row r="344" ht="12.75" customHeight="1">
      <c r="A344" s="54"/>
      <c r="B344" s="54"/>
      <c r="C344" s="54"/>
      <c r="D344" s="54"/>
      <c r="E344" s="54"/>
      <c r="F344" s="54"/>
      <c r="G344" s="54"/>
      <c r="H344" s="54"/>
      <c r="I344" s="54"/>
      <c r="J344" s="54"/>
      <c r="K344" s="54"/>
      <c r="L344" s="54"/>
      <c r="M344" s="55"/>
      <c r="N344" s="55"/>
      <c r="O344" s="54"/>
      <c r="P344" s="57"/>
      <c r="Q344" s="54"/>
      <c r="R344" s="56"/>
      <c r="S344" s="54"/>
      <c r="T344" s="54"/>
      <c r="U344" s="54"/>
    </row>
    <row r="345" ht="12.75" customHeight="1">
      <c r="A345" s="54"/>
      <c r="B345" s="54"/>
      <c r="C345" s="54"/>
      <c r="D345" s="54"/>
      <c r="E345" s="54"/>
      <c r="F345" s="54"/>
      <c r="G345" s="54"/>
      <c r="H345" s="54"/>
      <c r="I345" s="54"/>
      <c r="J345" s="54"/>
      <c r="K345" s="54"/>
      <c r="L345" s="54"/>
      <c r="M345" s="55"/>
      <c r="N345" s="55"/>
      <c r="O345" s="54"/>
      <c r="P345" s="57"/>
      <c r="Q345" s="54"/>
      <c r="R345" s="56"/>
      <c r="S345" s="54"/>
      <c r="T345" s="54"/>
      <c r="U345" s="54"/>
    </row>
    <row r="346" ht="12.75" customHeight="1">
      <c r="A346" s="54"/>
      <c r="B346" s="54"/>
      <c r="C346" s="54"/>
      <c r="D346" s="54"/>
      <c r="E346" s="54"/>
      <c r="F346" s="54"/>
      <c r="G346" s="54"/>
      <c r="H346" s="54"/>
      <c r="I346" s="54"/>
      <c r="J346" s="54"/>
      <c r="K346" s="54"/>
      <c r="L346" s="54"/>
      <c r="M346" s="55"/>
      <c r="N346" s="55"/>
      <c r="O346" s="54"/>
      <c r="P346" s="57"/>
      <c r="Q346" s="54"/>
      <c r="R346" s="56"/>
      <c r="S346" s="54"/>
      <c r="T346" s="54"/>
      <c r="U346" s="54"/>
    </row>
    <row r="347" ht="12.75" customHeight="1">
      <c r="A347" s="54"/>
      <c r="B347" s="54"/>
      <c r="C347" s="54"/>
      <c r="D347" s="54"/>
      <c r="E347" s="54"/>
      <c r="F347" s="54"/>
      <c r="G347" s="54"/>
      <c r="H347" s="54"/>
      <c r="I347" s="54"/>
      <c r="J347" s="54"/>
      <c r="K347" s="54"/>
      <c r="L347" s="54"/>
      <c r="M347" s="55"/>
      <c r="N347" s="55"/>
      <c r="O347" s="54"/>
      <c r="P347" s="57"/>
      <c r="Q347" s="54"/>
      <c r="R347" s="56"/>
      <c r="S347" s="54"/>
      <c r="T347" s="54"/>
      <c r="U347" s="54"/>
    </row>
    <row r="348" ht="12.75" customHeight="1">
      <c r="A348" s="54"/>
      <c r="B348" s="54"/>
      <c r="C348" s="54"/>
      <c r="D348" s="54"/>
      <c r="E348" s="54"/>
      <c r="F348" s="54"/>
      <c r="G348" s="54"/>
      <c r="H348" s="54"/>
      <c r="I348" s="54"/>
      <c r="J348" s="54"/>
      <c r="K348" s="54"/>
      <c r="L348" s="54"/>
      <c r="M348" s="55"/>
      <c r="N348" s="55"/>
      <c r="O348" s="54"/>
      <c r="P348" s="57"/>
      <c r="Q348" s="54"/>
      <c r="R348" s="56"/>
      <c r="S348" s="54"/>
      <c r="T348" s="54"/>
      <c r="U348" s="54"/>
    </row>
    <row r="349" ht="12.75" customHeight="1">
      <c r="A349" s="54"/>
      <c r="B349" s="54"/>
      <c r="C349" s="54"/>
      <c r="D349" s="54"/>
      <c r="E349" s="54"/>
      <c r="F349" s="54"/>
      <c r="G349" s="54"/>
      <c r="H349" s="54"/>
      <c r="I349" s="54"/>
      <c r="J349" s="54"/>
      <c r="K349" s="54"/>
      <c r="L349" s="54"/>
      <c r="M349" s="55"/>
      <c r="N349" s="55"/>
      <c r="O349" s="54"/>
      <c r="P349" s="57"/>
      <c r="Q349" s="54"/>
      <c r="R349" s="56"/>
      <c r="S349" s="54"/>
      <c r="T349" s="54"/>
      <c r="U349" s="54"/>
    </row>
    <row r="350" ht="12.75" customHeight="1">
      <c r="A350" s="54"/>
      <c r="B350" s="54"/>
      <c r="C350" s="54"/>
      <c r="D350" s="54"/>
      <c r="E350" s="54"/>
      <c r="F350" s="54"/>
      <c r="G350" s="54"/>
      <c r="H350" s="54"/>
      <c r="I350" s="54"/>
      <c r="J350" s="54"/>
      <c r="K350" s="54"/>
      <c r="L350" s="54"/>
      <c r="M350" s="55"/>
      <c r="N350" s="55"/>
      <c r="O350" s="54"/>
      <c r="P350" s="57"/>
      <c r="Q350" s="54"/>
      <c r="R350" s="56"/>
      <c r="S350" s="54"/>
      <c r="T350" s="54"/>
      <c r="U350" s="54"/>
    </row>
    <row r="351" ht="12.75" customHeight="1">
      <c r="A351" s="54"/>
      <c r="B351" s="54"/>
      <c r="C351" s="54"/>
      <c r="D351" s="54"/>
      <c r="E351" s="54"/>
      <c r="F351" s="54"/>
      <c r="G351" s="54"/>
      <c r="H351" s="54"/>
      <c r="I351" s="54"/>
      <c r="J351" s="54"/>
      <c r="K351" s="54"/>
      <c r="L351" s="54"/>
      <c r="M351" s="55"/>
      <c r="N351" s="55"/>
      <c r="O351" s="54"/>
      <c r="P351" s="57"/>
      <c r="Q351" s="54"/>
      <c r="R351" s="56"/>
      <c r="S351" s="54"/>
      <c r="T351" s="54"/>
      <c r="U351" s="54"/>
    </row>
    <row r="352" ht="12.75" customHeight="1">
      <c r="A352" s="54"/>
      <c r="B352" s="54"/>
      <c r="C352" s="54"/>
      <c r="D352" s="54"/>
      <c r="E352" s="54"/>
      <c r="F352" s="54"/>
      <c r="G352" s="54"/>
      <c r="H352" s="54"/>
      <c r="I352" s="54"/>
      <c r="J352" s="54"/>
      <c r="K352" s="54"/>
      <c r="L352" s="54"/>
      <c r="M352" s="55"/>
      <c r="N352" s="55"/>
      <c r="O352" s="54"/>
      <c r="P352" s="57"/>
      <c r="Q352" s="54"/>
      <c r="R352" s="56"/>
      <c r="S352" s="54"/>
      <c r="T352" s="54"/>
      <c r="U352" s="54"/>
    </row>
    <row r="353" ht="12.75" customHeight="1">
      <c r="A353" s="54"/>
      <c r="B353" s="54"/>
      <c r="C353" s="54"/>
      <c r="D353" s="54"/>
      <c r="E353" s="54"/>
      <c r="F353" s="54"/>
      <c r="G353" s="54"/>
      <c r="H353" s="54"/>
      <c r="I353" s="54"/>
      <c r="J353" s="54"/>
      <c r="K353" s="54"/>
      <c r="L353" s="54"/>
      <c r="M353" s="55"/>
      <c r="N353" s="55"/>
      <c r="O353" s="54"/>
      <c r="P353" s="57"/>
      <c r="Q353" s="54"/>
      <c r="R353" s="56"/>
      <c r="S353" s="54"/>
      <c r="T353" s="54"/>
      <c r="U353" s="54"/>
    </row>
    <row r="354" ht="12.75" customHeight="1">
      <c r="A354" s="54"/>
      <c r="B354" s="54"/>
      <c r="C354" s="54"/>
      <c r="D354" s="54"/>
      <c r="E354" s="54"/>
      <c r="F354" s="54"/>
      <c r="G354" s="54"/>
      <c r="H354" s="54"/>
      <c r="I354" s="54"/>
      <c r="J354" s="54"/>
      <c r="K354" s="54"/>
      <c r="L354" s="54"/>
      <c r="M354" s="55"/>
      <c r="N354" s="55"/>
      <c r="O354" s="54"/>
      <c r="P354" s="57"/>
      <c r="Q354" s="54"/>
      <c r="R354" s="56"/>
      <c r="S354" s="54"/>
      <c r="T354" s="54"/>
      <c r="U354" s="54"/>
    </row>
    <row r="355" ht="12.75" customHeight="1">
      <c r="A355" s="54"/>
      <c r="B355" s="54"/>
      <c r="C355" s="54"/>
      <c r="D355" s="54"/>
      <c r="E355" s="54"/>
      <c r="F355" s="54"/>
      <c r="G355" s="54"/>
      <c r="H355" s="54"/>
      <c r="I355" s="54"/>
      <c r="J355" s="54"/>
      <c r="K355" s="54"/>
      <c r="L355" s="54"/>
      <c r="M355" s="55"/>
      <c r="N355" s="55"/>
      <c r="O355" s="54"/>
      <c r="P355" s="57"/>
      <c r="Q355" s="54"/>
      <c r="R355" s="56"/>
      <c r="S355" s="54"/>
      <c r="T355" s="54"/>
      <c r="U355" s="54"/>
    </row>
    <row r="356" ht="12.75" customHeight="1">
      <c r="A356" s="54"/>
      <c r="B356" s="54"/>
      <c r="C356" s="54"/>
      <c r="D356" s="54"/>
      <c r="E356" s="54"/>
      <c r="F356" s="54"/>
      <c r="G356" s="54"/>
      <c r="H356" s="54"/>
      <c r="I356" s="54"/>
      <c r="J356" s="54"/>
      <c r="K356" s="54"/>
      <c r="L356" s="54"/>
      <c r="M356" s="55"/>
      <c r="N356" s="55"/>
      <c r="O356" s="54"/>
      <c r="P356" s="57"/>
      <c r="Q356" s="54"/>
      <c r="R356" s="56"/>
      <c r="S356" s="54"/>
      <c r="T356" s="54"/>
      <c r="U356" s="54"/>
    </row>
    <row r="357" ht="12.75" customHeight="1">
      <c r="A357" s="54"/>
      <c r="B357" s="54"/>
      <c r="C357" s="54"/>
      <c r="D357" s="54"/>
      <c r="E357" s="54"/>
      <c r="F357" s="54"/>
      <c r="G357" s="54"/>
      <c r="H357" s="54"/>
      <c r="I357" s="54"/>
      <c r="J357" s="54"/>
      <c r="K357" s="54"/>
      <c r="L357" s="54"/>
      <c r="M357" s="55"/>
      <c r="N357" s="55"/>
      <c r="O357" s="54"/>
      <c r="P357" s="57"/>
      <c r="Q357" s="54"/>
      <c r="R357" s="56"/>
      <c r="S357" s="54"/>
      <c r="T357" s="54"/>
      <c r="U357" s="54"/>
    </row>
    <row r="358" ht="12.75" customHeight="1">
      <c r="A358" s="54"/>
      <c r="B358" s="54"/>
      <c r="C358" s="54"/>
      <c r="D358" s="54"/>
      <c r="E358" s="54"/>
      <c r="F358" s="54"/>
      <c r="G358" s="54"/>
      <c r="H358" s="54"/>
      <c r="I358" s="54"/>
      <c r="J358" s="54"/>
      <c r="K358" s="54"/>
      <c r="L358" s="54"/>
      <c r="M358" s="55"/>
      <c r="N358" s="55"/>
      <c r="O358" s="54"/>
      <c r="P358" s="57"/>
      <c r="Q358" s="54"/>
      <c r="R358" s="56"/>
      <c r="S358" s="54"/>
      <c r="T358" s="54"/>
      <c r="U358" s="54"/>
    </row>
    <row r="359" ht="12.75" customHeight="1">
      <c r="A359" s="54"/>
      <c r="B359" s="54"/>
      <c r="C359" s="54"/>
      <c r="D359" s="54"/>
      <c r="E359" s="54"/>
      <c r="F359" s="54"/>
      <c r="G359" s="54"/>
      <c r="H359" s="54"/>
      <c r="I359" s="54"/>
      <c r="J359" s="54"/>
      <c r="K359" s="54"/>
      <c r="L359" s="54"/>
      <c r="M359" s="55"/>
      <c r="N359" s="55"/>
      <c r="O359" s="54"/>
      <c r="P359" s="57"/>
      <c r="Q359" s="54"/>
      <c r="R359" s="56"/>
      <c r="S359" s="54"/>
      <c r="T359" s="54"/>
      <c r="U359" s="54"/>
    </row>
    <row r="360" ht="12.75" customHeight="1">
      <c r="A360" s="54"/>
      <c r="B360" s="54"/>
      <c r="C360" s="54"/>
      <c r="D360" s="54"/>
      <c r="E360" s="54"/>
      <c r="F360" s="54"/>
      <c r="G360" s="54"/>
      <c r="H360" s="54"/>
      <c r="I360" s="54"/>
      <c r="J360" s="54"/>
      <c r="K360" s="54"/>
      <c r="L360" s="54"/>
      <c r="M360" s="55"/>
      <c r="N360" s="55"/>
      <c r="O360" s="54"/>
      <c r="P360" s="57"/>
      <c r="Q360" s="54"/>
      <c r="R360" s="56"/>
      <c r="S360" s="54"/>
      <c r="T360" s="54"/>
      <c r="U360" s="54"/>
    </row>
    <row r="361" ht="12.75" customHeight="1">
      <c r="A361" s="54"/>
      <c r="B361" s="54"/>
      <c r="C361" s="54"/>
      <c r="D361" s="54"/>
      <c r="E361" s="54"/>
      <c r="F361" s="54"/>
      <c r="G361" s="54"/>
      <c r="H361" s="54"/>
      <c r="I361" s="54"/>
      <c r="J361" s="54"/>
      <c r="K361" s="54"/>
      <c r="L361" s="54"/>
      <c r="M361" s="55"/>
      <c r="N361" s="55"/>
      <c r="O361" s="54"/>
      <c r="P361" s="57"/>
      <c r="Q361" s="54"/>
      <c r="R361" s="56"/>
      <c r="S361" s="54"/>
      <c r="T361" s="54"/>
      <c r="U361" s="54"/>
    </row>
    <row r="362" ht="12.75" customHeight="1">
      <c r="A362" s="54"/>
      <c r="B362" s="54"/>
      <c r="C362" s="54"/>
      <c r="D362" s="54"/>
      <c r="E362" s="54"/>
      <c r="F362" s="54"/>
      <c r="G362" s="54"/>
      <c r="H362" s="54"/>
      <c r="I362" s="54"/>
      <c r="J362" s="54"/>
      <c r="K362" s="54"/>
      <c r="L362" s="54"/>
      <c r="M362" s="55"/>
      <c r="N362" s="55"/>
      <c r="O362" s="54"/>
      <c r="P362" s="57"/>
      <c r="Q362" s="54"/>
      <c r="R362" s="56"/>
      <c r="S362" s="54"/>
      <c r="T362" s="54"/>
      <c r="U362" s="54"/>
    </row>
    <row r="363" ht="12.75" customHeight="1">
      <c r="A363" s="54"/>
      <c r="B363" s="54"/>
      <c r="C363" s="54"/>
      <c r="D363" s="54"/>
      <c r="E363" s="54"/>
      <c r="F363" s="54"/>
      <c r="G363" s="54"/>
      <c r="H363" s="54"/>
      <c r="I363" s="54"/>
      <c r="J363" s="54"/>
      <c r="K363" s="54"/>
      <c r="L363" s="54"/>
      <c r="M363" s="55"/>
      <c r="N363" s="55"/>
      <c r="O363" s="54"/>
      <c r="P363" s="57"/>
      <c r="Q363" s="54"/>
      <c r="R363" s="56"/>
      <c r="S363" s="54"/>
      <c r="T363" s="54"/>
      <c r="U363" s="54"/>
    </row>
    <row r="364" ht="12.75" customHeight="1">
      <c r="A364" s="54"/>
      <c r="B364" s="54"/>
      <c r="C364" s="54"/>
      <c r="D364" s="54"/>
      <c r="E364" s="54"/>
      <c r="F364" s="54"/>
      <c r="G364" s="54"/>
      <c r="H364" s="54"/>
      <c r="I364" s="54"/>
      <c r="J364" s="54"/>
      <c r="K364" s="54"/>
      <c r="L364" s="54"/>
      <c r="M364" s="55"/>
      <c r="N364" s="55"/>
      <c r="O364" s="54"/>
      <c r="P364" s="57"/>
      <c r="Q364" s="54"/>
      <c r="R364" s="56"/>
      <c r="S364" s="54"/>
      <c r="T364" s="54"/>
      <c r="U364" s="54"/>
    </row>
    <row r="365" ht="12.75" customHeight="1">
      <c r="A365" s="54"/>
      <c r="B365" s="54"/>
      <c r="C365" s="54"/>
      <c r="D365" s="54"/>
      <c r="E365" s="54"/>
      <c r="F365" s="54"/>
      <c r="G365" s="54"/>
      <c r="H365" s="54"/>
      <c r="I365" s="54"/>
      <c r="J365" s="54"/>
      <c r="K365" s="54"/>
      <c r="L365" s="54"/>
      <c r="M365" s="55"/>
      <c r="N365" s="55"/>
      <c r="O365" s="54"/>
      <c r="P365" s="57"/>
      <c r="Q365" s="54"/>
      <c r="R365" s="56"/>
      <c r="S365" s="54"/>
      <c r="T365" s="54"/>
      <c r="U365" s="54"/>
    </row>
    <row r="366" ht="12.75" customHeight="1">
      <c r="A366" s="54"/>
      <c r="B366" s="54"/>
      <c r="C366" s="54"/>
      <c r="D366" s="54"/>
      <c r="E366" s="54"/>
      <c r="F366" s="54"/>
      <c r="G366" s="54"/>
      <c r="H366" s="54"/>
      <c r="I366" s="54"/>
      <c r="J366" s="54"/>
      <c r="K366" s="54"/>
      <c r="L366" s="54"/>
      <c r="M366" s="55"/>
      <c r="N366" s="55"/>
      <c r="O366" s="54"/>
      <c r="P366" s="57"/>
      <c r="Q366" s="54"/>
      <c r="R366" s="56"/>
      <c r="S366" s="54"/>
      <c r="T366" s="54"/>
      <c r="U366" s="54"/>
    </row>
    <row r="367" ht="12.75" customHeight="1">
      <c r="A367" s="54"/>
      <c r="B367" s="54"/>
      <c r="C367" s="54"/>
      <c r="D367" s="54"/>
      <c r="E367" s="54"/>
      <c r="F367" s="54"/>
      <c r="G367" s="54"/>
      <c r="H367" s="54"/>
      <c r="I367" s="54"/>
      <c r="J367" s="54"/>
      <c r="K367" s="54"/>
      <c r="L367" s="54"/>
      <c r="M367" s="55"/>
      <c r="N367" s="55"/>
      <c r="O367" s="54"/>
      <c r="P367" s="57"/>
      <c r="Q367" s="54"/>
      <c r="R367" s="56"/>
      <c r="S367" s="54"/>
      <c r="T367" s="54"/>
      <c r="U367" s="54"/>
    </row>
    <row r="368" ht="12.75" customHeight="1">
      <c r="A368" s="54"/>
      <c r="B368" s="54"/>
      <c r="C368" s="54"/>
      <c r="D368" s="54"/>
      <c r="E368" s="54"/>
      <c r="F368" s="54"/>
      <c r="G368" s="54"/>
      <c r="H368" s="54"/>
      <c r="I368" s="54"/>
      <c r="J368" s="54"/>
      <c r="K368" s="54"/>
      <c r="L368" s="54"/>
      <c r="M368" s="55"/>
      <c r="N368" s="55"/>
      <c r="O368" s="54"/>
      <c r="P368" s="57"/>
      <c r="Q368" s="54"/>
      <c r="R368" s="56"/>
      <c r="S368" s="54"/>
      <c r="T368" s="54"/>
      <c r="U368" s="54"/>
    </row>
    <row r="369" ht="12.75" customHeight="1">
      <c r="A369" s="54"/>
      <c r="B369" s="54"/>
      <c r="C369" s="54"/>
      <c r="D369" s="54"/>
      <c r="E369" s="54"/>
      <c r="F369" s="54"/>
      <c r="G369" s="54"/>
      <c r="H369" s="54"/>
      <c r="I369" s="54"/>
      <c r="J369" s="54"/>
      <c r="K369" s="54"/>
      <c r="L369" s="54"/>
      <c r="M369" s="55"/>
      <c r="N369" s="55"/>
      <c r="O369" s="54"/>
      <c r="P369" s="57"/>
      <c r="Q369" s="54"/>
      <c r="R369" s="56"/>
      <c r="S369" s="54"/>
      <c r="T369" s="54"/>
      <c r="U369" s="54"/>
    </row>
    <row r="370" ht="12.75" customHeight="1">
      <c r="A370" s="54"/>
      <c r="B370" s="54"/>
      <c r="C370" s="54"/>
      <c r="D370" s="54"/>
      <c r="E370" s="54"/>
      <c r="F370" s="54"/>
      <c r="G370" s="54"/>
      <c r="H370" s="54"/>
      <c r="I370" s="54"/>
      <c r="J370" s="54"/>
      <c r="K370" s="54"/>
      <c r="L370" s="54"/>
      <c r="M370" s="55"/>
      <c r="N370" s="55"/>
      <c r="O370" s="54"/>
      <c r="P370" s="57"/>
      <c r="Q370" s="54"/>
      <c r="R370" s="56"/>
      <c r="S370" s="54"/>
      <c r="T370" s="54"/>
      <c r="U370" s="54"/>
    </row>
    <row r="371" ht="12.75" customHeight="1">
      <c r="A371" s="54"/>
      <c r="B371" s="54"/>
      <c r="C371" s="54"/>
      <c r="D371" s="54"/>
      <c r="E371" s="54"/>
      <c r="F371" s="54"/>
      <c r="G371" s="54"/>
      <c r="H371" s="54"/>
      <c r="I371" s="54"/>
      <c r="J371" s="54"/>
      <c r="K371" s="54"/>
      <c r="L371" s="54"/>
      <c r="M371" s="55"/>
      <c r="N371" s="55"/>
      <c r="O371" s="54"/>
      <c r="P371" s="57"/>
      <c r="Q371" s="54"/>
      <c r="R371" s="56"/>
      <c r="S371" s="54"/>
      <c r="T371" s="54"/>
      <c r="U371" s="54"/>
    </row>
    <row r="372" ht="12.75" customHeight="1">
      <c r="A372" s="54"/>
      <c r="B372" s="54"/>
      <c r="C372" s="54"/>
      <c r="D372" s="54"/>
      <c r="E372" s="54"/>
      <c r="F372" s="54"/>
      <c r="G372" s="54"/>
      <c r="H372" s="54"/>
      <c r="I372" s="54"/>
      <c r="J372" s="54"/>
      <c r="K372" s="54"/>
      <c r="L372" s="54"/>
      <c r="M372" s="55"/>
      <c r="N372" s="55"/>
      <c r="O372" s="54"/>
      <c r="P372" s="57"/>
      <c r="Q372" s="54"/>
      <c r="R372" s="56"/>
      <c r="S372" s="54"/>
      <c r="T372" s="54"/>
      <c r="U372" s="54"/>
    </row>
    <row r="373" ht="12.75" customHeight="1">
      <c r="A373" s="54"/>
      <c r="B373" s="54"/>
      <c r="C373" s="54"/>
      <c r="D373" s="54"/>
      <c r="E373" s="54"/>
      <c r="F373" s="54"/>
      <c r="G373" s="54"/>
      <c r="H373" s="54"/>
      <c r="I373" s="54"/>
      <c r="J373" s="54"/>
      <c r="K373" s="54"/>
      <c r="L373" s="54"/>
      <c r="M373" s="55"/>
      <c r="N373" s="55"/>
      <c r="O373" s="54"/>
      <c r="P373" s="57"/>
      <c r="Q373" s="54"/>
      <c r="R373" s="56"/>
      <c r="S373" s="54"/>
      <c r="T373" s="54"/>
      <c r="U373" s="54"/>
    </row>
    <row r="374" ht="12.75" customHeight="1">
      <c r="A374" s="54"/>
      <c r="B374" s="54"/>
      <c r="C374" s="54"/>
      <c r="D374" s="54"/>
      <c r="E374" s="54"/>
      <c r="F374" s="54"/>
      <c r="G374" s="54"/>
      <c r="H374" s="54"/>
      <c r="I374" s="54"/>
      <c r="J374" s="54"/>
      <c r="K374" s="54"/>
      <c r="L374" s="54"/>
      <c r="M374" s="55"/>
      <c r="N374" s="55"/>
      <c r="O374" s="54"/>
      <c r="P374" s="57"/>
      <c r="Q374" s="54"/>
      <c r="R374" s="56"/>
      <c r="S374" s="54"/>
      <c r="T374" s="54"/>
      <c r="U374" s="54"/>
    </row>
    <row r="375" ht="12.75" customHeight="1">
      <c r="A375" s="54"/>
      <c r="B375" s="54"/>
      <c r="C375" s="54"/>
      <c r="D375" s="54"/>
      <c r="E375" s="54"/>
      <c r="F375" s="54"/>
      <c r="G375" s="54"/>
      <c r="H375" s="54"/>
      <c r="I375" s="54"/>
      <c r="J375" s="54"/>
      <c r="K375" s="54"/>
      <c r="L375" s="54"/>
      <c r="M375" s="55"/>
      <c r="N375" s="55"/>
      <c r="O375" s="54"/>
      <c r="P375" s="57"/>
      <c r="Q375" s="54"/>
      <c r="R375" s="56"/>
      <c r="S375" s="54"/>
      <c r="T375" s="54"/>
      <c r="U375" s="54"/>
    </row>
    <row r="376" ht="12.75" customHeight="1">
      <c r="A376" s="54"/>
      <c r="B376" s="54"/>
      <c r="C376" s="54"/>
      <c r="D376" s="54"/>
      <c r="E376" s="54"/>
      <c r="F376" s="54"/>
      <c r="G376" s="54"/>
      <c r="H376" s="54"/>
      <c r="I376" s="54"/>
      <c r="J376" s="54"/>
      <c r="K376" s="54"/>
      <c r="L376" s="54"/>
      <c r="M376" s="55"/>
      <c r="N376" s="55"/>
      <c r="O376" s="54"/>
      <c r="P376" s="57"/>
      <c r="Q376" s="54"/>
      <c r="R376" s="56"/>
      <c r="S376" s="54"/>
      <c r="T376" s="54"/>
      <c r="U376" s="54"/>
    </row>
    <row r="377" ht="12.75" customHeight="1">
      <c r="A377" s="54"/>
      <c r="B377" s="54"/>
      <c r="C377" s="54"/>
      <c r="D377" s="54"/>
      <c r="E377" s="54"/>
      <c r="F377" s="54"/>
      <c r="G377" s="54"/>
      <c r="H377" s="54"/>
      <c r="I377" s="54"/>
      <c r="J377" s="54"/>
      <c r="K377" s="54"/>
      <c r="L377" s="54"/>
      <c r="M377" s="55"/>
      <c r="N377" s="55"/>
      <c r="O377" s="54"/>
      <c r="P377" s="57"/>
      <c r="Q377" s="54"/>
      <c r="R377" s="56"/>
      <c r="S377" s="54"/>
      <c r="T377" s="54"/>
      <c r="U377" s="54"/>
    </row>
    <row r="378" ht="12.75" customHeight="1">
      <c r="A378" s="54"/>
      <c r="B378" s="54"/>
      <c r="C378" s="54"/>
      <c r="D378" s="54"/>
      <c r="E378" s="54"/>
      <c r="F378" s="54"/>
      <c r="G378" s="54"/>
      <c r="H378" s="54"/>
      <c r="I378" s="54"/>
      <c r="J378" s="54"/>
      <c r="K378" s="54"/>
      <c r="L378" s="54"/>
      <c r="M378" s="55"/>
      <c r="N378" s="55"/>
      <c r="O378" s="54"/>
      <c r="P378" s="57"/>
      <c r="Q378" s="54"/>
      <c r="R378" s="56"/>
      <c r="S378" s="54"/>
      <c r="T378" s="54"/>
      <c r="U378" s="54"/>
    </row>
    <row r="379" ht="12.75" customHeight="1">
      <c r="A379" s="54"/>
      <c r="B379" s="54"/>
      <c r="C379" s="54"/>
      <c r="D379" s="54"/>
      <c r="E379" s="54"/>
      <c r="F379" s="54"/>
      <c r="G379" s="54"/>
      <c r="H379" s="54"/>
      <c r="I379" s="54"/>
      <c r="J379" s="54"/>
      <c r="K379" s="54"/>
      <c r="L379" s="54"/>
      <c r="M379" s="55"/>
      <c r="N379" s="55"/>
      <c r="O379" s="54"/>
      <c r="P379" s="57"/>
      <c r="Q379" s="54"/>
      <c r="R379" s="56"/>
      <c r="S379" s="54"/>
      <c r="T379" s="54"/>
      <c r="U379" s="54"/>
    </row>
    <row r="380" ht="12.75" customHeight="1">
      <c r="A380" s="54"/>
      <c r="B380" s="54"/>
      <c r="C380" s="54"/>
      <c r="D380" s="54"/>
      <c r="E380" s="54"/>
      <c r="F380" s="54"/>
      <c r="G380" s="54"/>
      <c r="H380" s="54"/>
      <c r="I380" s="54"/>
      <c r="J380" s="54"/>
      <c r="K380" s="54"/>
      <c r="L380" s="54"/>
      <c r="M380" s="55"/>
      <c r="N380" s="55"/>
      <c r="O380" s="54"/>
      <c r="P380" s="57"/>
      <c r="Q380" s="54"/>
      <c r="R380" s="56"/>
      <c r="S380" s="54"/>
      <c r="T380" s="54"/>
      <c r="U380" s="54"/>
    </row>
    <row r="381" ht="12.75" customHeight="1">
      <c r="A381" s="54"/>
      <c r="B381" s="54"/>
      <c r="C381" s="54"/>
      <c r="D381" s="54"/>
      <c r="E381" s="54"/>
      <c r="F381" s="54"/>
      <c r="G381" s="54"/>
      <c r="H381" s="54"/>
      <c r="I381" s="54"/>
      <c r="J381" s="54"/>
      <c r="K381" s="54"/>
      <c r="L381" s="54"/>
      <c r="M381" s="55"/>
      <c r="N381" s="55"/>
      <c r="O381" s="54"/>
      <c r="P381" s="57"/>
      <c r="Q381" s="54"/>
      <c r="R381" s="56"/>
      <c r="S381" s="54"/>
      <c r="T381" s="54"/>
      <c r="U381" s="54"/>
    </row>
    <row r="382" ht="12.75" customHeight="1">
      <c r="A382" s="54"/>
      <c r="B382" s="54"/>
      <c r="C382" s="54"/>
      <c r="D382" s="54"/>
      <c r="E382" s="54"/>
      <c r="F382" s="54"/>
      <c r="G382" s="54"/>
      <c r="H382" s="54"/>
      <c r="I382" s="54"/>
      <c r="J382" s="54"/>
      <c r="K382" s="54"/>
      <c r="L382" s="54"/>
      <c r="M382" s="55"/>
      <c r="N382" s="55"/>
      <c r="O382" s="54"/>
      <c r="P382" s="57"/>
      <c r="Q382" s="54"/>
      <c r="R382" s="56"/>
      <c r="S382" s="54"/>
      <c r="T382" s="54"/>
      <c r="U382" s="54"/>
    </row>
    <row r="383" ht="12.75" customHeight="1">
      <c r="A383" s="54"/>
      <c r="B383" s="54"/>
      <c r="C383" s="54"/>
      <c r="D383" s="54"/>
      <c r="E383" s="54"/>
      <c r="F383" s="54"/>
      <c r="G383" s="54"/>
      <c r="H383" s="54"/>
      <c r="I383" s="54"/>
      <c r="J383" s="54"/>
      <c r="K383" s="54"/>
      <c r="L383" s="54"/>
      <c r="M383" s="55"/>
      <c r="N383" s="55"/>
      <c r="O383" s="54"/>
      <c r="P383" s="57"/>
      <c r="Q383" s="54"/>
      <c r="R383" s="56"/>
      <c r="S383" s="54"/>
      <c r="T383" s="54"/>
      <c r="U383" s="54"/>
    </row>
    <row r="384" ht="12.75" customHeight="1">
      <c r="A384" s="54"/>
      <c r="B384" s="54"/>
      <c r="C384" s="54"/>
      <c r="D384" s="54"/>
      <c r="E384" s="54"/>
      <c r="F384" s="54"/>
      <c r="G384" s="54"/>
      <c r="H384" s="54"/>
      <c r="I384" s="54"/>
      <c r="J384" s="54"/>
      <c r="K384" s="54"/>
      <c r="L384" s="54"/>
      <c r="M384" s="55"/>
      <c r="N384" s="55"/>
      <c r="O384" s="54"/>
      <c r="P384" s="57"/>
      <c r="Q384" s="54"/>
      <c r="R384" s="56"/>
      <c r="S384" s="54"/>
      <c r="T384" s="54"/>
      <c r="U384" s="54"/>
    </row>
    <row r="385" ht="12.75" customHeight="1">
      <c r="A385" s="54"/>
      <c r="B385" s="54"/>
      <c r="C385" s="54"/>
      <c r="D385" s="54"/>
      <c r="E385" s="54"/>
      <c r="F385" s="54"/>
      <c r="G385" s="54"/>
      <c r="H385" s="54"/>
      <c r="I385" s="54"/>
      <c r="J385" s="54"/>
      <c r="K385" s="54"/>
      <c r="L385" s="54"/>
      <c r="M385" s="55"/>
      <c r="N385" s="55"/>
      <c r="O385" s="54"/>
      <c r="P385" s="57"/>
      <c r="Q385" s="54"/>
      <c r="R385" s="56"/>
      <c r="S385" s="54"/>
      <c r="T385" s="54"/>
      <c r="U385" s="54"/>
    </row>
    <row r="386" ht="12.75" customHeight="1">
      <c r="A386" s="54"/>
      <c r="B386" s="54"/>
      <c r="C386" s="54"/>
      <c r="D386" s="54"/>
      <c r="E386" s="54"/>
      <c r="F386" s="54"/>
      <c r="G386" s="54"/>
      <c r="H386" s="54"/>
      <c r="I386" s="54"/>
      <c r="J386" s="54"/>
      <c r="K386" s="54"/>
      <c r="L386" s="54"/>
      <c r="M386" s="55"/>
      <c r="N386" s="55"/>
      <c r="O386" s="54"/>
      <c r="P386" s="57"/>
      <c r="Q386" s="54"/>
      <c r="R386" s="56"/>
      <c r="S386" s="54"/>
      <c r="T386" s="54"/>
      <c r="U386" s="54"/>
    </row>
    <row r="387" ht="12.75" customHeight="1">
      <c r="A387" s="54"/>
      <c r="B387" s="54"/>
      <c r="C387" s="54"/>
      <c r="D387" s="54"/>
      <c r="E387" s="54"/>
      <c r="F387" s="54"/>
      <c r="G387" s="54"/>
      <c r="H387" s="54"/>
      <c r="I387" s="54"/>
      <c r="J387" s="54"/>
      <c r="K387" s="54"/>
      <c r="L387" s="54"/>
      <c r="M387" s="55"/>
      <c r="N387" s="55"/>
      <c r="O387" s="54"/>
      <c r="P387" s="57"/>
      <c r="Q387" s="54"/>
      <c r="R387" s="56"/>
      <c r="S387" s="54"/>
      <c r="T387" s="54"/>
      <c r="U387" s="54"/>
    </row>
    <row r="388" ht="12.75" customHeight="1">
      <c r="A388" s="54"/>
      <c r="B388" s="54"/>
      <c r="C388" s="54"/>
      <c r="D388" s="54"/>
      <c r="E388" s="54"/>
      <c r="F388" s="54"/>
      <c r="G388" s="54"/>
      <c r="H388" s="54"/>
      <c r="I388" s="54"/>
      <c r="J388" s="54"/>
      <c r="K388" s="54"/>
      <c r="L388" s="54"/>
      <c r="M388" s="55"/>
      <c r="N388" s="55"/>
      <c r="O388" s="54"/>
      <c r="P388" s="57"/>
      <c r="Q388" s="54"/>
      <c r="R388" s="56"/>
      <c r="S388" s="54"/>
      <c r="T388" s="54"/>
      <c r="U388" s="54"/>
    </row>
    <row r="389" ht="12.75" customHeight="1">
      <c r="A389" s="54"/>
      <c r="B389" s="54"/>
      <c r="C389" s="54"/>
      <c r="D389" s="54"/>
      <c r="E389" s="54"/>
      <c r="F389" s="54"/>
      <c r="G389" s="54"/>
      <c r="H389" s="54"/>
      <c r="I389" s="54"/>
      <c r="J389" s="54"/>
      <c r="K389" s="54"/>
      <c r="L389" s="54"/>
      <c r="M389" s="55"/>
      <c r="N389" s="55"/>
      <c r="O389" s="54"/>
      <c r="P389" s="57"/>
      <c r="Q389" s="54"/>
      <c r="R389" s="56"/>
      <c r="S389" s="54"/>
      <c r="T389" s="54"/>
      <c r="U389" s="54"/>
    </row>
    <row r="390" ht="12.75" customHeight="1">
      <c r="A390" s="54"/>
      <c r="B390" s="54"/>
      <c r="C390" s="54"/>
      <c r="D390" s="54"/>
      <c r="E390" s="54"/>
      <c r="F390" s="54"/>
      <c r="G390" s="54"/>
      <c r="H390" s="54"/>
      <c r="I390" s="54"/>
      <c r="J390" s="54"/>
      <c r="K390" s="54"/>
      <c r="L390" s="54"/>
      <c r="M390" s="55"/>
      <c r="N390" s="55"/>
      <c r="O390" s="54"/>
      <c r="P390" s="57"/>
      <c r="Q390" s="54"/>
      <c r="R390" s="56"/>
      <c r="S390" s="54"/>
      <c r="T390" s="54"/>
      <c r="U390" s="54"/>
    </row>
    <row r="391" ht="12.75" customHeight="1">
      <c r="A391" s="54"/>
      <c r="B391" s="54"/>
      <c r="C391" s="54"/>
      <c r="D391" s="54"/>
      <c r="E391" s="54"/>
      <c r="F391" s="54"/>
      <c r="G391" s="54"/>
      <c r="H391" s="54"/>
      <c r="I391" s="54"/>
      <c r="J391" s="54"/>
      <c r="K391" s="54"/>
      <c r="L391" s="54"/>
      <c r="M391" s="55"/>
      <c r="N391" s="55"/>
      <c r="O391" s="54"/>
      <c r="P391" s="57"/>
      <c r="Q391" s="54"/>
      <c r="R391" s="56"/>
      <c r="S391" s="54"/>
      <c r="T391" s="54"/>
      <c r="U391" s="54"/>
    </row>
    <row r="392" ht="12.75" customHeight="1">
      <c r="A392" s="54"/>
      <c r="B392" s="54"/>
      <c r="C392" s="54"/>
      <c r="D392" s="54"/>
      <c r="E392" s="54"/>
      <c r="F392" s="54"/>
      <c r="G392" s="54"/>
      <c r="H392" s="54"/>
      <c r="I392" s="54"/>
      <c r="J392" s="54"/>
      <c r="K392" s="54"/>
      <c r="L392" s="54"/>
      <c r="M392" s="55"/>
      <c r="N392" s="55"/>
      <c r="O392" s="54"/>
      <c r="P392" s="57"/>
      <c r="Q392" s="54"/>
      <c r="R392" s="56"/>
      <c r="S392" s="54"/>
      <c r="T392" s="54"/>
      <c r="U392" s="54"/>
    </row>
    <row r="393" ht="12.75" customHeight="1">
      <c r="A393" s="54"/>
      <c r="B393" s="54"/>
      <c r="C393" s="54"/>
      <c r="D393" s="54"/>
      <c r="E393" s="54"/>
      <c r="F393" s="54"/>
      <c r="G393" s="54"/>
      <c r="H393" s="54"/>
      <c r="I393" s="54"/>
      <c r="J393" s="54"/>
      <c r="K393" s="54"/>
      <c r="L393" s="54"/>
      <c r="M393" s="55"/>
      <c r="N393" s="55"/>
      <c r="O393" s="54"/>
      <c r="P393" s="57"/>
      <c r="Q393" s="54"/>
      <c r="R393" s="56"/>
      <c r="S393" s="54"/>
      <c r="T393" s="54"/>
      <c r="U393" s="54"/>
    </row>
    <row r="394" ht="12.75" customHeight="1">
      <c r="A394" s="54"/>
      <c r="B394" s="54"/>
      <c r="C394" s="54"/>
      <c r="D394" s="54"/>
      <c r="E394" s="54"/>
      <c r="F394" s="54"/>
      <c r="G394" s="54"/>
      <c r="H394" s="54"/>
      <c r="I394" s="54"/>
      <c r="J394" s="54"/>
      <c r="K394" s="54"/>
      <c r="L394" s="54"/>
      <c r="M394" s="55"/>
      <c r="N394" s="55"/>
      <c r="O394" s="54"/>
      <c r="P394" s="57"/>
      <c r="Q394" s="54"/>
      <c r="R394" s="56"/>
      <c r="S394" s="54"/>
      <c r="T394" s="54"/>
      <c r="U394" s="54"/>
    </row>
    <row r="395" ht="12.75" customHeight="1">
      <c r="A395" s="54"/>
      <c r="B395" s="54"/>
      <c r="C395" s="54"/>
      <c r="D395" s="54"/>
      <c r="E395" s="54"/>
      <c r="F395" s="54"/>
      <c r="G395" s="54"/>
      <c r="H395" s="54"/>
      <c r="I395" s="54"/>
      <c r="J395" s="54"/>
      <c r="K395" s="54"/>
      <c r="L395" s="54"/>
      <c r="M395" s="55"/>
      <c r="N395" s="55"/>
      <c r="O395" s="54"/>
      <c r="P395" s="57"/>
      <c r="Q395" s="54"/>
      <c r="R395" s="56"/>
      <c r="S395" s="54"/>
      <c r="T395" s="54"/>
      <c r="U395" s="54"/>
    </row>
    <row r="396" ht="12.75" customHeight="1">
      <c r="A396" s="54"/>
      <c r="B396" s="54"/>
      <c r="C396" s="54"/>
      <c r="D396" s="54"/>
      <c r="E396" s="54"/>
      <c r="F396" s="54"/>
      <c r="G396" s="54"/>
      <c r="H396" s="54"/>
      <c r="I396" s="54"/>
      <c r="J396" s="54"/>
      <c r="K396" s="54"/>
      <c r="L396" s="54"/>
      <c r="M396" s="55"/>
      <c r="N396" s="55"/>
      <c r="O396" s="54"/>
      <c r="P396" s="57"/>
      <c r="Q396" s="54"/>
      <c r="R396" s="56"/>
      <c r="S396" s="54"/>
      <c r="T396" s="54"/>
      <c r="U396" s="54"/>
    </row>
    <row r="397" ht="12.75" customHeight="1">
      <c r="A397" s="54"/>
      <c r="B397" s="54"/>
      <c r="C397" s="54"/>
      <c r="D397" s="54"/>
      <c r="E397" s="54"/>
      <c r="F397" s="54"/>
      <c r="G397" s="54"/>
      <c r="H397" s="54"/>
      <c r="I397" s="54"/>
      <c r="J397" s="54"/>
      <c r="K397" s="54"/>
      <c r="L397" s="54"/>
      <c r="M397" s="55"/>
      <c r="N397" s="55"/>
      <c r="O397" s="54"/>
      <c r="P397" s="57"/>
      <c r="Q397" s="54"/>
      <c r="R397" s="56"/>
      <c r="S397" s="54"/>
      <c r="T397" s="54"/>
      <c r="U397" s="54"/>
    </row>
    <row r="398" ht="12.75" customHeight="1">
      <c r="A398" s="54"/>
      <c r="B398" s="54"/>
      <c r="C398" s="54"/>
      <c r="D398" s="54"/>
      <c r="E398" s="54"/>
      <c r="F398" s="54"/>
      <c r="G398" s="54"/>
      <c r="H398" s="54"/>
      <c r="I398" s="54"/>
      <c r="J398" s="54"/>
      <c r="K398" s="54"/>
      <c r="L398" s="54"/>
      <c r="M398" s="55"/>
      <c r="N398" s="55"/>
      <c r="O398" s="54"/>
      <c r="P398" s="57"/>
      <c r="Q398" s="54"/>
      <c r="R398" s="56"/>
      <c r="S398" s="54"/>
      <c r="T398" s="54"/>
      <c r="U398" s="54"/>
    </row>
    <row r="399" ht="12.75" customHeight="1">
      <c r="A399" s="54"/>
      <c r="B399" s="54"/>
      <c r="C399" s="54"/>
      <c r="D399" s="54"/>
      <c r="E399" s="54"/>
      <c r="F399" s="54"/>
      <c r="G399" s="54"/>
      <c r="H399" s="54"/>
      <c r="I399" s="54"/>
      <c r="J399" s="54"/>
      <c r="K399" s="54"/>
      <c r="L399" s="54"/>
      <c r="M399" s="55"/>
      <c r="N399" s="55"/>
      <c r="O399" s="54"/>
      <c r="P399" s="57"/>
      <c r="Q399" s="54"/>
      <c r="R399" s="56"/>
      <c r="S399" s="54"/>
      <c r="T399" s="54"/>
      <c r="U399" s="54"/>
    </row>
    <row r="400" ht="12.75" customHeight="1">
      <c r="A400" s="54"/>
      <c r="B400" s="54"/>
      <c r="C400" s="54"/>
      <c r="D400" s="54"/>
      <c r="E400" s="54"/>
      <c r="F400" s="54"/>
      <c r="G400" s="54"/>
      <c r="H400" s="54"/>
      <c r="I400" s="54"/>
      <c r="J400" s="54"/>
      <c r="K400" s="54"/>
      <c r="L400" s="54"/>
      <c r="M400" s="55"/>
      <c r="N400" s="55"/>
      <c r="O400" s="54"/>
      <c r="P400" s="57"/>
      <c r="Q400" s="54"/>
      <c r="R400" s="56"/>
      <c r="S400" s="54"/>
      <c r="T400" s="54"/>
      <c r="U400" s="54"/>
    </row>
    <row r="401" ht="12.75" customHeight="1">
      <c r="A401" s="54"/>
      <c r="B401" s="54"/>
      <c r="C401" s="54"/>
      <c r="D401" s="54"/>
      <c r="E401" s="54"/>
      <c r="F401" s="54"/>
      <c r="G401" s="54"/>
      <c r="H401" s="54"/>
      <c r="I401" s="54"/>
      <c r="J401" s="54"/>
      <c r="K401" s="54"/>
      <c r="L401" s="54"/>
      <c r="M401" s="55"/>
      <c r="N401" s="55"/>
      <c r="O401" s="54"/>
      <c r="P401" s="57"/>
      <c r="Q401" s="54"/>
      <c r="R401" s="56"/>
      <c r="S401" s="54"/>
      <c r="T401" s="54"/>
      <c r="U401" s="54"/>
    </row>
    <row r="402" ht="12.75" customHeight="1">
      <c r="A402" s="54"/>
      <c r="B402" s="54"/>
      <c r="C402" s="54"/>
      <c r="D402" s="54"/>
      <c r="E402" s="54"/>
      <c r="F402" s="54"/>
      <c r="G402" s="54"/>
      <c r="H402" s="54"/>
      <c r="I402" s="54"/>
      <c r="J402" s="54"/>
      <c r="K402" s="54"/>
      <c r="L402" s="54"/>
      <c r="M402" s="55"/>
      <c r="N402" s="55"/>
      <c r="O402" s="54"/>
      <c r="P402" s="57"/>
      <c r="Q402" s="54"/>
      <c r="R402" s="56"/>
      <c r="S402" s="54"/>
      <c r="T402" s="54"/>
      <c r="U402" s="54"/>
    </row>
    <row r="403" ht="12.75" customHeight="1">
      <c r="A403" s="54"/>
      <c r="B403" s="54"/>
      <c r="C403" s="54"/>
      <c r="D403" s="54"/>
      <c r="E403" s="54"/>
      <c r="F403" s="54"/>
      <c r="G403" s="54"/>
      <c r="H403" s="54"/>
      <c r="I403" s="54"/>
      <c r="J403" s="54"/>
      <c r="K403" s="54"/>
      <c r="L403" s="54"/>
      <c r="M403" s="55"/>
      <c r="N403" s="55"/>
      <c r="O403" s="54"/>
      <c r="P403" s="57"/>
      <c r="Q403" s="54"/>
      <c r="R403" s="56"/>
      <c r="S403" s="54"/>
      <c r="T403" s="54"/>
      <c r="U403" s="54"/>
    </row>
    <row r="404" ht="12.75" customHeight="1">
      <c r="A404" s="54"/>
      <c r="B404" s="54"/>
      <c r="C404" s="54"/>
      <c r="D404" s="54"/>
      <c r="E404" s="54"/>
      <c r="F404" s="54"/>
      <c r="G404" s="54"/>
      <c r="H404" s="54"/>
      <c r="I404" s="54"/>
      <c r="J404" s="54"/>
      <c r="K404" s="54"/>
      <c r="L404" s="54"/>
      <c r="M404" s="55"/>
      <c r="N404" s="55"/>
      <c r="O404" s="54"/>
      <c r="P404" s="57"/>
      <c r="Q404" s="54"/>
      <c r="R404" s="56"/>
      <c r="S404" s="54"/>
      <c r="T404" s="54"/>
      <c r="U404" s="54"/>
    </row>
    <row r="405" ht="12.75" customHeight="1">
      <c r="A405" s="54"/>
      <c r="B405" s="54"/>
      <c r="C405" s="54"/>
      <c r="D405" s="54"/>
      <c r="E405" s="54"/>
      <c r="F405" s="54"/>
      <c r="G405" s="54"/>
      <c r="H405" s="54"/>
      <c r="I405" s="54"/>
      <c r="J405" s="54"/>
      <c r="K405" s="54"/>
      <c r="L405" s="54"/>
      <c r="M405" s="55"/>
      <c r="N405" s="55"/>
      <c r="O405" s="54"/>
      <c r="P405" s="57"/>
      <c r="Q405" s="54"/>
      <c r="R405" s="56"/>
      <c r="S405" s="54"/>
      <c r="T405" s="54"/>
      <c r="U405" s="54"/>
    </row>
    <row r="406" ht="12.75" customHeight="1">
      <c r="A406" s="54"/>
      <c r="B406" s="54"/>
      <c r="C406" s="54"/>
      <c r="D406" s="54"/>
      <c r="E406" s="54"/>
      <c r="F406" s="54"/>
      <c r="G406" s="54"/>
      <c r="H406" s="54"/>
      <c r="I406" s="54"/>
      <c r="J406" s="54"/>
      <c r="K406" s="54"/>
      <c r="L406" s="54"/>
      <c r="M406" s="55"/>
      <c r="N406" s="55"/>
      <c r="O406" s="54"/>
      <c r="P406" s="57"/>
      <c r="Q406" s="54"/>
      <c r="R406" s="56"/>
      <c r="S406" s="54"/>
      <c r="T406" s="54"/>
      <c r="U406" s="54"/>
    </row>
    <row r="407" ht="12.75" customHeight="1">
      <c r="A407" s="54"/>
      <c r="B407" s="54"/>
      <c r="C407" s="54"/>
      <c r="D407" s="54"/>
      <c r="E407" s="54"/>
      <c r="F407" s="54"/>
      <c r="G407" s="54"/>
      <c r="H407" s="54"/>
      <c r="I407" s="54"/>
      <c r="J407" s="54"/>
      <c r="K407" s="54"/>
      <c r="L407" s="54"/>
      <c r="M407" s="55"/>
      <c r="N407" s="55"/>
      <c r="O407" s="54"/>
      <c r="P407" s="57"/>
      <c r="Q407" s="54"/>
      <c r="R407" s="56"/>
      <c r="S407" s="54"/>
      <c r="T407" s="54"/>
      <c r="U407" s="54"/>
    </row>
    <row r="408" ht="12.75" customHeight="1">
      <c r="A408" s="54"/>
      <c r="B408" s="54"/>
      <c r="C408" s="54"/>
      <c r="D408" s="54"/>
      <c r="E408" s="54"/>
      <c r="F408" s="54"/>
      <c r="G408" s="54"/>
      <c r="H408" s="54"/>
      <c r="I408" s="54"/>
      <c r="J408" s="54"/>
      <c r="K408" s="54"/>
      <c r="L408" s="54"/>
      <c r="M408" s="55"/>
      <c r="N408" s="55"/>
      <c r="O408" s="54"/>
      <c r="P408" s="57"/>
      <c r="Q408" s="54"/>
      <c r="R408" s="56"/>
      <c r="S408" s="54"/>
      <c r="T408" s="54"/>
      <c r="U408" s="54"/>
    </row>
    <row r="409" ht="12.75" customHeight="1">
      <c r="A409" s="54"/>
      <c r="B409" s="54"/>
      <c r="C409" s="54"/>
      <c r="D409" s="54"/>
      <c r="E409" s="54"/>
      <c r="F409" s="54"/>
      <c r="G409" s="54"/>
      <c r="H409" s="54"/>
      <c r="I409" s="54"/>
      <c r="J409" s="54"/>
      <c r="K409" s="54"/>
      <c r="L409" s="54"/>
      <c r="M409" s="55"/>
      <c r="N409" s="55"/>
      <c r="O409" s="54"/>
      <c r="P409" s="57"/>
      <c r="Q409" s="54"/>
      <c r="R409" s="56"/>
      <c r="S409" s="54"/>
      <c r="T409" s="54"/>
      <c r="U409" s="54"/>
    </row>
    <row r="410" ht="12.75" customHeight="1">
      <c r="A410" s="54"/>
      <c r="B410" s="54"/>
      <c r="C410" s="54"/>
      <c r="D410" s="54"/>
      <c r="E410" s="54"/>
      <c r="F410" s="54"/>
      <c r="G410" s="54"/>
      <c r="H410" s="54"/>
      <c r="I410" s="54"/>
      <c r="J410" s="54"/>
      <c r="K410" s="54"/>
      <c r="L410" s="54"/>
      <c r="M410" s="55"/>
      <c r="N410" s="55"/>
      <c r="O410" s="54"/>
      <c r="P410" s="57"/>
      <c r="Q410" s="54"/>
      <c r="R410" s="56"/>
      <c r="S410" s="54"/>
      <c r="T410" s="54"/>
      <c r="U410" s="54"/>
    </row>
    <row r="411" ht="12.75" customHeight="1">
      <c r="A411" s="54"/>
      <c r="B411" s="54"/>
      <c r="C411" s="54"/>
      <c r="D411" s="54"/>
      <c r="E411" s="54"/>
      <c r="F411" s="54"/>
      <c r="G411" s="54"/>
      <c r="H411" s="54"/>
      <c r="I411" s="54"/>
      <c r="J411" s="54"/>
      <c r="K411" s="54"/>
      <c r="L411" s="54"/>
      <c r="M411" s="55"/>
      <c r="N411" s="55"/>
      <c r="O411" s="54"/>
      <c r="P411" s="57"/>
      <c r="Q411" s="54"/>
      <c r="R411" s="56"/>
      <c r="S411" s="54"/>
      <c r="T411" s="54"/>
      <c r="U411" s="54"/>
    </row>
    <row r="412" ht="12.75" customHeight="1">
      <c r="A412" s="54"/>
      <c r="B412" s="54"/>
      <c r="C412" s="54"/>
      <c r="D412" s="54"/>
      <c r="E412" s="54"/>
      <c r="F412" s="54"/>
      <c r="G412" s="54"/>
      <c r="H412" s="54"/>
      <c r="I412" s="54"/>
      <c r="J412" s="54"/>
      <c r="K412" s="54"/>
      <c r="L412" s="54"/>
      <c r="M412" s="55"/>
      <c r="N412" s="55"/>
      <c r="O412" s="54"/>
      <c r="P412" s="57"/>
      <c r="Q412" s="54"/>
      <c r="R412" s="56"/>
      <c r="S412" s="54"/>
      <c r="T412" s="54"/>
      <c r="U412" s="54"/>
    </row>
    <row r="413" ht="12.75" customHeight="1">
      <c r="A413" s="54"/>
      <c r="B413" s="54"/>
      <c r="C413" s="54"/>
      <c r="D413" s="54"/>
      <c r="E413" s="54"/>
      <c r="F413" s="54"/>
      <c r="G413" s="54"/>
      <c r="H413" s="54"/>
      <c r="I413" s="54"/>
      <c r="J413" s="54"/>
      <c r="K413" s="54"/>
      <c r="L413" s="54"/>
      <c r="M413" s="55"/>
      <c r="N413" s="55"/>
      <c r="O413" s="54"/>
      <c r="P413" s="57"/>
      <c r="Q413" s="54"/>
      <c r="R413" s="56"/>
      <c r="S413" s="54"/>
      <c r="T413" s="54"/>
      <c r="U413" s="54"/>
    </row>
    <row r="414" ht="12.75" customHeight="1">
      <c r="A414" s="54"/>
      <c r="B414" s="54"/>
      <c r="C414" s="54"/>
      <c r="D414" s="54"/>
      <c r="E414" s="54"/>
      <c r="F414" s="54"/>
      <c r="G414" s="54"/>
      <c r="H414" s="54"/>
      <c r="I414" s="54"/>
      <c r="J414" s="54"/>
      <c r="K414" s="54"/>
      <c r="L414" s="54"/>
      <c r="M414" s="55"/>
      <c r="N414" s="55"/>
      <c r="O414" s="54"/>
      <c r="P414" s="57"/>
      <c r="Q414" s="54"/>
      <c r="R414" s="56"/>
      <c r="S414" s="54"/>
      <c r="T414" s="54"/>
      <c r="U414" s="54"/>
    </row>
    <row r="415" ht="12.75" customHeight="1">
      <c r="A415" s="54"/>
      <c r="B415" s="54"/>
      <c r="C415" s="54"/>
      <c r="D415" s="54"/>
      <c r="E415" s="54"/>
      <c r="F415" s="54"/>
      <c r="G415" s="54"/>
      <c r="H415" s="54"/>
      <c r="I415" s="54"/>
      <c r="J415" s="54"/>
      <c r="K415" s="54"/>
      <c r="L415" s="54"/>
      <c r="M415" s="55"/>
      <c r="N415" s="55"/>
      <c r="O415" s="54"/>
      <c r="P415" s="57"/>
      <c r="Q415" s="54"/>
      <c r="R415" s="56"/>
      <c r="S415" s="54"/>
      <c r="T415" s="54"/>
      <c r="U415" s="54"/>
    </row>
    <row r="416" ht="12.75" customHeight="1">
      <c r="A416" s="54"/>
      <c r="B416" s="54"/>
      <c r="C416" s="54"/>
      <c r="D416" s="54"/>
      <c r="E416" s="54"/>
      <c r="F416" s="54"/>
      <c r="G416" s="54"/>
      <c r="H416" s="54"/>
      <c r="I416" s="54"/>
      <c r="J416" s="54"/>
      <c r="K416" s="54"/>
      <c r="L416" s="54"/>
      <c r="M416" s="55"/>
      <c r="N416" s="55"/>
      <c r="O416" s="54"/>
      <c r="P416" s="57"/>
      <c r="Q416" s="54"/>
      <c r="R416" s="56"/>
      <c r="S416" s="54"/>
      <c r="T416" s="54"/>
      <c r="U416" s="54"/>
    </row>
    <row r="417" ht="12.75" customHeight="1">
      <c r="A417" s="54"/>
      <c r="B417" s="54"/>
      <c r="C417" s="54"/>
      <c r="D417" s="54"/>
      <c r="E417" s="54"/>
      <c r="F417" s="54"/>
      <c r="G417" s="54"/>
      <c r="H417" s="54"/>
      <c r="I417" s="54"/>
      <c r="J417" s="54"/>
      <c r="K417" s="54"/>
      <c r="L417" s="54"/>
      <c r="M417" s="55"/>
      <c r="N417" s="55"/>
      <c r="O417" s="54"/>
      <c r="P417" s="57"/>
      <c r="Q417" s="54"/>
      <c r="R417" s="56"/>
      <c r="S417" s="54"/>
      <c r="T417" s="54"/>
      <c r="U417" s="54"/>
    </row>
    <row r="418" ht="12.75" customHeight="1">
      <c r="A418" s="54"/>
      <c r="B418" s="54"/>
      <c r="C418" s="54"/>
      <c r="D418" s="54"/>
      <c r="E418" s="54"/>
      <c r="F418" s="54"/>
      <c r="G418" s="54"/>
      <c r="H418" s="54"/>
      <c r="I418" s="54"/>
      <c r="J418" s="54"/>
      <c r="K418" s="54"/>
      <c r="L418" s="54"/>
      <c r="M418" s="55"/>
      <c r="N418" s="55"/>
      <c r="O418" s="54"/>
      <c r="P418" s="57"/>
      <c r="Q418" s="54"/>
      <c r="R418" s="56"/>
      <c r="S418" s="54"/>
      <c r="T418" s="54"/>
      <c r="U418" s="54"/>
    </row>
    <row r="419" ht="12.75" customHeight="1">
      <c r="A419" s="54"/>
      <c r="B419" s="54"/>
      <c r="C419" s="54"/>
      <c r="D419" s="54"/>
      <c r="E419" s="54"/>
      <c r="F419" s="54"/>
      <c r="G419" s="54"/>
      <c r="H419" s="54"/>
      <c r="I419" s="54"/>
      <c r="J419" s="54"/>
      <c r="K419" s="54"/>
      <c r="L419" s="54"/>
      <c r="M419" s="55"/>
      <c r="N419" s="55"/>
      <c r="O419" s="54"/>
      <c r="P419" s="57"/>
      <c r="Q419" s="54"/>
      <c r="R419" s="56"/>
      <c r="S419" s="54"/>
      <c r="T419" s="54"/>
      <c r="U419" s="54"/>
    </row>
    <row r="420" ht="12.75" customHeight="1">
      <c r="A420" s="54"/>
      <c r="B420" s="54"/>
      <c r="C420" s="54"/>
      <c r="D420" s="54"/>
      <c r="E420" s="54"/>
      <c r="F420" s="54"/>
      <c r="G420" s="54"/>
      <c r="H420" s="54"/>
      <c r="I420" s="54"/>
      <c r="J420" s="54"/>
      <c r="K420" s="54"/>
      <c r="L420" s="54"/>
      <c r="M420" s="55"/>
      <c r="N420" s="55"/>
      <c r="O420" s="54"/>
      <c r="P420" s="57"/>
      <c r="Q420" s="54"/>
      <c r="R420" s="56"/>
      <c r="S420" s="54"/>
      <c r="T420" s="54"/>
      <c r="U420" s="54"/>
    </row>
    <row r="421" ht="12.75" customHeight="1">
      <c r="A421" s="54"/>
      <c r="B421" s="54"/>
      <c r="C421" s="54"/>
      <c r="D421" s="54"/>
      <c r="E421" s="54"/>
      <c r="F421" s="54"/>
      <c r="G421" s="54"/>
      <c r="H421" s="54"/>
      <c r="I421" s="54"/>
      <c r="J421" s="54"/>
      <c r="K421" s="54"/>
      <c r="L421" s="54"/>
      <c r="M421" s="55"/>
      <c r="N421" s="55"/>
      <c r="O421" s="54"/>
      <c r="P421" s="57"/>
      <c r="Q421" s="54"/>
      <c r="R421" s="56"/>
      <c r="S421" s="54"/>
      <c r="T421" s="54"/>
      <c r="U421" s="54"/>
    </row>
    <row r="422" ht="12.75" customHeight="1">
      <c r="A422" s="54"/>
      <c r="B422" s="54"/>
      <c r="C422" s="54"/>
      <c r="D422" s="54"/>
      <c r="E422" s="54"/>
      <c r="F422" s="54"/>
      <c r="G422" s="54"/>
      <c r="H422" s="54"/>
      <c r="I422" s="54"/>
      <c r="J422" s="54"/>
      <c r="K422" s="54"/>
      <c r="L422" s="54"/>
      <c r="M422" s="55"/>
      <c r="N422" s="55"/>
      <c r="O422" s="54"/>
      <c r="P422" s="57"/>
      <c r="Q422" s="54"/>
      <c r="R422" s="56"/>
      <c r="S422" s="54"/>
      <c r="T422" s="54"/>
      <c r="U422" s="54"/>
    </row>
    <row r="423" ht="12.75" customHeight="1">
      <c r="A423" s="54"/>
      <c r="B423" s="54"/>
      <c r="C423" s="54"/>
      <c r="D423" s="54"/>
      <c r="E423" s="54"/>
      <c r="F423" s="54"/>
      <c r="G423" s="54"/>
      <c r="H423" s="54"/>
      <c r="I423" s="54"/>
      <c r="J423" s="54"/>
      <c r="K423" s="54"/>
      <c r="L423" s="54"/>
      <c r="M423" s="55"/>
      <c r="N423" s="55"/>
      <c r="O423" s="54"/>
      <c r="P423" s="57"/>
      <c r="Q423" s="54"/>
      <c r="R423" s="56"/>
      <c r="S423" s="54"/>
      <c r="T423" s="54"/>
      <c r="U423" s="54"/>
    </row>
    <row r="424" ht="12.75" customHeight="1">
      <c r="A424" s="54"/>
      <c r="B424" s="54"/>
      <c r="C424" s="54"/>
      <c r="D424" s="54"/>
      <c r="E424" s="54"/>
      <c r="F424" s="54"/>
      <c r="G424" s="54"/>
      <c r="H424" s="54"/>
      <c r="I424" s="54"/>
      <c r="J424" s="54"/>
      <c r="K424" s="54"/>
      <c r="L424" s="54"/>
      <c r="M424" s="55"/>
      <c r="N424" s="55"/>
      <c r="O424" s="54"/>
      <c r="P424" s="57"/>
      <c r="Q424" s="54"/>
      <c r="R424" s="56"/>
      <c r="S424" s="54"/>
      <c r="T424" s="54"/>
      <c r="U424" s="54"/>
    </row>
    <row r="425" ht="12.75" customHeight="1">
      <c r="A425" s="54"/>
      <c r="B425" s="54"/>
      <c r="C425" s="54"/>
      <c r="D425" s="54"/>
      <c r="E425" s="54"/>
      <c r="F425" s="54"/>
      <c r="G425" s="54"/>
      <c r="H425" s="54"/>
      <c r="I425" s="54"/>
      <c r="J425" s="54"/>
      <c r="K425" s="54"/>
      <c r="L425" s="54"/>
      <c r="M425" s="55"/>
      <c r="N425" s="55"/>
      <c r="O425" s="54"/>
      <c r="P425" s="57"/>
      <c r="Q425" s="54"/>
      <c r="R425" s="56"/>
      <c r="S425" s="54"/>
      <c r="T425" s="54"/>
      <c r="U425" s="54"/>
    </row>
    <row r="426" ht="12.75" customHeight="1">
      <c r="A426" s="54"/>
      <c r="B426" s="54"/>
      <c r="C426" s="54"/>
      <c r="D426" s="54"/>
      <c r="E426" s="54"/>
      <c r="F426" s="54"/>
      <c r="G426" s="54"/>
      <c r="H426" s="54"/>
      <c r="I426" s="54"/>
      <c r="J426" s="54"/>
      <c r="K426" s="54"/>
      <c r="L426" s="54"/>
      <c r="M426" s="55"/>
      <c r="N426" s="55"/>
      <c r="O426" s="54"/>
      <c r="P426" s="57"/>
      <c r="Q426" s="54"/>
      <c r="R426" s="56"/>
      <c r="S426" s="54"/>
      <c r="T426" s="54"/>
      <c r="U426" s="54"/>
    </row>
    <row r="427" ht="12.75" customHeight="1">
      <c r="A427" s="54"/>
      <c r="B427" s="54"/>
      <c r="C427" s="54"/>
      <c r="D427" s="54"/>
      <c r="E427" s="54"/>
      <c r="F427" s="54"/>
      <c r="G427" s="54"/>
      <c r="H427" s="54"/>
      <c r="I427" s="54"/>
      <c r="J427" s="54"/>
      <c r="K427" s="54"/>
      <c r="L427" s="54"/>
      <c r="M427" s="55"/>
      <c r="N427" s="55"/>
      <c r="O427" s="54"/>
      <c r="P427" s="57"/>
      <c r="Q427" s="54"/>
      <c r="R427" s="56"/>
      <c r="S427" s="54"/>
      <c r="T427" s="54"/>
      <c r="U427" s="54"/>
    </row>
    <row r="428" ht="12.75" customHeight="1">
      <c r="A428" s="54"/>
      <c r="B428" s="54"/>
      <c r="C428" s="54"/>
      <c r="D428" s="54"/>
      <c r="E428" s="54"/>
      <c r="F428" s="54"/>
      <c r="G428" s="54"/>
      <c r="H428" s="54"/>
      <c r="I428" s="54"/>
      <c r="J428" s="54"/>
      <c r="K428" s="54"/>
      <c r="L428" s="54"/>
      <c r="M428" s="55"/>
      <c r="N428" s="55"/>
      <c r="O428" s="54"/>
      <c r="P428" s="57"/>
      <c r="Q428" s="54"/>
      <c r="R428" s="56"/>
      <c r="S428" s="54"/>
      <c r="T428" s="54"/>
      <c r="U428" s="54"/>
    </row>
    <row r="429" ht="12.75" customHeight="1">
      <c r="A429" s="54"/>
      <c r="B429" s="54"/>
      <c r="C429" s="54"/>
      <c r="D429" s="54"/>
      <c r="E429" s="54"/>
      <c r="F429" s="54"/>
      <c r="G429" s="54"/>
      <c r="H429" s="54"/>
      <c r="I429" s="54"/>
      <c r="J429" s="54"/>
      <c r="K429" s="54"/>
      <c r="L429" s="54"/>
      <c r="M429" s="55"/>
      <c r="N429" s="55"/>
      <c r="O429" s="54"/>
      <c r="P429" s="57"/>
      <c r="Q429" s="54"/>
      <c r="R429" s="56"/>
      <c r="S429" s="54"/>
      <c r="T429" s="54"/>
      <c r="U429" s="54"/>
    </row>
    <row r="430" ht="12.75" customHeight="1">
      <c r="A430" s="54"/>
      <c r="B430" s="54"/>
      <c r="C430" s="54"/>
      <c r="D430" s="54"/>
      <c r="E430" s="54"/>
      <c r="F430" s="54"/>
      <c r="G430" s="54"/>
      <c r="H430" s="54"/>
      <c r="I430" s="54"/>
      <c r="J430" s="54"/>
      <c r="K430" s="54"/>
      <c r="L430" s="54"/>
      <c r="M430" s="55"/>
      <c r="N430" s="55"/>
      <c r="O430" s="54"/>
      <c r="P430" s="57"/>
      <c r="Q430" s="54"/>
      <c r="R430" s="56"/>
      <c r="S430" s="54"/>
      <c r="T430" s="54"/>
      <c r="U430" s="54"/>
    </row>
    <row r="431" ht="12.75" customHeight="1">
      <c r="A431" s="54"/>
      <c r="B431" s="54"/>
      <c r="C431" s="54"/>
      <c r="D431" s="54"/>
      <c r="E431" s="54"/>
      <c r="F431" s="54"/>
      <c r="G431" s="54"/>
      <c r="H431" s="54"/>
      <c r="I431" s="54"/>
      <c r="J431" s="54"/>
      <c r="K431" s="54"/>
      <c r="L431" s="54"/>
      <c r="M431" s="55"/>
      <c r="N431" s="55"/>
      <c r="O431" s="54"/>
      <c r="P431" s="57"/>
      <c r="Q431" s="54"/>
      <c r="R431" s="56"/>
      <c r="S431" s="54"/>
      <c r="T431" s="54"/>
      <c r="U431" s="54"/>
    </row>
    <row r="432" ht="12.75" customHeight="1">
      <c r="A432" s="54"/>
      <c r="B432" s="54"/>
      <c r="C432" s="54"/>
      <c r="D432" s="54"/>
      <c r="E432" s="54"/>
      <c r="F432" s="54"/>
      <c r="G432" s="54"/>
      <c r="H432" s="54"/>
      <c r="I432" s="54"/>
      <c r="J432" s="54"/>
      <c r="K432" s="54"/>
      <c r="L432" s="54"/>
      <c r="M432" s="55"/>
      <c r="N432" s="55"/>
      <c r="O432" s="54"/>
      <c r="P432" s="57"/>
      <c r="Q432" s="54"/>
      <c r="R432" s="56"/>
      <c r="S432" s="54"/>
      <c r="T432" s="54"/>
      <c r="U432" s="54"/>
    </row>
    <row r="433" ht="12.75" customHeight="1">
      <c r="A433" s="54"/>
      <c r="B433" s="54"/>
      <c r="C433" s="54"/>
      <c r="D433" s="54"/>
      <c r="E433" s="54"/>
      <c r="F433" s="54"/>
      <c r="G433" s="54"/>
      <c r="H433" s="54"/>
      <c r="I433" s="54"/>
      <c r="J433" s="54"/>
      <c r="K433" s="54"/>
      <c r="L433" s="54"/>
      <c r="M433" s="55"/>
      <c r="N433" s="55"/>
      <c r="O433" s="54"/>
      <c r="P433" s="57"/>
      <c r="Q433" s="54"/>
      <c r="R433" s="56"/>
      <c r="S433" s="54"/>
      <c r="T433" s="54"/>
      <c r="U433" s="54"/>
    </row>
    <row r="434" ht="12.75" customHeight="1">
      <c r="A434" s="54"/>
      <c r="B434" s="54"/>
      <c r="C434" s="54"/>
      <c r="D434" s="54"/>
      <c r="E434" s="54"/>
      <c r="F434" s="54"/>
      <c r="G434" s="54"/>
      <c r="H434" s="54"/>
      <c r="I434" s="54"/>
      <c r="J434" s="54"/>
      <c r="K434" s="54"/>
      <c r="L434" s="54"/>
      <c r="M434" s="55"/>
      <c r="N434" s="55"/>
      <c r="O434" s="54"/>
      <c r="P434" s="57"/>
      <c r="Q434" s="54"/>
      <c r="R434" s="56"/>
      <c r="S434" s="54"/>
      <c r="T434" s="54"/>
      <c r="U434" s="54"/>
    </row>
    <row r="435" ht="12.75" customHeight="1">
      <c r="A435" s="54"/>
      <c r="B435" s="54"/>
      <c r="C435" s="54"/>
      <c r="D435" s="54"/>
      <c r="E435" s="54"/>
      <c r="F435" s="54"/>
      <c r="G435" s="54"/>
      <c r="H435" s="54"/>
      <c r="I435" s="54"/>
      <c r="J435" s="54"/>
      <c r="K435" s="54"/>
      <c r="L435" s="54"/>
      <c r="M435" s="55"/>
      <c r="N435" s="55"/>
      <c r="O435" s="54"/>
      <c r="P435" s="57"/>
      <c r="Q435" s="54"/>
      <c r="R435" s="56"/>
      <c r="S435" s="54"/>
      <c r="T435" s="54"/>
      <c r="U435" s="54"/>
    </row>
    <row r="436" ht="12.75" customHeight="1">
      <c r="A436" s="54"/>
      <c r="B436" s="54"/>
      <c r="C436" s="54"/>
      <c r="D436" s="54"/>
      <c r="E436" s="54"/>
      <c r="F436" s="54"/>
      <c r="G436" s="54"/>
      <c r="H436" s="54"/>
      <c r="I436" s="54"/>
      <c r="J436" s="54"/>
      <c r="K436" s="54"/>
      <c r="L436" s="54"/>
      <c r="M436" s="55"/>
      <c r="N436" s="55"/>
      <c r="O436" s="54"/>
      <c r="P436" s="57"/>
      <c r="Q436" s="54"/>
      <c r="R436" s="56"/>
      <c r="S436" s="54"/>
      <c r="T436" s="54"/>
      <c r="U436" s="54"/>
    </row>
    <row r="437" ht="12.75" customHeight="1">
      <c r="A437" s="54"/>
      <c r="B437" s="54"/>
      <c r="C437" s="54"/>
      <c r="D437" s="54"/>
      <c r="E437" s="54"/>
      <c r="F437" s="54"/>
      <c r="G437" s="54"/>
      <c r="H437" s="54"/>
      <c r="I437" s="54"/>
      <c r="J437" s="54"/>
      <c r="K437" s="54"/>
      <c r="L437" s="54"/>
      <c r="M437" s="55"/>
      <c r="N437" s="55"/>
      <c r="O437" s="54"/>
      <c r="P437" s="57"/>
      <c r="Q437" s="54"/>
      <c r="R437" s="56"/>
      <c r="S437" s="54"/>
      <c r="T437" s="54"/>
      <c r="U437" s="54"/>
    </row>
    <row r="438" ht="12.75" customHeight="1">
      <c r="A438" s="54"/>
      <c r="B438" s="54"/>
      <c r="C438" s="54"/>
      <c r="D438" s="54"/>
      <c r="E438" s="54"/>
      <c r="F438" s="54"/>
      <c r="G438" s="54"/>
      <c r="H438" s="54"/>
      <c r="I438" s="54"/>
      <c r="J438" s="54"/>
      <c r="K438" s="54"/>
      <c r="L438" s="54"/>
      <c r="M438" s="55"/>
      <c r="N438" s="55"/>
      <c r="O438" s="54"/>
      <c r="P438" s="57"/>
      <c r="Q438" s="54"/>
      <c r="R438" s="56"/>
      <c r="S438" s="54"/>
      <c r="T438" s="54"/>
      <c r="U438" s="54"/>
    </row>
    <row r="439" ht="12.75" customHeight="1">
      <c r="A439" s="54"/>
      <c r="B439" s="54"/>
      <c r="C439" s="54"/>
      <c r="D439" s="54"/>
      <c r="E439" s="54"/>
      <c r="F439" s="54"/>
      <c r="G439" s="54"/>
      <c r="H439" s="54"/>
      <c r="I439" s="54"/>
      <c r="J439" s="54"/>
      <c r="K439" s="54"/>
      <c r="L439" s="54"/>
      <c r="M439" s="55"/>
      <c r="N439" s="55"/>
      <c r="O439" s="54"/>
      <c r="P439" s="57"/>
      <c r="Q439" s="54"/>
      <c r="R439" s="56"/>
      <c r="S439" s="54"/>
      <c r="T439" s="54"/>
      <c r="U439" s="54"/>
    </row>
    <row r="440" ht="12.75" customHeight="1">
      <c r="A440" s="54"/>
      <c r="B440" s="54"/>
      <c r="C440" s="54"/>
      <c r="D440" s="54"/>
      <c r="E440" s="54"/>
      <c r="F440" s="54"/>
      <c r="G440" s="54"/>
      <c r="H440" s="54"/>
      <c r="I440" s="54"/>
      <c r="J440" s="54"/>
      <c r="K440" s="54"/>
      <c r="L440" s="54"/>
      <c r="M440" s="55"/>
      <c r="N440" s="55"/>
      <c r="O440" s="54"/>
      <c r="P440" s="57"/>
      <c r="Q440" s="54"/>
      <c r="R440" s="56"/>
      <c r="S440" s="54"/>
      <c r="T440" s="54"/>
      <c r="U440" s="54"/>
    </row>
    <row r="441" ht="12.75" customHeight="1">
      <c r="A441" s="54"/>
      <c r="B441" s="54"/>
      <c r="C441" s="54"/>
      <c r="D441" s="54"/>
      <c r="E441" s="54"/>
      <c r="F441" s="54"/>
      <c r="G441" s="54"/>
      <c r="H441" s="54"/>
      <c r="I441" s="54"/>
      <c r="J441" s="54"/>
      <c r="K441" s="54"/>
      <c r="L441" s="54"/>
      <c r="M441" s="55"/>
      <c r="N441" s="55"/>
      <c r="O441" s="54"/>
      <c r="P441" s="57"/>
      <c r="Q441" s="54"/>
      <c r="R441" s="56"/>
      <c r="S441" s="54"/>
      <c r="T441" s="54"/>
      <c r="U441" s="54"/>
    </row>
    <row r="442" ht="12.75" customHeight="1">
      <c r="A442" s="54"/>
      <c r="B442" s="54"/>
      <c r="C442" s="54"/>
      <c r="D442" s="54"/>
      <c r="E442" s="54"/>
      <c r="F442" s="54"/>
      <c r="G442" s="54"/>
      <c r="H442" s="54"/>
      <c r="I442" s="54"/>
      <c r="J442" s="54"/>
      <c r="K442" s="54"/>
      <c r="L442" s="54"/>
      <c r="M442" s="55"/>
      <c r="N442" s="55"/>
      <c r="O442" s="54"/>
      <c r="P442" s="57"/>
      <c r="Q442" s="54"/>
      <c r="R442" s="56"/>
      <c r="S442" s="54"/>
      <c r="T442" s="54"/>
      <c r="U442" s="54"/>
    </row>
    <row r="443" ht="12.75" customHeight="1">
      <c r="A443" s="54"/>
      <c r="B443" s="54"/>
      <c r="C443" s="54"/>
      <c r="D443" s="54"/>
      <c r="E443" s="54"/>
      <c r="F443" s="54"/>
      <c r="G443" s="54"/>
      <c r="H443" s="54"/>
      <c r="I443" s="54"/>
      <c r="J443" s="54"/>
      <c r="K443" s="54"/>
      <c r="L443" s="54"/>
      <c r="M443" s="55"/>
      <c r="N443" s="55"/>
      <c r="O443" s="54"/>
      <c r="P443" s="57"/>
      <c r="Q443" s="54"/>
      <c r="R443" s="56"/>
      <c r="S443" s="54"/>
      <c r="T443" s="54"/>
      <c r="U443" s="54"/>
    </row>
    <row r="444" ht="12.75" customHeight="1">
      <c r="A444" s="54"/>
      <c r="B444" s="54"/>
      <c r="C444" s="54"/>
      <c r="D444" s="54"/>
      <c r="E444" s="54"/>
      <c r="F444" s="54"/>
      <c r="G444" s="54"/>
      <c r="H444" s="54"/>
      <c r="I444" s="54"/>
      <c r="J444" s="54"/>
      <c r="K444" s="54"/>
      <c r="L444" s="54"/>
      <c r="M444" s="55"/>
      <c r="N444" s="55"/>
      <c r="O444" s="54"/>
      <c r="P444" s="57"/>
      <c r="Q444" s="54"/>
      <c r="R444" s="56"/>
      <c r="S444" s="54"/>
      <c r="T444" s="54"/>
      <c r="U444" s="54"/>
    </row>
    <row r="445" ht="12.75" customHeight="1">
      <c r="A445" s="54"/>
      <c r="B445" s="54"/>
      <c r="C445" s="54"/>
      <c r="D445" s="54"/>
      <c r="E445" s="54"/>
      <c r="F445" s="54"/>
      <c r="G445" s="54"/>
      <c r="H445" s="54"/>
      <c r="I445" s="54"/>
      <c r="J445" s="54"/>
      <c r="K445" s="54"/>
      <c r="L445" s="54"/>
      <c r="M445" s="55"/>
      <c r="N445" s="55"/>
      <c r="O445" s="54"/>
      <c r="P445" s="57"/>
      <c r="Q445" s="54"/>
      <c r="R445" s="56"/>
      <c r="S445" s="54"/>
      <c r="T445" s="54"/>
      <c r="U445" s="54"/>
    </row>
    <row r="446" ht="12.75" customHeight="1">
      <c r="A446" s="54"/>
      <c r="B446" s="54"/>
      <c r="C446" s="54"/>
      <c r="D446" s="54"/>
      <c r="E446" s="54"/>
      <c r="F446" s="54"/>
      <c r="G446" s="54"/>
      <c r="H446" s="54"/>
      <c r="I446" s="54"/>
      <c r="J446" s="54"/>
      <c r="K446" s="54"/>
      <c r="L446" s="54"/>
      <c r="M446" s="55"/>
      <c r="N446" s="55"/>
      <c r="O446" s="54"/>
      <c r="P446" s="57"/>
      <c r="Q446" s="54"/>
      <c r="R446" s="56"/>
      <c r="S446" s="54"/>
      <c r="T446" s="54"/>
      <c r="U446" s="54"/>
    </row>
    <row r="447" ht="12.75" customHeight="1">
      <c r="A447" s="54"/>
      <c r="B447" s="54"/>
      <c r="C447" s="54"/>
      <c r="D447" s="54"/>
      <c r="E447" s="54"/>
      <c r="F447" s="54"/>
      <c r="G447" s="54"/>
      <c r="H447" s="54"/>
      <c r="I447" s="54"/>
      <c r="J447" s="54"/>
      <c r="K447" s="54"/>
      <c r="L447" s="54"/>
      <c r="M447" s="55"/>
      <c r="N447" s="55"/>
      <c r="O447" s="54"/>
      <c r="P447" s="57"/>
      <c r="Q447" s="54"/>
      <c r="R447" s="56"/>
      <c r="S447" s="54"/>
      <c r="T447" s="54"/>
      <c r="U447" s="54"/>
    </row>
    <row r="448" ht="12.75" customHeight="1">
      <c r="A448" s="54"/>
      <c r="B448" s="54"/>
      <c r="C448" s="54"/>
      <c r="D448" s="54"/>
      <c r="E448" s="54"/>
      <c r="F448" s="54"/>
      <c r="G448" s="54"/>
      <c r="H448" s="54"/>
      <c r="I448" s="54"/>
      <c r="J448" s="54"/>
      <c r="K448" s="54"/>
      <c r="L448" s="54"/>
      <c r="M448" s="55"/>
      <c r="N448" s="55"/>
      <c r="O448" s="54"/>
      <c r="P448" s="57"/>
      <c r="Q448" s="54"/>
      <c r="R448" s="56"/>
      <c r="S448" s="54"/>
      <c r="T448" s="54"/>
      <c r="U448" s="54"/>
    </row>
    <row r="449" ht="12.75" customHeight="1">
      <c r="A449" s="54"/>
      <c r="B449" s="54"/>
      <c r="C449" s="54"/>
      <c r="D449" s="54"/>
      <c r="E449" s="54"/>
      <c r="F449" s="54"/>
      <c r="G449" s="54"/>
      <c r="H449" s="54"/>
      <c r="I449" s="54"/>
      <c r="J449" s="54"/>
      <c r="K449" s="54"/>
      <c r="L449" s="54"/>
      <c r="M449" s="55"/>
      <c r="N449" s="55"/>
      <c r="O449" s="54"/>
      <c r="P449" s="57"/>
      <c r="Q449" s="54"/>
      <c r="R449" s="56"/>
      <c r="S449" s="54"/>
      <c r="T449" s="54"/>
      <c r="U449" s="54"/>
    </row>
    <row r="450" ht="12.75" customHeight="1">
      <c r="A450" s="54"/>
      <c r="B450" s="54"/>
      <c r="C450" s="54"/>
      <c r="D450" s="54"/>
      <c r="E450" s="54"/>
      <c r="F450" s="54"/>
      <c r="G450" s="54"/>
      <c r="H450" s="54"/>
      <c r="I450" s="54"/>
      <c r="J450" s="54"/>
      <c r="K450" s="54"/>
      <c r="L450" s="54"/>
      <c r="M450" s="55"/>
      <c r="N450" s="55"/>
      <c r="O450" s="54"/>
      <c r="P450" s="57"/>
      <c r="Q450" s="54"/>
      <c r="R450" s="56"/>
      <c r="S450" s="54"/>
      <c r="T450" s="54"/>
      <c r="U450" s="54"/>
    </row>
    <row r="451" ht="12.75" customHeight="1">
      <c r="A451" s="54"/>
      <c r="B451" s="54"/>
      <c r="C451" s="54"/>
      <c r="D451" s="54"/>
      <c r="E451" s="54"/>
      <c r="F451" s="54"/>
      <c r="G451" s="54"/>
      <c r="H451" s="54"/>
      <c r="I451" s="54"/>
      <c r="J451" s="54"/>
      <c r="K451" s="54"/>
      <c r="L451" s="54"/>
      <c r="M451" s="55"/>
      <c r="N451" s="55"/>
      <c r="O451" s="54"/>
      <c r="P451" s="57"/>
      <c r="Q451" s="54"/>
      <c r="R451" s="56"/>
      <c r="S451" s="54"/>
      <c r="T451" s="54"/>
      <c r="U451" s="54"/>
    </row>
    <row r="452" ht="12.75" customHeight="1">
      <c r="A452" s="54"/>
      <c r="B452" s="54"/>
      <c r="C452" s="54"/>
      <c r="D452" s="54"/>
      <c r="E452" s="54"/>
      <c r="F452" s="54"/>
      <c r="G452" s="54"/>
      <c r="H452" s="54"/>
      <c r="I452" s="54"/>
      <c r="J452" s="54"/>
      <c r="K452" s="54"/>
      <c r="L452" s="54"/>
      <c r="M452" s="55"/>
      <c r="N452" s="55"/>
      <c r="O452" s="54"/>
      <c r="P452" s="57"/>
      <c r="Q452" s="54"/>
      <c r="R452" s="56"/>
      <c r="S452" s="54"/>
      <c r="T452" s="54"/>
      <c r="U452" s="54"/>
    </row>
    <row r="453" ht="12.75" customHeight="1">
      <c r="A453" s="54"/>
      <c r="B453" s="54"/>
      <c r="C453" s="54"/>
      <c r="D453" s="54"/>
      <c r="E453" s="54"/>
      <c r="F453" s="54"/>
      <c r="G453" s="54"/>
      <c r="H453" s="54"/>
      <c r="I453" s="54"/>
      <c r="J453" s="54"/>
      <c r="K453" s="54"/>
      <c r="L453" s="54"/>
      <c r="M453" s="55"/>
      <c r="N453" s="55"/>
      <c r="O453" s="54"/>
      <c r="P453" s="57"/>
      <c r="Q453" s="54"/>
      <c r="R453" s="56"/>
      <c r="S453" s="54"/>
      <c r="T453" s="54"/>
      <c r="U453" s="54"/>
    </row>
    <row r="454" ht="12.75" customHeight="1">
      <c r="A454" s="54"/>
      <c r="B454" s="54"/>
      <c r="C454" s="54"/>
      <c r="D454" s="54"/>
      <c r="E454" s="54"/>
      <c r="F454" s="54"/>
      <c r="G454" s="54"/>
      <c r="H454" s="54"/>
      <c r="I454" s="54"/>
      <c r="J454" s="54"/>
      <c r="K454" s="54"/>
      <c r="L454" s="54"/>
      <c r="M454" s="55"/>
      <c r="N454" s="55"/>
      <c r="O454" s="54"/>
      <c r="P454" s="57"/>
      <c r="Q454" s="54"/>
      <c r="R454" s="56"/>
      <c r="S454" s="54"/>
      <c r="T454" s="54"/>
      <c r="U454" s="54"/>
    </row>
    <row r="455" ht="12.75" customHeight="1">
      <c r="A455" s="54"/>
      <c r="B455" s="54"/>
      <c r="C455" s="54"/>
      <c r="D455" s="54"/>
      <c r="E455" s="54"/>
      <c r="F455" s="54"/>
      <c r="G455" s="54"/>
      <c r="H455" s="54"/>
      <c r="I455" s="54"/>
      <c r="J455" s="54"/>
      <c r="K455" s="54"/>
      <c r="L455" s="54"/>
      <c r="M455" s="55"/>
      <c r="N455" s="55"/>
      <c r="O455" s="54"/>
      <c r="P455" s="57"/>
      <c r="Q455" s="54"/>
      <c r="R455" s="56"/>
      <c r="S455" s="54"/>
      <c r="T455" s="54"/>
      <c r="U455" s="54"/>
    </row>
    <row r="456" ht="12.75" customHeight="1">
      <c r="A456" s="54"/>
      <c r="B456" s="54"/>
      <c r="C456" s="54"/>
      <c r="D456" s="54"/>
      <c r="E456" s="54"/>
      <c r="F456" s="54"/>
      <c r="G456" s="54"/>
      <c r="H456" s="54"/>
      <c r="I456" s="54"/>
      <c r="J456" s="54"/>
      <c r="K456" s="54"/>
      <c r="L456" s="54"/>
      <c r="M456" s="55"/>
      <c r="N456" s="55"/>
      <c r="O456" s="54"/>
      <c r="P456" s="57"/>
      <c r="Q456" s="54"/>
      <c r="R456" s="56"/>
      <c r="S456" s="54"/>
      <c r="T456" s="54"/>
      <c r="U456" s="54"/>
    </row>
    <row r="457" ht="12.75" customHeight="1">
      <c r="A457" s="54"/>
      <c r="B457" s="54"/>
      <c r="C457" s="54"/>
      <c r="D457" s="54"/>
      <c r="E457" s="54"/>
      <c r="F457" s="54"/>
      <c r="G457" s="54"/>
      <c r="H457" s="54"/>
      <c r="I457" s="54"/>
      <c r="J457" s="54"/>
      <c r="K457" s="54"/>
      <c r="L457" s="54"/>
      <c r="M457" s="55"/>
      <c r="N457" s="55"/>
      <c r="O457" s="54"/>
      <c r="P457" s="57"/>
      <c r="Q457" s="54"/>
      <c r="R457" s="56"/>
      <c r="S457" s="54"/>
      <c r="T457" s="54"/>
      <c r="U457" s="54"/>
    </row>
    <row r="458" ht="12.75" customHeight="1">
      <c r="A458" s="54"/>
      <c r="B458" s="54"/>
      <c r="C458" s="54"/>
      <c r="D458" s="54"/>
      <c r="E458" s="54"/>
      <c r="F458" s="54"/>
      <c r="G458" s="54"/>
      <c r="H458" s="54"/>
      <c r="I458" s="54"/>
      <c r="J458" s="54"/>
      <c r="K458" s="54"/>
      <c r="L458" s="54"/>
      <c r="M458" s="55"/>
      <c r="N458" s="55"/>
      <c r="O458" s="54"/>
      <c r="P458" s="57"/>
      <c r="Q458" s="54"/>
      <c r="R458" s="56"/>
      <c r="S458" s="54"/>
      <c r="T458" s="54"/>
      <c r="U458" s="54"/>
    </row>
    <row r="459" ht="12.75" customHeight="1">
      <c r="A459" s="54"/>
      <c r="B459" s="54"/>
      <c r="C459" s="54"/>
      <c r="D459" s="54"/>
      <c r="E459" s="54"/>
      <c r="F459" s="54"/>
      <c r="G459" s="54"/>
      <c r="H459" s="54"/>
      <c r="I459" s="54"/>
      <c r="J459" s="54"/>
      <c r="K459" s="54"/>
      <c r="L459" s="54"/>
      <c r="M459" s="55"/>
      <c r="N459" s="55"/>
      <c r="O459" s="54"/>
      <c r="P459" s="57"/>
      <c r="Q459" s="54"/>
      <c r="R459" s="56"/>
      <c r="S459" s="54"/>
      <c r="T459" s="54"/>
      <c r="U459" s="54"/>
    </row>
    <row r="460" ht="12.75" customHeight="1">
      <c r="A460" s="54"/>
      <c r="B460" s="54"/>
      <c r="C460" s="54"/>
      <c r="D460" s="54"/>
      <c r="E460" s="54"/>
      <c r="F460" s="54"/>
      <c r="G460" s="54"/>
      <c r="H460" s="54"/>
      <c r="I460" s="54"/>
      <c r="J460" s="54"/>
      <c r="K460" s="54"/>
      <c r="L460" s="54"/>
      <c r="M460" s="55"/>
      <c r="N460" s="55"/>
      <c r="O460" s="54"/>
      <c r="P460" s="57"/>
      <c r="Q460" s="54"/>
      <c r="R460" s="56"/>
      <c r="S460" s="54"/>
      <c r="T460" s="54"/>
      <c r="U460" s="54"/>
    </row>
    <row r="461" ht="12.75" customHeight="1">
      <c r="A461" s="54"/>
      <c r="B461" s="54"/>
      <c r="C461" s="54"/>
      <c r="D461" s="54"/>
      <c r="E461" s="54"/>
      <c r="F461" s="54"/>
      <c r="G461" s="54"/>
      <c r="H461" s="54"/>
      <c r="I461" s="54"/>
      <c r="J461" s="54"/>
      <c r="K461" s="54"/>
      <c r="L461" s="54"/>
      <c r="M461" s="55"/>
      <c r="N461" s="55"/>
      <c r="O461" s="54"/>
      <c r="P461" s="57"/>
      <c r="Q461" s="54"/>
      <c r="R461" s="56"/>
      <c r="S461" s="54"/>
      <c r="T461" s="54"/>
      <c r="U461" s="54"/>
    </row>
    <row r="462" ht="12.75" customHeight="1">
      <c r="A462" s="54"/>
      <c r="B462" s="54"/>
      <c r="C462" s="54"/>
      <c r="D462" s="54"/>
      <c r="E462" s="54"/>
      <c r="F462" s="54"/>
      <c r="G462" s="54"/>
      <c r="H462" s="54"/>
      <c r="I462" s="54"/>
      <c r="J462" s="54"/>
      <c r="K462" s="54"/>
      <c r="L462" s="54"/>
      <c r="M462" s="55"/>
      <c r="N462" s="55"/>
      <c r="O462" s="54"/>
      <c r="P462" s="57"/>
      <c r="Q462" s="54"/>
      <c r="R462" s="56"/>
      <c r="S462" s="54"/>
      <c r="T462" s="54"/>
      <c r="U462" s="54"/>
    </row>
    <row r="463" ht="12.75" customHeight="1">
      <c r="A463" s="54"/>
      <c r="B463" s="54"/>
      <c r="C463" s="54"/>
      <c r="D463" s="54"/>
      <c r="E463" s="54"/>
      <c r="F463" s="54"/>
      <c r="G463" s="54"/>
      <c r="H463" s="54"/>
      <c r="I463" s="54"/>
      <c r="J463" s="54"/>
      <c r="K463" s="54"/>
      <c r="L463" s="54"/>
      <c r="M463" s="55"/>
      <c r="N463" s="55"/>
      <c r="O463" s="54"/>
      <c r="P463" s="57"/>
      <c r="Q463" s="54"/>
      <c r="R463" s="56"/>
      <c r="S463" s="54"/>
      <c r="T463" s="54"/>
      <c r="U463" s="54"/>
    </row>
    <row r="464" ht="12.75" customHeight="1">
      <c r="A464" s="54"/>
      <c r="B464" s="54"/>
      <c r="C464" s="54"/>
      <c r="D464" s="54"/>
      <c r="E464" s="54"/>
      <c r="F464" s="54"/>
      <c r="G464" s="54"/>
      <c r="H464" s="54"/>
      <c r="I464" s="54"/>
      <c r="J464" s="54"/>
      <c r="K464" s="54"/>
      <c r="L464" s="54"/>
      <c r="M464" s="55"/>
      <c r="N464" s="55"/>
      <c r="O464" s="54"/>
      <c r="P464" s="57"/>
      <c r="Q464" s="54"/>
      <c r="R464" s="56"/>
      <c r="S464" s="54"/>
      <c r="T464" s="54"/>
      <c r="U464" s="54"/>
    </row>
    <row r="465" ht="12.75" customHeight="1">
      <c r="A465" s="54"/>
      <c r="B465" s="54"/>
      <c r="C465" s="54"/>
      <c r="D465" s="54"/>
      <c r="E465" s="54"/>
      <c r="F465" s="54"/>
      <c r="G465" s="54"/>
      <c r="H465" s="54"/>
      <c r="I465" s="54"/>
      <c r="J465" s="54"/>
      <c r="K465" s="54"/>
      <c r="L465" s="54"/>
      <c r="M465" s="55"/>
      <c r="N465" s="55"/>
      <c r="O465" s="54"/>
      <c r="P465" s="57"/>
      <c r="Q465" s="54"/>
      <c r="R465" s="56"/>
      <c r="S465" s="54"/>
      <c r="T465" s="54"/>
      <c r="U465" s="54"/>
    </row>
    <row r="466" ht="12.75" customHeight="1">
      <c r="A466" s="54"/>
      <c r="B466" s="54"/>
      <c r="C466" s="54"/>
      <c r="D466" s="54"/>
      <c r="E466" s="54"/>
      <c r="F466" s="54"/>
      <c r="G466" s="54"/>
      <c r="H466" s="54"/>
      <c r="I466" s="54"/>
      <c r="J466" s="54"/>
      <c r="K466" s="54"/>
      <c r="L466" s="54"/>
      <c r="M466" s="55"/>
      <c r="N466" s="55"/>
      <c r="O466" s="54"/>
      <c r="P466" s="57"/>
      <c r="Q466" s="54"/>
      <c r="R466" s="56"/>
      <c r="S466" s="54"/>
      <c r="T466" s="54"/>
      <c r="U466" s="54"/>
    </row>
    <row r="467" ht="12.75" customHeight="1">
      <c r="A467" s="54"/>
      <c r="B467" s="54"/>
      <c r="C467" s="54"/>
      <c r="D467" s="54"/>
      <c r="E467" s="54"/>
      <c r="F467" s="54"/>
      <c r="G467" s="54"/>
      <c r="H467" s="54"/>
      <c r="I467" s="54"/>
      <c r="J467" s="54"/>
      <c r="K467" s="54"/>
      <c r="L467" s="54"/>
      <c r="M467" s="55"/>
      <c r="N467" s="55"/>
      <c r="O467" s="54"/>
      <c r="P467" s="57"/>
      <c r="Q467" s="54"/>
      <c r="R467" s="56"/>
      <c r="S467" s="54"/>
      <c r="T467" s="54"/>
      <c r="U467" s="54"/>
    </row>
    <row r="468" ht="12.75" customHeight="1">
      <c r="A468" s="54"/>
      <c r="B468" s="54"/>
      <c r="C468" s="54"/>
      <c r="D468" s="54"/>
      <c r="E468" s="54"/>
      <c r="F468" s="54"/>
      <c r="G468" s="54"/>
      <c r="H468" s="54"/>
      <c r="I468" s="54"/>
      <c r="J468" s="54"/>
      <c r="K468" s="54"/>
      <c r="L468" s="54"/>
      <c r="M468" s="55"/>
      <c r="N468" s="55"/>
      <c r="O468" s="54"/>
      <c r="P468" s="57"/>
      <c r="Q468" s="54"/>
      <c r="R468" s="56"/>
      <c r="S468" s="54"/>
      <c r="T468" s="54"/>
      <c r="U468" s="54"/>
    </row>
    <row r="469" ht="12.75" customHeight="1">
      <c r="A469" s="54"/>
      <c r="B469" s="54"/>
      <c r="C469" s="54"/>
      <c r="D469" s="54"/>
      <c r="E469" s="54"/>
      <c r="F469" s="54"/>
      <c r="G469" s="54"/>
      <c r="H469" s="54"/>
      <c r="I469" s="54"/>
      <c r="J469" s="54"/>
      <c r="K469" s="54"/>
      <c r="L469" s="54"/>
      <c r="M469" s="55"/>
      <c r="N469" s="55"/>
      <c r="O469" s="54"/>
      <c r="P469" s="57"/>
      <c r="Q469" s="54"/>
      <c r="R469" s="56"/>
      <c r="S469" s="54"/>
      <c r="T469" s="54"/>
      <c r="U469" s="54"/>
    </row>
    <row r="470" ht="12.75" customHeight="1">
      <c r="A470" s="54"/>
      <c r="B470" s="54"/>
      <c r="C470" s="54"/>
      <c r="D470" s="54"/>
      <c r="E470" s="54"/>
      <c r="F470" s="54"/>
      <c r="G470" s="54"/>
      <c r="H470" s="54"/>
      <c r="I470" s="54"/>
      <c r="J470" s="54"/>
      <c r="K470" s="54"/>
      <c r="L470" s="54"/>
      <c r="M470" s="55"/>
      <c r="N470" s="55"/>
      <c r="O470" s="54"/>
      <c r="P470" s="57"/>
      <c r="Q470" s="54"/>
      <c r="R470" s="56"/>
      <c r="S470" s="54"/>
      <c r="T470" s="54"/>
      <c r="U470" s="54"/>
    </row>
    <row r="471" ht="12.75" customHeight="1">
      <c r="A471" s="54"/>
      <c r="B471" s="54"/>
      <c r="C471" s="54"/>
      <c r="D471" s="54"/>
      <c r="E471" s="54"/>
      <c r="F471" s="54"/>
      <c r="G471" s="54"/>
      <c r="H471" s="54"/>
      <c r="I471" s="54"/>
      <c r="J471" s="54"/>
      <c r="K471" s="54"/>
      <c r="L471" s="54"/>
      <c r="M471" s="55"/>
      <c r="N471" s="55"/>
      <c r="O471" s="54"/>
      <c r="P471" s="57"/>
      <c r="Q471" s="54"/>
      <c r="R471" s="56"/>
      <c r="S471" s="54"/>
      <c r="T471" s="54"/>
      <c r="U471" s="54"/>
    </row>
    <row r="472" ht="12.75" customHeight="1">
      <c r="A472" s="54"/>
      <c r="B472" s="54"/>
      <c r="C472" s="54"/>
      <c r="D472" s="54"/>
      <c r="E472" s="54"/>
      <c r="F472" s="54"/>
      <c r="G472" s="54"/>
      <c r="H472" s="54"/>
      <c r="I472" s="54"/>
      <c r="J472" s="54"/>
      <c r="K472" s="54"/>
      <c r="L472" s="54"/>
      <c r="M472" s="55"/>
      <c r="N472" s="55"/>
      <c r="O472" s="54"/>
      <c r="P472" s="57"/>
      <c r="Q472" s="54"/>
      <c r="R472" s="56"/>
      <c r="S472" s="54"/>
      <c r="T472" s="54"/>
      <c r="U472" s="54"/>
    </row>
    <row r="473" ht="12.75" customHeight="1">
      <c r="A473" s="54"/>
      <c r="B473" s="54"/>
      <c r="C473" s="54"/>
      <c r="D473" s="54"/>
      <c r="E473" s="54"/>
      <c r="F473" s="54"/>
      <c r="G473" s="54"/>
      <c r="H473" s="54"/>
      <c r="I473" s="54"/>
      <c r="J473" s="54"/>
      <c r="K473" s="54"/>
      <c r="L473" s="54"/>
      <c r="M473" s="55"/>
      <c r="N473" s="55"/>
      <c r="O473" s="54"/>
      <c r="P473" s="57"/>
      <c r="Q473" s="54"/>
      <c r="R473" s="56"/>
      <c r="S473" s="54"/>
      <c r="T473" s="54"/>
      <c r="U473" s="54"/>
    </row>
    <row r="474" ht="12.75" customHeight="1">
      <c r="A474" s="54"/>
      <c r="B474" s="54"/>
      <c r="C474" s="54"/>
      <c r="D474" s="54"/>
      <c r="E474" s="54"/>
      <c r="F474" s="54"/>
      <c r="G474" s="54"/>
      <c r="H474" s="54"/>
      <c r="I474" s="54"/>
      <c r="J474" s="54"/>
      <c r="K474" s="54"/>
      <c r="L474" s="54"/>
      <c r="M474" s="55"/>
      <c r="N474" s="55"/>
      <c r="O474" s="54"/>
      <c r="P474" s="57"/>
      <c r="Q474" s="54"/>
      <c r="R474" s="56"/>
      <c r="S474" s="54"/>
      <c r="T474" s="54"/>
      <c r="U474" s="54"/>
    </row>
    <row r="475" ht="12.75" customHeight="1">
      <c r="A475" s="54"/>
      <c r="B475" s="54"/>
      <c r="C475" s="54"/>
      <c r="D475" s="54"/>
      <c r="E475" s="54"/>
      <c r="F475" s="54"/>
      <c r="G475" s="54"/>
      <c r="H475" s="54"/>
      <c r="I475" s="54"/>
      <c r="J475" s="54"/>
      <c r="K475" s="54"/>
      <c r="L475" s="54"/>
      <c r="M475" s="55"/>
      <c r="N475" s="55"/>
      <c r="O475" s="54"/>
      <c r="P475" s="57"/>
      <c r="Q475" s="54"/>
      <c r="R475" s="56"/>
      <c r="S475" s="54"/>
      <c r="T475" s="54"/>
      <c r="U475" s="54"/>
    </row>
    <row r="476" ht="12.75" customHeight="1">
      <c r="A476" s="54"/>
      <c r="B476" s="54"/>
      <c r="C476" s="54"/>
      <c r="D476" s="54"/>
      <c r="E476" s="54"/>
      <c r="F476" s="54"/>
      <c r="G476" s="54"/>
      <c r="H476" s="54"/>
      <c r="I476" s="54"/>
      <c r="J476" s="54"/>
      <c r="K476" s="54"/>
      <c r="L476" s="54"/>
      <c r="M476" s="55"/>
      <c r="N476" s="55"/>
      <c r="O476" s="54"/>
      <c r="P476" s="57"/>
      <c r="Q476" s="54"/>
      <c r="R476" s="56"/>
      <c r="S476" s="54"/>
      <c r="T476" s="54"/>
      <c r="U476" s="54"/>
    </row>
    <row r="477" ht="12.75" customHeight="1">
      <c r="A477" s="54"/>
      <c r="B477" s="54"/>
      <c r="C477" s="54"/>
      <c r="D477" s="54"/>
      <c r="E477" s="54"/>
      <c r="F477" s="54"/>
      <c r="G477" s="54"/>
      <c r="H477" s="54"/>
      <c r="I477" s="54"/>
      <c r="J477" s="54"/>
      <c r="K477" s="54"/>
      <c r="L477" s="54"/>
      <c r="M477" s="55"/>
      <c r="N477" s="55"/>
      <c r="O477" s="54"/>
      <c r="P477" s="57"/>
      <c r="Q477" s="54"/>
      <c r="R477" s="56"/>
      <c r="S477" s="54"/>
      <c r="T477" s="54"/>
      <c r="U477" s="54"/>
    </row>
    <row r="478" ht="12.75" customHeight="1">
      <c r="A478" s="54"/>
      <c r="B478" s="54"/>
      <c r="C478" s="54"/>
      <c r="D478" s="54"/>
      <c r="E478" s="54"/>
      <c r="F478" s="54"/>
      <c r="G478" s="54"/>
      <c r="H478" s="54"/>
      <c r="I478" s="54"/>
      <c r="J478" s="54"/>
      <c r="K478" s="54"/>
      <c r="L478" s="54"/>
      <c r="M478" s="55"/>
      <c r="N478" s="55"/>
      <c r="O478" s="54"/>
      <c r="P478" s="57"/>
      <c r="Q478" s="54"/>
      <c r="R478" s="56"/>
      <c r="S478" s="54"/>
      <c r="T478" s="54"/>
      <c r="U478" s="54"/>
    </row>
    <row r="479" ht="12.75" customHeight="1">
      <c r="A479" s="54"/>
      <c r="B479" s="54"/>
      <c r="C479" s="54"/>
      <c r="D479" s="54"/>
      <c r="E479" s="54"/>
      <c r="F479" s="54"/>
      <c r="G479" s="54"/>
      <c r="H479" s="54"/>
      <c r="I479" s="54"/>
      <c r="J479" s="54"/>
      <c r="K479" s="54"/>
      <c r="L479" s="54"/>
      <c r="M479" s="55"/>
      <c r="N479" s="55"/>
      <c r="O479" s="54"/>
      <c r="P479" s="57"/>
      <c r="Q479" s="54"/>
      <c r="R479" s="56"/>
      <c r="S479" s="54"/>
      <c r="T479" s="54"/>
      <c r="U479" s="54"/>
    </row>
    <row r="480" ht="12.75" customHeight="1">
      <c r="A480" s="54"/>
      <c r="B480" s="54"/>
      <c r="C480" s="54"/>
      <c r="D480" s="54"/>
      <c r="E480" s="54"/>
      <c r="F480" s="54"/>
      <c r="G480" s="54"/>
      <c r="H480" s="54"/>
      <c r="I480" s="54"/>
      <c r="J480" s="54"/>
      <c r="K480" s="54"/>
      <c r="L480" s="54"/>
      <c r="M480" s="55"/>
      <c r="N480" s="55"/>
      <c r="O480" s="54"/>
      <c r="P480" s="57"/>
      <c r="Q480" s="54"/>
      <c r="R480" s="56"/>
      <c r="S480" s="54"/>
      <c r="T480" s="54"/>
      <c r="U480" s="54"/>
    </row>
    <row r="481" ht="12.75" customHeight="1">
      <c r="A481" s="54"/>
      <c r="B481" s="54"/>
      <c r="C481" s="54"/>
      <c r="D481" s="54"/>
      <c r="E481" s="54"/>
      <c r="F481" s="54"/>
      <c r="G481" s="54"/>
      <c r="H481" s="54"/>
      <c r="I481" s="54"/>
      <c r="J481" s="54"/>
      <c r="K481" s="54"/>
      <c r="L481" s="54"/>
      <c r="M481" s="55"/>
      <c r="N481" s="55"/>
      <c r="O481" s="54"/>
      <c r="P481" s="57"/>
      <c r="Q481" s="54"/>
      <c r="R481" s="56"/>
      <c r="S481" s="54"/>
      <c r="T481" s="54"/>
      <c r="U481" s="54"/>
    </row>
    <row r="482" ht="12.75" customHeight="1">
      <c r="A482" s="54"/>
      <c r="B482" s="54"/>
      <c r="C482" s="54"/>
      <c r="D482" s="54"/>
      <c r="E482" s="54"/>
      <c r="F482" s="54"/>
      <c r="G482" s="54"/>
      <c r="H482" s="54"/>
      <c r="I482" s="54"/>
      <c r="J482" s="54"/>
      <c r="K482" s="54"/>
      <c r="L482" s="54"/>
      <c r="M482" s="55"/>
      <c r="N482" s="55"/>
      <c r="O482" s="54"/>
      <c r="P482" s="57"/>
      <c r="Q482" s="54"/>
      <c r="R482" s="56"/>
      <c r="S482" s="54"/>
      <c r="T482" s="54"/>
      <c r="U482" s="54"/>
    </row>
    <row r="483" ht="12.75" customHeight="1">
      <c r="A483" s="54"/>
      <c r="B483" s="54"/>
      <c r="C483" s="54"/>
      <c r="D483" s="54"/>
      <c r="E483" s="54"/>
      <c r="F483" s="54"/>
      <c r="G483" s="54"/>
      <c r="H483" s="54"/>
      <c r="I483" s="54"/>
      <c r="J483" s="54"/>
      <c r="K483" s="54"/>
      <c r="L483" s="54"/>
      <c r="M483" s="55"/>
      <c r="N483" s="55"/>
      <c r="O483" s="54"/>
      <c r="P483" s="57"/>
      <c r="Q483" s="54"/>
      <c r="R483" s="56"/>
      <c r="S483" s="54"/>
      <c r="T483" s="54"/>
      <c r="U483" s="54"/>
    </row>
    <row r="484" ht="12.75" customHeight="1">
      <c r="A484" s="54"/>
      <c r="B484" s="54"/>
      <c r="C484" s="54"/>
      <c r="D484" s="54"/>
      <c r="E484" s="54"/>
      <c r="F484" s="54"/>
      <c r="G484" s="54"/>
      <c r="H484" s="54"/>
      <c r="I484" s="54"/>
      <c r="J484" s="54"/>
      <c r="K484" s="54"/>
      <c r="L484" s="54"/>
      <c r="M484" s="55"/>
      <c r="N484" s="55"/>
      <c r="O484" s="54"/>
      <c r="P484" s="57"/>
      <c r="Q484" s="54"/>
      <c r="R484" s="56"/>
      <c r="S484" s="54"/>
      <c r="T484" s="54"/>
      <c r="U484" s="54"/>
    </row>
    <row r="485" ht="12.75" customHeight="1">
      <c r="A485" s="54"/>
      <c r="B485" s="54"/>
      <c r="C485" s="54"/>
      <c r="D485" s="54"/>
      <c r="E485" s="54"/>
      <c r="F485" s="54"/>
      <c r="G485" s="54"/>
      <c r="H485" s="54"/>
      <c r="I485" s="54"/>
      <c r="J485" s="54"/>
      <c r="K485" s="54"/>
      <c r="L485" s="54"/>
      <c r="M485" s="55"/>
      <c r="N485" s="55"/>
      <c r="O485" s="54"/>
      <c r="P485" s="57"/>
      <c r="Q485" s="54"/>
      <c r="R485" s="56"/>
      <c r="S485" s="54"/>
      <c r="T485" s="54"/>
      <c r="U485" s="54"/>
    </row>
    <row r="486" ht="12.75" customHeight="1">
      <c r="A486" s="54"/>
      <c r="B486" s="54"/>
      <c r="C486" s="54"/>
      <c r="D486" s="54"/>
      <c r="E486" s="54"/>
      <c r="F486" s="54"/>
      <c r="G486" s="54"/>
      <c r="H486" s="54"/>
      <c r="I486" s="54"/>
      <c r="J486" s="54"/>
      <c r="K486" s="54"/>
      <c r="L486" s="54"/>
      <c r="M486" s="55"/>
      <c r="N486" s="55"/>
      <c r="O486" s="54"/>
      <c r="P486" s="57"/>
      <c r="Q486" s="54"/>
      <c r="R486" s="56"/>
      <c r="S486" s="54"/>
      <c r="T486" s="54"/>
      <c r="U486" s="54"/>
    </row>
    <row r="487" ht="12.75" customHeight="1">
      <c r="A487" s="54"/>
      <c r="B487" s="54"/>
      <c r="C487" s="54"/>
      <c r="D487" s="54"/>
      <c r="E487" s="54"/>
      <c r="F487" s="54"/>
      <c r="G487" s="54"/>
      <c r="H487" s="54"/>
      <c r="I487" s="54"/>
      <c r="J487" s="54"/>
      <c r="K487" s="54"/>
      <c r="L487" s="54"/>
      <c r="M487" s="55"/>
      <c r="N487" s="55"/>
      <c r="O487" s="54"/>
      <c r="P487" s="57"/>
      <c r="Q487" s="54"/>
      <c r="R487" s="56"/>
      <c r="S487" s="54"/>
      <c r="T487" s="54"/>
      <c r="U487" s="54"/>
    </row>
    <row r="488" ht="12.75" customHeight="1">
      <c r="A488" s="54"/>
      <c r="B488" s="54"/>
      <c r="C488" s="54"/>
      <c r="D488" s="54"/>
      <c r="E488" s="54"/>
      <c r="F488" s="54"/>
      <c r="G488" s="54"/>
      <c r="H488" s="54"/>
      <c r="I488" s="54"/>
      <c r="J488" s="54"/>
      <c r="K488" s="54"/>
      <c r="L488" s="54"/>
      <c r="M488" s="55"/>
      <c r="N488" s="55"/>
      <c r="O488" s="54"/>
      <c r="P488" s="57"/>
      <c r="Q488" s="54"/>
      <c r="R488" s="56"/>
      <c r="S488" s="54"/>
      <c r="T488" s="54"/>
      <c r="U488" s="54"/>
    </row>
    <row r="489" ht="12.75" customHeight="1">
      <c r="A489" s="54"/>
      <c r="B489" s="54"/>
      <c r="C489" s="54"/>
      <c r="D489" s="54"/>
      <c r="E489" s="54"/>
      <c r="F489" s="54"/>
      <c r="G489" s="54"/>
      <c r="H489" s="54"/>
      <c r="I489" s="54"/>
      <c r="J489" s="54"/>
      <c r="K489" s="54"/>
      <c r="L489" s="54"/>
      <c r="M489" s="55"/>
      <c r="N489" s="55"/>
      <c r="O489" s="54"/>
      <c r="P489" s="57"/>
      <c r="Q489" s="54"/>
      <c r="R489" s="56"/>
      <c r="S489" s="54"/>
      <c r="T489" s="54"/>
      <c r="U489" s="54"/>
    </row>
    <row r="490" ht="12.75" customHeight="1">
      <c r="A490" s="54"/>
      <c r="B490" s="54"/>
      <c r="C490" s="54"/>
      <c r="D490" s="54"/>
      <c r="E490" s="54"/>
      <c r="F490" s="54"/>
      <c r="G490" s="54"/>
      <c r="H490" s="54"/>
      <c r="I490" s="54"/>
      <c r="J490" s="54"/>
      <c r="K490" s="54"/>
      <c r="L490" s="54"/>
      <c r="M490" s="55"/>
      <c r="N490" s="55"/>
      <c r="O490" s="54"/>
      <c r="P490" s="57"/>
      <c r="Q490" s="54"/>
      <c r="R490" s="56"/>
      <c r="S490" s="54"/>
      <c r="T490" s="54"/>
      <c r="U490" s="54"/>
    </row>
    <row r="491" ht="12.75" customHeight="1">
      <c r="A491" s="54"/>
      <c r="B491" s="54"/>
      <c r="C491" s="54"/>
      <c r="D491" s="54"/>
      <c r="E491" s="54"/>
      <c r="F491" s="54"/>
      <c r="G491" s="54"/>
      <c r="H491" s="54"/>
      <c r="I491" s="54"/>
      <c r="J491" s="54"/>
      <c r="K491" s="54"/>
      <c r="L491" s="54"/>
      <c r="M491" s="55"/>
      <c r="N491" s="55"/>
      <c r="O491" s="54"/>
      <c r="P491" s="57"/>
      <c r="Q491" s="54"/>
      <c r="R491" s="56"/>
      <c r="S491" s="54"/>
      <c r="T491" s="54"/>
      <c r="U491" s="54"/>
    </row>
    <row r="492" ht="12.75" customHeight="1">
      <c r="A492" s="54"/>
      <c r="B492" s="54"/>
      <c r="C492" s="54"/>
      <c r="D492" s="54"/>
      <c r="E492" s="54"/>
      <c r="F492" s="54"/>
      <c r="G492" s="54"/>
      <c r="H492" s="54"/>
      <c r="I492" s="54"/>
      <c r="J492" s="54"/>
      <c r="K492" s="54"/>
      <c r="L492" s="54"/>
      <c r="M492" s="55"/>
      <c r="N492" s="55"/>
      <c r="O492" s="54"/>
      <c r="P492" s="57"/>
      <c r="Q492" s="54"/>
      <c r="R492" s="56"/>
      <c r="S492" s="54"/>
      <c r="T492" s="54"/>
      <c r="U492" s="54"/>
    </row>
    <row r="493" ht="12.75" customHeight="1">
      <c r="A493" s="54"/>
      <c r="B493" s="54"/>
      <c r="C493" s="54"/>
      <c r="D493" s="54"/>
      <c r="E493" s="54"/>
      <c r="F493" s="54"/>
      <c r="G493" s="54"/>
      <c r="H493" s="54"/>
      <c r="I493" s="54"/>
      <c r="J493" s="54"/>
      <c r="K493" s="54"/>
      <c r="L493" s="54"/>
      <c r="M493" s="55"/>
      <c r="N493" s="55"/>
      <c r="O493" s="54"/>
      <c r="P493" s="57"/>
      <c r="Q493" s="54"/>
      <c r="R493" s="56"/>
      <c r="S493" s="54"/>
      <c r="T493" s="54"/>
      <c r="U493" s="54"/>
    </row>
    <row r="494" ht="12.75" customHeight="1">
      <c r="A494" s="54"/>
      <c r="B494" s="54"/>
      <c r="C494" s="54"/>
      <c r="D494" s="54"/>
      <c r="E494" s="54"/>
      <c r="F494" s="54"/>
      <c r="G494" s="54"/>
      <c r="H494" s="54"/>
      <c r="I494" s="54"/>
      <c r="J494" s="54"/>
      <c r="K494" s="54"/>
      <c r="L494" s="54"/>
      <c r="M494" s="55"/>
      <c r="N494" s="55"/>
      <c r="O494" s="54"/>
      <c r="P494" s="57"/>
      <c r="Q494" s="54"/>
      <c r="R494" s="56"/>
      <c r="S494" s="54"/>
      <c r="T494" s="54"/>
      <c r="U494" s="54"/>
    </row>
    <row r="495" ht="12.75" customHeight="1">
      <c r="A495" s="54"/>
      <c r="B495" s="54"/>
      <c r="C495" s="54"/>
      <c r="D495" s="54"/>
      <c r="E495" s="54"/>
      <c r="F495" s="54"/>
      <c r="G495" s="54"/>
      <c r="H495" s="54"/>
      <c r="I495" s="54"/>
      <c r="J495" s="54"/>
      <c r="K495" s="54"/>
      <c r="L495" s="54"/>
      <c r="M495" s="55"/>
      <c r="N495" s="55"/>
      <c r="O495" s="54"/>
      <c r="P495" s="57"/>
      <c r="Q495" s="54"/>
      <c r="R495" s="56"/>
      <c r="S495" s="54"/>
      <c r="T495" s="54"/>
      <c r="U495" s="54"/>
    </row>
    <row r="496" ht="12.75" customHeight="1">
      <c r="A496" s="54"/>
      <c r="B496" s="54"/>
      <c r="C496" s="54"/>
      <c r="D496" s="54"/>
      <c r="E496" s="54"/>
      <c r="F496" s="54"/>
      <c r="G496" s="54"/>
      <c r="H496" s="54"/>
      <c r="I496" s="54"/>
      <c r="J496" s="54"/>
      <c r="K496" s="54"/>
      <c r="L496" s="54"/>
      <c r="M496" s="55"/>
      <c r="N496" s="55"/>
      <c r="O496" s="54"/>
      <c r="P496" s="57"/>
      <c r="Q496" s="54"/>
      <c r="R496" s="56"/>
      <c r="S496" s="54"/>
      <c r="T496" s="54"/>
      <c r="U496" s="54"/>
    </row>
    <row r="497" ht="12.75" customHeight="1">
      <c r="A497" s="54"/>
      <c r="B497" s="54"/>
      <c r="C497" s="54"/>
      <c r="D497" s="54"/>
      <c r="E497" s="54"/>
      <c r="F497" s="54"/>
      <c r="G497" s="54"/>
      <c r="H497" s="54"/>
      <c r="I497" s="54"/>
      <c r="J497" s="54"/>
      <c r="K497" s="54"/>
      <c r="L497" s="54"/>
      <c r="M497" s="55"/>
      <c r="N497" s="55"/>
      <c r="O497" s="54"/>
      <c r="P497" s="57"/>
      <c r="Q497" s="54"/>
      <c r="R497" s="56"/>
      <c r="S497" s="54"/>
      <c r="T497" s="54"/>
      <c r="U497" s="54"/>
    </row>
    <row r="498" ht="12.75" customHeight="1">
      <c r="A498" s="54"/>
      <c r="B498" s="54"/>
      <c r="C498" s="54"/>
      <c r="D498" s="54"/>
      <c r="E498" s="54"/>
      <c r="F498" s="54"/>
      <c r="G498" s="54"/>
      <c r="H498" s="54"/>
      <c r="I498" s="54"/>
      <c r="J498" s="54"/>
      <c r="K498" s="54"/>
      <c r="L498" s="54"/>
      <c r="M498" s="55"/>
      <c r="N498" s="55"/>
      <c r="O498" s="54"/>
      <c r="P498" s="57"/>
      <c r="Q498" s="54"/>
      <c r="R498" s="56"/>
      <c r="S498" s="54"/>
      <c r="T498" s="54"/>
      <c r="U498" s="54"/>
    </row>
    <row r="499" ht="12.75" customHeight="1">
      <c r="A499" s="54"/>
      <c r="B499" s="54"/>
      <c r="C499" s="54"/>
      <c r="D499" s="54"/>
      <c r="E499" s="54"/>
      <c r="F499" s="54"/>
      <c r="G499" s="54"/>
      <c r="H499" s="54"/>
      <c r="I499" s="54"/>
      <c r="J499" s="54"/>
      <c r="K499" s="54"/>
      <c r="L499" s="54"/>
      <c r="M499" s="55"/>
      <c r="N499" s="55"/>
      <c r="O499" s="54"/>
      <c r="P499" s="57"/>
      <c r="Q499" s="54"/>
      <c r="R499" s="56"/>
      <c r="S499" s="54"/>
      <c r="T499" s="54"/>
      <c r="U499" s="54"/>
    </row>
    <row r="500" ht="12.75" customHeight="1">
      <c r="A500" s="54"/>
      <c r="B500" s="54"/>
      <c r="C500" s="54"/>
      <c r="D500" s="54"/>
      <c r="E500" s="54"/>
      <c r="F500" s="54"/>
      <c r="G500" s="54"/>
      <c r="H500" s="54"/>
      <c r="I500" s="54"/>
      <c r="J500" s="54"/>
      <c r="K500" s="54"/>
      <c r="L500" s="54"/>
      <c r="M500" s="55"/>
      <c r="N500" s="55"/>
      <c r="O500" s="54"/>
      <c r="P500" s="57"/>
      <c r="Q500" s="54"/>
      <c r="R500" s="56"/>
      <c r="S500" s="54"/>
      <c r="T500" s="54"/>
      <c r="U500" s="54"/>
    </row>
    <row r="501" ht="12.75" customHeight="1">
      <c r="A501" s="54"/>
      <c r="B501" s="54"/>
      <c r="C501" s="54"/>
      <c r="D501" s="54"/>
      <c r="E501" s="54"/>
      <c r="F501" s="54"/>
      <c r="G501" s="54"/>
      <c r="H501" s="54"/>
      <c r="I501" s="54"/>
      <c r="J501" s="54"/>
      <c r="K501" s="54"/>
      <c r="L501" s="54"/>
      <c r="M501" s="55"/>
      <c r="N501" s="55"/>
      <c r="O501" s="54"/>
      <c r="P501" s="57"/>
      <c r="Q501" s="54"/>
      <c r="R501" s="56"/>
      <c r="S501" s="54"/>
      <c r="T501" s="54"/>
      <c r="U501" s="54"/>
    </row>
    <row r="502" ht="12.75" customHeight="1">
      <c r="A502" s="54"/>
      <c r="B502" s="54"/>
      <c r="C502" s="54"/>
      <c r="D502" s="54"/>
      <c r="E502" s="54"/>
      <c r="F502" s="54"/>
      <c r="G502" s="54"/>
      <c r="H502" s="54"/>
      <c r="I502" s="54"/>
      <c r="J502" s="54"/>
      <c r="K502" s="54"/>
      <c r="L502" s="54"/>
      <c r="M502" s="55"/>
      <c r="N502" s="55"/>
      <c r="O502" s="54"/>
      <c r="P502" s="57"/>
      <c r="Q502" s="54"/>
      <c r="R502" s="56"/>
      <c r="S502" s="54"/>
      <c r="T502" s="54"/>
      <c r="U502" s="54"/>
    </row>
    <row r="503" ht="12.75" customHeight="1">
      <c r="A503" s="54"/>
      <c r="B503" s="54"/>
      <c r="C503" s="54"/>
      <c r="D503" s="54"/>
      <c r="E503" s="54"/>
      <c r="F503" s="54"/>
      <c r="G503" s="54"/>
      <c r="H503" s="54"/>
      <c r="I503" s="54"/>
      <c r="J503" s="54"/>
      <c r="K503" s="54"/>
      <c r="L503" s="54"/>
      <c r="M503" s="55"/>
      <c r="N503" s="55"/>
      <c r="O503" s="54"/>
      <c r="P503" s="57"/>
      <c r="Q503" s="54"/>
      <c r="R503" s="56"/>
      <c r="S503" s="54"/>
      <c r="T503" s="54"/>
      <c r="U503" s="54"/>
    </row>
    <row r="504" ht="12.75" customHeight="1">
      <c r="A504" s="54"/>
      <c r="B504" s="54"/>
      <c r="C504" s="54"/>
      <c r="D504" s="54"/>
      <c r="E504" s="54"/>
      <c r="F504" s="54"/>
      <c r="G504" s="54"/>
      <c r="H504" s="54"/>
      <c r="I504" s="54"/>
      <c r="J504" s="54"/>
      <c r="K504" s="54"/>
      <c r="L504" s="54"/>
      <c r="M504" s="55"/>
      <c r="N504" s="55"/>
      <c r="O504" s="54"/>
      <c r="P504" s="57"/>
      <c r="Q504" s="54"/>
      <c r="R504" s="56"/>
      <c r="S504" s="54"/>
      <c r="T504" s="54"/>
      <c r="U504" s="54"/>
    </row>
    <row r="505" ht="12.75" customHeight="1">
      <c r="A505" s="54"/>
      <c r="B505" s="54"/>
      <c r="C505" s="54"/>
      <c r="D505" s="54"/>
      <c r="E505" s="54"/>
      <c r="F505" s="54"/>
      <c r="G505" s="54"/>
      <c r="H505" s="54"/>
      <c r="I505" s="54"/>
      <c r="J505" s="54"/>
      <c r="K505" s="54"/>
      <c r="L505" s="54"/>
      <c r="M505" s="55"/>
      <c r="N505" s="55"/>
      <c r="O505" s="54"/>
      <c r="P505" s="57"/>
      <c r="Q505" s="54"/>
      <c r="R505" s="56"/>
      <c r="S505" s="54"/>
      <c r="T505" s="54"/>
      <c r="U505" s="54"/>
    </row>
    <row r="506" ht="12.75" customHeight="1">
      <c r="A506" s="54"/>
      <c r="B506" s="54"/>
      <c r="C506" s="54"/>
      <c r="D506" s="54"/>
      <c r="E506" s="54"/>
      <c r="F506" s="54"/>
      <c r="G506" s="54"/>
      <c r="H506" s="54"/>
      <c r="I506" s="54"/>
      <c r="J506" s="54"/>
      <c r="K506" s="54"/>
      <c r="L506" s="54"/>
      <c r="M506" s="55"/>
      <c r="N506" s="55"/>
      <c r="O506" s="54"/>
      <c r="P506" s="57"/>
      <c r="Q506" s="54"/>
      <c r="R506" s="56"/>
      <c r="S506" s="54"/>
      <c r="T506" s="54"/>
      <c r="U506" s="54"/>
    </row>
    <row r="507" ht="12.75" customHeight="1">
      <c r="A507" s="54"/>
      <c r="B507" s="54"/>
      <c r="C507" s="54"/>
      <c r="D507" s="54"/>
      <c r="E507" s="54"/>
      <c r="F507" s="54"/>
      <c r="G507" s="54"/>
      <c r="H507" s="54"/>
      <c r="I507" s="54"/>
      <c r="J507" s="54"/>
      <c r="K507" s="54"/>
      <c r="L507" s="54"/>
      <c r="M507" s="55"/>
      <c r="N507" s="55"/>
      <c r="O507" s="54"/>
      <c r="P507" s="57"/>
      <c r="Q507" s="54"/>
      <c r="R507" s="56"/>
      <c r="S507" s="54"/>
      <c r="T507" s="54"/>
      <c r="U507" s="54"/>
    </row>
    <row r="508" ht="12.75" customHeight="1">
      <c r="A508" s="54"/>
      <c r="B508" s="54"/>
      <c r="C508" s="54"/>
      <c r="D508" s="54"/>
      <c r="E508" s="54"/>
      <c r="F508" s="54"/>
      <c r="G508" s="54"/>
      <c r="H508" s="54"/>
      <c r="I508" s="54"/>
      <c r="J508" s="54"/>
      <c r="K508" s="54"/>
      <c r="L508" s="54"/>
      <c r="M508" s="55"/>
      <c r="N508" s="55"/>
      <c r="O508" s="54"/>
      <c r="P508" s="57"/>
      <c r="Q508" s="54"/>
      <c r="R508" s="56"/>
      <c r="S508" s="54"/>
      <c r="T508" s="54"/>
      <c r="U508" s="54"/>
    </row>
    <row r="509" ht="12.75" customHeight="1">
      <c r="A509" s="54"/>
      <c r="B509" s="54"/>
      <c r="C509" s="54"/>
      <c r="D509" s="54"/>
      <c r="E509" s="54"/>
      <c r="F509" s="54"/>
      <c r="G509" s="54"/>
      <c r="H509" s="54"/>
      <c r="I509" s="54"/>
      <c r="J509" s="54"/>
      <c r="K509" s="54"/>
      <c r="L509" s="54"/>
      <c r="M509" s="55"/>
      <c r="N509" s="55"/>
      <c r="O509" s="54"/>
      <c r="P509" s="57"/>
      <c r="Q509" s="54"/>
      <c r="R509" s="56"/>
      <c r="S509" s="54"/>
      <c r="T509" s="54"/>
      <c r="U509" s="54"/>
    </row>
    <row r="510" ht="12.75" customHeight="1">
      <c r="A510" s="54"/>
      <c r="B510" s="54"/>
      <c r="C510" s="54"/>
      <c r="D510" s="54"/>
      <c r="E510" s="54"/>
      <c r="F510" s="54"/>
      <c r="G510" s="54"/>
      <c r="H510" s="54"/>
      <c r="I510" s="54"/>
      <c r="J510" s="54"/>
      <c r="K510" s="54"/>
      <c r="L510" s="54"/>
      <c r="M510" s="55"/>
      <c r="N510" s="55"/>
      <c r="O510" s="54"/>
      <c r="P510" s="57"/>
      <c r="Q510" s="54"/>
      <c r="R510" s="56"/>
      <c r="S510" s="54"/>
      <c r="T510" s="54"/>
      <c r="U510" s="54"/>
    </row>
    <row r="511" ht="12.75" customHeight="1">
      <c r="A511" s="54"/>
      <c r="B511" s="54"/>
      <c r="C511" s="54"/>
      <c r="D511" s="54"/>
      <c r="E511" s="54"/>
      <c r="F511" s="54"/>
      <c r="G511" s="54"/>
      <c r="H511" s="54"/>
      <c r="I511" s="54"/>
      <c r="J511" s="54"/>
      <c r="K511" s="54"/>
      <c r="L511" s="54"/>
      <c r="M511" s="55"/>
      <c r="N511" s="55"/>
      <c r="O511" s="54"/>
      <c r="P511" s="57"/>
      <c r="Q511" s="54"/>
      <c r="R511" s="56"/>
      <c r="S511" s="54"/>
      <c r="T511" s="54"/>
      <c r="U511" s="54"/>
    </row>
    <row r="512" ht="12.75" customHeight="1">
      <c r="A512" s="54"/>
      <c r="B512" s="54"/>
      <c r="C512" s="54"/>
      <c r="D512" s="54"/>
      <c r="E512" s="54"/>
      <c r="F512" s="54"/>
      <c r="G512" s="54"/>
      <c r="H512" s="54"/>
      <c r="I512" s="54"/>
      <c r="J512" s="54"/>
      <c r="K512" s="54"/>
      <c r="L512" s="54"/>
      <c r="M512" s="55"/>
      <c r="N512" s="55"/>
      <c r="O512" s="54"/>
      <c r="P512" s="57"/>
      <c r="Q512" s="54"/>
      <c r="R512" s="56"/>
      <c r="S512" s="54"/>
      <c r="T512" s="54"/>
      <c r="U512" s="54"/>
    </row>
    <row r="513" ht="12.75" customHeight="1">
      <c r="A513" s="54"/>
      <c r="B513" s="54"/>
      <c r="C513" s="54"/>
      <c r="D513" s="54"/>
      <c r="E513" s="54"/>
      <c r="F513" s="54"/>
      <c r="G513" s="54"/>
      <c r="H513" s="54"/>
      <c r="I513" s="54"/>
      <c r="J513" s="54"/>
      <c r="K513" s="54"/>
      <c r="L513" s="54"/>
      <c r="M513" s="55"/>
      <c r="N513" s="55"/>
      <c r="O513" s="54"/>
      <c r="P513" s="57"/>
      <c r="Q513" s="54"/>
      <c r="R513" s="56"/>
      <c r="S513" s="54"/>
      <c r="T513" s="54"/>
      <c r="U513" s="54"/>
    </row>
    <row r="514" ht="12.75" customHeight="1">
      <c r="A514" s="54"/>
      <c r="B514" s="54"/>
      <c r="C514" s="54"/>
      <c r="D514" s="54"/>
      <c r="E514" s="54"/>
      <c r="F514" s="54"/>
      <c r="G514" s="54"/>
      <c r="H514" s="54"/>
      <c r="I514" s="54"/>
      <c r="J514" s="54"/>
      <c r="K514" s="54"/>
      <c r="L514" s="54"/>
      <c r="M514" s="55"/>
      <c r="N514" s="55"/>
      <c r="O514" s="54"/>
      <c r="P514" s="57"/>
      <c r="Q514" s="54"/>
      <c r="R514" s="56"/>
      <c r="S514" s="54"/>
      <c r="T514" s="54"/>
      <c r="U514" s="54"/>
    </row>
    <row r="515" ht="12.75" customHeight="1">
      <c r="A515" s="54"/>
      <c r="B515" s="54"/>
      <c r="C515" s="54"/>
      <c r="D515" s="54"/>
      <c r="E515" s="54"/>
      <c r="F515" s="54"/>
      <c r="G515" s="54"/>
      <c r="H515" s="54"/>
      <c r="I515" s="54"/>
      <c r="J515" s="54"/>
      <c r="K515" s="54"/>
      <c r="L515" s="54"/>
      <c r="M515" s="55"/>
      <c r="N515" s="55"/>
      <c r="O515" s="54"/>
      <c r="P515" s="57"/>
      <c r="Q515" s="54"/>
      <c r="R515" s="56"/>
      <c r="S515" s="54"/>
      <c r="T515" s="54"/>
      <c r="U515" s="54"/>
    </row>
    <row r="516" ht="12.75" customHeight="1">
      <c r="A516" s="54"/>
      <c r="B516" s="54"/>
      <c r="C516" s="54"/>
      <c r="D516" s="54"/>
      <c r="E516" s="54"/>
      <c r="F516" s="54"/>
      <c r="G516" s="54"/>
      <c r="H516" s="54"/>
      <c r="I516" s="54"/>
      <c r="J516" s="54"/>
      <c r="K516" s="54"/>
      <c r="L516" s="54"/>
      <c r="M516" s="55"/>
      <c r="N516" s="55"/>
      <c r="O516" s="54"/>
      <c r="P516" s="57"/>
      <c r="Q516" s="54"/>
      <c r="R516" s="56"/>
      <c r="S516" s="54"/>
      <c r="T516" s="54"/>
      <c r="U516" s="54"/>
    </row>
    <row r="517" ht="12.75" customHeight="1">
      <c r="A517" s="54"/>
      <c r="B517" s="54"/>
      <c r="C517" s="54"/>
      <c r="D517" s="54"/>
      <c r="E517" s="54"/>
      <c r="F517" s="54"/>
      <c r="G517" s="54"/>
      <c r="H517" s="54"/>
      <c r="I517" s="54"/>
      <c r="J517" s="54"/>
      <c r="K517" s="54"/>
      <c r="L517" s="54"/>
      <c r="M517" s="55"/>
      <c r="N517" s="55"/>
      <c r="O517" s="54"/>
      <c r="P517" s="57"/>
      <c r="Q517" s="54"/>
      <c r="R517" s="56"/>
      <c r="S517" s="54"/>
      <c r="T517" s="54"/>
      <c r="U517" s="54"/>
    </row>
    <row r="518" ht="12.75" customHeight="1">
      <c r="A518" s="54"/>
      <c r="B518" s="54"/>
      <c r="C518" s="54"/>
      <c r="D518" s="54"/>
      <c r="E518" s="54"/>
      <c r="F518" s="54"/>
      <c r="G518" s="54"/>
      <c r="H518" s="54"/>
      <c r="I518" s="54"/>
      <c r="J518" s="54"/>
      <c r="K518" s="54"/>
      <c r="L518" s="54"/>
      <c r="M518" s="55"/>
      <c r="N518" s="55"/>
      <c r="O518" s="54"/>
      <c r="P518" s="57"/>
      <c r="Q518" s="54"/>
      <c r="R518" s="56"/>
      <c r="S518" s="54"/>
      <c r="T518" s="54"/>
      <c r="U518" s="54"/>
    </row>
    <row r="519" ht="12.75" customHeight="1">
      <c r="A519" s="54"/>
      <c r="B519" s="54"/>
      <c r="C519" s="54"/>
      <c r="D519" s="54"/>
      <c r="E519" s="54"/>
      <c r="F519" s="54"/>
      <c r="G519" s="54"/>
      <c r="H519" s="54"/>
      <c r="I519" s="54"/>
      <c r="J519" s="54"/>
      <c r="K519" s="54"/>
      <c r="L519" s="54"/>
      <c r="M519" s="55"/>
      <c r="N519" s="55"/>
      <c r="O519" s="54"/>
      <c r="P519" s="57"/>
      <c r="Q519" s="54"/>
      <c r="R519" s="56"/>
      <c r="S519" s="54"/>
      <c r="T519" s="54"/>
      <c r="U519" s="54"/>
    </row>
    <row r="520" ht="12.75" customHeight="1">
      <c r="A520" s="54"/>
      <c r="B520" s="54"/>
      <c r="C520" s="54"/>
      <c r="D520" s="54"/>
      <c r="E520" s="54"/>
      <c r="F520" s="54"/>
      <c r="G520" s="54"/>
      <c r="H520" s="54"/>
      <c r="I520" s="54"/>
      <c r="J520" s="54"/>
      <c r="K520" s="54"/>
      <c r="L520" s="54"/>
      <c r="M520" s="55"/>
      <c r="N520" s="55"/>
      <c r="O520" s="54"/>
      <c r="P520" s="57"/>
      <c r="Q520" s="54"/>
      <c r="R520" s="56"/>
      <c r="S520" s="54"/>
      <c r="T520" s="54"/>
      <c r="U520" s="54"/>
    </row>
    <row r="521" ht="12.75" customHeight="1">
      <c r="A521" s="54"/>
      <c r="B521" s="54"/>
      <c r="C521" s="54"/>
      <c r="D521" s="54"/>
      <c r="E521" s="54"/>
      <c r="F521" s="54"/>
      <c r="G521" s="54"/>
      <c r="H521" s="54"/>
      <c r="I521" s="54"/>
      <c r="J521" s="54"/>
      <c r="K521" s="54"/>
      <c r="L521" s="54"/>
      <c r="M521" s="55"/>
      <c r="N521" s="55"/>
      <c r="O521" s="54"/>
      <c r="P521" s="57"/>
      <c r="Q521" s="54"/>
      <c r="R521" s="56"/>
      <c r="S521" s="54"/>
      <c r="T521" s="54"/>
      <c r="U521" s="54"/>
    </row>
    <row r="522" ht="12.75" customHeight="1">
      <c r="A522" s="54"/>
      <c r="B522" s="54"/>
      <c r="C522" s="54"/>
      <c r="D522" s="54"/>
      <c r="E522" s="54"/>
      <c r="F522" s="54"/>
      <c r="G522" s="54"/>
      <c r="H522" s="54"/>
      <c r="I522" s="54"/>
      <c r="J522" s="54"/>
      <c r="K522" s="54"/>
      <c r="L522" s="54"/>
      <c r="M522" s="55"/>
      <c r="N522" s="55"/>
      <c r="O522" s="54"/>
      <c r="P522" s="57"/>
      <c r="Q522" s="54"/>
      <c r="R522" s="56"/>
      <c r="S522" s="54"/>
      <c r="T522" s="54"/>
      <c r="U522" s="54"/>
    </row>
    <row r="523" ht="12.75" customHeight="1">
      <c r="A523" s="54"/>
      <c r="B523" s="54"/>
      <c r="C523" s="54"/>
      <c r="D523" s="54"/>
      <c r="E523" s="54"/>
      <c r="F523" s="54"/>
      <c r="G523" s="54"/>
      <c r="H523" s="54"/>
      <c r="I523" s="54"/>
      <c r="J523" s="54"/>
      <c r="K523" s="54"/>
      <c r="L523" s="54"/>
      <c r="M523" s="55"/>
      <c r="N523" s="55"/>
      <c r="O523" s="54"/>
      <c r="P523" s="57"/>
      <c r="Q523" s="54"/>
      <c r="R523" s="56"/>
      <c r="S523" s="54"/>
      <c r="T523" s="54"/>
      <c r="U523" s="54"/>
    </row>
    <row r="524" ht="12.75" customHeight="1">
      <c r="A524" s="54"/>
      <c r="B524" s="54"/>
      <c r="C524" s="54"/>
      <c r="D524" s="54"/>
      <c r="E524" s="54"/>
      <c r="F524" s="54"/>
      <c r="G524" s="54"/>
      <c r="H524" s="54"/>
      <c r="I524" s="54"/>
      <c r="J524" s="54"/>
      <c r="K524" s="54"/>
      <c r="L524" s="54"/>
      <c r="M524" s="55"/>
      <c r="N524" s="55"/>
      <c r="O524" s="54"/>
      <c r="P524" s="57"/>
      <c r="Q524" s="54"/>
      <c r="R524" s="56"/>
      <c r="S524" s="54"/>
      <c r="T524" s="54"/>
      <c r="U524" s="54"/>
    </row>
    <row r="525" ht="12.75" customHeight="1">
      <c r="A525" s="54"/>
      <c r="B525" s="54"/>
      <c r="C525" s="54"/>
      <c r="D525" s="54"/>
      <c r="E525" s="54"/>
      <c r="F525" s="54"/>
      <c r="G525" s="54"/>
      <c r="H525" s="54"/>
      <c r="I525" s="54"/>
      <c r="J525" s="54"/>
      <c r="K525" s="54"/>
      <c r="L525" s="54"/>
      <c r="M525" s="55"/>
      <c r="N525" s="55"/>
      <c r="O525" s="54"/>
      <c r="P525" s="57"/>
      <c r="Q525" s="54"/>
      <c r="R525" s="56"/>
      <c r="S525" s="54"/>
      <c r="T525" s="54"/>
      <c r="U525" s="54"/>
    </row>
    <row r="526" ht="12.75" customHeight="1">
      <c r="A526" s="54"/>
      <c r="B526" s="54"/>
      <c r="C526" s="54"/>
      <c r="D526" s="54"/>
      <c r="E526" s="54"/>
      <c r="F526" s="54"/>
      <c r="G526" s="54"/>
      <c r="H526" s="54"/>
      <c r="I526" s="54"/>
      <c r="J526" s="54"/>
      <c r="K526" s="54"/>
      <c r="L526" s="54"/>
      <c r="M526" s="55"/>
      <c r="N526" s="55"/>
      <c r="O526" s="54"/>
      <c r="P526" s="57"/>
      <c r="Q526" s="54"/>
      <c r="R526" s="56"/>
      <c r="S526" s="54"/>
      <c r="T526" s="54"/>
      <c r="U526" s="54"/>
    </row>
    <row r="527" ht="12.75" customHeight="1">
      <c r="A527" s="54"/>
      <c r="B527" s="54"/>
      <c r="C527" s="54"/>
      <c r="D527" s="54"/>
      <c r="E527" s="54"/>
      <c r="F527" s="54"/>
      <c r="G527" s="54"/>
      <c r="H527" s="54"/>
      <c r="I527" s="54"/>
      <c r="J527" s="54"/>
      <c r="K527" s="54"/>
      <c r="L527" s="54"/>
      <c r="M527" s="55"/>
      <c r="N527" s="55"/>
      <c r="O527" s="54"/>
      <c r="P527" s="57"/>
      <c r="Q527" s="54"/>
      <c r="R527" s="56"/>
      <c r="S527" s="54"/>
      <c r="T527" s="54"/>
      <c r="U527" s="54"/>
    </row>
    <row r="528" ht="12.75" customHeight="1">
      <c r="A528" s="54"/>
      <c r="B528" s="54"/>
      <c r="C528" s="54"/>
      <c r="D528" s="54"/>
      <c r="E528" s="54"/>
      <c r="F528" s="54"/>
      <c r="G528" s="54"/>
      <c r="H528" s="54"/>
      <c r="I528" s="54"/>
      <c r="J528" s="54"/>
      <c r="K528" s="54"/>
      <c r="L528" s="54"/>
      <c r="M528" s="55"/>
      <c r="N528" s="55"/>
      <c r="O528" s="54"/>
      <c r="P528" s="57"/>
      <c r="Q528" s="54"/>
      <c r="R528" s="56"/>
      <c r="S528" s="54"/>
      <c r="T528" s="54"/>
      <c r="U528" s="54"/>
    </row>
    <row r="529" ht="12.75" customHeight="1">
      <c r="A529" s="54"/>
      <c r="B529" s="54"/>
      <c r="C529" s="54"/>
      <c r="D529" s="54"/>
      <c r="E529" s="54"/>
      <c r="F529" s="54"/>
      <c r="G529" s="54"/>
      <c r="H529" s="54"/>
      <c r="I529" s="54"/>
      <c r="J529" s="54"/>
      <c r="K529" s="54"/>
      <c r="L529" s="54"/>
      <c r="M529" s="55"/>
      <c r="N529" s="55"/>
      <c r="O529" s="54"/>
      <c r="P529" s="57"/>
      <c r="Q529" s="54"/>
      <c r="R529" s="56"/>
      <c r="S529" s="54"/>
      <c r="T529" s="54"/>
      <c r="U529" s="54"/>
    </row>
    <row r="530" ht="12.75" customHeight="1">
      <c r="A530" s="54"/>
      <c r="B530" s="54"/>
      <c r="C530" s="54"/>
      <c r="D530" s="54"/>
      <c r="E530" s="54"/>
      <c r="F530" s="54"/>
      <c r="G530" s="54"/>
      <c r="H530" s="54"/>
      <c r="I530" s="54"/>
      <c r="J530" s="54"/>
      <c r="K530" s="54"/>
      <c r="L530" s="54"/>
      <c r="M530" s="55"/>
      <c r="N530" s="55"/>
      <c r="O530" s="54"/>
      <c r="P530" s="57"/>
      <c r="Q530" s="54"/>
      <c r="R530" s="56"/>
      <c r="S530" s="54"/>
      <c r="T530" s="54"/>
      <c r="U530" s="54"/>
    </row>
    <row r="531" ht="12.75" customHeight="1">
      <c r="A531" s="54"/>
      <c r="B531" s="54"/>
      <c r="C531" s="54"/>
      <c r="D531" s="54"/>
      <c r="E531" s="54"/>
      <c r="F531" s="54"/>
      <c r="G531" s="54"/>
      <c r="H531" s="54"/>
      <c r="I531" s="54"/>
      <c r="J531" s="54"/>
      <c r="K531" s="54"/>
      <c r="L531" s="54"/>
      <c r="M531" s="55"/>
      <c r="N531" s="55"/>
      <c r="O531" s="54"/>
      <c r="P531" s="57"/>
      <c r="Q531" s="54"/>
      <c r="R531" s="56"/>
      <c r="S531" s="54"/>
      <c r="T531" s="54"/>
      <c r="U531" s="54"/>
    </row>
    <row r="532" ht="12.75" customHeight="1">
      <c r="A532" s="54"/>
      <c r="B532" s="54"/>
      <c r="C532" s="54"/>
      <c r="D532" s="54"/>
      <c r="E532" s="54"/>
      <c r="F532" s="54"/>
      <c r="G532" s="54"/>
      <c r="H532" s="54"/>
      <c r="I532" s="54"/>
      <c r="J532" s="54"/>
      <c r="K532" s="54"/>
      <c r="L532" s="54"/>
      <c r="M532" s="55"/>
      <c r="N532" s="55"/>
      <c r="O532" s="54"/>
      <c r="P532" s="57"/>
      <c r="Q532" s="54"/>
      <c r="R532" s="56"/>
      <c r="S532" s="54"/>
      <c r="T532" s="54"/>
      <c r="U532" s="54"/>
    </row>
    <row r="533" ht="12.75" customHeight="1">
      <c r="A533" s="54"/>
      <c r="B533" s="54"/>
      <c r="C533" s="54"/>
      <c r="D533" s="54"/>
      <c r="E533" s="54"/>
      <c r="F533" s="54"/>
      <c r="G533" s="54"/>
      <c r="H533" s="54"/>
      <c r="I533" s="54"/>
      <c r="J533" s="54"/>
      <c r="K533" s="54"/>
      <c r="L533" s="54"/>
      <c r="M533" s="55"/>
      <c r="N533" s="55"/>
      <c r="O533" s="54"/>
      <c r="P533" s="57"/>
      <c r="Q533" s="54"/>
      <c r="R533" s="56"/>
      <c r="S533" s="54"/>
      <c r="T533" s="54"/>
      <c r="U533" s="54"/>
    </row>
    <row r="534" ht="12.75" customHeight="1">
      <c r="A534" s="54"/>
      <c r="B534" s="54"/>
      <c r="C534" s="54"/>
      <c r="D534" s="54"/>
      <c r="E534" s="54"/>
      <c r="F534" s="54"/>
      <c r="G534" s="54"/>
      <c r="H534" s="54"/>
      <c r="I534" s="54"/>
      <c r="J534" s="54"/>
      <c r="K534" s="54"/>
      <c r="L534" s="54"/>
      <c r="M534" s="55"/>
      <c r="N534" s="55"/>
      <c r="O534" s="54"/>
      <c r="P534" s="57"/>
      <c r="Q534" s="54"/>
      <c r="R534" s="56"/>
      <c r="S534" s="54"/>
      <c r="T534" s="54"/>
      <c r="U534" s="54"/>
    </row>
    <row r="535" ht="12.75" customHeight="1">
      <c r="A535" s="54"/>
      <c r="B535" s="54"/>
      <c r="C535" s="54"/>
      <c r="D535" s="54"/>
      <c r="E535" s="54"/>
      <c r="F535" s="54"/>
      <c r="G535" s="54"/>
      <c r="H535" s="54"/>
      <c r="I535" s="54"/>
      <c r="J535" s="54"/>
      <c r="K535" s="54"/>
      <c r="L535" s="54"/>
      <c r="M535" s="55"/>
      <c r="N535" s="55"/>
      <c r="O535" s="54"/>
      <c r="P535" s="57"/>
      <c r="Q535" s="54"/>
      <c r="R535" s="56"/>
      <c r="S535" s="54"/>
      <c r="T535" s="54"/>
      <c r="U535" s="54"/>
    </row>
    <row r="536" ht="12.75" customHeight="1">
      <c r="A536" s="54"/>
      <c r="B536" s="54"/>
      <c r="C536" s="54"/>
      <c r="D536" s="54"/>
      <c r="E536" s="54"/>
      <c r="F536" s="54"/>
      <c r="G536" s="54"/>
      <c r="H536" s="54"/>
      <c r="I536" s="54"/>
      <c r="J536" s="54"/>
      <c r="K536" s="54"/>
      <c r="L536" s="54"/>
      <c r="M536" s="55"/>
      <c r="N536" s="55"/>
      <c r="O536" s="54"/>
      <c r="P536" s="57"/>
      <c r="Q536" s="54"/>
      <c r="R536" s="56"/>
      <c r="S536" s="54"/>
      <c r="T536" s="54"/>
      <c r="U536" s="54"/>
    </row>
    <row r="537" ht="12.75" customHeight="1">
      <c r="A537" s="54"/>
      <c r="B537" s="54"/>
      <c r="C537" s="54"/>
      <c r="D537" s="54"/>
      <c r="E537" s="54"/>
      <c r="F537" s="54"/>
      <c r="G537" s="54"/>
      <c r="H537" s="54"/>
      <c r="I537" s="54"/>
      <c r="J537" s="54"/>
      <c r="K537" s="54"/>
      <c r="L537" s="54"/>
      <c r="M537" s="55"/>
      <c r="N537" s="55"/>
      <c r="O537" s="54"/>
      <c r="P537" s="57"/>
      <c r="Q537" s="54"/>
      <c r="R537" s="56"/>
      <c r="S537" s="54"/>
      <c r="T537" s="54"/>
      <c r="U537" s="54"/>
    </row>
    <row r="538" ht="12.75" customHeight="1">
      <c r="A538" s="54"/>
      <c r="B538" s="54"/>
      <c r="C538" s="54"/>
      <c r="D538" s="54"/>
      <c r="E538" s="54"/>
      <c r="F538" s="54"/>
      <c r="G538" s="54"/>
      <c r="H538" s="54"/>
      <c r="I538" s="54"/>
      <c r="J538" s="54"/>
      <c r="K538" s="54"/>
      <c r="L538" s="54"/>
      <c r="M538" s="55"/>
      <c r="N538" s="55"/>
      <c r="O538" s="54"/>
      <c r="P538" s="57"/>
      <c r="Q538" s="54"/>
      <c r="R538" s="56"/>
      <c r="S538" s="54"/>
      <c r="T538" s="54"/>
      <c r="U538" s="54"/>
    </row>
    <row r="539" ht="12.75" customHeight="1">
      <c r="A539" s="54"/>
      <c r="B539" s="54"/>
      <c r="C539" s="54"/>
      <c r="D539" s="54"/>
      <c r="E539" s="54"/>
      <c r="F539" s="54"/>
      <c r="G539" s="54"/>
      <c r="H539" s="54"/>
      <c r="I539" s="54"/>
      <c r="J539" s="54"/>
      <c r="K539" s="54"/>
      <c r="L539" s="54"/>
      <c r="M539" s="55"/>
      <c r="N539" s="55"/>
      <c r="O539" s="54"/>
      <c r="P539" s="57"/>
      <c r="Q539" s="54"/>
      <c r="R539" s="56"/>
      <c r="S539" s="54"/>
      <c r="T539" s="54"/>
      <c r="U539" s="54"/>
    </row>
    <row r="540" ht="12.75" customHeight="1">
      <c r="A540" s="54"/>
      <c r="B540" s="54"/>
      <c r="C540" s="54"/>
      <c r="D540" s="54"/>
      <c r="E540" s="54"/>
      <c r="F540" s="54"/>
      <c r="G540" s="54"/>
      <c r="H540" s="54"/>
      <c r="I540" s="54"/>
      <c r="J540" s="54"/>
      <c r="K540" s="54"/>
      <c r="L540" s="54"/>
      <c r="M540" s="55"/>
      <c r="N540" s="55"/>
      <c r="O540" s="54"/>
      <c r="P540" s="57"/>
      <c r="Q540" s="54"/>
      <c r="R540" s="56"/>
      <c r="S540" s="54"/>
      <c r="T540" s="54"/>
      <c r="U540" s="54"/>
    </row>
    <row r="541" ht="12.75" customHeight="1">
      <c r="A541" s="54"/>
      <c r="B541" s="54"/>
      <c r="C541" s="54"/>
      <c r="D541" s="54"/>
      <c r="E541" s="54"/>
      <c r="F541" s="54"/>
      <c r="G541" s="54"/>
      <c r="H541" s="54"/>
      <c r="I541" s="54"/>
      <c r="J541" s="54"/>
      <c r="K541" s="54"/>
      <c r="L541" s="54"/>
      <c r="M541" s="55"/>
      <c r="N541" s="55"/>
      <c r="O541" s="54"/>
      <c r="P541" s="57"/>
      <c r="Q541" s="54"/>
      <c r="R541" s="56"/>
      <c r="S541" s="54"/>
      <c r="T541" s="54"/>
      <c r="U541" s="54"/>
    </row>
    <row r="542" ht="12.75" customHeight="1">
      <c r="A542" s="54"/>
      <c r="B542" s="54"/>
      <c r="C542" s="54"/>
      <c r="D542" s="54"/>
      <c r="E542" s="54"/>
      <c r="F542" s="54"/>
      <c r="G542" s="54"/>
      <c r="H542" s="54"/>
      <c r="I542" s="54"/>
      <c r="J542" s="54"/>
      <c r="K542" s="54"/>
      <c r="L542" s="54"/>
      <c r="M542" s="55"/>
      <c r="N542" s="55"/>
      <c r="O542" s="54"/>
      <c r="P542" s="57"/>
      <c r="Q542" s="54"/>
      <c r="R542" s="56"/>
      <c r="S542" s="54"/>
      <c r="T542" s="54"/>
      <c r="U542" s="54"/>
    </row>
    <row r="543" ht="12.75" customHeight="1">
      <c r="A543" s="54"/>
      <c r="B543" s="54"/>
      <c r="C543" s="54"/>
      <c r="D543" s="54"/>
      <c r="E543" s="54"/>
      <c r="F543" s="54"/>
      <c r="G543" s="54"/>
      <c r="H543" s="54"/>
      <c r="I543" s="54"/>
      <c r="J543" s="54"/>
      <c r="K543" s="54"/>
      <c r="L543" s="54"/>
      <c r="M543" s="55"/>
      <c r="N543" s="55"/>
      <c r="O543" s="54"/>
      <c r="P543" s="57"/>
      <c r="Q543" s="54"/>
      <c r="R543" s="56"/>
      <c r="S543" s="54"/>
      <c r="T543" s="54"/>
      <c r="U543" s="54"/>
    </row>
    <row r="544" ht="12.75" customHeight="1">
      <c r="A544" s="54"/>
      <c r="B544" s="54"/>
      <c r="C544" s="54"/>
      <c r="D544" s="54"/>
      <c r="E544" s="54"/>
      <c r="F544" s="54"/>
      <c r="G544" s="54"/>
      <c r="H544" s="54"/>
      <c r="I544" s="54"/>
      <c r="J544" s="54"/>
      <c r="K544" s="54"/>
      <c r="L544" s="54"/>
      <c r="M544" s="55"/>
      <c r="N544" s="55"/>
      <c r="O544" s="54"/>
      <c r="P544" s="57"/>
      <c r="Q544" s="54"/>
      <c r="R544" s="56"/>
      <c r="S544" s="54"/>
      <c r="T544" s="54"/>
      <c r="U544" s="54"/>
    </row>
    <row r="545" ht="12.75" customHeight="1">
      <c r="A545" s="54"/>
      <c r="B545" s="54"/>
      <c r="C545" s="54"/>
      <c r="D545" s="54"/>
      <c r="E545" s="54"/>
      <c r="F545" s="54"/>
      <c r="G545" s="54"/>
      <c r="H545" s="54"/>
      <c r="I545" s="54"/>
      <c r="J545" s="54"/>
      <c r="K545" s="54"/>
      <c r="L545" s="54"/>
      <c r="M545" s="55"/>
      <c r="N545" s="55"/>
      <c r="O545" s="54"/>
      <c r="P545" s="57"/>
      <c r="Q545" s="54"/>
      <c r="R545" s="56"/>
      <c r="S545" s="54"/>
      <c r="T545" s="54"/>
      <c r="U545" s="54"/>
    </row>
    <row r="546" ht="12.75" customHeight="1">
      <c r="A546" s="54"/>
      <c r="B546" s="54"/>
      <c r="C546" s="54"/>
      <c r="D546" s="54"/>
      <c r="E546" s="54"/>
      <c r="F546" s="54"/>
      <c r="G546" s="54"/>
      <c r="H546" s="54"/>
      <c r="I546" s="54"/>
      <c r="J546" s="54"/>
      <c r="K546" s="54"/>
      <c r="L546" s="54"/>
      <c r="M546" s="55"/>
      <c r="N546" s="55"/>
      <c r="O546" s="54"/>
      <c r="P546" s="57"/>
      <c r="Q546" s="54"/>
      <c r="R546" s="56"/>
      <c r="S546" s="54"/>
      <c r="T546" s="54"/>
      <c r="U546" s="54"/>
    </row>
    <row r="547" ht="12.75" customHeight="1">
      <c r="A547" s="54"/>
      <c r="B547" s="54"/>
      <c r="C547" s="54"/>
      <c r="D547" s="54"/>
      <c r="E547" s="54"/>
      <c r="F547" s="54"/>
      <c r="G547" s="54"/>
      <c r="H547" s="54"/>
      <c r="I547" s="54"/>
      <c r="J547" s="54"/>
      <c r="K547" s="54"/>
      <c r="L547" s="54"/>
      <c r="M547" s="55"/>
      <c r="N547" s="55"/>
      <c r="O547" s="54"/>
      <c r="P547" s="57"/>
      <c r="Q547" s="54"/>
      <c r="R547" s="56"/>
      <c r="S547" s="54"/>
      <c r="T547" s="54"/>
      <c r="U547" s="54"/>
    </row>
    <row r="548" ht="12.75" customHeight="1">
      <c r="A548" s="54"/>
      <c r="B548" s="54"/>
      <c r="C548" s="54"/>
      <c r="D548" s="54"/>
      <c r="E548" s="54"/>
      <c r="F548" s="54"/>
      <c r="G548" s="54"/>
      <c r="H548" s="54"/>
      <c r="I548" s="54"/>
      <c r="J548" s="54"/>
      <c r="K548" s="54"/>
      <c r="L548" s="54"/>
      <c r="M548" s="55"/>
      <c r="N548" s="55"/>
      <c r="O548" s="54"/>
      <c r="P548" s="57"/>
      <c r="Q548" s="54"/>
      <c r="R548" s="56"/>
      <c r="S548" s="54"/>
      <c r="T548" s="54"/>
      <c r="U548" s="54"/>
    </row>
    <row r="549" ht="12.75" customHeight="1">
      <c r="A549" s="54"/>
      <c r="B549" s="54"/>
      <c r="C549" s="54"/>
      <c r="D549" s="54"/>
      <c r="E549" s="54"/>
      <c r="F549" s="54"/>
      <c r="G549" s="54"/>
      <c r="H549" s="54"/>
      <c r="I549" s="54"/>
      <c r="J549" s="54"/>
      <c r="K549" s="54"/>
      <c r="L549" s="54"/>
      <c r="M549" s="55"/>
      <c r="N549" s="55"/>
      <c r="O549" s="54"/>
      <c r="P549" s="57"/>
      <c r="Q549" s="54"/>
      <c r="R549" s="56"/>
      <c r="S549" s="54"/>
      <c r="T549" s="54"/>
      <c r="U549" s="54"/>
    </row>
    <row r="550" ht="12.75" customHeight="1">
      <c r="A550" s="54"/>
      <c r="B550" s="54"/>
      <c r="C550" s="54"/>
      <c r="D550" s="54"/>
      <c r="E550" s="54"/>
      <c r="F550" s="54"/>
      <c r="G550" s="54"/>
      <c r="H550" s="54"/>
      <c r="I550" s="54"/>
      <c r="J550" s="54"/>
      <c r="K550" s="54"/>
      <c r="L550" s="54"/>
      <c r="M550" s="55"/>
      <c r="N550" s="55"/>
      <c r="O550" s="54"/>
      <c r="P550" s="57"/>
      <c r="Q550" s="54"/>
      <c r="R550" s="56"/>
      <c r="S550" s="54"/>
      <c r="T550" s="54"/>
      <c r="U550" s="54"/>
    </row>
    <row r="551" ht="12.75" customHeight="1">
      <c r="A551" s="54"/>
      <c r="B551" s="54"/>
      <c r="C551" s="54"/>
      <c r="D551" s="54"/>
      <c r="E551" s="54"/>
      <c r="F551" s="54"/>
      <c r="G551" s="54"/>
      <c r="H551" s="54"/>
      <c r="I551" s="54"/>
      <c r="J551" s="54"/>
      <c r="K551" s="54"/>
      <c r="L551" s="54"/>
      <c r="M551" s="55"/>
      <c r="N551" s="55"/>
      <c r="O551" s="54"/>
      <c r="P551" s="57"/>
      <c r="Q551" s="54"/>
      <c r="R551" s="56"/>
      <c r="S551" s="54"/>
      <c r="T551" s="54"/>
      <c r="U551" s="54"/>
    </row>
    <row r="552" ht="12.75" customHeight="1">
      <c r="A552" s="54"/>
      <c r="B552" s="54"/>
      <c r="C552" s="54"/>
      <c r="D552" s="54"/>
      <c r="E552" s="54"/>
      <c r="F552" s="54"/>
      <c r="G552" s="54"/>
      <c r="H552" s="54"/>
      <c r="I552" s="54"/>
      <c r="J552" s="54"/>
      <c r="K552" s="54"/>
      <c r="L552" s="54"/>
      <c r="M552" s="55"/>
      <c r="N552" s="55"/>
      <c r="O552" s="54"/>
      <c r="P552" s="57"/>
      <c r="Q552" s="54"/>
      <c r="R552" s="56"/>
      <c r="S552" s="54"/>
      <c r="T552" s="54"/>
      <c r="U552" s="54"/>
    </row>
    <row r="553" ht="12.75" customHeight="1">
      <c r="A553" s="54"/>
      <c r="B553" s="54"/>
      <c r="C553" s="54"/>
      <c r="D553" s="54"/>
      <c r="E553" s="54"/>
      <c r="F553" s="54"/>
      <c r="G553" s="54"/>
      <c r="H553" s="54"/>
      <c r="I553" s="54"/>
      <c r="J553" s="54"/>
      <c r="K553" s="54"/>
      <c r="L553" s="54"/>
      <c r="M553" s="55"/>
      <c r="N553" s="55"/>
      <c r="O553" s="54"/>
      <c r="P553" s="57"/>
      <c r="Q553" s="54"/>
      <c r="R553" s="56"/>
      <c r="S553" s="54"/>
      <c r="T553" s="54"/>
      <c r="U553" s="54"/>
    </row>
    <row r="554" ht="12.75" customHeight="1">
      <c r="A554" s="54"/>
      <c r="B554" s="54"/>
      <c r="C554" s="54"/>
      <c r="D554" s="54"/>
      <c r="E554" s="54"/>
      <c r="F554" s="54"/>
      <c r="G554" s="54"/>
      <c r="H554" s="54"/>
      <c r="I554" s="54"/>
      <c r="J554" s="54"/>
      <c r="K554" s="54"/>
      <c r="L554" s="54"/>
      <c r="M554" s="55"/>
      <c r="N554" s="55"/>
      <c r="O554" s="54"/>
      <c r="P554" s="57"/>
      <c r="Q554" s="54"/>
      <c r="R554" s="56"/>
      <c r="S554" s="54"/>
      <c r="T554" s="54"/>
      <c r="U554" s="54"/>
    </row>
    <row r="555" ht="12.75" customHeight="1">
      <c r="A555" s="54"/>
      <c r="B555" s="54"/>
      <c r="C555" s="54"/>
      <c r="D555" s="54"/>
      <c r="E555" s="54"/>
      <c r="F555" s="54"/>
      <c r="G555" s="54"/>
      <c r="H555" s="54"/>
      <c r="I555" s="54"/>
      <c r="J555" s="54"/>
      <c r="K555" s="54"/>
      <c r="L555" s="54"/>
      <c r="M555" s="55"/>
      <c r="N555" s="55"/>
      <c r="O555" s="54"/>
      <c r="P555" s="57"/>
      <c r="Q555" s="54"/>
      <c r="R555" s="56"/>
      <c r="S555" s="54"/>
      <c r="T555" s="54"/>
      <c r="U555" s="54"/>
    </row>
    <row r="556" ht="12.75" customHeight="1">
      <c r="A556" s="54"/>
      <c r="B556" s="54"/>
      <c r="C556" s="54"/>
      <c r="D556" s="54"/>
      <c r="E556" s="54"/>
      <c r="F556" s="54"/>
      <c r="G556" s="54"/>
      <c r="H556" s="54"/>
      <c r="I556" s="54"/>
      <c r="J556" s="54"/>
      <c r="K556" s="54"/>
      <c r="L556" s="54"/>
      <c r="M556" s="55"/>
      <c r="N556" s="55"/>
      <c r="O556" s="54"/>
      <c r="P556" s="57"/>
      <c r="Q556" s="54"/>
      <c r="R556" s="56"/>
      <c r="S556" s="54"/>
      <c r="T556" s="54"/>
      <c r="U556" s="54"/>
    </row>
    <row r="557" ht="12.75" customHeight="1">
      <c r="A557" s="54"/>
      <c r="B557" s="54"/>
      <c r="C557" s="54"/>
      <c r="D557" s="54"/>
      <c r="E557" s="54"/>
      <c r="F557" s="54"/>
      <c r="G557" s="54"/>
      <c r="H557" s="54"/>
      <c r="I557" s="54"/>
      <c r="J557" s="54"/>
      <c r="K557" s="54"/>
      <c r="L557" s="54"/>
      <c r="M557" s="55"/>
      <c r="N557" s="55"/>
      <c r="O557" s="54"/>
      <c r="P557" s="57"/>
      <c r="Q557" s="54"/>
      <c r="R557" s="56"/>
      <c r="S557" s="54"/>
      <c r="T557" s="54"/>
      <c r="U557" s="54"/>
    </row>
    <row r="558" ht="12.75" customHeight="1">
      <c r="A558" s="54"/>
      <c r="B558" s="54"/>
      <c r="C558" s="54"/>
      <c r="D558" s="54"/>
      <c r="E558" s="54"/>
      <c r="F558" s="54"/>
      <c r="G558" s="54"/>
      <c r="H558" s="54"/>
      <c r="I558" s="54"/>
      <c r="J558" s="54"/>
      <c r="K558" s="54"/>
      <c r="L558" s="54"/>
      <c r="M558" s="55"/>
      <c r="N558" s="55"/>
      <c r="O558" s="54"/>
      <c r="P558" s="57"/>
      <c r="Q558" s="54"/>
      <c r="R558" s="56"/>
      <c r="S558" s="54"/>
      <c r="T558" s="54"/>
      <c r="U558" s="54"/>
    </row>
    <row r="559" ht="12.75" customHeight="1">
      <c r="A559" s="54"/>
      <c r="B559" s="54"/>
      <c r="C559" s="54"/>
      <c r="D559" s="54"/>
      <c r="E559" s="54"/>
      <c r="F559" s="54"/>
      <c r="G559" s="54"/>
      <c r="H559" s="54"/>
      <c r="I559" s="54"/>
      <c r="J559" s="54"/>
      <c r="K559" s="54"/>
      <c r="L559" s="54"/>
      <c r="M559" s="55"/>
      <c r="N559" s="55"/>
      <c r="O559" s="54"/>
      <c r="P559" s="57"/>
      <c r="Q559" s="54"/>
      <c r="R559" s="56"/>
      <c r="S559" s="54"/>
      <c r="T559" s="54"/>
      <c r="U559" s="54"/>
    </row>
    <row r="560" ht="12.75" customHeight="1">
      <c r="A560" s="54"/>
      <c r="B560" s="54"/>
      <c r="C560" s="54"/>
      <c r="D560" s="54"/>
      <c r="E560" s="54"/>
      <c r="F560" s="54"/>
      <c r="G560" s="54"/>
      <c r="H560" s="54"/>
      <c r="I560" s="54"/>
      <c r="J560" s="54"/>
      <c r="K560" s="54"/>
      <c r="L560" s="54"/>
      <c r="M560" s="55"/>
      <c r="N560" s="55"/>
      <c r="O560" s="54"/>
      <c r="P560" s="57"/>
      <c r="Q560" s="54"/>
      <c r="R560" s="56"/>
      <c r="S560" s="54"/>
      <c r="T560" s="54"/>
      <c r="U560" s="54"/>
    </row>
    <row r="561" ht="12.75" customHeight="1">
      <c r="A561" s="54"/>
      <c r="B561" s="54"/>
      <c r="C561" s="54"/>
      <c r="D561" s="54"/>
      <c r="E561" s="54"/>
      <c r="F561" s="54"/>
      <c r="G561" s="54"/>
      <c r="H561" s="54"/>
      <c r="I561" s="54"/>
      <c r="J561" s="54"/>
      <c r="K561" s="54"/>
      <c r="L561" s="54"/>
      <c r="M561" s="55"/>
      <c r="N561" s="55"/>
      <c r="O561" s="54"/>
      <c r="P561" s="57"/>
      <c r="Q561" s="54"/>
      <c r="R561" s="56"/>
      <c r="S561" s="54"/>
      <c r="T561" s="54"/>
      <c r="U561" s="54"/>
    </row>
    <row r="562" ht="12.75" customHeight="1">
      <c r="A562" s="54"/>
      <c r="B562" s="54"/>
      <c r="C562" s="54"/>
      <c r="D562" s="54"/>
      <c r="E562" s="54"/>
      <c r="F562" s="54"/>
      <c r="G562" s="54"/>
      <c r="H562" s="54"/>
      <c r="I562" s="54"/>
      <c r="J562" s="54"/>
      <c r="K562" s="54"/>
      <c r="L562" s="54"/>
      <c r="M562" s="55"/>
      <c r="N562" s="55"/>
      <c r="O562" s="54"/>
      <c r="P562" s="57"/>
      <c r="Q562" s="54"/>
      <c r="R562" s="56"/>
      <c r="S562" s="54"/>
      <c r="T562" s="54"/>
      <c r="U562" s="54"/>
    </row>
    <row r="563" ht="12.75" customHeight="1">
      <c r="A563" s="54"/>
      <c r="B563" s="54"/>
      <c r="C563" s="54"/>
      <c r="D563" s="54"/>
      <c r="E563" s="54"/>
      <c r="F563" s="54"/>
      <c r="G563" s="54"/>
      <c r="H563" s="54"/>
      <c r="I563" s="54"/>
      <c r="J563" s="54"/>
      <c r="K563" s="54"/>
      <c r="L563" s="54"/>
      <c r="M563" s="55"/>
      <c r="N563" s="55"/>
      <c r="O563" s="54"/>
      <c r="P563" s="57"/>
      <c r="Q563" s="54"/>
      <c r="R563" s="56"/>
      <c r="S563" s="54"/>
      <c r="T563" s="54"/>
      <c r="U563" s="54"/>
    </row>
    <row r="564" ht="12.75" customHeight="1">
      <c r="A564" s="54"/>
      <c r="B564" s="54"/>
      <c r="C564" s="54"/>
      <c r="D564" s="54"/>
      <c r="E564" s="54"/>
      <c r="F564" s="54"/>
      <c r="G564" s="54"/>
      <c r="H564" s="54"/>
      <c r="I564" s="54"/>
      <c r="J564" s="54"/>
      <c r="K564" s="54"/>
      <c r="L564" s="54"/>
      <c r="M564" s="55"/>
      <c r="N564" s="55"/>
      <c r="O564" s="54"/>
      <c r="P564" s="57"/>
      <c r="Q564" s="54"/>
      <c r="R564" s="56"/>
      <c r="S564" s="54"/>
      <c r="T564" s="54"/>
      <c r="U564" s="54"/>
    </row>
    <row r="565" ht="12.75" customHeight="1">
      <c r="A565" s="54"/>
      <c r="B565" s="54"/>
      <c r="C565" s="54"/>
      <c r="D565" s="54"/>
      <c r="E565" s="54"/>
      <c r="F565" s="54"/>
      <c r="G565" s="54"/>
      <c r="H565" s="54"/>
      <c r="I565" s="54"/>
      <c r="J565" s="54"/>
      <c r="K565" s="54"/>
      <c r="L565" s="54"/>
      <c r="M565" s="55"/>
      <c r="N565" s="55"/>
      <c r="O565" s="54"/>
      <c r="P565" s="57"/>
      <c r="Q565" s="54"/>
      <c r="R565" s="56"/>
      <c r="S565" s="54"/>
      <c r="T565" s="54"/>
      <c r="U565" s="54"/>
    </row>
    <row r="566" ht="12.75" customHeight="1">
      <c r="A566" s="54"/>
      <c r="B566" s="54"/>
      <c r="C566" s="54"/>
      <c r="D566" s="54"/>
      <c r="E566" s="54"/>
      <c r="F566" s="54"/>
      <c r="G566" s="54"/>
      <c r="H566" s="54"/>
      <c r="I566" s="54"/>
      <c r="J566" s="54"/>
      <c r="K566" s="54"/>
      <c r="L566" s="54"/>
      <c r="M566" s="55"/>
      <c r="N566" s="55"/>
      <c r="O566" s="54"/>
      <c r="P566" s="57"/>
      <c r="Q566" s="54"/>
      <c r="R566" s="56"/>
      <c r="S566" s="54"/>
      <c r="T566" s="54"/>
      <c r="U566" s="54"/>
    </row>
    <row r="567" ht="12.75" customHeight="1">
      <c r="A567" s="54"/>
      <c r="B567" s="54"/>
      <c r="C567" s="54"/>
      <c r="D567" s="54"/>
      <c r="E567" s="54"/>
      <c r="F567" s="54"/>
      <c r="G567" s="54"/>
      <c r="H567" s="54"/>
      <c r="I567" s="54"/>
      <c r="J567" s="54"/>
      <c r="K567" s="54"/>
      <c r="L567" s="54"/>
      <c r="M567" s="55"/>
      <c r="N567" s="55"/>
      <c r="O567" s="54"/>
      <c r="P567" s="57"/>
      <c r="Q567" s="54"/>
      <c r="R567" s="56"/>
      <c r="S567" s="54"/>
      <c r="T567" s="54"/>
      <c r="U567" s="54"/>
    </row>
    <row r="568" ht="12.75" customHeight="1">
      <c r="A568" s="54"/>
      <c r="B568" s="54"/>
      <c r="C568" s="54"/>
      <c r="D568" s="54"/>
      <c r="E568" s="54"/>
      <c r="F568" s="54"/>
      <c r="G568" s="54"/>
      <c r="H568" s="54"/>
      <c r="I568" s="54"/>
      <c r="J568" s="54"/>
      <c r="K568" s="54"/>
      <c r="L568" s="54"/>
      <c r="M568" s="55"/>
      <c r="N568" s="55"/>
      <c r="O568" s="54"/>
      <c r="P568" s="57"/>
      <c r="Q568" s="54"/>
      <c r="R568" s="56"/>
      <c r="S568" s="54"/>
      <c r="T568" s="54"/>
      <c r="U568" s="54"/>
    </row>
    <row r="569" ht="12.75" customHeight="1">
      <c r="A569" s="54"/>
      <c r="B569" s="54"/>
      <c r="C569" s="54"/>
      <c r="D569" s="54"/>
      <c r="E569" s="54"/>
      <c r="F569" s="54"/>
      <c r="G569" s="54"/>
      <c r="H569" s="54"/>
      <c r="I569" s="54"/>
      <c r="J569" s="54"/>
      <c r="K569" s="54"/>
      <c r="L569" s="54"/>
      <c r="M569" s="55"/>
      <c r="N569" s="55"/>
      <c r="O569" s="54"/>
      <c r="P569" s="57"/>
      <c r="Q569" s="54"/>
      <c r="R569" s="56"/>
      <c r="S569" s="54"/>
      <c r="T569" s="54"/>
      <c r="U569" s="54"/>
    </row>
    <row r="570" ht="12.75" customHeight="1">
      <c r="A570" s="54"/>
      <c r="B570" s="54"/>
      <c r="C570" s="54"/>
      <c r="D570" s="54"/>
      <c r="E570" s="54"/>
      <c r="F570" s="54"/>
      <c r="G570" s="54"/>
      <c r="H570" s="54"/>
      <c r="I570" s="54"/>
      <c r="J570" s="54"/>
      <c r="K570" s="54"/>
      <c r="L570" s="54"/>
      <c r="M570" s="55"/>
      <c r="N570" s="55"/>
      <c r="O570" s="54"/>
      <c r="P570" s="57"/>
      <c r="Q570" s="54"/>
      <c r="R570" s="56"/>
      <c r="S570" s="54"/>
      <c r="T570" s="54"/>
      <c r="U570" s="54"/>
    </row>
    <row r="571" ht="12.75" customHeight="1">
      <c r="A571" s="54"/>
      <c r="B571" s="54"/>
      <c r="C571" s="54"/>
      <c r="D571" s="54"/>
      <c r="E571" s="54"/>
      <c r="F571" s="54"/>
      <c r="G571" s="54"/>
      <c r="H571" s="54"/>
      <c r="I571" s="54"/>
      <c r="J571" s="54"/>
      <c r="K571" s="54"/>
      <c r="L571" s="54"/>
      <c r="M571" s="55"/>
      <c r="N571" s="55"/>
      <c r="O571" s="54"/>
      <c r="P571" s="57"/>
      <c r="Q571" s="54"/>
      <c r="R571" s="56"/>
      <c r="S571" s="54"/>
      <c r="T571" s="54"/>
      <c r="U571" s="54"/>
    </row>
    <row r="572" ht="12.75" customHeight="1">
      <c r="A572" s="54"/>
      <c r="B572" s="54"/>
      <c r="C572" s="54"/>
      <c r="D572" s="54"/>
      <c r="E572" s="54"/>
      <c r="F572" s="54"/>
      <c r="G572" s="54"/>
      <c r="H572" s="54"/>
      <c r="I572" s="54"/>
      <c r="J572" s="54"/>
      <c r="K572" s="54"/>
      <c r="L572" s="54"/>
      <c r="M572" s="55"/>
      <c r="N572" s="55"/>
      <c r="O572" s="54"/>
      <c r="P572" s="57"/>
      <c r="Q572" s="54"/>
      <c r="R572" s="56"/>
      <c r="S572" s="54"/>
      <c r="T572" s="54"/>
      <c r="U572" s="54"/>
    </row>
    <row r="573" ht="12.75" customHeight="1">
      <c r="A573" s="54"/>
      <c r="B573" s="54"/>
      <c r="C573" s="54"/>
      <c r="D573" s="54"/>
      <c r="E573" s="54"/>
      <c r="F573" s="54"/>
      <c r="G573" s="54"/>
      <c r="H573" s="54"/>
      <c r="I573" s="54"/>
      <c r="J573" s="54"/>
      <c r="K573" s="54"/>
      <c r="L573" s="54"/>
      <c r="M573" s="55"/>
      <c r="N573" s="55"/>
      <c r="O573" s="54"/>
      <c r="P573" s="57"/>
      <c r="Q573" s="54"/>
      <c r="R573" s="56"/>
      <c r="S573" s="54"/>
      <c r="T573" s="54"/>
      <c r="U573" s="54"/>
    </row>
    <row r="574" ht="12.75" customHeight="1">
      <c r="A574" s="54"/>
      <c r="B574" s="54"/>
      <c r="C574" s="54"/>
      <c r="D574" s="54"/>
      <c r="E574" s="54"/>
      <c r="F574" s="54"/>
      <c r="G574" s="54"/>
      <c r="H574" s="54"/>
      <c r="I574" s="54"/>
      <c r="J574" s="54"/>
      <c r="K574" s="54"/>
      <c r="L574" s="54"/>
      <c r="M574" s="55"/>
      <c r="N574" s="55"/>
      <c r="O574" s="54"/>
      <c r="P574" s="57"/>
      <c r="Q574" s="54"/>
      <c r="R574" s="56"/>
      <c r="S574" s="54"/>
      <c r="T574" s="54"/>
      <c r="U574" s="54"/>
    </row>
    <row r="575" ht="12.75" customHeight="1">
      <c r="A575" s="54"/>
      <c r="B575" s="54"/>
      <c r="C575" s="54"/>
      <c r="D575" s="54"/>
      <c r="E575" s="54"/>
      <c r="F575" s="54"/>
      <c r="G575" s="54"/>
      <c r="H575" s="54"/>
      <c r="I575" s="54"/>
      <c r="J575" s="54"/>
      <c r="K575" s="54"/>
      <c r="L575" s="54"/>
      <c r="M575" s="55"/>
      <c r="N575" s="55"/>
      <c r="O575" s="54"/>
      <c r="P575" s="57"/>
      <c r="Q575" s="54"/>
      <c r="R575" s="56"/>
      <c r="S575" s="54"/>
      <c r="T575" s="54"/>
      <c r="U575" s="54"/>
    </row>
    <row r="576" ht="12.75" customHeight="1">
      <c r="A576" s="54"/>
      <c r="B576" s="54"/>
      <c r="C576" s="54"/>
      <c r="D576" s="54"/>
      <c r="E576" s="54"/>
      <c r="F576" s="54"/>
      <c r="G576" s="54"/>
      <c r="H576" s="54"/>
      <c r="I576" s="54"/>
      <c r="J576" s="54"/>
      <c r="K576" s="54"/>
      <c r="L576" s="54"/>
      <c r="M576" s="55"/>
      <c r="N576" s="55"/>
      <c r="O576" s="54"/>
      <c r="P576" s="57"/>
      <c r="Q576" s="54"/>
      <c r="R576" s="56"/>
      <c r="S576" s="54"/>
      <c r="T576" s="54"/>
      <c r="U576" s="54"/>
    </row>
    <row r="577" ht="12.75" customHeight="1">
      <c r="A577" s="54"/>
      <c r="B577" s="54"/>
      <c r="C577" s="54"/>
      <c r="D577" s="54"/>
      <c r="E577" s="54"/>
      <c r="F577" s="54"/>
      <c r="G577" s="54"/>
      <c r="H577" s="54"/>
      <c r="I577" s="54"/>
      <c r="J577" s="54"/>
      <c r="K577" s="54"/>
      <c r="L577" s="54"/>
      <c r="M577" s="55"/>
      <c r="N577" s="55"/>
      <c r="O577" s="54"/>
      <c r="P577" s="57"/>
      <c r="Q577" s="54"/>
      <c r="R577" s="56"/>
      <c r="S577" s="54"/>
      <c r="T577" s="54"/>
      <c r="U577" s="54"/>
    </row>
    <row r="578" ht="12.75" customHeight="1">
      <c r="A578" s="54"/>
      <c r="B578" s="54"/>
      <c r="C578" s="54"/>
      <c r="D578" s="54"/>
      <c r="E578" s="54"/>
      <c r="F578" s="54"/>
      <c r="G578" s="54"/>
      <c r="H578" s="54"/>
      <c r="I578" s="54"/>
      <c r="J578" s="54"/>
      <c r="K578" s="54"/>
      <c r="L578" s="54"/>
      <c r="M578" s="55"/>
      <c r="N578" s="55"/>
      <c r="O578" s="54"/>
      <c r="P578" s="57"/>
      <c r="Q578" s="54"/>
      <c r="R578" s="56"/>
      <c r="S578" s="54"/>
      <c r="T578" s="54"/>
      <c r="U578" s="54"/>
    </row>
    <row r="579" ht="12.75" customHeight="1">
      <c r="A579" s="54"/>
      <c r="B579" s="54"/>
      <c r="C579" s="54"/>
      <c r="D579" s="54"/>
      <c r="E579" s="54"/>
      <c r="F579" s="54"/>
      <c r="G579" s="54"/>
      <c r="H579" s="54"/>
      <c r="I579" s="54"/>
      <c r="J579" s="54"/>
      <c r="K579" s="54"/>
      <c r="L579" s="54"/>
      <c r="M579" s="55"/>
      <c r="N579" s="55"/>
      <c r="O579" s="54"/>
      <c r="P579" s="57"/>
      <c r="Q579" s="54"/>
      <c r="R579" s="56"/>
      <c r="S579" s="54"/>
      <c r="T579" s="54"/>
      <c r="U579" s="54"/>
    </row>
    <row r="580" ht="12.75" customHeight="1">
      <c r="A580" s="54"/>
      <c r="B580" s="54"/>
      <c r="C580" s="54"/>
      <c r="D580" s="54"/>
      <c r="E580" s="54"/>
      <c r="F580" s="54"/>
      <c r="G580" s="54"/>
      <c r="H580" s="54"/>
      <c r="I580" s="54"/>
      <c r="J580" s="54"/>
      <c r="K580" s="54"/>
      <c r="L580" s="54"/>
      <c r="M580" s="55"/>
      <c r="N580" s="55"/>
      <c r="O580" s="54"/>
      <c r="P580" s="57"/>
      <c r="Q580" s="54"/>
      <c r="R580" s="56"/>
      <c r="S580" s="54"/>
      <c r="T580" s="54"/>
      <c r="U580" s="54"/>
    </row>
    <row r="581" ht="12.75" customHeight="1">
      <c r="A581" s="54"/>
      <c r="B581" s="54"/>
      <c r="C581" s="54"/>
      <c r="D581" s="54"/>
      <c r="E581" s="54"/>
      <c r="F581" s="54"/>
      <c r="G581" s="54"/>
      <c r="H581" s="54"/>
      <c r="I581" s="54"/>
      <c r="J581" s="54"/>
      <c r="K581" s="54"/>
      <c r="L581" s="54"/>
      <c r="M581" s="55"/>
      <c r="N581" s="55"/>
      <c r="O581" s="54"/>
      <c r="P581" s="57"/>
      <c r="Q581" s="54"/>
      <c r="R581" s="56"/>
      <c r="S581" s="54"/>
      <c r="T581" s="54"/>
      <c r="U581" s="54"/>
    </row>
    <row r="582" ht="12.75" customHeight="1">
      <c r="A582" s="54"/>
      <c r="B582" s="54"/>
      <c r="C582" s="54"/>
      <c r="D582" s="54"/>
      <c r="E582" s="54"/>
      <c r="F582" s="54"/>
      <c r="G582" s="54"/>
      <c r="H582" s="54"/>
      <c r="I582" s="54"/>
      <c r="J582" s="54"/>
      <c r="K582" s="54"/>
      <c r="L582" s="54"/>
      <c r="M582" s="55"/>
      <c r="N582" s="55"/>
      <c r="O582" s="54"/>
      <c r="P582" s="57"/>
      <c r="Q582" s="54"/>
      <c r="R582" s="56"/>
      <c r="S582" s="54"/>
      <c r="T582" s="54"/>
      <c r="U582" s="54"/>
    </row>
    <row r="583" ht="12.75" customHeight="1">
      <c r="A583" s="54"/>
      <c r="B583" s="54"/>
      <c r="C583" s="54"/>
      <c r="D583" s="54"/>
      <c r="E583" s="54"/>
      <c r="F583" s="54"/>
      <c r="G583" s="54"/>
      <c r="H583" s="54"/>
      <c r="I583" s="54"/>
      <c r="J583" s="54"/>
      <c r="K583" s="54"/>
      <c r="L583" s="54"/>
      <c r="M583" s="55"/>
      <c r="N583" s="55"/>
      <c r="O583" s="54"/>
      <c r="P583" s="57"/>
      <c r="Q583" s="54"/>
      <c r="R583" s="56"/>
      <c r="S583" s="54"/>
      <c r="T583" s="54"/>
      <c r="U583" s="54"/>
    </row>
    <row r="584" ht="12.75" customHeight="1">
      <c r="A584" s="54"/>
      <c r="B584" s="54"/>
      <c r="C584" s="54"/>
      <c r="D584" s="54"/>
      <c r="E584" s="54"/>
      <c r="F584" s="54"/>
      <c r="G584" s="54"/>
      <c r="H584" s="54"/>
      <c r="I584" s="54"/>
      <c r="J584" s="54"/>
      <c r="K584" s="54"/>
      <c r="L584" s="54"/>
      <c r="M584" s="55"/>
      <c r="N584" s="55"/>
      <c r="O584" s="54"/>
      <c r="P584" s="57"/>
      <c r="Q584" s="54"/>
      <c r="R584" s="56"/>
      <c r="S584" s="54"/>
      <c r="T584" s="54"/>
      <c r="U584" s="54"/>
    </row>
    <row r="585" ht="12.75" customHeight="1">
      <c r="A585" s="54"/>
      <c r="B585" s="54"/>
      <c r="C585" s="54"/>
      <c r="D585" s="54"/>
      <c r="E585" s="54"/>
      <c r="F585" s="54"/>
      <c r="G585" s="54"/>
      <c r="H585" s="54"/>
      <c r="I585" s="54"/>
      <c r="J585" s="54"/>
      <c r="K585" s="54"/>
      <c r="L585" s="54"/>
      <c r="M585" s="55"/>
      <c r="N585" s="55"/>
      <c r="O585" s="54"/>
      <c r="P585" s="57"/>
      <c r="Q585" s="54"/>
      <c r="R585" s="56"/>
      <c r="S585" s="54"/>
      <c r="T585" s="54"/>
      <c r="U585" s="54"/>
    </row>
    <row r="586" ht="12.75" customHeight="1">
      <c r="A586" s="54"/>
      <c r="B586" s="54"/>
      <c r="C586" s="54"/>
      <c r="D586" s="54"/>
      <c r="E586" s="54"/>
      <c r="F586" s="54"/>
      <c r="G586" s="54"/>
      <c r="H586" s="54"/>
      <c r="I586" s="54"/>
      <c r="J586" s="54"/>
      <c r="K586" s="54"/>
      <c r="L586" s="54"/>
      <c r="M586" s="55"/>
      <c r="N586" s="55"/>
      <c r="O586" s="54"/>
      <c r="P586" s="57"/>
      <c r="Q586" s="54"/>
      <c r="R586" s="56"/>
      <c r="S586" s="54"/>
      <c r="T586" s="54"/>
      <c r="U586" s="54"/>
    </row>
    <row r="587" ht="12.75" customHeight="1">
      <c r="A587" s="54"/>
      <c r="B587" s="54"/>
      <c r="C587" s="54"/>
      <c r="D587" s="54"/>
      <c r="E587" s="54"/>
      <c r="F587" s="54"/>
      <c r="G587" s="54"/>
      <c r="H587" s="54"/>
      <c r="I587" s="54"/>
      <c r="J587" s="54"/>
      <c r="K587" s="54"/>
      <c r="L587" s="54"/>
      <c r="M587" s="55"/>
      <c r="N587" s="55"/>
      <c r="O587" s="54"/>
      <c r="P587" s="57"/>
      <c r="Q587" s="54"/>
      <c r="R587" s="56"/>
      <c r="S587" s="54"/>
      <c r="T587" s="54"/>
      <c r="U587" s="54"/>
    </row>
    <row r="588" ht="12.75" customHeight="1">
      <c r="A588" s="54"/>
      <c r="B588" s="54"/>
      <c r="C588" s="54"/>
      <c r="D588" s="54"/>
      <c r="E588" s="54"/>
      <c r="F588" s="54"/>
      <c r="G588" s="54"/>
      <c r="H588" s="54"/>
      <c r="I588" s="54"/>
      <c r="J588" s="54"/>
      <c r="K588" s="54"/>
      <c r="L588" s="54"/>
      <c r="M588" s="55"/>
      <c r="N588" s="55"/>
      <c r="O588" s="54"/>
      <c r="P588" s="57"/>
      <c r="Q588" s="54"/>
      <c r="R588" s="56"/>
      <c r="S588" s="54"/>
      <c r="T588" s="54"/>
      <c r="U588" s="54"/>
    </row>
    <row r="589" ht="12.75" customHeight="1">
      <c r="A589" s="54"/>
      <c r="B589" s="54"/>
      <c r="C589" s="54"/>
      <c r="D589" s="54"/>
      <c r="E589" s="54"/>
      <c r="F589" s="54"/>
      <c r="G589" s="54"/>
      <c r="H589" s="54"/>
      <c r="I589" s="54"/>
      <c r="J589" s="54"/>
      <c r="K589" s="54"/>
      <c r="L589" s="54"/>
      <c r="M589" s="55"/>
      <c r="N589" s="55"/>
      <c r="O589" s="54"/>
      <c r="P589" s="57"/>
      <c r="Q589" s="54"/>
      <c r="R589" s="56"/>
      <c r="S589" s="54"/>
      <c r="T589" s="54"/>
      <c r="U589" s="54"/>
    </row>
    <row r="590" ht="12.75" customHeight="1">
      <c r="A590" s="54"/>
      <c r="B590" s="54"/>
      <c r="C590" s="54"/>
      <c r="D590" s="54"/>
      <c r="E590" s="54"/>
      <c r="F590" s="54"/>
      <c r="G590" s="54"/>
      <c r="H590" s="54"/>
      <c r="I590" s="54"/>
      <c r="J590" s="54"/>
      <c r="K590" s="54"/>
      <c r="L590" s="54"/>
      <c r="M590" s="55"/>
      <c r="N590" s="55"/>
      <c r="O590" s="54"/>
      <c r="P590" s="57"/>
      <c r="Q590" s="54"/>
      <c r="R590" s="56"/>
      <c r="S590" s="54"/>
      <c r="T590" s="54"/>
      <c r="U590" s="54"/>
    </row>
    <row r="591" ht="12.75" customHeight="1">
      <c r="A591" s="54"/>
      <c r="B591" s="54"/>
      <c r="C591" s="54"/>
      <c r="D591" s="54"/>
      <c r="E591" s="54"/>
      <c r="F591" s="54"/>
      <c r="G591" s="54"/>
      <c r="H591" s="54"/>
      <c r="I591" s="54"/>
      <c r="J591" s="54"/>
      <c r="K591" s="54"/>
      <c r="L591" s="54"/>
      <c r="M591" s="55"/>
      <c r="N591" s="55"/>
      <c r="O591" s="54"/>
      <c r="P591" s="57"/>
      <c r="Q591" s="54"/>
      <c r="R591" s="56"/>
      <c r="S591" s="54"/>
      <c r="T591" s="54"/>
      <c r="U591" s="54"/>
    </row>
    <row r="592" ht="12.75" customHeight="1">
      <c r="A592" s="54"/>
      <c r="B592" s="54"/>
      <c r="C592" s="54"/>
      <c r="D592" s="54"/>
      <c r="E592" s="54"/>
      <c r="F592" s="54"/>
      <c r="G592" s="54"/>
      <c r="H592" s="54"/>
      <c r="I592" s="54"/>
      <c r="J592" s="54"/>
      <c r="K592" s="54"/>
      <c r="L592" s="54"/>
      <c r="M592" s="55"/>
      <c r="N592" s="55"/>
      <c r="O592" s="54"/>
      <c r="P592" s="57"/>
      <c r="Q592" s="54"/>
      <c r="R592" s="56"/>
      <c r="S592" s="54"/>
      <c r="T592" s="54"/>
      <c r="U592" s="54"/>
    </row>
    <row r="593" ht="12.75" customHeight="1">
      <c r="A593" s="54"/>
      <c r="B593" s="54"/>
      <c r="C593" s="54"/>
      <c r="D593" s="54"/>
      <c r="E593" s="54"/>
      <c r="F593" s="54"/>
      <c r="G593" s="54"/>
      <c r="H593" s="54"/>
      <c r="I593" s="54"/>
      <c r="J593" s="54"/>
      <c r="K593" s="54"/>
      <c r="L593" s="54"/>
      <c r="M593" s="55"/>
      <c r="N593" s="55"/>
      <c r="O593" s="54"/>
      <c r="P593" s="57"/>
      <c r="Q593" s="54"/>
      <c r="R593" s="56"/>
      <c r="S593" s="54"/>
      <c r="T593" s="54"/>
      <c r="U593" s="54"/>
    </row>
    <row r="594" ht="12.75" customHeight="1">
      <c r="A594" s="54"/>
      <c r="B594" s="54"/>
      <c r="C594" s="54"/>
      <c r="D594" s="54"/>
      <c r="E594" s="54"/>
      <c r="F594" s="54"/>
      <c r="G594" s="54"/>
      <c r="H594" s="54"/>
      <c r="I594" s="54"/>
      <c r="J594" s="54"/>
      <c r="K594" s="54"/>
      <c r="L594" s="54"/>
      <c r="M594" s="55"/>
      <c r="N594" s="55"/>
      <c r="O594" s="54"/>
      <c r="P594" s="57"/>
      <c r="Q594" s="54"/>
      <c r="R594" s="56"/>
      <c r="S594" s="54"/>
      <c r="T594" s="54"/>
      <c r="U594" s="54"/>
    </row>
    <row r="595" ht="12.75" customHeight="1">
      <c r="A595" s="54"/>
      <c r="B595" s="54"/>
      <c r="C595" s="54"/>
      <c r="D595" s="54"/>
      <c r="E595" s="54"/>
      <c r="F595" s="54"/>
      <c r="G595" s="54"/>
      <c r="H595" s="54"/>
      <c r="I595" s="54"/>
      <c r="J595" s="54"/>
      <c r="K595" s="54"/>
      <c r="L595" s="54"/>
      <c r="M595" s="55"/>
      <c r="N595" s="55"/>
      <c r="O595" s="54"/>
      <c r="P595" s="57"/>
      <c r="Q595" s="54"/>
      <c r="R595" s="56"/>
      <c r="S595" s="54"/>
      <c r="T595" s="54"/>
      <c r="U595" s="54"/>
    </row>
    <row r="596" ht="12.75" customHeight="1">
      <c r="A596" s="54"/>
      <c r="B596" s="54"/>
      <c r="C596" s="54"/>
      <c r="D596" s="54"/>
      <c r="E596" s="54"/>
      <c r="F596" s="54"/>
      <c r="G596" s="54"/>
      <c r="H596" s="54"/>
      <c r="I596" s="54"/>
      <c r="J596" s="54"/>
      <c r="K596" s="54"/>
      <c r="L596" s="54"/>
      <c r="M596" s="55"/>
      <c r="N596" s="55"/>
      <c r="O596" s="54"/>
      <c r="P596" s="57"/>
      <c r="Q596" s="54"/>
      <c r="R596" s="56"/>
      <c r="S596" s="54"/>
      <c r="T596" s="54"/>
      <c r="U596" s="54"/>
    </row>
    <row r="597" ht="12.75" customHeight="1">
      <c r="A597" s="54"/>
      <c r="B597" s="54"/>
      <c r="C597" s="54"/>
      <c r="D597" s="54"/>
      <c r="E597" s="54"/>
      <c r="F597" s="54"/>
      <c r="G597" s="54"/>
      <c r="H597" s="54"/>
      <c r="I597" s="54"/>
      <c r="J597" s="54"/>
      <c r="K597" s="54"/>
      <c r="L597" s="54"/>
      <c r="M597" s="55"/>
      <c r="N597" s="55"/>
      <c r="O597" s="54"/>
      <c r="P597" s="57"/>
      <c r="Q597" s="54"/>
      <c r="R597" s="56"/>
      <c r="S597" s="54"/>
      <c r="T597" s="54"/>
      <c r="U597" s="54"/>
    </row>
    <row r="598" ht="12.75" customHeight="1">
      <c r="A598" s="54"/>
      <c r="B598" s="54"/>
      <c r="C598" s="54"/>
      <c r="D598" s="54"/>
      <c r="E598" s="54"/>
      <c r="F598" s="54"/>
      <c r="G598" s="54"/>
      <c r="H598" s="54"/>
      <c r="I598" s="54"/>
      <c r="J598" s="54"/>
      <c r="K598" s="54"/>
      <c r="L598" s="54"/>
      <c r="M598" s="55"/>
      <c r="N598" s="55"/>
      <c r="O598" s="54"/>
      <c r="P598" s="57"/>
      <c r="Q598" s="54"/>
      <c r="R598" s="56"/>
      <c r="S598" s="54"/>
      <c r="T598" s="54"/>
      <c r="U598" s="54"/>
    </row>
    <row r="599" ht="12.75" customHeight="1">
      <c r="A599" s="54"/>
      <c r="B599" s="54"/>
      <c r="C599" s="54"/>
      <c r="D599" s="54"/>
      <c r="E599" s="54"/>
      <c r="F599" s="54"/>
      <c r="G599" s="54"/>
      <c r="H599" s="54"/>
      <c r="I599" s="54"/>
      <c r="J599" s="54"/>
      <c r="K599" s="54"/>
      <c r="L599" s="54"/>
      <c r="M599" s="55"/>
      <c r="N599" s="55"/>
      <c r="O599" s="54"/>
      <c r="P599" s="57"/>
      <c r="Q599" s="54"/>
      <c r="R599" s="56"/>
      <c r="S599" s="54"/>
      <c r="T599" s="54"/>
      <c r="U599" s="54"/>
    </row>
    <row r="600" ht="12.75" customHeight="1">
      <c r="A600" s="54"/>
      <c r="B600" s="54"/>
      <c r="C600" s="54"/>
      <c r="D600" s="54"/>
      <c r="E600" s="54"/>
      <c r="F600" s="54"/>
      <c r="G600" s="54"/>
      <c r="H600" s="54"/>
      <c r="I600" s="54"/>
      <c r="J600" s="54"/>
      <c r="K600" s="54"/>
      <c r="L600" s="54"/>
      <c r="M600" s="55"/>
      <c r="N600" s="55"/>
      <c r="O600" s="54"/>
      <c r="P600" s="57"/>
      <c r="Q600" s="54"/>
      <c r="R600" s="56"/>
      <c r="S600" s="54"/>
      <c r="T600" s="54"/>
      <c r="U600" s="54"/>
    </row>
    <row r="601" ht="12.75" customHeight="1">
      <c r="A601" s="54"/>
      <c r="B601" s="54"/>
      <c r="C601" s="54"/>
      <c r="D601" s="54"/>
      <c r="E601" s="54"/>
      <c r="F601" s="54"/>
      <c r="G601" s="54"/>
      <c r="H601" s="54"/>
      <c r="I601" s="54"/>
      <c r="J601" s="54"/>
      <c r="K601" s="54"/>
      <c r="L601" s="54"/>
      <c r="M601" s="55"/>
      <c r="N601" s="55"/>
      <c r="O601" s="54"/>
      <c r="P601" s="57"/>
      <c r="Q601" s="54"/>
      <c r="R601" s="56"/>
      <c r="S601" s="54"/>
      <c r="T601" s="54"/>
      <c r="U601" s="54"/>
    </row>
    <row r="602" ht="12.75" customHeight="1">
      <c r="A602" s="54"/>
      <c r="B602" s="54"/>
      <c r="C602" s="54"/>
      <c r="D602" s="54"/>
      <c r="E602" s="54"/>
      <c r="F602" s="54"/>
      <c r="G602" s="54"/>
      <c r="H602" s="54"/>
      <c r="I602" s="54"/>
      <c r="J602" s="54"/>
      <c r="K602" s="54"/>
      <c r="L602" s="54"/>
      <c r="M602" s="55"/>
      <c r="N602" s="55"/>
      <c r="O602" s="54"/>
      <c r="P602" s="57"/>
      <c r="Q602" s="54"/>
      <c r="R602" s="56"/>
      <c r="S602" s="54"/>
      <c r="T602" s="54"/>
      <c r="U602" s="54"/>
    </row>
    <row r="603" ht="12.75" customHeight="1">
      <c r="A603" s="54"/>
      <c r="B603" s="54"/>
      <c r="C603" s="54"/>
      <c r="D603" s="54"/>
      <c r="E603" s="54"/>
      <c r="F603" s="54"/>
      <c r="G603" s="54"/>
      <c r="H603" s="54"/>
      <c r="I603" s="54"/>
      <c r="J603" s="54"/>
      <c r="K603" s="54"/>
      <c r="L603" s="54"/>
      <c r="M603" s="55"/>
      <c r="N603" s="55"/>
      <c r="O603" s="54"/>
      <c r="P603" s="57"/>
      <c r="Q603" s="54"/>
      <c r="R603" s="56"/>
      <c r="S603" s="54"/>
      <c r="T603" s="54"/>
      <c r="U603" s="54"/>
    </row>
    <row r="604" ht="12.75" customHeight="1">
      <c r="A604" s="54"/>
      <c r="B604" s="54"/>
      <c r="C604" s="54"/>
      <c r="D604" s="54"/>
      <c r="E604" s="54"/>
      <c r="F604" s="54"/>
      <c r="G604" s="54"/>
      <c r="H604" s="54"/>
      <c r="I604" s="54"/>
      <c r="J604" s="54"/>
      <c r="K604" s="54"/>
      <c r="L604" s="54"/>
      <c r="M604" s="55"/>
      <c r="N604" s="55"/>
      <c r="O604" s="54"/>
      <c r="P604" s="57"/>
      <c r="Q604" s="54"/>
      <c r="R604" s="56"/>
      <c r="S604" s="54"/>
      <c r="T604" s="54"/>
      <c r="U604" s="54"/>
    </row>
    <row r="605" ht="12.75" customHeight="1">
      <c r="A605" s="54"/>
      <c r="B605" s="54"/>
      <c r="C605" s="54"/>
      <c r="D605" s="54"/>
      <c r="E605" s="54"/>
      <c r="F605" s="54"/>
      <c r="G605" s="54"/>
      <c r="H605" s="54"/>
      <c r="I605" s="54"/>
      <c r="J605" s="54"/>
      <c r="K605" s="54"/>
      <c r="L605" s="54"/>
      <c r="M605" s="55"/>
      <c r="N605" s="55"/>
      <c r="O605" s="54"/>
      <c r="P605" s="57"/>
      <c r="Q605" s="54"/>
      <c r="R605" s="56"/>
      <c r="S605" s="54"/>
      <c r="T605" s="54"/>
      <c r="U605" s="54"/>
    </row>
    <row r="606" ht="12.75" customHeight="1">
      <c r="A606" s="54"/>
      <c r="B606" s="54"/>
      <c r="C606" s="54"/>
      <c r="D606" s="54"/>
      <c r="E606" s="54"/>
      <c r="F606" s="54"/>
      <c r="G606" s="54"/>
      <c r="H606" s="54"/>
      <c r="I606" s="54"/>
      <c r="J606" s="54"/>
      <c r="K606" s="54"/>
      <c r="L606" s="54"/>
      <c r="M606" s="55"/>
      <c r="N606" s="55"/>
      <c r="O606" s="54"/>
      <c r="P606" s="57"/>
      <c r="Q606" s="54"/>
      <c r="R606" s="56"/>
      <c r="S606" s="54"/>
      <c r="T606" s="54"/>
      <c r="U606" s="54"/>
    </row>
    <row r="607" ht="12.75" customHeight="1">
      <c r="A607" s="54"/>
      <c r="B607" s="54"/>
      <c r="C607" s="54"/>
      <c r="D607" s="54"/>
      <c r="E607" s="54"/>
      <c r="F607" s="54"/>
      <c r="G607" s="54"/>
      <c r="H607" s="54"/>
      <c r="I607" s="54"/>
      <c r="J607" s="54"/>
      <c r="K607" s="54"/>
      <c r="L607" s="54"/>
      <c r="M607" s="55"/>
      <c r="N607" s="55"/>
      <c r="O607" s="54"/>
      <c r="P607" s="57"/>
      <c r="Q607" s="54"/>
      <c r="R607" s="56"/>
      <c r="S607" s="54"/>
      <c r="T607" s="54"/>
      <c r="U607" s="54"/>
    </row>
    <row r="608" ht="12.75" customHeight="1">
      <c r="A608" s="54"/>
      <c r="B608" s="54"/>
      <c r="C608" s="54"/>
      <c r="D608" s="54"/>
      <c r="E608" s="54"/>
      <c r="F608" s="54"/>
      <c r="G608" s="54"/>
      <c r="H608" s="54"/>
      <c r="I608" s="54"/>
      <c r="J608" s="54"/>
      <c r="K608" s="54"/>
      <c r="L608" s="54"/>
      <c r="M608" s="55"/>
      <c r="N608" s="55"/>
      <c r="O608" s="54"/>
      <c r="P608" s="57"/>
      <c r="Q608" s="54"/>
      <c r="R608" s="56"/>
      <c r="S608" s="54"/>
      <c r="T608" s="54"/>
      <c r="U608" s="54"/>
    </row>
    <row r="609" ht="12.75" customHeight="1">
      <c r="A609" s="54"/>
      <c r="B609" s="54"/>
      <c r="C609" s="54"/>
      <c r="D609" s="54"/>
      <c r="E609" s="54"/>
      <c r="F609" s="54"/>
      <c r="G609" s="54"/>
      <c r="H609" s="54"/>
      <c r="I609" s="54"/>
      <c r="J609" s="54"/>
      <c r="K609" s="54"/>
      <c r="L609" s="54"/>
      <c r="M609" s="55"/>
      <c r="N609" s="55"/>
      <c r="O609" s="54"/>
      <c r="P609" s="57"/>
      <c r="Q609" s="54"/>
      <c r="R609" s="56"/>
      <c r="S609" s="54"/>
      <c r="T609" s="54"/>
      <c r="U609" s="54"/>
    </row>
    <row r="610" ht="12.75" customHeight="1">
      <c r="A610" s="54"/>
      <c r="B610" s="54"/>
      <c r="C610" s="54"/>
      <c r="D610" s="54"/>
      <c r="E610" s="54"/>
      <c r="F610" s="54"/>
      <c r="G610" s="54"/>
      <c r="H610" s="54"/>
      <c r="I610" s="54"/>
      <c r="J610" s="54"/>
      <c r="K610" s="54"/>
      <c r="L610" s="54"/>
      <c r="M610" s="55"/>
      <c r="N610" s="55"/>
      <c r="O610" s="54"/>
      <c r="P610" s="57"/>
      <c r="Q610" s="54"/>
      <c r="R610" s="56"/>
      <c r="S610" s="54"/>
      <c r="T610" s="54"/>
      <c r="U610" s="54"/>
    </row>
    <row r="611" ht="12.75" customHeight="1">
      <c r="A611" s="54"/>
      <c r="B611" s="54"/>
      <c r="C611" s="54"/>
      <c r="D611" s="54"/>
      <c r="E611" s="54"/>
      <c r="F611" s="54"/>
      <c r="G611" s="54"/>
      <c r="H611" s="54"/>
      <c r="I611" s="54"/>
      <c r="J611" s="54"/>
      <c r="K611" s="54"/>
      <c r="L611" s="54"/>
      <c r="M611" s="55"/>
      <c r="N611" s="55"/>
      <c r="O611" s="54"/>
      <c r="P611" s="57"/>
      <c r="Q611" s="54"/>
      <c r="R611" s="56"/>
      <c r="S611" s="54"/>
      <c r="T611" s="54"/>
      <c r="U611" s="54"/>
    </row>
    <row r="612" ht="12.75" customHeight="1">
      <c r="A612" s="54"/>
      <c r="B612" s="54"/>
      <c r="C612" s="54"/>
      <c r="D612" s="54"/>
      <c r="E612" s="54"/>
      <c r="F612" s="54"/>
      <c r="G612" s="54"/>
      <c r="H612" s="54"/>
      <c r="I612" s="54"/>
      <c r="J612" s="54"/>
      <c r="K612" s="54"/>
      <c r="L612" s="54"/>
      <c r="M612" s="55"/>
      <c r="N612" s="55"/>
      <c r="O612" s="54"/>
      <c r="P612" s="57"/>
      <c r="Q612" s="54"/>
      <c r="R612" s="56"/>
      <c r="S612" s="54"/>
      <c r="T612" s="54"/>
      <c r="U612" s="54"/>
    </row>
    <row r="613" ht="12.75" customHeight="1">
      <c r="A613" s="54"/>
      <c r="B613" s="54"/>
      <c r="C613" s="54"/>
      <c r="D613" s="54"/>
      <c r="E613" s="54"/>
      <c r="F613" s="54"/>
      <c r="G613" s="54"/>
      <c r="H613" s="54"/>
      <c r="I613" s="54"/>
      <c r="J613" s="54"/>
      <c r="K613" s="54"/>
      <c r="L613" s="54"/>
      <c r="M613" s="55"/>
      <c r="N613" s="55"/>
      <c r="O613" s="54"/>
      <c r="P613" s="57"/>
      <c r="Q613" s="54"/>
      <c r="R613" s="56"/>
      <c r="S613" s="54"/>
      <c r="T613" s="54"/>
      <c r="U613" s="54"/>
    </row>
    <row r="614" ht="12.75" customHeight="1">
      <c r="A614" s="54"/>
      <c r="B614" s="54"/>
      <c r="C614" s="54"/>
      <c r="D614" s="54"/>
      <c r="E614" s="54"/>
      <c r="F614" s="54"/>
      <c r="G614" s="54"/>
      <c r="H614" s="54"/>
      <c r="I614" s="54"/>
      <c r="J614" s="54"/>
      <c r="K614" s="54"/>
      <c r="L614" s="54"/>
      <c r="M614" s="55"/>
      <c r="N614" s="55"/>
      <c r="O614" s="54"/>
      <c r="P614" s="57"/>
      <c r="Q614" s="54"/>
      <c r="R614" s="56"/>
      <c r="S614" s="54"/>
      <c r="T614" s="54"/>
      <c r="U614" s="54"/>
    </row>
    <row r="615" ht="12.75" customHeight="1">
      <c r="A615" s="54"/>
      <c r="B615" s="54"/>
      <c r="C615" s="54"/>
      <c r="D615" s="54"/>
      <c r="E615" s="54"/>
      <c r="F615" s="54"/>
      <c r="G615" s="54"/>
      <c r="H615" s="54"/>
      <c r="I615" s="54"/>
      <c r="J615" s="54"/>
      <c r="K615" s="54"/>
      <c r="L615" s="54"/>
      <c r="M615" s="55"/>
      <c r="N615" s="55"/>
      <c r="O615" s="54"/>
      <c r="P615" s="57"/>
      <c r="Q615" s="54"/>
      <c r="R615" s="56"/>
      <c r="S615" s="54"/>
      <c r="T615" s="54"/>
      <c r="U615" s="54"/>
    </row>
    <row r="616" ht="12.75" customHeight="1">
      <c r="A616" s="54"/>
      <c r="B616" s="54"/>
      <c r="C616" s="54"/>
      <c r="D616" s="54"/>
      <c r="E616" s="54"/>
      <c r="F616" s="54"/>
      <c r="G616" s="54"/>
      <c r="H616" s="54"/>
      <c r="I616" s="54"/>
      <c r="J616" s="54"/>
      <c r="K616" s="54"/>
      <c r="L616" s="54"/>
      <c r="M616" s="55"/>
      <c r="N616" s="55"/>
      <c r="O616" s="54"/>
      <c r="P616" s="57"/>
      <c r="Q616" s="54"/>
      <c r="R616" s="56"/>
      <c r="S616" s="54"/>
      <c r="T616" s="54"/>
      <c r="U616" s="54"/>
    </row>
    <row r="617" ht="12.75" customHeight="1">
      <c r="A617" s="54"/>
      <c r="B617" s="54"/>
      <c r="C617" s="54"/>
      <c r="D617" s="54"/>
      <c r="E617" s="54"/>
      <c r="F617" s="54"/>
      <c r="G617" s="54"/>
      <c r="H617" s="54"/>
      <c r="I617" s="54"/>
      <c r="J617" s="54"/>
      <c r="K617" s="54"/>
      <c r="L617" s="54"/>
      <c r="M617" s="55"/>
      <c r="N617" s="55"/>
      <c r="O617" s="54"/>
      <c r="P617" s="57"/>
      <c r="Q617" s="54"/>
      <c r="R617" s="56"/>
      <c r="S617" s="54"/>
      <c r="T617" s="54"/>
      <c r="U617" s="54"/>
    </row>
    <row r="618" ht="12.75" customHeight="1">
      <c r="A618" s="54"/>
      <c r="B618" s="54"/>
      <c r="C618" s="54"/>
      <c r="D618" s="54"/>
      <c r="E618" s="54"/>
      <c r="F618" s="54"/>
      <c r="G618" s="54"/>
      <c r="H618" s="54"/>
      <c r="I618" s="54"/>
      <c r="J618" s="54"/>
      <c r="K618" s="54"/>
      <c r="L618" s="54"/>
      <c r="M618" s="55"/>
      <c r="N618" s="55"/>
      <c r="O618" s="54"/>
      <c r="P618" s="57"/>
      <c r="Q618" s="54"/>
      <c r="R618" s="56"/>
      <c r="S618" s="54"/>
      <c r="T618" s="54"/>
      <c r="U618" s="54"/>
    </row>
    <row r="619" ht="12.75" customHeight="1">
      <c r="A619" s="54"/>
      <c r="B619" s="54"/>
      <c r="C619" s="54"/>
      <c r="D619" s="54"/>
      <c r="E619" s="54"/>
      <c r="F619" s="54"/>
      <c r="G619" s="54"/>
      <c r="H619" s="54"/>
      <c r="I619" s="54"/>
      <c r="J619" s="54"/>
      <c r="K619" s="54"/>
      <c r="L619" s="54"/>
      <c r="M619" s="55"/>
      <c r="N619" s="55"/>
      <c r="O619" s="54"/>
      <c r="P619" s="57"/>
      <c r="Q619" s="54"/>
      <c r="R619" s="56"/>
      <c r="S619" s="54"/>
      <c r="T619" s="54"/>
      <c r="U619" s="54"/>
    </row>
    <row r="620" ht="12.75" customHeight="1">
      <c r="A620" s="54"/>
      <c r="B620" s="54"/>
      <c r="C620" s="54"/>
      <c r="D620" s="54"/>
      <c r="E620" s="54"/>
      <c r="F620" s="54"/>
      <c r="G620" s="54"/>
      <c r="H620" s="54"/>
      <c r="I620" s="54"/>
      <c r="J620" s="54"/>
      <c r="K620" s="54"/>
      <c r="L620" s="54"/>
      <c r="M620" s="55"/>
      <c r="N620" s="55"/>
      <c r="O620" s="54"/>
      <c r="P620" s="57"/>
      <c r="Q620" s="54"/>
      <c r="R620" s="56"/>
      <c r="S620" s="54"/>
      <c r="T620" s="54"/>
      <c r="U620" s="54"/>
    </row>
    <row r="621" ht="12.75" customHeight="1">
      <c r="A621" s="54"/>
      <c r="B621" s="54"/>
      <c r="C621" s="54"/>
      <c r="D621" s="54"/>
      <c r="E621" s="54"/>
      <c r="F621" s="54"/>
      <c r="G621" s="54"/>
      <c r="H621" s="54"/>
      <c r="I621" s="54"/>
      <c r="J621" s="54"/>
      <c r="K621" s="54"/>
      <c r="L621" s="54"/>
      <c r="M621" s="55"/>
      <c r="N621" s="55"/>
      <c r="O621" s="54"/>
      <c r="P621" s="57"/>
      <c r="Q621" s="54"/>
      <c r="R621" s="56"/>
      <c r="S621" s="54"/>
      <c r="T621" s="54"/>
      <c r="U621" s="54"/>
    </row>
    <row r="622" ht="12.75" customHeight="1">
      <c r="A622" s="54"/>
      <c r="B622" s="54"/>
      <c r="C622" s="54"/>
      <c r="D622" s="54"/>
      <c r="E622" s="54"/>
      <c r="F622" s="54"/>
      <c r="G622" s="54"/>
      <c r="H622" s="54"/>
      <c r="I622" s="54"/>
      <c r="J622" s="54"/>
      <c r="K622" s="54"/>
      <c r="L622" s="54"/>
      <c r="M622" s="55"/>
      <c r="N622" s="55"/>
      <c r="O622" s="54"/>
      <c r="P622" s="57"/>
      <c r="Q622" s="54"/>
      <c r="R622" s="56"/>
      <c r="S622" s="54"/>
      <c r="T622" s="54"/>
      <c r="U622" s="54"/>
    </row>
    <row r="623" ht="12.75" customHeight="1">
      <c r="A623" s="54"/>
      <c r="B623" s="54"/>
      <c r="C623" s="54"/>
      <c r="D623" s="54"/>
      <c r="E623" s="54"/>
      <c r="F623" s="54"/>
      <c r="G623" s="54"/>
      <c r="H623" s="54"/>
      <c r="I623" s="54"/>
      <c r="J623" s="54"/>
      <c r="K623" s="54"/>
      <c r="L623" s="54"/>
      <c r="M623" s="55"/>
      <c r="N623" s="55"/>
      <c r="O623" s="54"/>
      <c r="P623" s="57"/>
      <c r="Q623" s="54"/>
      <c r="R623" s="56"/>
      <c r="S623" s="54"/>
      <c r="T623" s="54"/>
      <c r="U623" s="54"/>
    </row>
    <row r="624" ht="12.75" customHeight="1">
      <c r="A624" s="54"/>
      <c r="B624" s="54"/>
      <c r="C624" s="54"/>
      <c r="D624" s="54"/>
      <c r="E624" s="54"/>
      <c r="F624" s="54"/>
      <c r="G624" s="54"/>
      <c r="H624" s="54"/>
      <c r="I624" s="54"/>
      <c r="J624" s="54"/>
      <c r="K624" s="54"/>
      <c r="L624" s="54"/>
      <c r="M624" s="55"/>
      <c r="N624" s="55"/>
      <c r="O624" s="54"/>
      <c r="P624" s="57"/>
      <c r="Q624" s="54"/>
      <c r="R624" s="56"/>
      <c r="S624" s="54"/>
      <c r="T624" s="54"/>
      <c r="U624" s="54"/>
    </row>
    <row r="625" ht="12.75" customHeight="1">
      <c r="A625" s="54"/>
      <c r="B625" s="54"/>
      <c r="C625" s="54"/>
      <c r="D625" s="54"/>
      <c r="E625" s="54"/>
      <c r="F625" s="54"/>
      <c r="G625" s="54"/>
      <c r="H625" s="54"/>
      <c r="I625" s="54"/>
      <c r="J625" s="54"/>
      <c r="K625" s="54"/>
      <c r="L625" s="54"/>
      <c r="M625" s="55"/>
      <c r="N625" s="55"/>
      <c r="O625" s="54"/>
      <c r="P625" s="57"/>
      <c r="Q625" s="54"/>
      <c r="R625" s="56"/>
      <c r="S625" s="54"/>
      <c r="T625" s="54"/>
      <c r="U625" s="54"/>
    </row>
    <row r="626" ht="12.75" customHeight="1">
      <c r="A626" s="54"/>
      <c r="B626" s="54"/>
      <c r="C626" s="54"/>
      <c r="D626" s="54"/>
      <c r="E626" s="54"/>
      <c r="F626" s="54"/>
      <c r="G626" s="54"/>
      <c r="H626" s="54"/>
      <c r="I626" s="54"/>
      <c r="J626" s="54"/>
      <c r="K626" s="54"/>
      <c r="L626" s="54"/>
      <c r="M626" s="55"/>
      <c r="N626" s="55"/>
      <c r="O626" s="54"/>
      <c r="P626" s="57"/>
      <c r="Q626" s="54"/>
      <c r="R626" s="56"/>
      <c r="S626" s="54"/>
      <c r="T626" s="54"/>
      <c r="U626" s="54"/>
    </row>
    <row r="627" ht="12.75" customHeight="1">
      <c r="A627" s="54"/>
      <c r="B627" s="54"/>
      <c r="C627" s="54"/>
      <c r="D627" s="54"/>
      <c r="E627" s="54"/>
      <c r="F627" s="54"/>
      <c r="G627" s="54"/>
      <c r="H627" s="54"/>
      <c r="I627" s="54"/>
      <c r="J627" s="54"/>
      <c r="K627" s="54"/>
      <c r="L627" s="54"/>
      <c r="M627" s="55"/>
      <c r="N627" s="55"/>
      <c r="O627" s="54"/>
      <c r="P627" s="57"/>
      <c r="Q627" s="54"/>
      <c r="R627" s="56"/>
      <c r="S627" s="54"/>
      <c r="T627" s="54"/>
      <c r="U627" s="54"/>
    </row>
    <row r="628" ht="12.75" customHeight="1">
      <c r="A628" s="54"/>
      <c r="B628" s="54"/>
      <c r="C628" s="54"/>
      <c r="D628" s="54"/>
      <c r="E628" s="54"/>
      <c r="F628" s="54"/>
      <c r="G628" s="54"/>
      <c r="H628" s="54"/>
      <c r="I628" s="54"/>
      <c r="J628" s="54"/>
      <c r="K628" s="54"/>
      <c r="L628" s="54"/>
      <c r="M628" s="55"/>
      <c r="N628" s="55"/>
      <c r="O628" s="54"/>
      <c r="P628" s="57"/>
      <c r="Q628" s="54"/>
      <c r="R628" s="56"/>
      <c r="S628" s="54"/>
      <c r="T628" s="54"/>
      <c r="U628" s="54"/>
    </row>
    <row r="629" ht="12.75" customHeight="1">
      <c r="A629" s="54"/>
      <c r="B629" s="54"/>
      <c r="C629" s="54"/>
      <c r="D629" s="54"/>
      <c r="E629" s="54"/>
      <c r="F629" s="54"/>
      <c r="G629" s="54"/>
      <c r="H629" s="54"/>
      <c r="I629" s="54"/>
      <c r="J629" s="54"/>
      <c r="K629" s="54"/>
      <c r="L629" s="54"/>
      <c r="M629" s="55"/>
      <c r="N629" s="55"/>
      <c r="O629" s="54"/>
      <c r="P629" s="57"/>
      <c r="Q629" s="54"/>
      <c r="R629" s="56"/>
      <c r="S629" s="54"/>
      <c r="T629" s="54"/>
      <c r="U629" s="54"/>
    </row>
    <row r="630" ht="12.75" customHeight="1">
      <c r="A630" s="54"/>
      <c r="B630" s="54"/>
      <c r="C630" s="54"/>
      <c r="D630" s="54"/>
      <c r="E630" s="54"/>
      <c r="F630" s="54"/>
      <c r="G630" s="54"/>
      <c r="H630" s="54"/>
      <c r="I630" s="54"/>
      <c r="J630" s="54"/>
      <c r="K630" s="54"/>
      <c r="L630" s="54"/>
      <c r="M630" s="55"/>
      <c r="N630" s="55"/>
      <c r="O630" s="54"/>
      <c r="P630" s="57"/>
      <c r="Q630" s="54"/>
      <c r="R630" s="56"/>
      <c r="S630" s="54"/>
      <c r="T630" s="54"/>
      <c r="U630" s="54"/>
    </row>
    <row r="631" ht="12.75" customHeight="1">
      <c r="A631" s="54"/>
      <c r="B631" s="54"/>
      <c r="C631" s="54"/>
      <c r="D631" s="54"/>
      <c r="E631" s="54"/>
      <c r="F631" s="54"/>
      <c r="G631" s="54"/>
      <c r="H631" s="54"/>
      <c r="I631" s="54"/>
      <c r="J631" s="54"/>
      <c r="K631" s="54"/>
      <c r="L631" s="54"/>
      <c r="M631" s="55"/>
      <c r="N631" s="55"/>
      <c r="O631" s="54"/>
      <c r="P631" s="57"/>
      <c r="Q631" s="54"/>
      <c r="R631" s="56"/>
      <c r="S631" s="54"/>
      <c r="T631" s="54"/>
      <c r="U631" s="54"/>
    </row>
    <row r="632" ht="12.75" customHeight="1">
      <c r="A632" s="54"/>
      <c r="B632" s="54"/>
      <c r="C632" s="54"/>
      <c r="D632" s="54"/>
      <c r="E632" s="54"/>
      <c r="F632" s="54"/>
      <c r="G632" s="54"/>
      <c r="H632" s="54"/>
      <c r="I632" s="54"/>
      <c r="J632" s="54"/>
      <c r="K632" s="54"/>
      <c r="L632" s="54"/>
      <c r="M632" s="55"/>
      <c r="N632" s="55"/>
      <c r="O632" s="54"/>
      <c r="P632" s="57"/>
      <c r="Q632" s="54"/>
      <c r="R632" s="56"/>
      <c r="S632" s="54"/>
      <c r="T632" s="54"/>
      <c r="U632" s="54"/>
    </row>
    <row r="633" ht="12.75" customHeight="1">
      <c r="A633" s="54"/>
      <c r="B633" s="54"/>
      <c r="C633" s="54"/>
      <c r="D633" s="54"/>
      <c r="E633" s="54"/>
      <c r="F633" s="54"/>
      <c r="G633" s="54"/>
      <c r="H633" s="54"/>
      <c r="I633" s="54"/>
      <c r="J633" s="54"/>
      <c r="K633" s="54"/>
      <c r="L633" s="54"/>
      <c r="M633" s="55"/>
      <c r="N633" s="55"/>
      <c r="O633" s="54"/>
      <c r="P633" s="57"/>
      <c r="Q633" s="54"/>
      <c r="R633" s="56"/>
      <c r="S633" s="54"/>
      <c r="T633" s="54"/>
      <c r="U633" s="54"/>
    </row>
    <row r="634" ht="12.75" customHeight="1">
      <c r="A634" s="54"/>
      <c r="B634" s="54"/>
      <c r="C634" s="54"/>
      <c r="D634" s="54"/>
      <c r="E634" s="54"/>
      <c r="F634" s="54"/>
      <c r="G634" s="54"/>
      <c r="H634" s="54"/>
      <c r="I634" s="54"/>
      <c r="J634" s="54"/>
      <c r="K634" s="54"/>
      <c r="L634" s="54"/>
      <c r="M634" s="55"/>
      <c r="N634" s="55"/>
      <c r="O634" s="54"/>
      <c r="P634" s="57"/>
      <c r="Q634" s="54"/>
      <c r="R634" s="56"/>
      <c r="S634" s="54"/>
      <c r="T634" s="54"/>
      <c r="U634" s="54"/>
    </row>
    <row r="635" ht="12.75" customHeight="1">
      <c r="A635" s="54"/>
      <c r="B635" s="54"/>
      <c r="C635" s="54"/>
      <c r="D635" s="54"/>
      <c r="E635" s="54"/>
      <c r="F635" s="54"/>
      <c r="G635" s="54"/>
      <c r="H635" s="54"/>
      <c r="I635" s="54"/>
      <c r="J635" s="54"/>
      <c r="K635" s="54"/>
      <c r="L635" s="54"/>
      <c r="M635" s="55"/>
      <c r="N635" s="55"/>
      <c r="O635" s="54"/>
      <c r="P635" s="57"/>
      <c r="Q635" s="54"/>
      <c r="R635" s="56"/>
      <c r="S635" s="54"/>
      <c r="T635" s="54"/>
      <c r="U635" s="54"/>
    </row>
    <row r="636" ht="12.75" customHeight="1">
      <c r="A636" s="54"/>
      <c r="B636" s="54"/>
      <c r="C636" s="54"/>
      <c r="D636" s="54"/>
      <c r="E636" s="54"/>
      <c r="F636" s="54"/>
      <c r="G636" s="54"/>
      <c r="H636" s="54"/>
      <c r="I636" s="54"/>
      <c r="J636" s="54"/>
      <c r="K636" s="54"/>
      <c r="L636" s="54"/>
      <c r="M636" s="55"/>
      <c r="N636" s="55"/>
      <c r="O636" s="54"/>
      <c r="P636" s="57"/>
      <c r="Q636" s="54"/>
      <c r="R636" s="56"/>
      <c r="S636" s="54"/>
      <c r="T636" s="54"/>
      <c r="U636" s="54"/>
    </row>
    <row r="637" ht="12.75" customHeight="1">
      <c r="A637" s="54"/>
      <c r="B637" s="54"/>
      <c r="C637" s="54"/>
      <c r="D637" s="54"/>
      <c r="E637" s="54"/>
      <c r="F637" s="54"/>
      <c r="G637" s="54"/>
      <c r="H637" s="54"/>
      <c r="I637" s="54"/>
      <c r="J637" s="54"/>
      <c r="K637" s="54"/>
      <c r="L637" s="54"/>
      <c r="M637" s="55"/>
      <c r="N637" s="55"/>
      <c r="O637" s="54"/>
      <c r="P637" s="57"/>
      <c r="Q637" s="54"/>
      <c r="R637" s="56"/>
      <c r="S637" s="54"/>
      <c r="T637" s="54"/>
      <c r="U637" s="54"/>
    </row>
    <row r="638" ht="12.75" customHeight="1">
      <c r="A638" s="54"/>
      <c r="B638" s="54"/>
      <c r="C638" s="54"/>
      <c r="D638" s="54"/>
      <c r="E638" s="54"/>
      <c r="F638" s="54"/>
      <c r="G638" s="54"/>
      <c r="H638" s="54"/>
      <c r="I638" s="54"/>
      <c r="J638" s="54"/>
      <c r="K638" s="54"/>
      <c r="L638" s="54"/>
      <c r="M638" s="55"/>
      <c r="N638" s="55"/>
      <c r="O638" s="54"/>
      <c r="P638" s="57"/>
      <c r="Q638" s="54"/>
      <c r="R638" s="56"/>
      <c r="S638" s="54"/>
      <c r="T638" s="54"/>
      <c r="U638" s="54"/>
    </row>
    <row r="639" ht="12.75" customHeight="1">
      <c r="A639" s="54"/>
      <c r="B639" s="54"/>
      <c r="C639" s="54"/>
      <c r="D639" s="54"/>
      <c r="E639" s="54"/>
      <c r="F639" s="54"/>
      <c r="G639" s="54"/>
      <c r="H639" s="54"/>
      <c r="I639" s="54"/>
      <c r="J639" s="54"/>
      <c r="K639" s="54"/>
      <c r="L639" s="54"/>
      <c r="M639" s="55"/>
      <c r="N639" s="55"/>
      <c r="O639" s="54"/>
      <c r="P639" s="57"/>
      <c r="Q639" s="54"/>
      <c r="R639" s="56"/>
      <c r="S639" s="54"/>
      <c r="T639" s="54"/>
      <c r="U639" s="54"/>
    </row>
    <row r="640" ht="12.75" customHeight="1">
      <c r="A640" s="54"/>
      <c r="B640" s="54"/>
      <c r="C640" s="54"/>
      <c r="D640" s="54"/>
      <c r="E640" s="54"/>
      <c r="F640" s="54"/>
      <c r="G640" s="54"/>
      <c r="H640" s="54"/>
      <c r="I640" s="54"/>
      <c r="J640" s="54"/>
      <c r="K640" s="54"/>
      <c r="L640" s="54"/>
      <c r="M640" s="55"/>
      <c r="N640" s="55"/>
      <c r="O640" s="54"/>
      <c r="P640" s="57"/>
      <c r="Q640" s="54"/>
      <c r="R640" s="56"/>
      <c r="S640" s="54"/>
      <c r="T640" s="54"/>
      <c r="U640" s="54"/>
    </row>
    <row r="641" ht="12.75" customHeight="1">
      <c r="A641" s="54"/>
      <c r="B641" s="54"/>
      <c r="C641" s="54"/>
      <c r="D641" s="54"/>
      <c r="E641" s="54"/>
      <c r="F641" s="54"/>
      <c r="G641" s="54"/>
      <c r="H641" s="54"/>
      <c r="I641" s="54"/>
      <c r="J641" s="54"/>
      <c r="K641" s="54"/>
      <c r="L641" s="54"/>
      <c r="M641" s="55"/>
      <c r="N641" s="55"/>
      <c r="O641" s="54"/>
      <c r="P641" s="57"/>
      <c r="Q641" s="54"/>
      <c r="R641" s="56"/>
      <c r="S641" s="54"/>
      <c r="T641" s="54"/>
      <c r="U641" s="54"/>
    </row>
    <row r="642" ht="12.75" customHeight="1">
      <c r="A642" s="54"/>
      <c r="B642" s="54"/>
      <c r="C642" s="54"/>
      <c r="D642" s="54"/>
      <c r="E642" s="54"/>
      <c r="F642" s="54"/>
      <c r="G642" s="54"/>
      <c r="H642" s="54"/>
      <c r="I642" s="54"/>
      <c r="J642" s="54"/>
      <c r="K642" s="54"/>
      <c r="L642" s="54"/>
      <c r="M642" s="55"/>
      <c r="N642" s="55"/>
      <c r="O642" s="54"/>
      <c r="P642" s="57"/>
      <c r="Q642" s="54"/>
      <c r="R642" s="56"/>
      <c r="S642" s="54"/>
      <c r="T642" s="54"/>
      <c r="U642" s="54"/>
    </row>
    <row r="643" ht="12.75" customHeight="1">
      <c r="A643" s="54"/>
      <c r="B643" s="54"/>
      <c r="C643" s="54"/>
      <c r="D643" s="54"/>
      <c r="E643" s="54"/>
      <c r="F643" s="54"/>
      <c r="G643" s="54"/>
      <c r="H643" s="54"/>
      <c r="I643" s="54"/>
      <c r="J643" s="54"/>
      <c r="K643" s="54"/>
      <c r="L643" s="54"/>
      <c r="M643" s="55"/>
      <c r="N643" s="55"/>
      <c r="O643" s="54"/>
      <c r="P643" s="57"/>
      <c r="Q643" s="54"/>
      <c r="R643" s="56"/>
      <c r="S643" s="54"/>
      <c r="T643" s="54"/>
      <c r="U643" s="54"/>
    </row>
    <row r="644" ht="12.75" customHeight="1">
      <c r="A644" s="54"/>
      <c r="B644" s="54"/>
      <c r="C644" s="54"/>
      <c r="D644" s="54"/>
      <c r="E644" s="54"/>
      <c r="F644" s="54"/>
      <c r="G644" s="54"/>
      <c r="H644" s="54"/>
      <c r="I644" s="54"/>
      <c r="J644" s="54"/>
      <c r="K644" s="54"/>
      <c r="L644" s="54"/>
      <c r="M644" s="55"/>
      <c r="N644" s="55"/>
      <c r="O644" s="54"/>
      <c r="P644" s="57"/>
      <c r="Q644" s="54"/>
      <c r="R644" s="56"/>
      <c r="S644" s="54"/>
      <c r="T644" s="54"/>
      <c r="U644" s="54"/>
    </row>
    <row r="645" ht="12.75" customHeight="1">
      <c r="A645" s="54"/>
      <c r="B645" s="54"/>
      <c r="C645" s="54"/>
      <c r="D645" s="54"/>
      <c r="E645" s="54"/>
      <c r="F645" s="54"/>
      <c r="G645" s="54"/>
      <c r="H645" s="54"/>
      <c r="I645" s="54"/>
      <c r="J645" s="54"/>
      <c r="K645" s="54"/>
      <c r="L645" s="54"/>
      <c r="M645" s="55"/>
      <c r="N645" s="55"/>
      <c r="O645" s="54"/>
      <c r="P645" s="57"/>
      <c r="Q645" s="54"/>
      <c r="R645" s="56"/>
      <c r="S645" s="54"/>
      <c r="T645" s="54"/>
      <c r="U645" s="54"/>
    </row>
    <row r="646" ht="12.75" customHeight="1">
      <c r="A646" s="54"/>
      <c r="B646" s="54"/>
      <c r="C646" s="54"/>
      <c r="D646" s="54"/>
      <c r="E646" s="54"/>
      <c r="F646" s="54"/>
      <c r="G646" s="54"/>
      <c r="H646" s="54"/>
      <c r="I646" s="54"/>
      <c r="J646" s="54"/>
      <c r="K646" s="54"/>
      <c r="L646" s="54"/>
      <c r="M646" s="55"/>
      <c r="N646" s="55"/>
      <c r="O646" s="54"/>
      <c r="P646" s="57"/>
      <c r="Q646" s="54"/>
      <c r="R646" s="56"/>
      <c r="S646" s="54"/>
      <c r="T646" s="54"/>
      <c r="U646" s="54"/>
    </row>
    <row r="647" ht="12.75" customHeight="1">
      <c r="A647" s="54"/>
      <c r="B647" s="54"/>
      <c r="C647" s="54"/>
      <c r="D647" s="54"/>
      <c r="E647" s="54"/>
      <c r="F647" s="54"/>
      <c r="G647" s="54"/>
      <c r="H647" s="54"/>
      <c r="I647" s="54"/>
      <c r="J647" s="54"/>
      <c r="K647" s="54"/>
      <c r="L647" s="54"/>
      <c r="M647" s="55"/>
      <c r="N647" s="55"/>
      <c r="O647" s="54"/>
      <c r="P647" s="57"/>
      <c r="Q647" s="54"/>
      <c r="R647" s="56"/>
      <c r="S647" s="54"/>
      <c r="T647" s="54"/>
      <c r="U647" s="54"/>
    </row>
    <row r="648" ht="12.75" customHeight="1">
      <c r="A648" s="54"/>
      <c r="B648" s="54"/>
      <c r="C648" s="54"/>
      <c r="D648" s="54"/>
      <c r="E648" s="54"/>
      <c r="F648" s="54"/>
      <c r="G648" s="54"/>
      <c r="H648" s="54"/>
      <c r="I648" s="54"/>
      <c r="J648" s="54"/>
      <c r="K648" s="54"/>
      <c r="L648" s="54"/>
      <c r="M648" s="55"/>
      <c r="N648" s="55"/>
      <c r="O648" s="54"/>
      <c r="P648" s="57"/>
      <c r="Q648" s="54"/>
      <c r="R648" s="56"/>
      <c r="S648" s="54"/>
      <c r="T648" s="54"/>
      <c r="U648" s="54"/>
    </row>
    <row r="649" ht="12.75" customHeight="1">
      <c r="A649" s="54"/>
      <c r="B649" s="54"/>
      <c r="C649" s="54"/>
      <c r="D649" s="54"/>
      <c r="E649" s="54"/>
      <c r="F649" s="54"/>
      <c r="G649" s="54"/>
      <c r="H649" s="54"/>
      <c r="I649" s="54"/>
      <c r="J649" s="54"/>
      <c r="K649" s="54"/>
      <c r="L649" s="54"/>
      <c r="M649" s="55"/>
      <c r="N649" s="55"/>
      <c r="O649" s="54"/>
      <c r="P649" s="57"/>
      <c r="Q649" s="54"/>
      <c r="R649" s="56"/>
      <c r="S649" s="54"/>
      <c r="T649" s="54"/>
      <c r="U649" s="54"/>
    </row>
    <row r="650" ht="12.75" customHeight="1">
      <c r="A650" s="54"/>
      <c r="B650" s="54"/>
      <c r="C650" s="54"/>
      <c r="D650" s="54"/>
      <c r="E650" s="54"/>
      <c r="F650" s="54"/>
      <c r="G650" s="54"/>
      <c r="H650" s="54"/>
      <c r="I650" s="54"/>
      <c r="J650" s="54"/>
      <c r="K650" s="54"/>
      <c r="L650" s="54"/>
      <c r="M650" s="55"/>
      <c r="N650" s="55"/>
      <c r="O650" s="54"/>
      <c r="P650" s="57"/>
      <c r="Q650" s="54"/>
      <c r="R650" s="56"/>
      <c r="S650" s="54"/>
      <c r="T650" s="54"/>
      <c r="U650" s="54"/>
    </row>
    <row r="651" ht="12.75" customHeight="1">
      <c r="A651" s="54"/>
      <c r="B651" s="54"/>
      <c r="C651" s="54"/>
      <c r="D651" s="54"/>
      <c r="E651" s="54"/>
      <c r="F651" s="54"/>
      <c r="G651" s="54"/>
      <c r="H651" s="54"/>
      <c r="I651" s="54"/>
      <c r="J651" s="54"/>
      <c r="K651" s="54"/>
      <c r="L651" s="54"/>
      <c r="M651" s="55"/>
      <c r="N651" s="55"/>
      <c r="O651" s="54"/>
      <c r="P651" s="57"/>
      <c r="Q651" s="54"/>
      <c r="R651" s="56"/>
      <c r="S651" s="54"/>
      <c r="T651" s="54"/>
      <c r="U651" s="54"/>
    </row>
    <row r="652" ht="12.75" customHeight="1">
      <c r="A652" s="54"/>
      <c r="B652" s="54"/>
      <c r="C652" s="54"/>
      <c r="D652" s="54"/>
      <c r="E652" s="54"/>
      <c r="F652" s="54"/>
      <c r="G652" s="54"/>
      <c r="H652" s="54"/>
      <c r="I652" s="54"/>
      <c r="J652" s="54"/>
      <c r="K652" s="54"/>
      <c r="L652" s="54"/>
      <c r="M652" s="55"/>
      <c r="N652" s="55"/>
      <c r="O652" s="54"/>
      <c r="P652" s="57"/>
      <c r="Q652" s="54"/>
      <c r="R652" s="56"/>
      <c r="S652" s="54"/>
      <c r="T652" s="54"/>
      <c r="U652" s="54"/>
    </row>
    <row r="653" ht="12.75" customHeight="1">
      <c r="A653" s="54"/>
      <c r="B653" s="54"/>
      <c r="C653" s="54"/>
      <c r="D653" s="54"/>
      <c r="E653" s="54"/>
      <c r="F653" s="54"/>
      <c r="G653" s="54"/>
      <c r="H653" s="54"/>
      <c r="I653" s="54"/>
      <c r="J653" s="54"/>
      <c r="K653" s="54"/>
      <c r="L653" s="54"/>
      <c r="M653" s="55"/>
      <c r="N653" s="55"/>
      <c r="O653" s="54"/>
      <c r="P653" s="57"/>
      <c r="Q653" s="54"/>
      <c r="R653" s="56"/>
      <c r="S653" s="54"/>
      <c r="T653" s="54"/>
      <c r="U653" s="54"/>
    </row>
    <row r="654" ht="12.75" customHeight="1">
      <c r="A654" s="54"/>
      <c r="B654" s="54"/>
      <c r="C654" s="54"/>
      <c r="D654" s="54"/>
      <c r="E654" s="54"/>
      <c r="F654" s="54"/>
      <c r="G654" s="54"/>
      <c r="H654" s="54"/>
      <c r="I654" s="54"/>
      <c r="J654" s="54"/>
      <c r="K654" s="54"/>
      <c r="L654" s="54"/>
      <c r="M654" s="55"/>
      <c r="N654" s="55"/>
      <c r="O654" s="54"/>
      <c r="P654" s="57"/>
      <c r="Q654" s="54"/>
      <c r="R654" s="56"/>
      <c r="S654" s="54"/>
      <c r="T654" s="54"/>
      <c r="U654" s="54"/>
    </row>
    <row r="655" ht="12.75" customHeight="1">
      <c r="A655" s="54"/>
      <c r="B655" s="54"/>
      <c r="C655" s="54"/>
      <c r="D655" s="54"/>
      <c r="E655" s="54"/>
      <c r="F655" s="54"/>
      <c r="G655" s="54"/>
      <c r="H655" s="54"/>
      <c r="I655" s="54"/>
      <c r="J655" s="54"/>
      <c r="K655" s="54"/>
      <c r="L655" s="54"/>
      <c r="M655" s="55"/>
      <c r="N655" s="55"/>
      <c r="O655" s="54"/>
      <c r="P655" s="57"/>
      <c r="Q655" s="54"/>
      <c r="R655" s="56"/>
      <c r="S655" s="54"/>
      <c r="T655" s="54"/>
      <c r="U655" s="54"/>
    </row>
    <row r="656" ht="12.75" customHeight="1">
      <c r="A656" s="54"/>
      <c r="B656" s="54"/>
      <c r="C656" s="54"/>
      <c r="D656" s="54"/>
      <c r="E656" s="54"/>
      <c r="F656" s="54"/>
      <c r="G656" s="54"/>
      <c r="H656" s="54"/>
      <c r="I656" s="54"/>
      <c r="J656" s="54"/>
      <c r="K656" s="54"/>
      <c r="L656" s="54"/>
      <c r="M656" s="55"/>
      <c r="N656" s="55"/>
      <c r="O656" s="54"/>
      <c r="P656" s="57"/>
      <c r="Q656" s="54"/>
      <c r="R656" s="56"/>
      <c r="S656" s="54"/>
      <c r="T656" s="54"/>
      <c r="U656" s="54"/>
    </row>
    <row r="657" ht="12.75" customHeight="1">
      <c r="A657" s="54"/>
      <c r="B657" s="54"/>
      <c r="C657" s="54"/>
      <c r="D657" s="54"/>
      <c r="E657" s="54"/>
      <c r="F657" s="54"/>
      <c r="G657" s="54"/>
      <c r="H657" s="54"/>
      <c r="I657" s="54"/>
      <c r="J657" s="54"/>
      <c r="K657" s="54"/>
      <c r="L657" s="54"/>
      <c r="M657" s="55"/>
      <c r="N657" s="55"/>
      <c r="O657" s="54"/>
      <c r="P657" s="57"/>
      <c r="Q657" s="54"/>
      <c r="R657" s="56"/>
      <c r="S657" s="54"/>
      <c r="T657" s="54"/>
      <c r="U657" s="54"/>
    </row>
    <row r="658" ht="12.75" customHeight="1">
      <c r="A658" s="54"/>
      <c r="B658" s="54"/>
      <c r="C658" s="54"/>
      <c r="D658" s="54"/>
      <c r="E658" s="54"/>
      <c r="F658" s="54"/>
      <c r="G658" s="54"/>
      <c r="H658" s="54"/>
      <c r="I658" s="54"/>
      <c r="J658" s="54"/>
      <c r="K658" s="54"/>
      <c r="L658" s="54"/>
      <c r="M658" s="55"/>
      <c r="N658" s="55"/>
      <c r="O658" s="54"/>
      <c r="P658" s="57"/>
      <c r="Q658" s="54"/>
      <c r="R658" s="56"/>
      <c r="S658" s="54"/>
      <c r="T658" s="54"/>
      <c r="U658" s="54"/>
    </row>
    <row r="659" ht="12.75" customHeight="1">
      <c r="A659" s="54"/>
      <c r="B659" s="54"/>
      <c r="C659" s="54"/>
      <c r="D659" s="54"/>
      <c r="E659" s="54"/>
      <c r="F659" s="54"/>
      <c r="G659" s="54"/>
      <c r="H659" s="54"/>
      <c r="I659" s="54"/>
      <c r="J659" s="54"/>
      <c r="K659" s="54"/>
      <c r="L659" s="54"/>
      <c r="M659" s="55"/>
      <c r="N659" s="55"/>
      <c r="O659" s="54"/>
      <c r="P659" s="57"/>
      <c r="Q659" s="54"/>
      <c r="R659" s="56"/>
      <c r="S659" s="54"/>
      <c r="T659" s="54"/>
      <c r="U659" s="54"/>
    </row>
    <row r="660" ht="12.75" customHeight="1">
      <c r="A660" s="54"/>
      <c r="B660" s="54"/>
      <c r="C660" s="54"/>
      <c r="D660" s="54"/>
      <c r="E660" s="54"/>
      <c r="F660" s="54"/>
      <c r="G660" s="54"/>
      <c r="H660" s="54"/>
      <c r="I660" s="54"/>
      <c r="J660" s="54"/>
      <c r="K660" s="54"/>
      <c r="L660" s="54"/>
      <c r="M660" s="55"/>
      <c r="N660" s="55"/>
      <c r="O660" s="54"/>
      <c r="P660" s="57"/>
      <c r="Q660" s="54"/>
      <c r="R660" s="56"/>
      <c r="S660" s="54"/>
      <c r="T660" s="54"/>
      <c r="U660" s="54"/>
    </row>
    <row r="661" ht="12.75" customHeight="1">
      <c r="A661" s="54"/>
      <c r="B661" s="54"/>
      <c r="C661" s="54"/>
      <c r="D661" s="54"/>
      <c r="E661" s="54"/>
      <c r="F661" s="54"/>
      <c r="G661" s="54"/>
      <c r="H661" s="54"/>
      <c r="I661" s="54"/>
      <c r="J661" s="54"/>
      <c r="K661" s="54"/>
      <c r="L661" s="54"/>
      <c r="M661" s="55"/>
      <c r="N661" s="55"/>
      <c r="O661" s="54"/>
      <c r="P661" s="57"/>
      <c r="Q661" s="54"/>
      <c r="R661" s="56"/>
      <c r="S661" s="54"/>
      <c r="T661" s="54"/>
      <c r="U661" s="54"/>
    </row>
    <row r="662" ht="12.75" customHeight="1">
      <c r="A662" s="54"/>
      <c r="B662" s="54"/>
      <c r="C662" s="54"/>
      <c r="D662" s="54"/>
      <c r="E662" s="54"/>
      <c r="F662" s="54"/>
      <c r="G662" s="54"/>
      <c r="H662" s="54"/>
      <c r="I662" s="54"/>
      <c r="J662" s="54"/>
      <c r="K662" s="54"/>
      <c r="L662" s="54"/>
      <c r="M662" s="55"/>
      <c r="N662" s="55"/>
      <c r="O662" s="54"/>
      <c r="P662" s="57"/>
      <c r="Q662" s="54"/>
      <c r="R662" s="56"/>
      <c r="S662" s="54"/>
      <c r="T662" s="54"/>
      <c r="U662" s="54"/>
    </row>
    <row r="663" ht="12.75" customHeight="1">
      <c r="A663" s="54"/>
      <c r="B663" s="54"/>
      <c r="C663" s="54"/>
      <c r="D663" s="54"/>
      <c r="E663" s="54"/>
      <c r="F663" s="54"/>
      <c r="G663" s="54"/>
      <c r="H663" s="54"/>
      <c r="I663" s="54"/>
      <c r="J663" s="54"/>
      <c r="K663" s="54"/>
      <c r="L663" s="54"/>
      <c r="M663" s="55"/>
      <c r="N663" s="55"/>
      <c r="O663" s="54"/>
      <c r="P663" s="57"/>
      <c r="Q663" s="54"/>
      <c r="R663" s="56"/>
      <c r="S663" s="54"/>
      <c r="T663" s="54"/>
      <c r="U663" s="54"/>
    </row>
    <row r="664" ht="12.75" customHeight="1">
      <c r="A664" s="54"/>
      <c r="B664" s="54"/>
      <c r="C664" s="54"/>
      <c r="D664" s="54"/>
      <c r="E664" s="54"/>
      <c r="F664" s="54"/>
      <c r="G664" s="54"/>
      <c r="H664" s="54"/>
      <c r="I664" s="54"/>
      <c r="J664" s="54"/>
      <c r="K664" s="54"/>
      <c r="L664" s="54"/>
      <c r="M664" s="55"/>
      <c r="N664" s="55"/>
      <c r="O664" s="54"/>
      <c r="P664" s="57"/>
      <c r="Q664" s="54"/>
      <c r="R664" s="56"/>
      <c r="S664" s="54"/>
      <c r="T664" s="54"/>
      <c r="U664" s="54"/>
    </row>
    <row r="665" ht="12.75" customHeight="1">
      <c r="A665" s="54"/>
      <c r="B665" s="54"/>
      <c r="C665" s="54"/>
      <c r="D665" s="54"/>
      <c r="E665" s="54"/>
      <c r="F665" s="54"/>
      <c r="G665" s="54"/>
      <c r="H665" s="54"/>
      <c r="I665" s="54"/>
      <c r="J665" s="54"/>
      <c r="K665" s="54"/>
      <c r="L665" s="54"/>
      <c r="M665" s="55"/>
      <c r="N665" s="55"/>
      <c r="O665" s="54"/>
      <c r="P665" s="57"/>
      <c r="Q665" s="54"/>
      <c r="R665" s="56"/>
      <c r="S665" s="54"/>
      <c r="T665" s="54"/>
      <c r="U665" s="54"/>
    </row>
    <row r="666" ht="12.75" customHeight="1">
      <c r="A666" s="54"/>
      <c r="B666" s="54"/>
      <c r="C666" s="54"/>
      <c r="D666" s="54"/>
      <c r="E666" s="54"/>
      <c r="F666" s="54"/>
      <c r="G666" s="54"/>
      <c r="H666" s="54"/>
      <c r="I666" s="54"/>
      <c r="J666" s="54"/>
      <c r="K666" s="54"/>
      <c r="L666" s="54"/>
      <c r="M666" s="55"/>
      <c r="N666" s="55"/>
      <c r="O666" s="54"/>
      <c r="P666" s="57"/>
      <c r="Q666" s="54"/>
      <c r="R666" s="56"/>
      <c r="S666" s="54"/>
      <c r="T666" s="54"/>
      <c r="U666" s="54"/>
    </row>
    <row r="667" ht="12.75" customHeight="1">
      <c r="A667" s="54"/>
      <c r="B667" s="54"/>
      <c r="C667" s="54"/>
      <c r="D667" s="54"/>
      <c r="E667" s="54"/>
      <c r="F667" s="54"/>
      <c r="G667" s="54"/>
      <c r="H667" s="54"/>
      <c r="I667" s="54"/>
      <c r="J667" s="54"/>
      <c r="K667" s="54"/>
      <c r="L667" s="54"/>
      <c r="M667" s="55"/>
      <c r="N667" s="55"/>
      <c r="O667" s="54"/>
      <c r="P667" s="57"/>
      <c r="Q667" s="54"/>
      <c r="R667" s="56"/>
      <c r="S667" s="54"/>
      <c r="T667" s="54"/>
      <c r="U667" s="54"/>
    </row>
    <row r="668" ht="12.75" customHeight="1">
      <c r="A668" s="54"/>
      <c r="B668" s="54"/>
      <c r="C668" s="54"/>
      <c r="D668" s="54"/>
      <c r="E668" s="54"/>
      <c r="F668" s="54"/>
      <c r="G668" s="54"/>
      <c r="H668" s="54"/>
      <c r="I668" s="54"/>
      <c r="J668" s="54"/>
      <c r="K668" s="54"/>
      <c r="L668" s="54"/>
      <c r="M668" s="55"/>
      <c r="N668" s="55"/>
      <c r="O668" s="54"/>
      <c r="P668" s="57"/>
      <c r="Q668" s="54"/>
      <c r="R668" s="56"/>
      <c r="S668" s="54"/>
      <c r="T668" s="54"/>
      <c r="U668" s="54"/>
    </row>
    <row r="669" ht="12.75" customHeight="1">
      <c r="A669" s="54"/>
      <c r="B669" s="54"/>
      <c r="C669" s="54"/>
      <c r="D669" s="54"/>
      <c r="E669" s="54"/>
      <c r="F669" s="54"/>
      <c r="G669" s="54"/>
      <c r="H669" s="54"/>
      <c r="I669" s="54"/>
      <c r="J669" s="54"/>
      <c r="K669" s="54"/>
      <c r="L669" s="54"/>
      <c r="M669" s="55"/>
      <c r="N669" s="55"/>
      <c r="O669" s="54"/>
      <c r="P669" s="57"/>
      <c r="Q669" s="54"/>
      <c r="R669" s="56"/>
      <c r="S669" s="54"/>
      <c r="T669" s="54"/>
      <c r="U669" s="54"/>
    </row>
    <row r="670" ht="12.75" customHeight="1">
      <c r="A670" s="54"/>
      <c r="B670" s="54"/>
      <c r="C670" s="54"/>
      <c r="D670" s="54"/>
      <c r="E670" s="54"/>
      <c r="F670" s="54"/>
      <c r="G670" s="54"/>
      <c r="H670" s="54"/>
      <c r="I670" s="54"/>
      <c r="J670" s="54"/>
      <c r="K670" s="54"/>
      <c r="L670" s="54"/>
      <c r="M670" s="55"/>
      <c r="N670" s="55"/>
      <c r="O670" s="54"/>
      <c r="P670" s="57"/>
      <c r="Q670" s="54"/>
      <c r="R670" s="56"/>
      <c r="S670" s="54"/>
      <c r="T670" s="54"/>
      <c r="U670" s="54"/>
    </row>
    <row r="671" ht="12.75" customHeight="1">
      <c r="A671" s="54"/>
      <c r="B671" s="54"/>
      <c r="C671" s="54"/>
      <c r="D671" s="54"/>
      <c r="E671" s="54"/>
      <c r="F671" s="54"/>
      <c r="G671" s="54"/>
      <c r="H671" s="54"/>
      <c r="I671" s="54"/>
      <c r="J671" s="54"/>
      <c r="K671" s="54"/>
      <c r="L671" s="54"/>
      <c r="M671" s="55"/>
      <c r="N671" s="55"/>
      <c r="O671" s="54"/>
      <c r="P671" s="57"/>
      <c r="Q671" s="54"/>
      <c r="R671" s="56"/>
      <c r="S671" s="54"/>
      <c r="T671" s="54"/>
      <c r="U671" s="54"/>
    </row>
    <row r="672" ht="12.75" customHeight="1">
      <c r="A672" s="54"/>
      <c r="B672" s="54"/>
      <c r="C672" s="54"/>
      <c r="D672" s="54"/>
      <c r="E672" s="54"/>
      <c r="F672" s="54"/>
      <c r="G672" s="54"/>
      <c r="H672" s="54"/>
      <c r="I672" s="54"/>
      <c r="J672" s="54"/>
      <c r="K672" s="54"/>
      <c r="L672" s="54"/>
      <c r="M672" s="55"/>
      <c r="N672" s="55"/>
      <c r="O672" s="54"/>
      <c r="P672" s="57"/>
      <c r="Q672" s="54"/>
      <c r="R672" s="56"/>
      <c r="S672" s="54"/>
      <c r="T672" s="54"/>
      <c r="U672" s="54"/>
    </row>
    <row r="673" ht="12.75" customHeight="1">
      <c r="A673" s="54"/>
      <c r="B673" s="54"/>
      <c r="C673" s="54"/>
      <c r="D673" s="54"/>
      <c r="E673" s="54"/>
      <c r="F673" s="54"/>
      <c r="G673" s="54"/>
      <c r="H673" s="54"/>
      <c r="I673" s="54"/>
      <c r="J673" s="54"/>
      <c r="K673" s="54"/>
      <c r="L673" s="54"/>
      <c r="M673" s="55"/>
      <c r="N673" s="55"/>
      <c r="O673" s="54"/>
      <c r="P673" s="57"/>
      <c r="Q673" s="54"/>
      <c r="R673" s="56"/>
      <c r="S673" s="54"/>
      <c r="T673" s="54"/>
      <c r="U673" s="54"/>
    </row>
    <row r="674" ht="12.75" customHeight="1">
      <c r="A674" s="54"/>
      <c r="B674" s="54"/>
      <c r="C674" s="54"/>
      <c r="D674" s="54"/>
      <c r="E674" s="54"/>
      <c r="F674" s="54"/>
      <c r="G674" s="54"/>
      <c r="H674" s="54"/>
      <c r="I674" s="54"/>
      <c r="J674" s="54"/>
      <c r="K674" s="54"/>
      <c r="L674" s="54"/>
      <c r="M674" s="55"/>
      <c r="N674" s="55"/>
      <c r="O674" s="54"/>
      <c r="P674" s="57"/>
      <c r="Q674" s="54"/>
      <c r="R674" s="56"/>
      <c r="S674" s="54"/>
      <c r="T674" s="54"/>
      <c r="U674" s="54"/>
    </row>
    <row r="675" ht="12.75" customHeight="1">
      <c r="A675" s="54"/>
      <c r="B675" s="54"/>
      <c r="C675" s="54"/>
      <c r="D675" s="54"/>
      <c r="E675" s="54"/>
      <c r="F675" s="54"/>
      <c r="G675" s="54"/>
      <c r="H675" s="54"/>
      <c r="I675" s="54"/>
      <c r="J675" s="54"/>
      <c r="K675" s="54"/>
      <c r="L675" s="54"/>
      <c r="M675" s="55"/>
      <c r="N675" s="55"/>
      <c r="O675" s="54"/>
      <c r="P675" s="57"/>
      <c r="Q675" s="54"/>
      <c r="R675" s="56"/>
      <c r="S675" s="54"/>
      <c r="T675" s="54"/>
      <c r="U675" s="54"/>
    </row>
    <row r="676" ht="12.75" customHeight="1">
      <c r="A676" s="54"/>
      <c r="B676" s="54"/>
      <c r="C676" s="54"/>
      <c r="D676" s="54"/>
      <c r="E676" s="54"/>
      <c r="F676" s="54"/>
      <c r="G676" s="54"/>
      <c r="H676" s="54"/>
      <c r="I676" s="54"/>
      <c r="J676" s="54"/>
      <c r="K676" s="54"/>
      <c r="L676" s="54"/>
      <c r="M676" s="55"/>
      <c r="N676" s="55"/>
      <c r="O676" s="54"/>
      <c r="P676" s="57"/>
      <c r="Q676" s="54"/>
      <c r="R676" s="56"/>
      <c r="S676" s="54"/>
      <c r="T676" s="54"/>
      <c r="U676" s="54"/>
    </row>
    <row r="677" ht="12.75" customHeight="1">
      <c r="A677" s="54"/>
      <c r="B677" s="54"/>
      <c r="C677" s="54"/>
      <c r="D677" s="54"/>
      <c r="E677" s="54"/>
      <c r="F677" s="54"/>
      <c r="G677" s="54"/>
      <c r="H677" s="54"/>
      <c r="I677" s="54"/>
      <c r="J677" s="54"/>
      <c r="K677" s="54"/>
      <c r="L677" s="54"/>
      <c r="M677" s="55"/>
      <c r="N677" s="55"/>
      <c r="O677" s="54"/>
      <c r="P677" s="57"/>
      <c r="Q677" s="54"/>
      <c r="R677" s="56"/>
      <c r="S677" s="54"/>
      <c r="T677" s="54"/>
      <c r="U677" s="54"/>
    </row>
    <row r="678" ht="12.75" customHeight="1">
      <c r="A678" s="54"/>
      <c r="B678" s="54"/>
      <c r="C678" s="54"/>
      <c r="D678" s="54"/>
      <c r="E678" s="54"/>
      <c r="F678" s="54"/>
      <c r="G678" s="54"/>
      <c r="H678" s="54"/>
      <c r="I678" s="54"/>
      <c r="J678" s="54"/>
      <c r="K678" s="54"/>
      <c r="L678" s="54"/>
      <c r="M678" s="55"/>
      <c r="N678" s="55"/>
      <c r="O678" s="54"/>
      <c r="P678" s="57"/>
      <c r="Q678" s="54"/>
      <c r="R678" s="56"/>
      <c r="S678" s="54"/>
      <c r="T678" s="54"/>
      <c r="U678" s="54"/>
    </row>
    <row r="679" ht="12.75" customHeight="1">
      <c r="A679" s="54"/>
      <c r="B679" s="54"/>
      <c r="C679" s="54"/>
      <c r="D679" s="54"/>
      <c r="E679" s="54"/>
      <c r="F679" s="54"/>
      <c r="G679" s="54"/>
      <c r="H679" s="54"/>
      <c r="I679" s="54"/>
      <c r="J679" s="54"/>
      <c r="K679" s="54"/>
      <c r="L679" s="54"/>
      <c r="M679" s="55"/>
      <c r="N679" s="55"/>
      <c r="O679" s="54"/>
      <c r="P679" s="57"/>
      <c r="Q679" s="54"/>
      <c r="R679" s="56"/>
      <c r="S679" s="54"/>
      <c r="T679" s="54"/>
      <c r="U679" s="54"/>
    </row>
    <row r="680" ht="12.75" customHeight="1">
      <c r="A680" s="54"/>
      <c r="B680" s="54"/>
      <c r="C680" s="54"/>
      <c r="D680" s="54"/>
      <c r="E680" s="54"/>
      <c r="F680" s="54"/>
      <c r="G680" s="54"/>
      <c r="H680" s="54"/>
      <c r="I680" s="54"/>
      <c r="J680" s="54"/>
      <c r="K680" s="54"/>
      <c r="L680" s="54"/>
      <c r="M680" s="55"/>
      <c r="N680" s="55"/>
      <c r="O680" s="54"/>
      <c r="P680" s="57"/>
      <c r="Q680" s="54"/>
      <c r="R680" s="56"/>
      <c r="S680" s="54"/>
      <c r="T680" s="54"/>
      <c r="U680" s="54"/>
    </row>
    <row r="681" ht="12.75" customHeight="1">
      <c r="A681" s="54"/>
      <c r="B681" s="54"/>
      <c r="C681" s="54"/>
      <c r="D681" s="54"/>
      <c r="E681" s="54"/>
      <c r="F681" s="54"/>
      <c r="G681" s="54"/>
      <c r="H681" s="54"/>
      <c r="I681" s="54"/>
      <c r="J681" s="54"/>
      <c r="K681" s="54"/>
      <c r="L681" s="54"/>
      <c r="M681" s="55"/>
      <c r="N681" s="55"/>
      <c r="O681" s="54"/>
      <c r="P681" s="57"/>
      <c r="Q681" s="54"/>
      <c r="R681" s="56"/>
      <c r="S681" s="54"/>
      <c r="T681" s="54"/>
      <c r="U681" s="54"/>
    </row>
    <row r="682" ht="12.75" customHeight="1">
      <c r="A682" s="54"/>
      <c r="B682" s="54"/>
      <c r="C682" s="54"/>
      <c r="D682" s="54"/>
      <c r="E682" s="54"/>
      <c r="F682" s="54"/>
      <c r="G682" s="54"/>
      <c r="H682" s="54"/>
      <c r="I682" s="54"/>
      <c r="J682" s="54"/>
      <c r="K682" s="54"/>
      <c r="L682" s="54"/>
      <c r="M682" s="55"/>
      <c r="N682" s="55"/>
      <c r="O682" s="54"/>
      <c r="P682" s="57"/>
      <c r="Q682" s="54"/>
      <c r="R682" s="56"/>
      <c r="S682" s="54"/>
      <c r="T682" s="54"/>
      <c r="U682" s="54"/>
    </row>
    <row r="683" ht="12.75" customHeight="1">
      <c r="A683" s="54"/>
      <c r="B683" s="54"/>
      <c r="C683" s="54"/>
      <c r="D683" s="54"/>
      <c r="E683" s="54"/>
      <c r="F683" s="54"/>
      <c r="G683" s="54"/>
      <c r="H683" s="54"/>
      <c r="I683" s="54"/>
      <c r="J683" s="54"/>
      <c r="K683" s="54"/>
      <c r="L683" s="54"/>
      <c r="M683" s="55"/>
      <c r="N683" s="55"/>
      <c r="O683" s="54"/>
      <c r="P683" s="57"/>
      <c r="Q683" s="54"/>
      <c r="R683" s="56"/>
      <c r="S683" s="54"/>
      <c r="T683" s="54"/>
      <c r="U683" s="54"/>
    </row>
    <row r="684" ht="12.75" customHeight="1">
      <c r="A684" s="54"/>
      <c r="B684" s="54"/>
      <c r="C684" s="54"/>
      <c r="D684" s="54"/>
      <c r="E684" s="54"/>
      <c r="F684" s="54"/>
      <c r="G684" s="54"/>
      <c r="H684" s="54"/>
      <c r="I684" s="54"/>
      <c r="J684" s="54"/>
      <c r="K684" s="54"/>
      <c r="L684" s="54"/>
      <c r="M684" s="55"/>
      <c r="N684" s="55"/>
      <c r="O684" s="54"/>
      <c r="P684" s="57"/>
      <c r="Q684" s="54"/>
      <c r="R684" s="56"/>
      <c r="S684" s="54"/>
      <c r="T684" s="54"/>
      <c r="U684" s="54"/>
    </row>
    <row r="685" ht="12.75" customHeight="1">
      <c r="A685" s="54"/>
      <c r="B685" s="54"/>
      <c r="C685" s="54"/>
      <c r="D685" s="54"/>
      <c r="E685" s="54"/>
      <c r="F685" s="54"/>
      <c r="G685" s="54"/>
      <c r="H685" s="54"/>
      <c r="I685" s="54"/>
      <c r="J685" s="54"/>
      <c r="K685" s="54"/>
      <c r="L685" s="54"/>
      <c r="M685" s="55"/>
      <c r="N685" s="55"/>
      <c r="O685" s="54"/>
      <c r="P685" s="57"/>
      <c r="Q685" s="54"/>
      <c r="R685" s="56"/>
      <c r="S685" s="54"/>
      <c r="T685" s="54"/>
      <c r="U685" s="54"/>
    </row>
    <row r="686" ht="12.75" customHeight="1">
      <c r="A686" s="54"/>
      <c r="B686" s="54"/>
      <c r="C686" s="54"/>
      <c r="D686" s="54"/>
      <c r="E686" s="54"/>
      <c r="F686" s="54"/>
      <c r="G686" s="54"/>
      <c r="H686" s="54"/>
      <c r="I686" s="54"/>
      <c r="J686" s="54"/>
      <c r="K686" s="54"/>
      <c r="L686" s="54"/>
      <c r="M686" s="55"/>
      <c r="N686" s="55"/>
      <c r="O686" s="54"/>
      <c r="P686" s="57"/>
      <c r="Q686" s="54"/>
      <c r="R686" s="56"/>
      <c r="S686" s="54"/>
      <c r="T686" s="54"/>
      <c r="U686" s="54"/>
    </row>
    <row r="687" ht="12.75" customHeight="1">
      <c r="A687" s="54"/>
      <c r="B687" s="54"/>
      <c r="C687" s="54"/>
      <c r="D687" s="54"/>
      <c r="E687" s="54"/>
      <c r="F687" s="54"/>
      <c r="G687" s="54"/>
      <c r="H687" s="54"/>
      <c r="I687" s="54"/>
      <c r="J687" s="54"/>
      <c r="K687" s="54"/>
      <c r="L687" s="54"/>
      <c r="M687" s="55"/>
      <c r="N687" s="55"/>
      <c r="O687" s="54"/>
      <c r="P687" s="57"/>
      <c r="Q687" s="54"/>
      <c r="R687" s="56"/>
      <c r="S687" s="54"/>
      <c r="T687" s="54"/>
      <c r="U687" s="54"/>
    </row>
    <row r="688" ht="12.75" customHeight="1">
      <c r="A688" s="54"/>
      <c r="B688" s="54"/>
      <c r="C688" s="54"/>
      <c r="D688" s="54"/>
      <c r="E688" s="54"/>
      <c r="F688" s="54"/>
      <c r="G688" s="54"/>
      <c r="H688" s="54"/>
      <c r="I688" s="54"/>
      <c r="J688" s="54"/>
      <c r="K688" s="54"/>
      <c r="L688" s="54"/>
      <c r="M688" s="55"/>
      <c r="N688" s="55"/>
      <c r="O688" s="54"/>
      <c r="P688" s="57"/>
      <c r="Q688" s="54"/>
      <c r="R688" s="56"/>
      <c r="S688" s="54"/>
      <c r="T688" s="54"/>
      <c r="U688" s="54"/>
    </row>
    <row r="689" ht="12.75" customHeight="1">
      <c r="A689" s="54"/>
      <c r="B689" s="54"/>
      <c r="C689" s="54"/>
      <c r="D689" s="54"/>
      <c r="E689" s="54"/>
      <c r="F689" s="54"/>
      <c r="G689" s="54"/>
      <c r="H689" s="54"/>
      <c r="I689" s="54"/>
      <c r="J689" s="54"/>
      <c r="K689" s="54"/>
      <c r="L689" s="54"/>
      <c r="M689" s="55"/>
      <c r="N689" s="55"/>
      <c r="O689" s="54"/>
      <c r="P689" s="57"/>
      <c r="Q689" s="54"/>
      <c r="R689" s="56"/>
      <c r="S689" s="54"/>
      <c r="T689" s="54"/>
      <c r="U689" s="54"/>
    </row>
    <row r="690" ht="12.75" customHeight="1">
      <c r="A690" s="54"/>
      <c r="B690" s="54"/>
      <c r="C690" s="54"/>
      <c r="D690" s="54"/>
      <c r="E690" s="54"/>
      <c r="F690" s="54"/>
      <c r="G690" s="54"/>
      <c r="H690" s="54"/>
      <c r="I690" s="54"/>
      <c r="J690" s="54"/>
      <c r="K690" s="54"/>
      <c r="L690" s="54"/>
      <c r="M690" s="55"/>
      <c r="N690" s="55"/>
      <c r="O690" s="54"/>
      <c r="P690" s="57"/>
      <c r="Q690" s="54"/>
      <c r="R690" s="56"/>
      <c r="S690" s="54"/>
      <c r="T690" s="54"/>
      <c r="U690" s="54"/>
    </row>
    <row r="691" ht="12.75" customHeight="1">
      <c r="A691" s="54"/>
      <c r="B691" s="54"/>
      <c r="C691" s="54"/>
      <c r="D691" s="54"/>
      <c r="E691" s="54"/>
      <c r="F691" s="54"/>
      <c r="G691" s="54"/>
      <c r="H691" s="54"/>
      <c r="I691" s="54"/>
      <c r="J691" s="54"/>
      <c r="K691" s="54"/>
      <c r="L691" s="54"/>
      <c r="M691" s="55"/>
      <c r="N691" s="55"/>
      <c r="O691" s="54"/>
      <c r="P691" s="57"/>
      <c r="Q691" s="54"/>
      <c r="R691" s="56"/>
      <c r="S691" s="54"/>
      <c r="T691" s="54"/>
      <c r="U691" s="54"/>
    </row>
    <row r="692" ht="12.75" customHeight="1">
      <c r="A692" s="54"/>
      <c r="B692" s="54"/>
      <c r="C692" s="54"/>
      <c r="D692" s="54"/>
      <c r="E692" s="54"/>
      <c r="F692" s="54"/>
      <c r="G692" s="54"/>
      <c r="H692" s="54"/>
      <c r="I692" s="54"/>
      <c r="J692" s="54"/>
      <c r="K692" s="54"/>
      <c r="L692" s="54"/>
      <c r="M692" s="55"/>
      <c r="N692" s="55"/>
      <c r="O692" s="54"/>
      <c r="P692" s="57"/>
      <c r="Q692" s="54"/>
      <c r="R692" s="56"/>
      <c r="S692" s="54"/>
      <c r="T692" s="54"/>
      <c r="U692" s="54"/>
    </row>
    <row r="693" ht="12.75" customHeight="1">
      <c r="A693" s="54"/>
      <c r="B693" s="54"/>
      <c r="C693" s="54"/>
      <c r="D693" s="54"/>
      <c r="E693" s="54"/>
      <c r="F693" s="54"/>
      <c r="G693" s="54"/>
      <c r="H693" s="54"/>
      <c r="I693" s="54"/>
      <c r="J693" s="54"/>
      <c r="K693" s="54"/>
      <c r="L693" s="54"/>
      <c r="M693" s="55"/>
      <c r="N693" s="55"/>
      <c r="O693" s="54"/>
      <c r="P693" s="57"/>
      <c r="Q693" s="54"/>
      <c r="R693" s="56"/>
      <c r="S693" s="54"/>
      <c r="T693" s="54"/>
      <c r="U693" s="54"/>
    </row>
    <row r="694" ht="12.75" customHeight="1">
      <c r="A694" s="54"/>
      <c r="B694" s="54"/>
      <c r="C694" s="54"/>
      <c r="D694" s="54"/>
      <c r="E694" s="54"/>
      <c r="F694" s="54"/>
      <c r="G694" s="54"/>
      <c r="H694" s="54"/>
      <c r="I694" s="54"/>
      <c r="J694" s="54"/>
      <c r="K694" s="54"/>
      <c r="L694" s="54"/>
      <c r="M694" s="55"/>
      <c r="N694" s="55"/>
      <c r="O694" s="54"/>
      <c r="P694" s="57"/>
      <c r="Q694" s="54"/>
      <c r="R694" s="56"/>
      <c r="S694" s="54"/>
      <c r="T694" s="54"/>
      <c r="U694" s="54"/>
    </row>
    <row r="695" ht="12.75" customHeight="1">
      <c r="A695" s="54"/>
      <c r="B695" s="54"/>
      <c r="C695" s="54"/>
      <c r="D695" s="54"/>
      <c r="E695" s="54"/>
      <c r="F695" s="54"/>
      <c r="G695" s="54"/>
      <c r="H695" s="54"/>
      <c r="I695" s="54"/>
      <c r="J695" s="54"/>
      <c r="K695" s="54"/>
      <c r="L695" s="54"/>
      <c r="M695" s="55"/>
      <c r="N695" s="55"/>
      <c r="O695" s="54"/>
      <c r="P695" s="57"/>
      <c r="Q695" s="54"/>
      <c r="R695" s="56"/>
      <c r="S695" s="54"/>
      <c r="T695" s="54"/>
      <c r="U695" s="54"/>
    </row>
    <row r="696" ht="12.75" customHeight="1">
      <c r="A696" s="54"/>
      <c r="B696" s="54"/>
      <c r="C696" s="54"/>
      <c r="D696" s="54"/>
      <c r="E696" s="54"/>
      <c r="F696" s="54"/>
      <c r="G696" s="54"/>
      <c r="H696" s="54"/>
      <c r="I696" s="54"/>
      <c r="J696" s="54"/>
      <c r="K696" s="54"/>
      <c r="L696" s="54"/>
      <c r="M696" s="55"/>
      <c r="N696" s="55"/>
      <c r="O696" s="54"/>
      <c r="P696" s="57"/>
      <c r="Q696" s="54"/>
      <c r="R696" s="56"/>
      <c r="S696" s="54"/>
      <c r="T696" s="54"/>
      <c r="U696" s="54"/>
    </row>
    <row r="697" ht="12.75" customHeight="1">
      <c r="A697" s="54"/>
      <c r="B697" s="54"/>
      <c r="C697" s="54"/>
      <c r="D697" s="54"/>
      <c r="E697" s="54"/>
      <c r="F697" s="54"/>
      <c r="G697" s="54"/>
      <c r="H697" s="54"/>
      <c r="I697" s="54"/>
      <c r="J697" s="54"/>
      <c r="K697" s="54"/>
      <c r="L697" s="54"/>
      <c r="M697" s="55"/>
      <c r="N697" s="55"/>
      <c r="O697" s="54"/>
      <c r="P697" s="57"/>
      <c r="Q697" s="54"/>
      <c r="R697" s="56"/>
      <c r="S697" s="54"/>
      <c r="T697" s="54"/>
      <c r="U697" s="54"/>
    </row>
    <row r="698" ht="12.75" customHeight="1">
      <c r="A698" s="54"/>
      <c r="B698" s="54"/>
      <c r="C698" s="54"/>
      <c r="D698" s="54"/>
      <c r="E698" s="54"/>
      <c r="F698" s="54"/>
      <c r="G698" s="54"/>
      <c r="H698" s="54"/>
      <c r="I698" s="54"/>
      <c r="J698" s="54"/>
      <c r="K698" s="54"/>
      <c r="L698" s="54"/>
      <c r="M698" s="55"/>
      <c r="N698" s="55"/>
      <c r="O698" s="54"/>
      <c r="P698" s="57"/>
      <c r="Q698" s="54"/>
      <c r="R698" s="56"/>
      <c r="S698" s="54"/>
      <c r="T698" s="54"/>
      <c r="U698" s="54"/>
    </row>
    <row r="699" ht="12.75" customHeight="1">
      <c r="A699" s="54"/>
      <c r="B699" s="54"/>
      <c r="C699" s="54"/>
      <c r="D699" s="54"/>
      <c r="E699" s="54"/>
      <c r="F699" s="54"/>
      <c r="G699" s="54"/>
      <c r="H699" s="54"/>
      <c r="I699" s="54"/>
      <c r="J699" s="54"/>
      <c r="K699" s="54"/>
      <c r="L699" s="54"/>
      <c r="M699" s="55"/>
      <c r="N699" s="55"/>
      <c r="O699" s="54"/>
      <c r="P699" s="57"/>
      <c r="Q699" s="54"/>
      <c r="R699" s="56"/>
      <c r="S699" s="54"/>
      <c r="T699" s="54"/>
      <c r="U699" s="54"/>
    </row>
    <row r="700" ht="12.75" customHeight="1">
      <c r="A700" s="54"/>
      <c r="B700" s="54"/>
      <c r="C700" s="54"/>
      <c r="D700" s="54"/>
      <c r="E700" s="54"/>
      <c r="F700" s="54"/>
      <c r="G700" s="54"/>
      <c r="H700" s="54"/>
      <c r="I700" s="54"/>
      <c r="J700" s="54"/>
      <c r="K700" s="54"/>
      <c r="L700" s="54"/>
      <c r="M700" s="55"/>
      <c r="N700" s="55"/>
      <c r="O700" s="54"/>
      <c r="P700" s="57"/>
      <c r="Q700" s="54"/>
      <c r="R700" s="56"/>
      <c r="S700" s="54"/>
      <c r="T700" s="54"/>
      <c r="U700" s="54"/>
    </row>
    <row r="701" ht="12.75" customHeight="1">
      <c r="A701" s="54"/>
      <c r="B701" s="54"/>
      <c r="C701" s="54"/>
      <c r="D701" s="54"/>
      <c r="E701" s="54"/>
      <c r="F701" s="54"/>
      <c r="G701" s="54"/>
      <c r="H701" s="54"/>
      <c r="I701" s="54"/>
      <c r="J701" s="54"/>
      <c r="K701" s="54"/>
      <c r="L701" s="54"/>
      <c r="M701" s="55"/>
      <c r="N701" s="55"/>
      <c r="O701" s="54"/>
      <c r="P701" s="57"/>
      <c r="Q701" s="54"/>
      <c r="R701" s="56"/>
      <c r="S701" s="54"/>
      <c r="T701" s="54"/>
      <c r="U701" s="54"/>
    </row>
    <row r="702" ht="12.75" customHeight="1">
      <c r="A702" s="54"/>
      <c r="B702" s="54"/>
      <c r="C702" s="54"/>
      <c r="D702" s="54"/>
      <c r="E702" s="54"/>
      <c r="F702" s="54"/>
      <c r="G702" s="54"/>
      <c r="H702" s="54"/>
      <c r="I702" s="54"/>
      <c r="J702" s="54"/>
      <c r="K702" s="54"/>
      <c r="L702" s="54"/>
      <c r="M702" s="55"/>
      <c r="N702" s="55"/>
      <c r="O702" s="54"/>
      <c r="P702" s="57"/>
      <c r="Q702" s="54"/>
      <c r="R702" s="56"/>
      <c r="S702" s="54"/>
      <c r="T702" s="54"/>
      <c r="U702" s="54"/>
    </row>
    <row r="703" ht="12.75" customHeight="1">
      <c r="A703" s="54"/>
      <c r="B703" s="54"/>
      <c r="C703" s="54"/>
      <c r="D703" s="54"/>
      <c r="E703" s="54"/>
      <c r="F703" s="54"/>
      <c r="G703" s="54"/>
      <c r="H703" s="54"/>
      <c r="I703" s="54"/>
      <c r="J703" s="54"/>
      <c r="K703" s="54"/>
      <c r="L703" s="54"/>
      <c r="M703" s="55"/>
      <c r="N703" s="55"/>
      <c r="O703" s="54"/>
      <c r="P703" s="57"/>
      <c r="Q703" s="54"/>
      <c r="R703" s="56"/>
      <c r="S703" s="54"/>
      <c r="T703" s="54"/>
      <c r="U703" s="54"/>
    </row>
    <row r="704" ht="12.75" customHeight="1">
      <c r="A704" s="54"/>
      <c r="B704" s="54"/>
      <c r="C704" s="54"/>
      <c r="D704" s="54"/>
      <c r="E704" s="54"/>
      <c r="F704" s="54"/>
      <c r="G704" s="54"/>
      <c r="H704" s="54"/>
      <c r="I704" s="54"/>
      <c r="J704" s="54"/>
      <c r="K704" s="54"/>
      <c r="L704" s="54"/>
      <c r="M704" s="55"/>
      <c r="N704" s="55"/>
      <c r="O704" s="54"/>
      <c r="P704" s="57"/>
      <c r="Q704" s="54"/>
      <c r="R704" s="56"/>
      <c r="S704" s="54"/>
      <c r="T704" s="54"/>
      <c r="U704" s="54"/>
    </row>
    <row r="705" ht="12.75" customHeight="1">
      <c r="A705" s="54"/>
      <c r="B705" s="54"/>
      <c r="C705" s="54"/>
      <c r="D705" s="54"/>
      <c r="E705" s="54"/>
      <c r="F705" s="54"/>
      <c r="G705" s="54"/>
      <c r="H705" s="54"/>
      <c r="I705" s="54"/>
      <c r="J705" s="54"/>
      <c r="K705" s="54"/>
      <c r="L705" s="54"/>
      <c r="M705" s="55"/>
      <c r="N705" s="55"/>
      <c r="O705" s="54"/>
      <c r="P705" s="57"/>
      <c r="Q705" s="54"/>
      <c r="R705" s="56"/>
      <c r="S705" s="54"/>
      <c r="T705" s="54"/>
      <c r="U705" s="54"/>
    </row>
    <row r="706" ht="12.75" customHeight="1">
      <c r="A706" s="54"/>
      <c r="B706" s="54"/>
      <c r="C706" s="54"/>
      <c r="D706" s="54"/>
      <c r="E706" s="54"/>
      <c r="F706" s="54"/>
      <c r="G706" s="54"/>
      <c r="H706" s="54"/>
      <c r="I706" s="54"/>
      <c r="J706" s="54"/>
      <c r="K706" s="54"/>
      <c r="L706" s="54"/>
      <c r="M706" s="55"/>
      <c r="N706" s="55"/>
      <c r="O706" s="54"/>
      <c r="P706" s="57"/>
      <c r="Q706" s="54"/>
      <c r="R706" s="56"/>
      <c r="S706" s="54"/>
      <c r="T706" s="54"/>
      <c r="U706" s="54"/>
    </row>
    <row r="707" ht="12.75" customHeight="1">
      <c r="A707" s="54"/>
      <c r="B707" s="54"/>
      <c r="C707" s="54"/>
      <c r="D707" s="54"/>
      <c r="E707" s="54"/>
      <c r="F707" s="54"/>
      <c r="G707" s="54"/>
      <c r="H707" s="54"/>
      <c r="I707" s="54"/>
      <c r="J707" s="54"/>
      <c r="K707" s="54"/>
      <c r="L707" s="54"/>
      <c r="M707" s="55"/>
      <c r="N707" s="55"/>
      <c r="O707" s="54"/>
      <c r="P707" s="57"/>
      <c r="Q707" s="54"/>
      <c r="R707" s="56"/>
      <c r="S707" s="54"/>
      <c r="T707" s="54"/>
      <c r="U707" s="54"/>
    </row>
    <row r="708" ht="12.75" customHeight="1">
      <c r="A708" s="54"/>
      <c r="B708" s="54"/>
      <c r="C708" s="54"/>
      <c r="D708" s="54"/>
      <c r="E708" s="54"/>
      <c r="F708" s="54"/>
      <c r="G708" s="54"/>
      <c r="H708" s="54"/>
      <c r="I708" s="54"/>
      <c r="J708" s="54"/>
      <c r="K708" s="54"/>
      <c r="L708" s="54"/>
      <c r="M708" s="55"/>
      <c r="N708" s="55"/>
      <c r="O708" s="54"/>
      <c r="P708" s="57"/>
      <c r="Q708" s="54"/>
      <c r="R708" s="56"/>
      <c r="S708" s="54"/>
      <c r="T708" s="54"/>
      <c r="U708" s="54"/>
    </row>
    <row r="709" ht="12.75" customHeight="1">
      <c r="A709" s="54"/>
      <c r="B709" s="54"/>
      <c r="C709" s="54"/>
      <c r="D709" s="54"/>
      <c r="E709" s="54"/>
      <c r="F709" s="54"/>
      <c r="G709" s="54"/>
      <c r="H709" s="54"/>
      <c r="I709" s="54"/>
      <c r="J709" s="54"/>
      <c r="K709" s="54"/>
      <c r="L709" s="54"/>
      <c r="M709" s="55"/>
      <c r="N709" s="55"/>
      <c r="O709" s="54"/>
      <c r="P709" s="57"/>
      <c r="Q709" s="54"/>
      <c r="R709" s="56"/>
      <c r="S709" s="54"/>
      <c r="T709" s="54"/>
      <c r="U709" s="54"/>
    </row>
    <row r="710" ht="12.75" customHeight="1">
      <c r="A710" s="54"/>
      <c r="B710" s="54"/>
      <c r="C710" s="54"/>
      <c r="D710" s="54"/>
      <c r="E710" s="54"/>
      <c r="F710" s="54"/>
      <c r="G710" s="54"/>
      <c r="H710" s="54"/>
      <c r="I710" s="54"/>
      <c r="J710" s="54"/>
      <c r="K710" s="54"/>
      <c r="L710" s="54"/>
      <c r="M710" s="55"/>
      <c r="N710" s="55"/>
      <c r="O710" s="54"/>
      <c r="P710" s="57"/>
      <c r="Q710" s="54"/>
      <c r="R710" s="56"/>
      <c r="S710" s="54"/>
      <c r="T710" s="54"/>
      <c r="U710" s="54"/>
    </row>
    <row r="711" ht="12.75" customHeight="1">
      <c r="A711" s="54"/>
      <c r="B711" s="54"/>
      <c r="C711" s="54"/>
      <c r="D711" s="54"/>
      <c r="E711" s="54"/>
      <c r="F711" s="54"/>
      <c r="G711" s="54"/>
      <c r="H711" s="54"/>
      <c r="I711" s="54"/>
      <c r="J711" s="54"/>
      <c r="K711" s="54"/>
      <c r="L711" s="54"/>
      <c r="M711" s="55"/>
      <c r="N711" s="55"/>
      <c r="O711" s="54"/>
      <c r="P711" s="57"/>
      <c r="Q711" s="54"/>
      <c r="R711" s="56"/>
      <c r="S711" s="54"/>
      <c r="T711" s="54"/>
      <c r="U711" s="54"/>
    </row>
    <row r="712" ht="12.75" customHeight="1">
      <c r="A712" s="54"/>
      <c r="B712" s="54"/>
      <c r="C712" s="54"/>
      <c r="D712" s="54"/>
      <c r="E712" s="54"/>
      <c r="F712" s="54"/>
      <c r="G712" s="54"/>
      <c r="H712" s="54"/>
      <c r="I712" s="54"/>
      <c r="J712" s="54"/>
      <c r="K712" s="54"/>
      <c r="L712" s="54"/>
      <c r="M712" s="55"/>
      <c r="N712" s="55"/>
      <c r="O712" s="54"/>
      <c r="P712" s="57"/>
      <c r="Q712" s="54"/>
      <c r="R712" s="56"/>
      <c r="S712" s="54"/>
      <c r="T712" s="54"/>
      <c r="U712" s="54"/>
    </row>
    <row r="713" ht="12.75" customHeight="1">
      <c r="A713" s="54"/>
      <c r="B713" s="54"/>
      <c r="C713" s="54"/>
      <c r="D713" s="54"/>
      <c r="E713" s="54"/>
      <c r="F713" s="54"/>
      <c r="G713" s="54"/>
      <c r="H713" s="54"/>
      <c r="I713" s="54"/>
      <c r="J713" s="54"/>
      <c r="K713" s="54"/>
      <c r="L713" s="54"/>
      <c r="M713" s="55"/>
      <c r="N713" s="55"/>
      <c r="O713" s="54"/>
      <c r="P713" s="57"/>
      <c r="Q713" s="54"/>
      <c r="R713" s="56"/>
      <c r="S713" s="54"/>
      <c r="T713" s="54"/>
      <c r="U713" s="54"/>
    </row>
    <row r="714" ht="12.75" customHeight="1">
      <c r="A714" s="54"/>
      <c r="B714" s="54"/>
      <c r="C714" s="54"/>
      <c r="D714" s="54"/>
      <c r="E714" s="54"/>
      <c r="F714" s="54"/>
      <c r="G714" s="54"/>
      <c r="H714" s="54"/>
      <c r="I714" s="54"/>
      <c r="J714" s="54"/>
      <c r="K714" s="54"/>
      <c r="L714" s="54"/>
      <c r="M714" s="55"/>
      <c r="N714" s="55"/>
      <c r="O714" s="54"/>
      <c r="P714" s="57"/>
      <c r="Q714" s="54"/>
      <c r="R714" s="56"/>
      <c r="S714" s="54"/>
      <c r="T714" s="54"/>
      <c r="U714" s="54"/>
    </row>
    <row r="715" ht="12.75" customHeight="1">
      <c r="A715" s="54"/>
      <c r="B715" s="54"/>
      <c r="C715" s="54"/>
      <c r="D715" s="54"/>
      <c r="E715" s="54"/>
      <c r="F715" s="54"/>
      <c r="G715" s="54"/>
      <c r="H715" s="54"/>
      <c r="I715" s="54"/>
      <c r="J715" s="54"/>
      <c r="K715" s="54"/>
      <c r="L715" s="54"/>
      <c r="M715" s="55"/>
      <c r="N715" s="55"/>
      <c r="O715" s="54"/>
      <c r="P715" s="57"/>
      <c r="Q715" s="54"/>
      <c r="R715" s="56"/>
      <c r="S715" s="54"/>
      <c r="T715" s="54"/>
      <c r="U715" s="54"/>
    </row>
    <row r="716" ht="12.75" customHeight="1">
      <c r="A716" s="54"/>
      <c r="B716" s="54"/>
      <c r="C716" s="54"/>
      <c r="D716" s="54"/>
      <c r="E716" s="54"/>
      <c r="F716" s="54"/>
      <c r="G716" s="54"/>
      <c r="H716" s="54"/>
      <c r="I716" s="54"/>
      <c r="J716" s="54"/>
      <c r="K716" s="54"/>
      <c r="L716" s="54"/>
      <c r="M716" s="55"/>
      <c r="N716" s="55"/>
      <c r="O716" s="54"/>
      <c r="P716" s="57"/>
      <c r="Q716" s="54"/>
      <c r="R716" s="56"/>
      <c r="S716" s="54"/>
      <c r="T716" s="54"/>
      <c r="U716" s="54"/>
    </row>
    <row r="717" ht="12.75" customHeight="1">
      <c r="A717" s="54"/>
      <c r="B717" s="54"/>
      <c r="C717" s="54"/>
      <c r="D717" s="54"/>
      <c r="E717" s="54"/>
      <c r="F717" s="54"/>
      <c r="G717" s="54"/>
      <c r="H717" s="54"/>
      <c r="I717" s="54"/>
      <c r="J717" s="54"/>
      <c r="K717" s="54"/>
      <c r="L717" s="54"/>
      <c r="M717" s="55"/>
      <c r="N717" s="55"/>
      <c r="O717" s="54"/>
      <c r="P717" s="57"/>
      <c r="Q717" s="54"/>
      <c r="R717" s="56"/>
      <c r="S717" s="54"/>
      <c r="T717" s="54"/>
      <c r="U717" s="54"/>
    </row>
    <row r="718" ht="12.75" customHeight="1">
      <c r="A718" s="54"/>
      <c r="B718" s="54"/>
      <c r="C718" s="54"/>
      <c r="D718" s="54"/>
      <c r="E718" s="54"/>
      <c r="F718" s="54"/>
      <c r="G718" s="54"/>
      <c r="H718" s="54"/>
      <c r="I718" s="54"/>
      <c r="J718" s="54"/>
      <c r="K718" s="54"/>
      <c r="L718" s="54"/>
      <c r="M718" s="55"/>
      <c r="N718" s="55"/>
      <c r="O718" s="54"/>
      <c r="P718" s="57"/>
      <c r="Q718" s="54"/>
      <c r="R718" s="56"/>
      <c r="S718" s="54"/>
      <c r="T718" s="54"/>
      <c r="U718" s="54"/>
    </row>
    <row r="719" ht="12.75" customHeight="1">
      <c r="A719" s="54"/>
      <c r="B719" s="54"/>
      <c r="C719" s="54"/>
      <c r="D719" s="54"/>
      <c r="E719" s="54"/>
      <c r="F719" s="54"/>
      <c r="G719" s="54"/>
      <c r="H719" s="54"/>
      <c r="I719" s="54"/>
      <c r="J719" s="54"/>
      <c r="K719" s="54"/>
      <c r="L719" s="54"/>
      <c r="M719" s="55"/>
      <c r="N719" s="55"/>
      <c r="O719" s="54"/>
      <c r="P719" s="57"/>
      <c r="Q719" s="54"/>
      <c r="R719" s="56"/>
      <c r="S719" s="54"/>
      <c r="T719" s="54"/>
      <c r="U719" s="54"/>
    </row>
    <row r="720" ht="12.75" customHeight="1">
      <c r="A720" s="54"/>
      <c r="B720" s="54"/>
      <c r="C720" s="54"/>
      <c r="D720" s="54"/>
      <c r="E720" s="54"/>
      <c r="F720" s="54"/>
      <c r="G720" s="54"/>
      <c r="H720" s="54"/>
      <c r="I720" s="54"/>
      <c r="J720" s="54"/>
      <c r="K720" s="54"/>
      <c r="L720" s="54"/>
      <c r="M720" s="55"/>
      <c r="N720" s="55"/>
      <c r="O720" s="54"/>
      <c r="P720" s="57"/>
      <c r="Q720" s="54"/>
      <c r="R720" s="56"/>
      <c r="S720" s="54"/>
      <c r="T720" s="54"/>
      <c r="U720" s="54"/>
    </row>
    <row r="721" ht="12.75" customHeight="1">
      <c r="A721" s="54"/>
      <c r="B721" s="54"/>
      <c r="C721" s="54"/>
      <c r="D721" s="54"/>
      <c r="E721" s="54"/>
      <c r="F721" s="54"/>
      <c r="G721" s="54"/>
      <c r="H721" s="54"/>
      <c r="I721" s="54"/>
      <c r="J721" s="54"/>
      <c r="K721" s="54"/>
      <c r="L721" s="54"/>
      <c r="M721" s="55"/>
      <c r="N721" s="55"/>
      <c r="O721" s="54"/>
      <c r="P721" s="57"/>
      <c r="Q721" s="54"/>
      <c r="R721" s="56"/>
      <c r="S721" s="54"/>
      <c r="T721" s="54"/>
      <c r="U721" s="54"/>
    </row>
    <row r="722" ht="12.75" customHeight="1">
      <c r="A722" s="54"/>
      <c r="B722" s="54"/>
      <c r="C722" s="54"/>
      <c r="D722" s="54"/>
      <c r="E722" s="54"/>
      <c r="F722" s="54"/>
      <c r="G722" s="54"/>
      <c r="H722" s="54"/>
      <c r="I722" s="54"/>
      <c r="J722" s="54"/>
      <c r="K722" s="54"/>
      <c r="L722" s="54"/>
      <c r="M722" s="55"/>
      <c r="N722" s="55"/>
      <c r="O722" s="54"/>
      <c r="P722" s="57"/>
      <c r="Q722" s="54"/>
      <c r="R722" s="56"/>
      <c r="S722" s="54"/>
      <c r="T722" s="54"/>
      <c r="U722" s="54"/>
    </row>
    <row r="723" ht="12.75" customHeight="1">
      <c r="A723" s="54"/>
      <c r="B723" s="54"/>
      <c r="C723" s="54"/>
      <c r="D723" s="54"/>
      <c r="E723" s="54"/>
      <c r="F723" s="54"/>
      <c r="G723" s="54"/>
      <c r="H723" s="54"/>
      <c r="I723" s="54"/>
      <c r="J723" s="54"/>
      <c r="K723" s="54"/>
      <c r="L723" s="54"/>
      <c r="M723" s="55"/>
      <c r="N723" s="55"/>
      <c r="O723" s="54"/>
      <c r="P723" s="57"/>
      <c r="Q723" s="54"/>
      <c r="R723" s="56"/>
      <c r="S723" s="54"/>
      <c r="T723" s="54"/>
      <c r="U723" s="54"/>
    </row>
    <row r="724" ht="12.75" customHeight="1">
      <c r="A724" s="54"/>
      <c r="B724" s="54"/>
      <c r="C724" s="54"/>
      <c r="D724" s="54"/>
      <c r="E724" s="54"/>
      <c r="F724" s="54"/>
      <c r="G724" s="54"/>
      <c r="H724" s="54"/>
      <c r="I724" s="54"/>
      <c r="J724" s="54"/>
      <c r="K724" s="54"/>
      <c r="L724" s="54"/>
      <c r="M724" s="55"/>
      <c r="N724" s="55"/>
      <c r="O724" s="54"/>
      <c r="P724" s="57"/>
      <c r="Q724" s="54"/>
      <c r="R724" s="56"/>
      <c r="S724" s="54"/>
      <c r="T724" s="54"/>
      <c r="U724" s="54"/>
    </row>
    <row r="725" ht="12.75" customHeight="1">
      <c r="A725" s="54"/>
      <c r="B725" s="54"/>
      <c r="C725" s="54"/>
      <c r="D725" s="54"/>
      <c r="E725" s="54"/>
      <c r="F725" s="54"/>
      <c r="G725" s="54"/>
      <c r="H725" s="54"/>
      <c r="I725" s="54"/>
      <c r="J725" s="54"/>
      <c r="K725" s="54"/>
      <c r="L725" s="54"/>
      <c r="M725" s="55"/>
      <c r="N725" s="55"/>
      <c r="O725" s="54"/>
      <c r="P725" s="57"/>
      <c r="Q725" s="54"/>
      <c r="R725" s="56"/>
      <c r="S725" s="54"/>
      <c r="T725" s="54"/>
      <c r="U725" s="54"/>
    </row>
    <row r="726" ht="12.75" customHeight="1">
      <c r="A726" s="54"/>
      <c r="B726" s="54"/>
      <c r="C726" s="54"/>
      <c r="D726" s="54"/>
      <c r="E726" s="54"/>
      <c r="F726" s="54"/>
      <c r="G726" s="54"/>
      <c r="H726" s="54"/>
      <c r="I726" s="54"/>
      <c r="J726" s="54"/>
      <c r="K726" s="54"/>
      <c r="L726" s="54"/>
      <c r="M726" s="55"/>
      <c r="N726" s="55"/>
      <c r="O726" s="54"/>
      <c r="P726" s="57"/>
      <c r="Q726" s="54"/>
      <c r="R726" s="56"/>
      <c r="S726" s="54"/>
      <c r="T726" s="54"/>
      <c r="U726" s="54"/>
    </row>
    <row r="727" ht="12.75" customHeight="1">
      <c r="A727" s="54"/>
      <c r="B727" s="54"/>
      <c r="C727" s="54"/>
      <c r="D727" s="54"/>
      <c r="E727" s="54"/>
      <c r="F727" s="54"/>
      <c r="G727" s="54"/>
      <c r="H727" s="54"/>
      <c r="I727" s="54"/>
      <c r="J727" s="54"/>
      <c r="K727" s="54"/>
      <c r="L727" s="54"/>
      <c r="M727" s="55"/>
      <c r="N727" s="55"/>
      <c r="O727" s="54"/>
      <c r="P727" s="57"/>
      <c r="Q727" s="54"/>
      <c r="R727" s="56"/>
      <c r="S727" s="54"/>
      <c r="T727" s="54"/>
      <c r="U727" s="54"/>
    </row>
    <row r="728" ht="12.75" customHeight="1">
      <c r="A728" s="54"/>
      <c r="B728" s="54"/>
      <c r="C728" s="54"/>
      <c r="D728" s="54"/>
      <c r="E728" s="54"/>
      <c r="F728" s="54"/>
      <c r="G728" s="54"/>
      <c r="H728" s="54"/>
      <c r="I728" s="54"/>
      <c r="J728" s="54"/>
      <c r="K728" s="54"/>
      <c r="L728" s="54"/>
      <c r="M728" s="55"/>
      <c r="N728" s="55"/>
      <c r="O728" s="54"/>
      <c r="P728" s="57"/>
      <c r="Q728" s="54"/>
      <c r="R728" s="56"/>
      <c r="S728" s="54"/>
      <c r="T728" s="54"/>
      <c r="U728" s="54"/>
    </row>
    <row r="729" ht="12.75" customHeight="1">
      <c r="A729" s="54"/>
      <c r="B729" s="54"/>
      <c r="C729" s="54"/>
      <c r="D729" s="54"/>
      <c r="E729" s="54"/>
      <c r="F729" s="54"/>
      <c r="G729" s="54"/>
      <c r="H729" s="54"/>
      <c r="I729" s="54"/>
      <c r="J729" s="54"/>
      <c r="K729" s="54"/>
      <c r="L729" s="54"/>
      <c r="M729" s="55"/>
      <c r="N729" s="55"/>
      <c r="O729" s="54"/>
      <c r="P729" s="57"/>
      <c r="Q729" s="54"/>
      <c r="R729" s="56"/>
      <c r="S729" s="54"/>
      <c r="T729" s="54"/>
      <c r="U729" s="54"/>
    </row>
    <row r="730" ht="12.75" customHeight="1">
      <c r="A730" s="54"/>
      <c r="B730" s="54"/>
      <c r="C730" s="54"/>
      <c r="D730" s="54"/>
      <c r="E730" s="54"/>
      <c r="F730" s="54"/>
      <c r="G730" s="54"/>
      <c r="H730" s="54"/>
      <c r="I730" s="54"/>
      <c r="J730" s="54"/>
      <c r="K730" s="54"/>
      <c r="L730" s="54"/>
      <c r="M730" s="55"/>
      <c r="N730" s="55"/>
      <c r="O730" s="54"/>
      <c r="P730" s="57"/>
      <c r="Q730" s="54"/>
      <c r="R730" s="56"/>
      <c r="S730" s="54"/>
      <c r="T730" s="54"/>
      <c r="U730" s="54"/>
    </row>
    <row r="731" ht="12.75" customHeight="1">
      <c r="A731" s="54"/>
      <c r="B731" s="54"/>
      <c r="C731" s="54"/>
      <c r="D731" s="54"/>
      <c r="E731" s="54"/>
      <c r="F731" s="54"/>
      <c r="G731" s="54"/>
      <c r="H731" s="54"/>
      <c r="I731" s="54"/>
      <c r="J731" s="54"/>
      <c r="K731" s="54"/>
      <c r="L731" s="54"/>
      <c r="M731" s="55"/>
      <c r="N731" s="55"/>
      <c r="O731" s="54"/>
      <c r="P731" s="57"/>
      <c r="Q731" s="54"/>
      <c r="R731" s="56"/>
      <c r="S731" s="54"/>
      <c r="T731" s="54"/>
      <c r="U731" s="54"/>
    </row>
    <row r="732" ht="12.75" customHeight="1">
      <c r="A732" s="54"/>
      <c r="B732" s="54"/>
      <c r="C732" s="54"/>
      <c r="D732" s="54"/>
      <c r="E732" s="54"/>
      <c r="F732" s="54"/>
      <c r="G732" s="54"/>
      <c r="H732" s="54"/>
      <c r="I732" s="54"/>
      <c r="J732" s="54"/>
      <c r="K732" s="54"/>
      <c r="L732" s="54"/>
      <c r="M732" s="55"/>
      <c r="N732" s="55"/>
      <c r="O732" s="54"/>
      <c r="P732" s="57"/>
      <c r="Q732" s="54"/>
      <c r="R732" s="56"/>
      <c r="S732" s="54"/>
      <c r="T732" s="54"/>
      <c r="U732" s="54"/>
    </row>
    <row r="733" ht="12.75" customHeight="1">
      <c r="A733" s="54"/>
      <c r="B733" s="54"/>
      <c r="C733" s="54"/>
      <c r="D733" s="54"/>
      <c r="E733" s="54"/>
      <c r="F733" s="54"/>
      <c r="G733" s="54"/>
      <c r="H733" s="54"/>
      <c r="I733" s="54"/>
      <c r="J733" s="54"/>
      <c r="K733" s="54"/>
      <c r="L733" s="54"/>
      <c r="M733" s="55"/>
      <c r="N733" s="55"/>
      <c r="O733" s="54"/>
      <c r="P733" s="57"/>
      <c r="Q733" s="54"/>
      <c r="R733" s="56"/>
      <c r="S733" s="54"/>
      <c r="T733" s="54"/>
      <c r="U733" s="54"/>
    </row>
    <row r="734" ht="12.75" customHeight="1">
      <c r="A734" s="54"/>
      <c r="B734" s="54"/>
      <c r="C734" s="54"/>
      <c r="D734" s="54"/>
      <c r="E734" s="54"/>
      <c r="F734" s="54"/>
      <c r="G734" s="54"/>
      <c r="H734" s="54"/>
      <c r="I734" s="54"/>
      <c r="J734" s="54"/>
      <c r="K734" s="54"/>
      <c r="L734" s="54"/>
      <c r="M734" s="55"/>
      <c r="N734" s="55"/>
      <c r="O734" s="54"/>
      <c r="P734" s="57"/>
      <c r="Q734" s="54"/>
      <c r="R734" s="56"/>
      <c r="S734" s="54"/>
      <c r="T734" s="54"/>
      <c r="U734" s="54"/>
    </row>
    <row r="735" ht="12.75" customHeight="1">
      <c r="A735" s="54"/>
      <c r="B735" s="54"/>
      <c r="C735" s="54"/>
      <c r="D735" s="54"/>
      <c r="E735" s="54"/>
      <c r="F735" s="54"/>
      <c r="G735" s="54"/>
      <c r="H735" s="54"/>
      <c r="I735" s="54"/>
      <c r="J735" s="54"/>
      <c r="K735" s="54"/>
      <c r="L735" s="54"/>
      <c r="M735" s="55"/>
      <c r="N735" s="55"/>
      <c r="O735" s="54"/>
      <c r="P735" s="57"/>
      <c r="Q735" s="54"/>
      <c r="R735" s="56"/>
      <c r="S735" s="54"/>
      <c r="T735" s="54"/>
      <c r="U735" s="54"/>
    </row>
    <row r="736" ht="12.75" customHeight="1">
      <c r="A736" s="54"/>
      <c r="B736" s="54"/>
      <c r="C736" s="54"/>
      <c r="D736" s="54"/>
      <c r="E736" s="54"/>
      <c r="F736" s="54"/>
      <c r="G736" s="54"/>
      <c r="H736" s="54"/>
      <c r="I736" s="54"/>
      <c r="J736" s="54"/>
      <c r="K736" s="54"/>
      <c r="L736" s="54"/>
      <c r="M736" s="55"/>
      <c r="N736" s="55"/>
      <c r="O736" s="54"/>
      <c r="P736" s="57"/>
      <c r="Q736" s="54"/>
      <c r="R736" s="56"/>
      <c r="S736" s="54"/>
      <c r="T736" s="54"/>
      <c r="U736" s="54"/>
    </row>
    <row r="737" ht="12.75" customHeight="1">
      <c r="A737" s="54"/>
      <c r="B737" s="54"/>
      <c r="C737" s="54"/>
      <c r="D737" s="54"/>
      <c r="E737" s="54"/>
      <c r="F737" s="54"/>
      <c r="G737" s="54"/>
      <c r="H737" s="54"/>
      <c r="I737" s="54"/>
      <c r="J737" s="54"/>
      <c r="K737" s="54"/>
      <c r="L737" s="54"/>
      <c r="M737" s="55"/>
      <c r="N737" s="55"/>
      <c r="O737" s="54"/>
      <c r="P737" s="57"/>
      <c r="Q737" s="54"/>
      <c r="R737" s="56"/>
      <c r="S737" s="54"/>
      <c r="T737" s="54"/>
      <c r="U737" s="54"/>
    </row>
    <row r="738" ht="12.75" customHeight="1">
      <c r="A738" s="54"/>
      <c r="B738" s="54"/>
      <c r="C738" s="54"/>
      <c r="D738" s="54"/>
      <c r="E738" s="54"/>
      <c r="F738" s="54"/>
      <c r="G738" s="54"/>
      <c r="H738" s="54"/>
      <c r="I738" s="54"/>
      <c r="J738" s="54"/>
      <c r="K738" s="54"/>
      <c r="L738" s="54"/>
      <c r="M738" s="55"/>
      <c r="N738" s="55"/>
      <c r="O738" s="54"/>
      <c r="P738" s="57"/>
      <c r="Q738" s="54"/>
      <c r="R738" s="56"/>
      <c r="S738" s="54"/>
      <c r="T738" s="54"/>
      <c r="U738" s="54"/>
    </row>
    <row r="739" ht="12.75" customHeight="1">
      <c r="A739" s="54"/>
      <c r="B739" s="54"/>
      <c r="C739" s="54"/>
      <c r="D739" s="54"/>
      <c r="E739" s="54"/>
      <c r="F739" s="54"/>
      <c r="G739" s="54"/>
      <c r="H739" s="54"/>
      <c r="I739" s="54"/>
      <c r="J739" s="54"/>
      <c r="K739" s="54"/>
      <c r="L739" s="54"/>
      <c r="M739" s="55"/>
      <c r="N739" s="55"/>
      <c r="O739" s="54"/>
      <c r="P739" s="57"/>
      <c r="Q739" s="54"/>
      <c r="R739" s="56"/>
      <c r="S739" s="54"/>
      <c r="T739" s="54"/>
      <c r="U739" s="54"/>
    </row>
    <row r="740" ht="12.75" customHeight="1">
      <c r="A740" s="54"/>
      <c r="B740" s="54"/>
      <c r="C740" s="54"/>
      <c r="D740" s="54"/>
      <c r="E740" s="54"/>
      <c r="F740" s="54"/>
      <c r="G740" s="54"/>
      <c r="H740" s="54"/>
      <c r="I740" s="54"/>
      <c r="J740" s="54"/>
      <c r="K740" s="54"/>
      <c r="L740" s="54"/>
      <c r="M740" s="55"/>
      <c r="N740" s="55"/>
      <c r="O740" s="54"/>
      <c r="P740" s="57"/>
      <c r="Q740" s="54"/>
      <c r="R740" s="56"/>
      <c r="S740" s="54"/>
      <c r="T740" s="54"/>
      <c r="U740" s="54"/>
    </row>
    <row r="741" ht="12.75" customHeight="1">
      <c r="A741" s="54"/>
      <c r="B741" s="54"/>
      <c r="C741" s="54"/>
      <c r="D741" s="54"/>
      <c r="E741" s="54"/>
      <c r="F741" s="54"/>
      <c r="G741" s="54"/>
      <c r="H741" s="54"/>
      <c r="I741" s="54"/>
      <c r="J741" s="54"/>
      <c r="K741" s="54"/>
      <c r="L741" s="54"/>
      <c r="M741" s="55"/>
      <c r="N741" s="55"/>
      <c r="O741" s="54"/>
      <c r="P741" s="57"/>
      <c r="Q741" s="54"/>
      <c r="R741" s="56"/>
      <c r="S741" s="54"/>
      <c r="T741" s="54"/>
      <c r="U741" s="54"/>
    </row>
    <row r="742" ht="12.75" customHeight="1">
      <c r="A742" s="54"/>
      <c r="B742" s="54"/>
      <c r="C742" s="54"/>
      <c r="D742" s="54"/>
      <c r="E742" s="54"/>
      <c r="F742" s="54"/>
      <c r="G742" s="54"/>
      <c r="H742" s="54"/>
      <c r="I742" s="54"/>
      <c r="J742" s="54"/>
      <c r="K742" s="54"/>
      <c r="L742" s="54"/>
      <c r="M742" s="55"/>
      <c r="N742" s="55"/>
      <c r="O742" s="54"/>
      <c r="P742" s="57"/>
      <c r="Q742" s="54"/>
      <c r="R742" s="56"/>
      <c r="S742" s="54"/>
      <c r="T742" s="54"/>
      <c r="U742" s="54"/>
    </row>
    <row r="743" ht="12.75" customHeight="1">
      <c r="A743" s="54"/>
      <c r="B743" s="54"/>
      <c r="C743" s="54"/>
      <c r="D743" s="54"/>
      <c r="E743" s="54"/>
      <c r="F743" s="54"/>
      <c r="G743" s="54"/>
      <c r="H743" s="54"/>
      <c r="I743" s="54"/>
      <c r="J743" s="54"/>
      <c r="K743" s="54"/>
      <c r="L743" s="54"/>
      <c r="M743" s="55"/>
      <c r="N743" s="55"/>
      <c r="O743" s="54"/>
      <c r="P743" s="57"/>
      <c r="Q743" s="54"/>
      <c r="R743" s="56"/>
      <c r="S743" s="54"/>
      <c r="T743" s="54"/>
      <c r="U743" s="54"/>
    </row>
    <row r="744" ht="12.75" customHeight="1">
      <c r="A744" s="54"/>
      <c r="B744" s="54"/>
      <c r="C744" s="54"/>
      <c r="D744" s="54"/>
      <c r="E744" s="54"/>
      <c r="F744" s="54"/>
      <c r="G744" s="54"/>
      <c r="H744" s="54"/>
      <c r="I744" s="54"/>
      <c r="J744" s="54"/>
      <c r="K744" s="54"/>
      <c r="L744" s="54"/>
      <c r="M744" s="55"/>
      <c r="N744" s="55"/>
      <c r="O744" s="54"/>
      <c r="P744" s="57"/>
      <c r="Q744" s="54"/>
      <c r="R744" s="56"/>
      <c r="S744" s="54"/>
      <c r="T744" s="54"/>
      <c r="U744" s="54"/>
    </row>
    <row r="745" ht="12.75" customHeight="1">
      <c r="A745" s="54"/>
      <c r="B745" s="54"/>
      <c r="C745" s="54"/>
      <c r="D745" s="54"/>
      <c r="E745" s="54"/>
      <c r="F745" s="54"/>
      <c r="G745" s="54"/>
      <c r="H745" s="54"/>
      <c r="I745" s="54"/>
      <c r="J745" s="54"/>
      <c r="K745" s="54"/>
      <c r="L745" s="54"/>
      <c r="M745" s="55"/>
      <c r="N745" s="55"/>
      <c r="O745" s="54"/>
      <c r="P745" s="57"/>
      <c r="Q745" s="54"/>
      <c r="R745" s="56"/>
      <c r="S745" s="54"/>
      <c r="T745" s="54"/>
      <c r="U745" s="54"/>
    </row>
    <row r="746" ht="12.75" customHeight="1">
      <c r="A746" s="54"/>
      <c r="B746" s="54"/>
      <c r="C746" s="54"/>
      <c r="D746" s="54"/>
      <c r="E746" s="54"/>
      <c r="F746" s="54"/>
      <c r="G746" s="54"/>
      <c r="H746" s="54"/>
      <c r="I746" s="54"/>
      <c r="J746" s="54"/>
      <c r="K746" s="54"/>
      <c r="L746" s="54"/>
      <c r="M746" s="55"/>
      <c r="N746" s="55"/>
      <c r="O746" s="54"/>
      <c r="P746" s="57"/>
      <c r="Q746" s="54"/>
      <c r="R746" s="56"/>
      <c r="S746" s="54"/>
      <c r="T746" s="54"/>
      <c r="U746" s="54"/>
    </row>
    <row r="747" ht="12.75" customHeight="1">
      <c r="A747" s="54"/>
      <c r="B747" s="54"/>
      <c r="C747" s="54"/>
      <c r="D747" s="54"/>
      <c r="E747" s="54"/>
      <c r="F747" s="54"/>
      <c r="G747" s="54"/>
      <c r="H747" s="54"/>
      <c r="I747" s="54"/>
      <c r="J747" s="54"/>
      <c r="K747" s="54"/>
      <c r="L747" s="54"/>
      <c r="M747" s="55"/>
      <c r="N747" s="55"/>
      <c r="O747" s="54"/>
      <c r="P747" s="57"/>
      <c r="Q747" s="54"/>
      <c r="R747" s="56"/>
      <c r="S747" s="54"/>
      <c r="T747" s="54"/>
      <c r="U747" s="54"/>
    </row>
    <row r="748" ht="12.75" customHeight="1">
      <c r="A748" s="54"/>
      <c r="B748" s="54"/>
      <c r="C748" s="54"/>
      <c r="D748" s="54"/>
      <c r="E748" s="54"/>
      <c r="F748" s="54"/>
      <c r="G748" s="54"/>
      <c r="H748" s="54"/>
      <c r="I748" s="54"/>
      <c r="J748" s="54"/>
      <c r="K748" s="54"/>
      <c r="L748" s="54"/>
      <c r="M748" s="55"/>
      <c r="N748" s="55"/>
      <c r="O748" s="54"/>
      <c r="P748" s="57"/>
      <c r="Q748" s="54"/>
      <c r="R748" s="56"/>
      <c r="S748" s="54"/>
      <c r="T748" s="54"/>
      <c r="U748" s="54"/>
    </row>
    <row r="749" ht="12.75" customHeight="1">
      <c r="A749" s="54"/>
      <c r="B749" s="54"/>
      <c r="C749" s="54"/>
      <c r="D749" s="54"/>
      <c r="E749" s="54"/>
      <c r="F749" s="54"/>
      <c r="G749" s="54"/>
      <c r="H749" s="54"/>
      <c r="I749" s="54"/>
      <c r="J749" s="54"/>
      <c r="K749" s="54"/>
      <c r="L749" s="54"/>
      <c r="M749" s="55"/>
      <c r="N749" s="55"/>
      <c r="O749" s="54"/>
      <c r="P749" s="57"/>
      <c r="Q749" s="54"/>
      <c r="R749" s="56"/>
      <c r="S749" s="54"/>
      <c r="T749" s="54"/>
      <c r="U749" s="54"/>
    </row>
    <row r="750" ht="12.75" customHeight="1">
      <c r="A750" s="54"/>
      <c r="B750" s="54"/>
      <c r="C750" s="54"/>
      <c r="D750" s="54"/>
      <c r="E750" s="54"/>
      <c r="F750" s="54"/>
      <c r="G750" s="54"/>
      <c r="H750" s="54"/>
      <c r="I750" s="54"/>
      <c r="J750" s="54"/>
      <c r="K750" s="54"/>
      <c r="L750" s="54"/>
      <c r="M750" s="55"/>
      <c r="N750" s="55"/>
      <c r="O750" s="54"/>
      <c r="P750" s="57"/>
      <c r="Q750" s="54"/>
      <c r="R750" s="56"/>
      <c r="S750" s="54"/>
      <c r="T750" s="54"/>
      <c r="U750" s="54"/>
    </row>
    <row r="751" ht="12.75" customHeight="1">
      <c r="A751" s="54"/>
      <c r="B751" s="54"/>
      <c r="C751" s="54"/>
      <c r="D751" s="54"/>
      <c r="E751" s="54"/>
      <c r="F751" s="54"/>
      <c r="G751" s="54"/>
      <c r="H751" s="54"/>
      <c r="I751" s="54"/>
      <c r="J751" s="54"/>
      <c r="K751" s="54"/>
      <c r="L751" s="54"/>
      <c r="M751" s="55"/>
      <c r="N751" s="55"/>
      <c r="O751" s="54"/>
      <c r="P751" s="57"/>
      <c r="Q751" s="54"/>
      <c r="R751" s="56"/>
      <c r="S751" s="54"/>
      <c r="T751" s="54"/>
      <c r="U751" s="54"/>
    </row>
    <row r="752" ht="12.75" customHeight="1">
      <c r="A752" s="54"/>
      <c r="B752" s="54"/>
      <c r="C752" s="54"/>
      <c r="D752" s="54"/>
      <c r="E752" s="54"/>
      <c r="F752" s="54"/>
      <c r="G752" s="54"/>
      <c r="H752" s="54"/>
      <c r="I752" s="54"/>
      <c r="J752" s="54"/>
      <c r="K752" s="54"/>
      <c r="L752" s="54"/>
      <c r="M752" s="55"/>
      <c r="N752" s="55"/>
      <c r="O752" s="54"/>
      <c r="P752" s="57"/>
      <c r="Q752" s="54"/>
      <c r="R752" s="56"/>
      <c r="S752" s="54"/>
      <c r="T752" s="54"/>
      <c r="U752" s="54"/>
    </row>
    <row r="753" ht="12.75" customHeight="1">
      <c r="A753" s="54"/>
      <c r="B753" s="54"/>
      <c r="C753" s="54"/>
      <c r="D753" s="54"/>
      <c r="E753" s="54"/>
      <c r="F753" s="54"/>
      <c r="G753" s="54"/>
      <c r="H753" s="54"/>
      <c r="I753" s="54"/>
      <c r="J753" s="54"/>
      <c r="K753" s="54"/>
      <c r="L753" s="54"/>
      <c r="M753" s="55"/>
      <c r="N753" s="55"/>
      <c r="O753" s="54"/>
      <c r="P753" s="57"/>
      <c r="Q753" s="54"/>
      <c r="R753" s="56"/>
      <c r="S753" s="54"/>
      <c r="T753" s="54"/>
      <c r="U753" s="54"/>
    </row>
    <row r="754" ht="12.75" customHeight="1">
      <c r="A754" s="54"/>
      <c r="B754" s="54"/>
      <c r="C754" s="54"/>
      <c r="D754" s="54"/>
      <c r="E754" s="54"/>
      <c r="F754" s="54"/>
      <c r="G754" s="54"/>
      <c r="H754" s="54"/>
      <c r="I754" s="54"/>
      <c r="J754" s="54"/>
      <c r="K754" s="54"/>
      <c r="L754" s="54"/>
      <c r="M754" s="55"/>
      <c r="N754" s="55"/>
      <c r="O754" s="54"/>
      <c r="P754" s="57"/>
      <c r="Q754" s="54"/>
      <c r="R754" s="56"/>
      <c r="S754" s="54"/>
      <c r="T754" s="54"/>
      <c r="U754" s="54"/>
    </row>
    <row r="755" ht="12.75" customHeight="1">
      <c r="A755" s="54"/>
      <c r="B755" s="54"/>
      <c r="C755" s="54"/>
      <c r="D755" s="54"/>
      <c r="E755" s="54"/>
      <c r="F755" s="54"/>
      <c r="G755" s="54"/>
      <c r="H755" s="54"/>
      <c r="I755" s="54"/>
      <c r="J755" s="54"/>
      <c r="K755" s="54"/>
      <c r="L755" s="54"/>
      <c r="M755" s="55"/>
      <c r="N755" s="55"/>
      <c r="O755" s="54"/>
      <c r="P755" s="57"/>
      <c r="Q755" s="54"/>
      <c r="R755" s="56"/>
      <c r="S755" s="54"/>
      <c r="T755" s="54"/>
      <c r="U755" s="54"/>
    </row>
    <row r="756" ht="12.75" customHeight="1">
      <c r="A756" s="54"/>
      <c r="B756" s="54"/>
      <c r="C756" s="54"/>
      <c r="D756" s="54"/>
      <c r="E756" s="54"/>
      <c r="F756" s="54"/>
      <c r="G756" s="54"/>
      <c r="H756" s="54"/>
      <c r="I756" s="54"/>
      <c r="J756" s="54"/>
      <c r="K756" s="54"/>
      <c r="L756" s="54"/>
      <c r="M756" s="55"/>
      <c r="N756" s="55"/>
      <c r="O756" s="54"/>
      <c r="P756" s="57"/>
      <c r="Q756" s="54"/>
      <c r="R756" s="56"/>
      <c r="S756" s="54"/>
      <c r="T756" s="54"/>
      <c r="U756" s="54"/>
    </row>
    <row r="757" ht="12.75" customHeight="1">
      <c r="A757" s="54"/>
      <c r="B757" s="54"/>
      <c r="C757" s="54"/>
      <c r="D757" s="54"/>
      <c r="E757" s="54"/>
      <c r="F757" s="54"/>
      <c r="G757" s="54"/>
      <c r="H757" s="54"/>
      <c r="I757" s="54"/>
      <c r="J757" s="54"/>
      <c r="K757" s="54"/>
      <c r="L757" s="54"/>
      <c r="M757" s="55"/>
      <c r="N757" s="55"/>
      <c r="O757" s="54"/>
      <c r="P757" s="57"/>
      <c r="Q757" s="54"/>
      <c r="R757" s="56"/>
      <c r="S757" s="54"/>
      <c r="T757" s="54"/>
      <c r="U757" s="54"/>
    </row>
    <row r="758" ht="12.75" customHeight="1">
      <c r="A758" s="54"/>
      <c r="B758" s="54"/>
      <c r="C758" s="54"/>
      <c r="D758" s="54"/>
      <c r="E758" s="54"/>
      <c r="F758" s="54"/>
      <c r="G758" s="54"/>
      <c r="H758" s="54"/>
      <c r="I758" s="54"/>
      <c r="J758" s="54"/>
      <c r="K758" s="54"/>
      <c r="L758" s="54"/>
      <c r="M758" s="55"/>
      <c r="N758" s="55"/>
      <c r="O758" s="54"/>
      <c r="P758" s="57"/>
      <c r="Q758" s="54"/>
      <c r="R758" s="56"/>
      <c r="S758" s="54"/>
      <c r="T758" s="54"/>
      <c r="U758" s="54"/>
    </row>
    <row r="759" ht="12.75" customHeight="1">
      <c r="A759" s="54"/>
      <c r="B759" s="54"/>
      <c r="C759" s="54"/>
      <c r="D759" s="54"/>
      <c r="E759" s="54"/>
      <c r="F759" s="54"/>
      <c r="G759" s="54"/>
      <c r="H759" s="54"/>
      <c r="I759" s="54"/>
      <c r="J759" s="54"/>
      <c r="K759" s="54"/>
      <c r="L759" s="54"/>
      <c r="M759" s="55"/>
      <c r="N759" s="55"/>
      <c r="O759" s="54"/>
      <c r="P759" s="57"/>
      <c r="Q759" s="54"/>
      <c r="R759" s="56"/>
      <c r="S759" s="54"/>
      <c r="T759" s="54"/>
      <c r="U759" s="54"/>
    </row>
    <row r="760" ht="12.75" customHeight="1">
      <c r="A760" s="54"/>
      <c r="B760" s="54"/>
      <c r="C760" s="54"/>
      <c r="D760" s="54"/>
      <c r="E760" s="54"/>
      <c r="F760" s="54"/>
      <c r="G760" s="54"/>
      <c r="H760" s="54"/>
      <c r="I760" s="54"/>
      <c r="J760" s="54"/>
      <c r="K760" s="54"/>
      <c r="L760" s="54"/>
      <c r="M760" s="55"/>
      <c r="N760" s="55"/>
      <c r="O760" s="54"/>
      <c r="P760" s="57"/>
      <c r="Q760" s="54"/>
      <c r="R760" s="56"/>
      <c r="S760" s="54"/>
      <c r="T760" s="54"/>
      <c r="U760" s="54"/>
    </row>
    <row r="761" ht="12.75" customHeight="1">
      <c r="A761" s="54"/>
      <c r="B761" s="54"/>
      <c r="C761" s="54"/>
      <c r="D761" s="54"/>
      <c r="E761" s="54"/>
      <c r="F761" s="54"/>
      <c r="G761" s="54"/>
      <c r="H761" s="54"/>
      <c r="I761" s="54"/>
      <c r="J761" s="54"/>
      <c r="K761" s="54"/>
      <c r="L761" s="54"/>
      <c r="M761" s="55"/>
      <c r="N761" s="55"/>
      <c r="O761" s="54"/>
      <c r="P761" s="57"/>
      <c r="Q761" s="54"/>
      <c r="R761" s="56"/>
      <c r="S761" s="54"/>
      <c r="T761" s="54"/>
      <c r="U761" s="54"/>
    </row>
    <row r="762" ht="12.75" customHeight="1">
      <c r="A762" s="54"/>
      <c r="B762" s="54"/>
      <c r="C762" s="54"/>
      <c r="D762" s="54"/>
      <c r="E762" s="54"/>
      <c r="F762" s="54"/>
      <c r="G762" s="54"/>
      <c r="H762" s="54"/>
      <c r="I762" s="54"/>
      <c r="J762" s="54"/>
      <c r="K762" s="54"/>
      <c r="L762" s="54"/>
      <c r="M762" s="55"/>
      <c r="N762" s="55"/>
      <c r="O762" s="54"/>
      <c r="P762" s="57"/>
      <c r="Q762" s="54"/>
      <c r="R762" s="56"/>
      <c r="S762" s="54"/>
      <c r="T762" s="54"/>
      <c r="U762" s="54"/>
    </row>
    <row r="763" ht="12.75" customHeight="1">
      <c r="A763" s="54"/>
      <c r="B763" s="54"/>
      <c r="C763" s="54"/>
      <c r="D763" s="54"/>
      <c r="E763" s="54"/>
      <c r="F763" s="54"/>
      <c r="G763" s="54"/>
      <c r="H763" s="54"/>
      <c r="I763" s="54"/>
      <c r="J763" s="54"/>
      <c r="K763" s="54"/>
      <c r="L763" s="54"/>
      <c r="M763" s="55"/>
      <c r="N763" s="55"/>
      <c r="O763" s="54"/>
      <c r="P763" s="57"/>
      <c r="Q763" s="54"/>
      <c r="R763" s="56"/>
      <c r="S763" s="54"/>
      <c r="T763" s="54"/>
      <c r="U763" s="54"/>
    </row>
    <row r="764" ht="12.75" customHeight="1">
      <c r="A764" s="54"/>
      <c r="B764" s="54"/>
      <c r="C764" s="54"/>
      <c r="D764" s="54"/>
      <c r="E764" s="54"/>
      <c r="F764" s="54"/>
      <c r="G764" s="54"/>
      <c r="H764" s="54"/>
      <c r="I764" s="54"/>
      <c r="J764" s="54"/>
      <c r="K764" s="54"/>
      <c r="L764" s="54"/>
      <c r="M764" s="55"/>
      <c r="N764" s="55"/>
      <c r="O764" s="54"/>
      <c r="P764" s="57"/>
      <c r="Q764" s="54"/>
      <c r="R764" s="56"/>
      <c r="S764" s="54"/>
      <c r="T764" s="54"/>
      <c r="U764" s="54"/>
    </row>
    <row r="765" ht="12.75" customHeight="1">
      <c r="A765" s="54"/>
      <c r="B765" s="54"/>
      <c r="C765" s="54"/>
      <c r="D765" s="54"/>
      <c r="E765" s="54"/>
      <c r="F765" s="54"/>
      <c r="G765" s="54"/>
      <c r="H765" s="54"/>
      <c r="I765" s="54"/>
      <c r="J765" s="54"/>
      <c r="K765" s="54"/>
      <c r="L765" s="54"/>
      <c r="M765" s="55"/>
      <c r="N765" s="55"/>
      <c r="O765" s="54"/>
      <c r="P765" s="57"/>
      <c r="Q765" s="54"/>
      <c r="R765" s="56"/>
      <c r="S765" s="54"/>
      <c r="T765" s="54"/>
      <c r="U765" s="54"/>
    </row>
    <row r="766" ht="12.75" customHeight="1">
      <c r="A766" s="54"/>
      <c r="B766" s="54"/>
      <c r="C766" s="54"/>
      <c r="D766" s="54"/>
      <c r="E766" s="54"/>
      <c r="F766" s="54"/>
      <c r="G766" s="54"/>
      <c r="H766" s="54"/>
      <c r="I766" s="54"/>
      <c r="J766" s="54"/>
      <c r="K766" s="54"/>
      <c r="L766" s="54"/>
      <c r="M766" s="55"/>
      <c r="N766" s="55"/>
      <c r="O766" s="54"/>
      <c r="P766" s="57"/>
      <c r="Q766" s="54"/>
      <c r="R766" s="56"/>
      <c r="S766" s="54"/>
      <c r="T766" s="54"/>
      <c r="U766" s="54"/>
    </row>
    <row r="767" ht="12.75" customHeight="1">
      <c r="A767" s="54"/>
      <c r="B767" s="54"/>
      <c r="C767" s="54"/>
      <c r="D767" s="54"/>
      <c r="E767" s="54"/>
      <c r="F767" s="54"/>
      <c r="G767" s="54"/>
      <c r="H767" s="54"/>
      <c r="I767" s="54"/>
      <c r="J767" s="54"/>
      <c r="K767" s="54"/>
      <c r="L767" s="54"/>
      <c r="M767" s="55"/>
      <c r="N767" s="55"/>
      <c r="O767" s="54"/>
      <c r="P767" s="57"/>
      <c r="Q767" s="54"/>
      <c r="R767" s="56"/>
      <c r="S767" s="54"/>
      <c r="T767" s="54"/>
      <c r="U767" s="54"/>
    </row>
    <row r="768" ht="12.75" customHeight="1">
      <c r="A768" s="54"/>
      <c r="B768" s="54"/>
      <c r="C768" s="54"/>
      <c r="D768" s="54"/>
      <c r="E768" s="54"/>
      <c r="F768" s="54"/>
      <c r="G768" s="54"/>
      <c r="H768" s="54"/>
      <c r="I768" s="54"/>
      <c r="J768" s="54"/>
      <c r="K768" s="54"/>
      <c r="L768" s="54"/>
      <c r="M768" s="55"/>
      <c r="N768" s="55"/>
      <c r="O768" s="54"/>
      <c r="P768" s="57"/>
      <c r="Q768" s="54"/>
      <c r="R768" s="56"/>
      <c r="S768" s="54"/>
      <c r="T768" s="54"/>
      <c r="U768" s="54"/>
    </row>
    <row r="769" ht="12.75" customHeight="1">
      <c r="A769" s="54"/>
      <c r="B769" s="54"/>
      <c r="C769" s="54"/>
      <c r="D769" s="54"/>
      <c r="E769" s="54"/>
      <c r="F769" s="54"/>
      <c r="G769" s="54"/>
      <c r="H769" s="54"/>
      <c r="I769" s="54"/>
      <c r="J769" s="54"/>
      <c r="K769" s="54"/>
      <c r="L769" s="54"/>
      <c r="M769" s="55"/>
      <c r="N769" s="55"/>
      <c r="O769" s="54"/>
      <c r="P769" s="57"/>
      <c r="Q769" s="54"/>
      <c r="R769" s="56"/>
      <c r="S769" s="54"/>
      <c r="T769" s="54"/>
      <c r="U769" s="54"/>
    </row>
    <row r="770" ht="12.75" customHeight="1">
      <c r="A770" s="54"/>
      <c r="B770" s="54"/>
      <c r="C770" s="54"/>
      <c r="D770" s="54"/>
      <c r="E770" s="54"/>
      <c r="F770" s="54"/>
      <c r="G770" s="54"/>
      <c r="H770" s="54"/>
      <c r="I770" s="54"/>
      <c r="J770" s="54"/>
      <c r="K770" s="54"/>
      <c r="L770" s="54"/>
      <c r="M770" s="55"/>
      <c r="N770" s="55"/>
      <c r="O770" s="54"/>
      <c r="P770" s="57"/>
      <c r="Q770" s="54"/>
      <c r="R770" s="56"/>
      <c r="S770" s="54"/>
      <c r="T770" s="54"/>
      <c r="U770" s="54"/>
    </row>
    <row r="771" ht="12.75" customHeight="1">
      <c r="A771" s="54"/>
      <c r="B771" s="54"/>
      <c r="C771" s="54"/>
      <c r="D771" s="54"/>
      <c r="E771" s="54"/>
      <c r="F771" s="54"/>
      <c r="G771" s="54"/>
      <c r="H771" s="54"/>
      <c r="I771" s="54"/>
      <c r="J771" s="54"/>
      <c r="K771" s="54"/>
      <c r="L771" s="54"/>
      <c r="M771" s="55"/>
      <c r="N771" s="55"/>
      <c r="O771" s="54"/>
      <c r="P771" s="57"/>
      <c r="Q771" s="54"/>
      <c r="R771" s="56"/>
      <c r="S771" s="54"/>
      <c r="T771" s="54"/>
      <c r="U771" s="54"/>
    </row>
    <row r="772" ht="12.75" customHeight="1">
      <c r="A772" s="54"/>
      <c r="B772" s="54"/>
      <c r="C772" s="54"/>
      <c r="D772" s="54"/>
      <c r="E772" s="54"/>
      <c r="F772" s="54"/>
      <c r="G772" s="54"/>
      <c r="H772" s="54"/>
      <c r="I772" s="54"/>
      <c r="J772" s="54"/>
      <c r="K772" s="54"/>
      <c r="L772" s="54"/>
      <c r="M772" s="55"/>
      <c r="N772" s="55"/>
      <c r="O772" s="54"/>
      <c r="P772" s="57"/>
      <c r="Q772" s="54"/>
      <c r="R772" s="56"/>
      <c r="S772" s="54"/>
      <c r="T772" s="54"/>
      <c r="U772" s="54"/>
    </row>
    <row r="773" ht="12.75" customHeight="1">
      <c r="A773" s="54"/>
      <c r="B773" s="54"/>
      <c r="C773" s="54"/>
      <c r="D773" s="54"/>
      <c r="E773" s="54"/>
      <c r="F773" s="54"/>
      <c r="G773" s="54"/>
      <c r="H773" s="54"/>
      <c r="I773" s="54"/>
      <c r="J773" s="54"/>
      <c r="K773" s="54"/>
      <c r="L773" s="54"/>
      <c r="M773" s="55"/>
      <c r="N773" s="55"/>
      <c r="O773" s="54"/>
      <c r="P773" s="57"/>
      <c r="Q773" s="54"/>
      <c r="R773" s="56"/>
      <c r="S773" s="54"/>
      <c r="T773" s="54"/>
      <c r="U773" s="54"/>
    </row>
    <row r="774" ht="12.75" customHeight="1">
      <c r="A774" s="54"/>
      <c r="B774" s="54"/>
      <c r="C774" s="54"/>
      <c r="D774" s="54"/>
      <c r="E774" s="54"/>
      <c r="F774" s="54"/>
      <c r="G774" s="54"/>
      <c r="H774" s="54"/>
      <c r="I774" s="54"/>
      <c r="J774" s="54"/>
      <c r="K774" s="54"/>
      <c r="L774" s="54"/>
      <c r="M774" s="55"/>
      <c r="N774" s="55"/>
      <c r="O774" s="54"/>
      <c r="P774" s="57"/>
      <c r="Q774" s="54"/>
      <c r="R774" s="56"/>
      <c r="S774" s="54"/>
      <c r="T774" s="54"/>
      <c r="U774" s="54"/>
    </row>
    <row r="775" ht="12.75" customHeight="1">
      <c r="A775" s="54"/>
      <c r="B775" s="54"/>
      <c r="C775" s="54"/>
      <c r="D775" s="54"/>
      <c r="E775" s="54"/>
      <c r="F775" s="54"/>
      <c r="G775" s="54"/>
      <c r="H775" s="54"/>
      <c r="I775" s="54"/>
      <c r="J775" s="54"/>
      <c r="K775" s="54"/>
      <c r="L775" s="54"/>
      <c r="M775" s="55"/>
      <c r="N775" s="55"/>
      <c r="O775" s="54"/>
      <c r="P775" s="57"/>
      <c r="Q775" s="54"/>
      <c r="R775" s="56"/>
      <c r="S775" s="54"/>
      <c r="T775" s="54"/>
      <c r="U775" s="54"/>
    </row>
    <row r="776" ht="12.75" customHeight="1">
      <c r="A776" s="54"/>
      <c r="B776" s="54"/>
      <c r="C776" s="54"/>
      <c r="D776" s="54"/>
      <c r="E776" s="54"/>
      <c r="F776" s="54"/>
      <c r="G776" s="54"/>
      <c r="H776" s="54"/>
      <c r="I776" s="54"/>
      <c r="J776" s="54"/>
      <c r="K776" s="54"/>
      <c r="L776" s="54"/>
      <c r="M776" s="55"/>
      <c r="N776" s="55"/>
      <c r="O776" s="54"/>
      <c r="P776" s="57"/>
      <c r="Q776" s="54"/>
      <c r="R776" s="56"/>
      <c r="S776" s="54"/>
      <c r="T776" s="54"/>
      <c r="U776" s="54"/>
    </row>
    <row r="777" ht="12.75" customHeight="1">
      <c r="A777" s="54"/>
      <c r="B777" s="54"/>
      <c r="C777" s="54"/>
      <c r="D777" s="54"/>
      <c r="E777" s="54"/>
      <c r="F777" s="54"/>
      <c r="G777" s="54"/>
      <c r="H777" s="54"/>
      <c r="I777" s="54"/>
      <c r="J777" s="54"/>
      <c r="K777" s="54"/>
      <c r="L777" s="54"/>
      <c r="M777" s="55"/>
      <c r="N777" s="55"/>
      <c r="O777" s="54"/>
      <c r="P777" s="57"/>
      <c r="Q777" s="54"/>
      <c r="R777" s="56"/>
      <c r="S777" s="54"/>
      <c r="T777" s="54"/>
      <c r="U777" s="54"/>
    </row>
    <row r="778" ht="12.75" customHeight="1">
      <c r="A778" s="54"/>
      <c r="B778" s="54"/>
      <c r="C778" s="54"/>
      <c r="D778" s="54"/>
      <c r="E778" s="54"/>
      <c r="F778" s="54"/>
      <c r="G778" s="54"/>
      <c r="H778" s="54"/>
      <c r="I778" s="54"/>
      <c r="J778" s="54"/>
      <c r="K778" s="54"/>
      <c r="L778" s="54"/>
      <c r="M778" s="55"/>
      <c r="N778" s="55"/>
      <c r="O778" s="54"/>
      <c r="P778" s="57"/>
      <c r="Q778" s="54"/>
      <c r="R778" s="56"/>
      <c r="S778" s="54"/>
      <c r="T778" s="54"/>
      <c r="U778" s="54"/>
    </row>
    <row r="779" ht="12.75" customHeight="1">
      <c r="A779" s="54"/>
      <c r="B779" s="54"/>
      <c r="C779" s="54"/>
      <c r="D779" s="54"/>
      <c r="E779" s="54"/>
      <c r="F779" s="54"/>
      <c r="G779" s="54"/>
      <c r="H779" s="54"/>
      <c r="I779" s="54"/>
      <c r="J779" s="54"/>
      <c r="K779" s="54"/>
      <c r="L779" s="54"/>
      <c r="M779" s="55"/>
      <c r="N779" s="55"/>
      <c r="O779" s="54"/>
      <c r="P779" s="57"/>
      <c r="Q779" s="54"/>
      <c r="R779" s="56"/>
      <c r="S779" s="54"/>
      <c r="T779" s="54"/>
      <c r="U779" s="54"/>
    </row>
    <row r="780" ht="12.75" customHeight="1">
      <c r="A780" s="54"/>
      <c r="B780" s="54"/>
      <c r="C780" s="54"/>
      <c r="D780" s="54"/>
      <c r="E780" s="54"/>
      <c r="F780" s="54"/>
      <c r="G780" s="54"/>
      <c r="H780" s="54"/>
      <c r="I780" s="54"/>
      <c r="J780" s="54"/>
      <c r="K780" s="54"/>
      <c r="L780" s="54"/>
      <c r="M780" s="55"/>
      <c r="N780" s="55"/>
      <c r="O780" s="54"/>
      <c r="P780" s="57"/>
      <c r="Q780" s="54"/>
      <c r="R780" s="56"/>
      <c r="S780" s="54"/>
      <c r="T780" s="54"/>
      <c r="U780" s="54"/>
    </row>
    <row r="781" ht="12.75" customHeight="1">
      <c r="A781" s="54"/>
      <c r="B781" s="54"/>
      <c r="C781" s="54"/>
      <c r="D781" s="54"/>
      <c r="E781" s="54"/>
      <c r="F781" s="54"/>
      <c r="G781" s="54"/>
      <c r="H781" s="54"/>
      <c r="I781" s="54"/>
      <c r="J781" s="54"/>
      <c r="K781" s="54"/>
      <c r="L781" s="54"/>
      <c r="M781" s="55"/>
      <c r="N781" s="55"/>
      <c r="O781" s="54"/>
      <c r="P781" s="57"/>
      <c r="Q781" s="54"/>
      <c r="R781" s="56"/>
      <c r="S781" s="54"/>
      <c r="T781" s="54"/>
      <c r="U781" s="54"/>
    </row>
    <row r="782" ht="12.75" customHeight="1">
      <c r="A782" s="54"/>
      <c r="B782" s="54"/>
      <c r="C782" s="54"/>
      <c r="D782" s="54"/>
      <c r="E782" s="54"/>
      <c r="F782" s="54"/>
      <c r="G782" s="54"/>
      <c r="H782" s="54"/>
      <c r="I782" s="54"/>
      <c r="J782" s="54"/>
      <c r="K782" s="54"/>
      <c r="L782" s="54"/>
      <c r="M782" s="55"/>
      <c r="N782" s="55"/>
      <c r="O782" s="54"/>
      <c r="P782" s="57"/>
      <c r="Q782" s="54"/>
      <c r="R782" s="56"/>
      <c r="S782" s="54"/>
      <c r="T782" s="54"/>
      <c r="U782" s="54"/>
    </row>
    <row r="783" ht="12.75" customHeight="1">
      <c r="A783" s="54"/>
      <c r="B783" s="54"/>
      <c r="C783" s="54"/>
      <c r="D783" s="54"/>
      <c r="E783" s="54"/>
      <c r="F783" s="54"/>
      <c r="G783" s="54"/>
      <c r="H783" s="54"/>
      <c r="I783" s="54"/>
      <c r="J783" s="54"/>
      <c r="K783" s="54"/>
      <c r="L783" s="54"/>
      <c r="M783" s="55"/>
      <c r="N783" s="55"/>
      <c r="O783" s="54"/>
      <c r="P783" s="57"/>
      <c r="Q783" s="54"/>
      <c r="R783" s="56"/>
      <c r="S783" s="54"/>
      <c r="T783" s="54"/>
      <c r="U783" s="54"/>
    </row>
    <row r="784" ht="12.75" customHeight="1">
      <c r="A784" s="54"/>
      <c r="B784" s="54"/>
      <c r="C784" s="54"/>
      <c r="D784" s="54"/>
      <c r="E784" s="54"/>
      <c r="F784" s="54"/>
      <c r="G784" s="54"/>
      <c r="H784" s="54"/>
      <c r="I784" s="54"/>
      <c r="J784" s="54"/>
      <c r="K784" s="54"/>
      <c r="L784" s="54"/>
      <c r="M784" s="55"/>
      <c r="N784" s="55"/>
      <c r="O784" s="54"/>
      <c r="P784" s="57"/>
      <c r="Q784" s="54"/>
      <c r="R784" s="56"/>
      <c r="S784" s="54"/>
      <c r="T784" s="54"/>
      <c r="U784" s="54"/>
    </row>
    <row r="785" ht="12.75" customHeight="1">
      <c r="A785" s="54"/>
      <c r="B785" s="54"/>
      <c r="C785" s="54"/>
      <c r="D785" s="54"/>
      <c r="E785" s="54"/>
      <c r="F785" s="54"/>
      <c r="G785" s="54"/>
      <c r="H785" s="54"/>
      <c r="I785" s="54"/>
      <c r="J785" s="54"/>
      <c r="K785" s="54"/>
      <c r="L785" s="54"/>
      <c r="M785" s="55"/>
      <c r="N785" s="55"/>
      <c r="O785" s="54"/>
      <c r="P785" s="57"/>
      <c r="Q785" s="54"/>
      <c r="R785" s="56"/>
      <c r="S785" s="54"/>
      <c r="T785" s="54"/>
      <c r="U785" s="54"/>
    </row>
    <row r="786" ht="12.75" customHeight="1">
      <c r="A786" s="54"/>
      <c r="B786" s="54"/>
      <c r="C786" s="54"/>
      <c r="D786" s="54"/>
      <c r="E786" s="54"/>
      <c r="F786" s="54"/>
      <c r="G786" s="54"/>
      <c r="H786" s="54"/>
      <c r="I786" s="54"/>
      <c r="J786" s="54"/>
      <c r="K786" s="54"/>
      <c r="L786" s="54"/>
      <c r="M786" s="55"/>
      <c r="N786" s="55"/>
      <c r="O786" s="54"/>
      <c r="P786" s="57"/>
      <c r="Q786" s="54"/>
      <c r="R786" s="56"/>
      <c r="S786" s="54"/>
      <c r="T786" s="54"/>
      <c r="U786" s="54"/>
    </row>
    <row r="787" ht="12.75" customHeight="1">
      <c r="A787" s="54"/>
      <c r="B787" s="54"/>
      <c r="C787" s="54"/>
      <c r="D787" s="54"/>
      <c r="E787" s="54"/>
      <c r="F787" s="54"/>
      <c r="G787" s="54"/>
      <c r="H787" s="54"/>
      <c r="I787" s="54"/>
      <c r="J787" s="54"/>
      <c r="K787" s="54"/>
      <c r="L787" s="54"/>
      <c r="M787" s="55"/>
      <c r="N787" s="55"/>
      <c r="O787" s="54"/>
      <c r="P787" s="57"/>
      <c r="Q787" s="54"/>
      <c r="R787" s="56"/>
      <c r="S787" s="54"/>
      <c r="T787" s="54"/>
      <c r="U787" s="54"/>
    </row>
    <row r="788" ht="12.75" customHeight="1">
      <c r="A788" s="54"/>
      <c r="B788" s="54"/>
      <c r="C788" s="54"/>
      <c r="D788" s="54"/>
      <c r="E788" s="54"/>
      <c r="F788" s="54"/>
      <c r="G788" s="54"/>
      <c r="H788" s="54"/>
      <c r="I788" s="54"/>
      <c r="J788" s="54"/>
      <c r="K788" s="54"/>
      <c r="L788" s="54"/>
      <c r="M788" s="55"/>
      <c r="N788" s="55"/>
      <c r="O788" s="54"/>
      <c r="P788" s="57"/>
      <c r="Q788" s="54"/>
      <c r="R788" s="56"/>
      <c r="S788" s="54"/>
      <c r="T788" s="54"/>
      <c r="U788" s="54"/>
    </row>
    <row r="789" ht="12.75" customHeight="1">
      <c r="A789" s="54"/>
      <c r="B789" s="54"/>
      <c r="C789" s="54"/>
      <c r="D789" s="54"/>
      <c r="E789" s="54"/>
      <c r="F789" s="54"/>
      <c r="G789" s="54"/>
      <c r="H789" s="54"/>
      <c r="I789" s="54"/>
      <c r="J789" s="54"/>
      <c r="K789" s="54"/>
      <c r="L789" s="54"/>
      <c r="M789" s="55"/>
      <c r="N789" s="55"/>
      <c r="O789" s="54"/>
      <c r="P789" s="57"/>
      <c r="Q789" s="54"/>
      <c r="R789" s="56"/>
      <c r="S789" s="54"/>
      <c r="T789" s="54"/>
      <c r="U789" s="54"/>
    </row>
    <row r="790" ht="12.75" customHeight="1">
      <c r="A790" s="54"/>
      <c r="B790" s="54"/>
      <c r="C790" s="54"/>
      <c r="D790" s="54"/>
      <c r="E790" s="54"/>
      <c r="F790" s="54"/>
      <c r="G790" s="54"/>
      <c r="H790" s="54"/>
      <c r="I790" s="54"/>
      <c r="J790" s="54"/>
      <c r="K790" s="54"/>
      <c r="L790" s="54"/>
      <c r="M790" s="55"/>
      <c r="N790" s="55"/>
      <c r="O790" s="54"/>
      <c r="P790" s="57"/>
      <c r="Q790" s="54"/>
      <c r="R790" s="56"/>
      <c r="S790" s="54"/>
      <c r="T790" s="54"/>
      <c r="U790" s="54"/>
    </row>
    <row r="791" ht="12.75" customHeight="1">
      <c r="A791" s="54"/>
      <c r="B791" s="54"/>
      <c r="C791" s="54"/>
      <c r="D791" s="54"/>
      <c r="E791" s="54"/>
      <c r="F791" s="54"/>
      <c r="G791" s="54"/>
      <c r="H791" s="54"/>
      <c r="I791" s="54"/>
      <c r="J791" s="54"/>
      <c r="K791" s="54"/>
      <c r="L791" s="54"/>
      <c r="M791" s="55"/>
      <c r="N791" s="55"/>
      <c r="O791" s="54"/>
      <c r="P791" s="57"/>
      <c r="Q791" s="54"/>
      <c r="R791" s="56"/>
      <c r="S791" s="54"/>
      <c r="T791" s="54"/>
      <c r="U791" s="54"/>
    </row>
    <row r="792" ht="12.75" customHeight="1">
      <c r="A792" s="54"/>
      <c r="B792" s="54"/>
      <c r="C792" s="54"/>
      <c r="D792" s="54"/>
      <c r="E792" s="54"/>
      <c r="F792" s="54"/>
      <c r="G792" s="54"/>
      <c r="H792" s="54"/>
      <c r="I792" s="54"/>
      <c r="J792" s="54"/>
      <c r="K792" s="54"/>
      <c r="L792" s="54"/>
      <c r="M792" s="55"/>
      <c r="N792" s="55"/>
      <c r="O792" s="54"/>
      <c r="P792" s="57"/>
      <c r="Q792" s="54"/>
      <c r="R792" s="56"/>
      <c r="S792" s="54"/>
      <c r="T792" s="54"/>
      <c r="U792" s="54"/>
    </row>
    <row r="793" ht="12.75" customHeight="1">
      <c r="A793" s="54"/>
      <c r="B793" s="54"/>
      <c r="C793" s="54"/>
      <c r="D793" s="54"/>
      <c r="E793" s="54"/>
      <c r="F793" s="54"/>
      <c r="G793" s="54"/>
      <c r="H793" s="54"/>
      <c r="I793" s="54"/>
      <c r="J793" s="54"/>
      <c r="K793" s="54"/>
      <c r="L793" s="54"/>
      <c r="M793" s="55"/>
      <c r="N793" s="55"/>
      <c r="O793" s="54"/>
      <c r="P793" s="57"/>
      <c r="Q793" s="54"/>
      <c r="R793" s="56"/>
      <c r="S793" s="54"/>
      <c r="T793" s="54"/>
      <c r="U793" s="54"/>
    </row>
    <row r="794" ht="12.75" customHeight="1">
      <c r="A794" s="54"/>
      <c r="B794" s="54"/>
      <c r="C794" s="54"/>
      <c r="D794" s="54"/>
      <c r="E794" s="54"/>
      <c r="F794" s="54"/>
      <c r="G794" s="54"/>
      <c r="H794" s="54"/>
      <c r="I794" s="54"/>
      <c r="J794" s="54"/>
      <c r="K794" s="54"/>
      <c r="L794" s="54"/>
      <c r="M794" s="55"/>
      <c r="N794" s="55"/>
      <c r="O794" s="54"/>
      <c r="P794" s="57"/>
      <c r="Q794" s="54"/>
      <c r="R794" s="56"/>
      <c r="S794" s="54"/>
      <c r="T794" s="54"/>
      <c r="U794" s="54"/>
    </row>
    <row r="795" ht="12.75" customHeight="1">
      <c r="A795" s="54"/>
      <c r="B795" s="54"/>
      <c r="C795" s="54"/>
      <c r="D795" s="54"/>
      <c r="E795" s="54"/>
      <c r="F795" s="54"/>
      <c r="G795" s="54"/>
      <c r="H795" s="54"/>
      <c r="I795" s="54"/>
      <c r="J795" s="54"/>
      <c r="K795" s="54"/>
      <c r="L795" s="54"/>
      <c r="M795" s="55"/>
      <c r="N795" s="55"/>
      <c r="O795" s="54"/>
      <c r="P795" s="57"/>
      <c r="Q795" s="54"/>
      <c r="R795" s="56"/>
      <c r="S795" s="54"/>
      <c r="T795" s="54"/>
      <c r="U795" s="54"/>
    </row>
    <row r="796" ht="12.75" customHeight="1">
      <c r="A796" s="54"/>
      <c r="B796" s="54"/>
      <c r="C796" s="54"/>
      <c r="D796" s="54"/>
      <c r="E796" s="54"/>
      <c r="F796" s="54"/>
      <c r="G796" s="54"/>
      <c r="H796" s="54"/>
      <c r="I796" s="54"/>
      <c r="J796" s="54"/>
      <c r="K796" s="54"/>
      <c r="L796" s="54"/>
      <c r="M796" s="55"/>
      <c r="N796" s="55"/>
      <c r="O796" s="54"/>
      <c r="P796" s="57"/>
      <c r="Q796" s="54"/>
      <c r="R796" s="56"/>
      <c r="S796" s="54"/>
      <c r="T796" s="54"/>
      <c r="U796" s="54"/>
    </row>
    <row r="797" ht="12.75" customHeight="1">
      <c r="A797" s="54"/>
      <c r="B797" s="54"/>
      <c r="C797" s="54"/>
      <c r="D797" s="54"/>
      <c r="E797" s="54"/>
      <c r="F797" s="54"/>
      <c r="G797" s="54"/>
      <c r="H797" s="54"/>
      <c r="I797" s="54"/>
      <c r="J797" s="54"/>
      <c r="K797" s="54"/>
      <c r="L797" s="54"/>
      <c r="M797" s="55"/>
      <c r="N797" s="55"/>
      <c r="O797" s="54"/>
      <c r="P797" s="57"/>
      <c r="Q797" s="54"/>
      <c r="R797" s="56"/>
      <c r="S797" s="54"/>
      <c r="T797" s="54"/>
      <c r="U797" s="54"/>
    </row>
    <row r="798" ht="12.75" customHeight="1">
      <c r="A798" s="54"/>
      <c r="B798" s="54"/>
      <c r="C798" s="54"/>
      <c r="D798" s="54"/>
      <c r="E798" s="54"/>
      <c r="F798" s="54"/>
      <c r="G798" s="54"/>
      <c r="H798" s="54"/>
      <c r="I798" s="54"/>
      <c r="J798" s="54"/>
      <c r="K798" s="54"/>
      <c r="L798" s="54"/>
      <c r="M798" s="55"/>
      <c r="N798" s="55"/>
      <c r="O798" s="54"/>
      <c r="P798" s="57"/>
      <c r="Q798" s="54"/>
      <c r="R798" s="56"/>
      <c r="S798" s="54"/>
      <c r="T798" s="54"/>
      <c r="U798" s="54"/>
    </row>
    <row r="799" ht="12.75" customHeight="1">
      <c r="A799" s="54"/>
      <c r="B799" s="54"/>
      <c r="C799" s="54"/>
      <c r="D799" s="54"/>
      <c r="E799" s="54"/>
      <c r="F799" s="54"/>
      <c r="G799" s="54"/>
      <c r="H799" s="54"/>
      <c r="I799" s="54"/>
      <c r="J799" s="54"/>
      <c r="K799" s="54"/>
      <c r="L799" s="54"/>
      <c r="M799" s="55"/>
      <c r="N799" s="55"/>
      <c r="O799" s="54"/>
      <c r="P799" s="57"/>
      <c r="Q799" s="54"/>
      <c r="R799" s="56"/>
      <c r="S799" s="54"/>
      <c r="T799" s="54"/>
      <c r="U799" s="54"/>
    </row>
    <row r="800" ht="12.75" customHeight="1">
      <c r="A800" s="54"/>
      <c r="B800" s="54"/>
      <c r="C800" s="54"/>
      <c r="D800" s="54"/>
      <c r="E800" s="54"/>
      <c r="F800" s="54"/>
      <c r="G800" s="54"/>
      <c r="H800" s="54"/>
      <c r="I800" s="54"/>
      <c r="J800" s="54"/>
      <c r="K800" s="54"/>
      <c r="L800" s="54"/>
      <c r="M800" s="55"/>
      <c r="N800" s="55"/>
      <c r="O800" s="54"/>
      <c r="P800" s="57"/>
      <c r="Q800" s="54"/>
      <c r="R800" s="56"/>
      <c r="S800" s="54"/>
      <c r="T800" s="54"/>
      <c r="U800" s="54"/>
    </row>
    <row r="801" ht="12.75" customHeight="1">
      <c r="A801" s="54"/>
      <c r="B801" s="54"/>
      <c r="C801" s="54"/>
      <c r="D801" s="54"/>
      <c r="E801" s="54"/>
      <c r="F801" s="54"/>
      <c r="G801" s="54"/>
      <c r="H801" s="54"/>
      <c r="I801" s="54"/>
      <c r="J801" s="54"/>
      <c r="K801" s="54"/>
      <c r="L801" s="54"/>
      <c r="M801" s="55"/>
      <c r="N801" s="55"/>
      <c r="O801" s="54"/>
      <c r="P801" s="57"/>
      <c r="Q801" s="54"/>
      <c r="R801" s="56"/>
      <c r="S801" s="54"/>
      <c r="T801" s="54"/>
      <c r="U801" s="54"/>
    </row>
    <row r="802" ht="12.75" customHeight="1">
      <c r="A802" s="54"/>
      <c r="B802" s="54"/>
      <c r="C802" s="54"/>
      <c r="D802" s="54"/>
      <c r="E802" s="54"/>
      <c r="F802" s="54"/>
      <c r="G802" s="54"/>
      <c r="H802" s="54"/>
      <c r="I802" s="54"/>
      <c r="J802" s="54"/>
      <c r="K802" s="54"/>
      <c r="L802" s="54"/>
      <c r="M802" s="55"/>
      <c r="N802" s="55"/>
      <c r="O802" s="54"/>
      <c r="P802" s="57"/>
      <c r="Q802" s="54"/>
      <c r="R802" s="56"/>
      <c r="S802" s="54"/>
      <c r="T802" s="54"/>
      <c r="U802" s="54"/>
    </row>
    <row r="803" ht="12.75" customHeight="1">
      <c r="A803" s="54"/>
      <c r="B803" s="54"/>
      <c r="C803" s="54"/>
      <c r="D803" s="54"/>
      <c r="E803" s="54"/>
      <c r="F803" s="54"/>
      <c r="G803" s="54"/>
      <c r="H803" s="54"/>
      <c r="I803" s="54"/>
      <c r="J803" s="54"/>
      <c r="K803" s="54"/>
      <c r="L803" s="54"/>
      <c r="M803" s="55"/>
      <c r="N803" s="55"/>
      <c r="O803" s="54"/>
      <c r="P803" s="57"/>
      <c r="Q803" s="54"/>
      <c r="R803" s="56"/>
      <c r="S803" s="54"/>
      <c r="T803" s="54"/>
      <c r="U803" s="54"/>
    </row>
    <row r="804" ht="12.75" customHeight="1">
      <c r="A804" s="54"/>
      <c r="B804" s="54"/>
      <c r="C804" s="54"/>
      <c r="D804" s="54"/>
      <c r="E804" s="54"/>
      <c r="F804" s="54"/>
      <c r="G804" s="54"/>
      <c r="H804" s="54"/>
      <c r="I804" s="54"/>
      <c r="J804" s="54"/>
      <c r="K804" s="54"/>
      <c r="L804" s="54"/>
      <c r="M804" s="55"/>
      <c r="N804" s="55"/>
      <c r="O804" s="54"/>
      <c r="P804" s="57"/>
      <c r="Q804" s="54"/>
      <c r="R804" s="56"/>
      <c r="S804" s="54"/>
      <c r="T804" s="54"/>
      <c r="U804" s="54"/>
    </row>
    <row r="805" ht="12.75" customHeight="1">
      <c r="A805" s="54"/>
      <c r="B805" s="54"/>
      <c r="C805" s="54"/>
      <c r="D805" s="54"/>
      <c r="E805" s="54"/>
      <c r="F805" s="54"/>
      <c r="G805" s="54"/>
      <c r="H805" s="54"/>
      <c r="I805" s="54"/>
      <c r="J805" s="54"/>
      <c r="K805" s="54"/>
      <c r="L805" s="54"/>
      <c r="M805" s="55"/>
      <c r="N805" s="55"/>
      <c r="O805" s="54"/>
      <c r="P805" s="57"/>
      <c r="Q805" s="54"/>
      <c r="R805" s="56"/>
      <c r="S805" s="54"/>
      <c r="T805" s="54"/>
      <c r="U805" s="54"/>
    </row>
    <row r="806" ht="12.75" customHeight="1">
      <c r="A806" s="54"/>
      <c r="B806" s="54"/>
      <c r="C806" s="54"/>
      <c r="D806" s="54"/>
      <c r="E806" s="54"/>
      <c r="F806" s="54"/>
      <c r="G806" s="54"/>
      <c r="H806" s="54"/>
      <c r="I806" s="54"/>
      <c r="J806" s="54"/>
      <c r="K806" s="54"/>
      <c r="L806" s="54"/>
      <c r="M806" s="55"/>
      <c r="N806" s="55"/>
      <c r="O806" s="54"/>
      <c r="P806" s="57"/>
      <c r="Q806" s="54"/>
      <c r="R806" s="56"/>
      <c r="S806" s="54"/>
      <c r="T806" s="54"/>
      <c r="U806" s="54"/>
    </row>
    <row r="807" ht="12.75" customHeight="1">
      <c r="A807" s="54"/>
      <c r="B807" s="54"/>
      <c r="C807" s="54"/>
      <c r="D807" s="54"/>
      <c r="E807" s="54"/>
      <c r="F807" s="54"/>
      <c r="G807" s="54"/>
      <c r="H807" s="54"/>
      <c r="I807" s="54"/>
      <c r="J807" s="54"/>
      <c r="K807" s="54"/>
      <c r="L807" s="54"/>
      <c r="M807" s="55"/>
      <c r="N807" s="55"/>
      <c r="O807" s="54"/>
      <c r="P807" s="57"/>
      <c r="Q807" s="54"/>
      <c r="R807" s="56"/>
      <c r="S807" s="54"/>
      <c r="T807" s="54"/>
      <c r="U807" s="54"/>
    </row>
    <row r="808" ht="12.75" customHeight="1">
      <c r="A808" s="54"/>
      <c r="B808" s="54"/>
      <c r="C808" s="54"/>
      <c r="D808" s="54"/>
      <c r="E808" s="54"/>
      <c r="F808" s="54"/>
      <c r="G808" s="54"/>
      <c r="H808" s="54"/>
      <c r="I808" s="54"/>
      <c r="J808" s="54"/>
      <c r="K808" s="54"/>
      <c r="L808" s="54"/>
      <c r="M808" s="55"/>
      <c r="N808" s="55"/>
      <c r="O808" s="54"/>
      <c r="P808" s="57"/>
      <c r="Q808" s="54"/>
      <c r="R808" s="56"/>
      <c r="S808" s="54"/>
      <c r="T808" s="54"/>
      <c r="U808" s="54"/>
    </row>
    <row r="809" ht="12.75" customHeight="1">
      <c r="A809" s="54"/>
      <c r="B809" s="54"/>
      <c r="C809" s="54"/>
      <c r="D809" s="54"/>
      <c r="E809" s="54"/>
      <c r="F809" s="54"/>
      <c r="G809" s="54"/>
      <c r="H809" s="54"/>
      <c r="I809" s="54"/>
      <c r="J809" s="54"/>
      <c r="K809" s="54"/>
      <c r="L809" s="54"/>
      <c r="M809" s="55"/>
      <c r="N809" s="55"/>
      <c r="O809" s="54"/>
      <c r="P809" s="57"/>
      <c r="Q809" s="54"/>
      <c r="R809" s="56"/>
      <c r="S809" s="54"/>
      <c r="T809" s="54"/>
      <c r="U809" s="54"/>
    </row>
    <row r="810" ht="12.75" customHeight="1">
      <c r="A810" s="54"/>
      <c r="B810" s="54"/>
      <c r="C810" s="54"/>
      <c r="D810" s="54"/>
      <c r="E810" s="54"/>
      <c r="F810" s="54"/>
      <c r="G810" s="54"/>
      <c r="H810" s="54"/>
      <c r="I810" s="54"/>
      <c r="J810" s="54"/>
      <c r="K810" s="54"/>
      <c r="L810" s="54"/>
      <c r="M810" s="55"/>
      <c r="N810" s="55"/>
      <c r="O810" s="54"/>
      <c r="P810" s="57"/>
      <c r="Q810" s="54"/>
      <c r="R810" s="56"/>
      <c r="S810" s="54"/>
      <c r="T810" s="54"/>
      <c r="U810" s="54"/>
    </row>
    <row r="811" ht="12.75" customHeight="1">
      <c r="A811" s="54"/>
      <c r="B811" s="54"/>
      <c r="C811" s="54"/>
      <c r="D811" s="54"/>
      <c r="E811" s="54"/>
      <c r="F811" s="54"/>
      <c r="G811" s="54"/>
      <c r="H811" s="54"/>
      <c r="I811" s="54"/>
      <c r="J811" s="54"/>
      <c r="K811" s="54"/>
      <c r="L811" s="54"/>
      <c r="M811" s="55"/>
      <c r="N811" s="55"/>
      <c r="O811" s="54"/>
      <c r="P811" s="57"/>
      <c r="Q811" s="54"/>
      <c r="R811" s="56"/>
      <c r="S811" s="54"/>
      <c r="T811" s="54"/>
      <c r="U811" s="54"/>
    </row>
    <row r="812" ht="12.75" customHeight="1">
      <c r="A812" s="54"/>
      <c r="B812" s="54"/>
      <c r="C812" s="54"/>
      <c r="D812" s="54"/>
      <c r="E812" s="54"/>
      <c r="F812" s="54"/>
      <c r="G812" s="54"/>
      <c r="H812" s="54"/>
      <c r="I812" s="54"/>
      <c r="J812" s="54"/>
      <c r="K812" s="54"/>
      <c r="L812" s="54"/>
      <c r="M812" s="55"/>
      <c r="N812" s="55"/>
      <c r="O812" s="54"/>
      <c r="P812" s="57"/>
      <c r="Q812" s="54"/>
      <c r="R812" s="56"/>
      <c r="S812" s="54"/>
      <c r="T812" s="54"/>
      <c r="U812" s="54"/>
    </row>
    <row r="813" ht="12.75" customHeight="1">
      <c r="A813" s="54"/>
      <c r="B813" s="54"/>
      <c r="C813" s="54"/>
      <c r="D813" s="54"/>
      <c r="E813" s="54"/>
      <c r="F813" s="54"/>
      <c r="G813" s="54"/>
      <c r="H813" s="54"/>
      <c r="I813" s="54"/>
      <c r="J813" s="54"/>
      <c r="K813" s="54"/>
      <c r="L813" s="54"/>
      <c r="M813" s="55"/>
      <c r="N813" s="55"/>
      <c r="O813" s="54"/>
      <c r="P813" s="57"/>
      <c r="Q813" s="54"/>
      <c r="R813" s="56"/>
      <c r="S813" s="54"/>
      <c r="T813" s="54"/>
      <c r="U813" s="54"/>
    </row>
    <row r="814" ht="12.75" customHeight="1">
      <c r="A814" s="54"/>
      <c r="B814" s="54"/>
      <c r="C814" s="54"/>
      <c r="D814" s="54"/>
      <c r="E814" s="54"/>
      <c r="F814" s="54"/>
      <c r="G814" s="54"/>
      <c r="H814" s="54"/>
      <c r="I814" s="54"/>
      <c r="J814" s="54"/>
      <c r="K814" s="54"/>
      <c r="L814" s="54"/>
      <c r="M814" s="55"/>
      <c r="N814" s="55"/>
      <c r="O814" s="54"/>
      <c r="P814" s="57"/>
      <c r="Q814" s="54"/>
      <c r="R814" s="56"/>
      <c r="S814" s="54"/>
      <c r="T814" s="54"/>
      <c r="U814" s="54"/>
    </row>
    <row r="815" ht="12.75" customHeight="1">
      <c r="A815" s="54"/>
      <c r="B815" s="54"/>
      <c r="C815" s="54"/>
      <c r="D815" s="54"/>
      <c r="E815" s="54"/>
      <c r="F815" s="54"/>
      <c r="G815" s="54"/>
      <c r="H815" s="54"/>
      <c r="I815" s="54"/>
      <c r="J815" s="54"/>
      <c r="K815" s="54"/>
      <c r="L815" s="54"/>
      <c r="M815" s="55"/>
      <c r="N815" s="55"/>
      <c r="O815" s="54"/>
      <c r="P815" s="57"/>
      <c r="Q815" s="54"/>
      <c r="R815" s="56"/>
      <c r="S815" s="54"/>
      <c r="T815" s="54"/>
      <c r="U815" s="54"/>
    </row>
    <row r="816" ht="12.75" customHeight="1">
      <c r="A816" s="54"/>
      <c r="B816" s="54"/>
      <c r="C816" s="54"/>
      <c r="D816" s="54"/>
      <c r="E816" s="54"/>
      <c r="F816" s="54"/>
      <c r="G816" s="54"/>
      <c r="H816" s="54"/>
      <c r="I816" s="54"/>
      <c r="J816" s="54"/>
      <c r="K816" s="54"/>
      <c r="L816" s="54"/>
      <c r="M816" s="55"/>
      <c r="N816" s="55"/>
      <c r="O816" s="54"/>
      <c r="P816" s="57"/>
      <c r="Q816" s="54"/>
      <c r="R816" s="56"/>
      <c r="S816" s="54"/>
      <c r="T816" s="54"/>
      <c r="U816" s="54"/>
    </row>
    <row r="817" ht="12.75" customHeight="1">
      <c r="A817" s="54"/>
      <c r="B817" s="54"/>
      <c r="C817" s="54"/>
      <c r="D817" s="54"/>
      <c r="E817" s="54"/>
      <c r="F817" s="54"/>
      <c r="G817" s="54"/>
      <c r="H817" s="54"/>
      <c r="I817" s="54"/>
      <c r="J817" s="54"/>
      <c r="K817" s="54"/>
      <c r="L817" s="54"/>
      <c r="M817" s="55"/>
      <c r="N817" s="55"/>
      <c r="O817" s="54"/>
      <c r="P817" s="57"/>
      <c r="Q817" s="54"/>
      <c r="R817" s="56"/>
      <c r="S817" s="54"/>
      <c r="T817" s="54"/>
      <c r="U817" s="54"/>
    </row>
    <row r="818" ht="12.75" customHeight="1">
      <c r="A818" s="54"/>
      <c r="B818" s="54"/>
      <c r="C818" s="54"/>
      <c r="D818" s="54"/>
      <c r="E818" s="54"/>
      <c r="F818" s="54"/>
      <c r="G818" s="54"/>
      <c r="H818" s="54"/>
      <c r="I818" s="54"/>
      <c r="J818" s="54"/>
      <c r="K818" s="54"/>
      <c r="L818" s="54"/>
      <c r="M818" s="55"/>
      <c r="N818" s="55"/>
      <c r="O818" s="54"/>
      <c r="P818" s="57"/>
      <c r="Q818" s="54"/>
      <c r="R818" s="56"/>
      <c r="S818" s="54"/>
      <c r="T818" s="54"/>
      <c r="U818" s="54"/>
    </row>
    <row r="819" ht="12.75" customHeight="1">
      <c r="A819" s="54"/>
      <c r="B819" s="54"/>
      <c r="C819" s="54"/>
      <c r="D819" s="54"/>
      <c r="E819" s="54"/>
      <c r="F819" s="54"/>
      <c r="G819" s="54"/>
      <c r="H819" s="54"/>
      <c r="I819" s="54"/>
      <c r="J819" s="54"/>
      <c r="K819" s="54"/>
      <c r="L819" s="54"/>
      <c r="M819" s="55"/>
      <c r="N819" s="55"/>
      <c r="O819" s="54"/>
      <c r="P819" s="57"/>
      <c r="Q819" s="54"/>
      <c r="R819" s="56"/>
      <c r="S819" s="54"/>
      <c r="T819" s="54"/>
      <c r="U819" s="54"/>
    </row>
    <row r="820" ht="12.75" customHeight="1">
      <c r="A820" s="54"/>
      <c r="B820" s="54"/>
      <c r="C820" s="54"/>
      <c r="D820" s="54"/>
      <c r="E820" s="54"/>
      <c r="F820" s="54"/>
      <c r="G820" s="54"/>
      <c r="H820" s="54"/>
      <c r="I820" s="54"/>
      <c r="J820" s="54"/>
      <c r="K820" s="54"/>
      <c r="L820" s="54"/>
      <c r="M820" s="55"/>
      <c r="N820" s="55"/>
      <c r="O820" s="54"/>
      <c r="P820" s="57"/>
      <c r="Q820" s="54"/>
      <c r="R820" s="56"/>
      <c r="S820" s="54"/>
      <c r="T820" s="54"/>
      <c r="U820" s="54"/>
    </row>
    <row r="821" ht="12.75" customHeight="1">
      <c r="A821" s="54"/>
      <c r="B821" s="54"/>
      <c r="C821" s="54"/>
      <c r="D821" s="54"/>
      <c r="E821" s="54"/>
      <c r="F821" s="54"/>
      <c r="G821" s="54"/>
      <c r="H821" s="54"/>
      <c r="I821" s="54"/>
      <c r="J821" s="54"/>
      <c r="K821" s="54"/>
      <c r="L821" s="54"/>
      <c r="M821" s="55"/>
      <c r="N821" s="55"/>
      <c r="O821" s="54"/>
      <c r="P821" s="57"/>
      <c r="Q821" s="54"/>
      <c r="R821" s="56"/>
      <c r="S821" s="54"/>
      <c r="T821" s="54"/>
      <c r="U821" s="54"/>
    </row>
    <row r="822" ht="12.75" customHeight="1">
      <c r="A822" s="54"/>
      <c r="B822" s="54"/>
      <c r="C822" s="54"/>
      <c r="D822" s="54"/>
      <c r="E822" s="54"/>
      <c r="F822" s="54"/>
      <c r="G822" s="54"/>
      <c r="H822" s="54"/>
      <c r="I822" s="54"/>
      <c r="J822" s="54"/>
      <c r="K822" s="54"/>
      <c r="L822" s="54"/>
      <c r="M822" s="55"/>
      <c r="N822" s="55"/>
      <c r="O822" s="54"/>
      <c r="P822" s="57"/>
      <c r="Q822" s="54"/>
      <c r="R822" s="56"/>
      <c r="S822" s="54"/>
      <c r="T822" s="54"/>
      <c r="U822" s="54"/>
    </row>
    <row r="823" ht="12.75" customHeight="1">
      <c r="A823" s="54"/>
      <c r="B823" s="54"/>
      <c r="C823" s="54"/>
      <c r="D823" s="54"/>
      <c r="E823" s="54"/>
      <c r="F823" s="54"/>
      <c r="G823" s="54"/>
      <c r="H823" s="54"/>
      <c r="I823" s="54"/>
      <c r="J823" s="54"/>
      <c r="K823" s="54"/>
      <c r="L823" s="54"/>
      <c r="M823" s="55"/>
      <c r="N823" s="55"/>
      <c r="O823" s="54"/>
      <c r="P823" s="57"/>
      <c r="Q823" s="54"/>
      <c r="R823" s="56"/>
      <c r="S823" s="54"/>
      <c r="T823" s="54"/>
      <c r="U823" s="54"/>
    </row>
    <row r="824" ht="12.75" customHeight="1">
      <c r="A824" s="54"/>
      <c r="B824" s="54"/>
      <c r="C824" s="54"/>
      <c r="D824" s="54"/>
      <c r="E824" s="54"/>
      <c r="F824" s="54"/>
      <c r="G824" s="54"/>
      <c r="H824" s="54"/>
      <c r="I824" s="54"/>
      <c r="J824" s="54"/>
      <c r="K824" s="54"/>
      <c r="L824" s="54"/>
      <c r="M824" s="55"/>
      <c r="N824" s="55"/>
      <c r="O824" s="54"/>
      <c r="P824" s="57"/>
      <c r="Q824" s="54"/>
      <c r="R824" s="56"/>
      <c r="S824" s="54"/>
      <c r="T824" s="54"/>
      <c r="U824" s="54"/>
    </row>
    <row r="825" ht="12.75" customHeight="1">
      <c r="A825" s="54"/>
      <c r="B825" s="54"/>
      <c r="C825" s="54"/>
      <c r="D825" s="54"/>
      <c r="E825" s="54"/>
      <c r="F825" s="54"/>
      <c r="G825" s="54"/>
      <c r="H825" s="54"/>
      <c r="I825" s="54"/>
      <c r="J825" s="54"/>
      <c r="K825" s="54"/>
      <c r="L825" s="54"/>
      <c r="M825" s="55"/>
      <c r="N825" s="55"/>
      <c r="O825" s="54"/>
      <c r="P825" s="57"/>
      <c r="Q825" s="54"/>
      <c r="R825" s="56"/>
      <c r="S825" s="54"/>
      <c r="T825" s="54"/>
      <c r="U825" s="54"/>
    </row>
    <row r="826" ht="12.75" customHeight="1">
      <c r="A826" s="54"/>
      <c r="B826" s="54"/>
      <c r="C826" s="54"/>
      <c r="D826" s="54"/>
      <c r="E826" s="54"/>
      <c r="F826" s="54"/>
      <c r="G826" s="54"/>
      <c r="H826" s="54"/>
      <c r="I826" s="54"/>
      <c r="J826" s="54"/>
      <c r="K826" s="54"/>
      <c r="L826" s="54"/>
      <c r="M826" s="55"/>
      <c r="N826" s="55"/>
      <c r="O826" s="54"/>
      <c r="P826" s="57"/>
      <c r="Q826" s="54"/>
      <c r="R826" s="56"/>
      <c r="S826" s="54"/>
      <c r="T826" s="54"/>
      <c r="U826" s="54"/>
    </row>
    <row r="827" ht="12.75" customHeight="1">
      <c r="A827" s="54"/>
      <c r="B827" s="54"/>
      <c r="C827" s="54"/>
      <c r="D827" s="54"/>
      <c r="E827" s="54"/>
      <c r="F827" s="54"/>
      <c r="G827" s="54"/>
      <c r="H827" s="54"/>
      <c r="I827" s="54"/>
      <c r="J827" s="54"/>
      <c r="K827" s="54"/>
      <c r="L827" s="54"/>
      <c r="M827" s="55"/>
      <c r="N827" s="55"/>
      <c r="O827" s="54"/>
      <c r="P827" s="57"/>
      <c r="Q827" s="54"/>
      <c r="R827" s="56"/>
      <c r="S827" s="54"/>
      <c r="T827" s="54"/>
      <c r="U827" s="54"/>
    </row>
    <row r="828" ht="12.75" customHeight="1">
      <c r="A828" s="54"/>
      <c r="B828" s="54"/>
      <c r="C828" s="54"/>
      <c r="D828" s="54"/>
      <c r="E828" s="54"/>
      <c r="F828" s="54"/>
      <c r="G828" s="54"/>
      <c r="H828" s="54"/>
      <c r="I828" s="54"/>
      <c r="J828" s="54"/>
      <c r="K828" s="54"/>
      <c r="L828" s="54"/>
      <c r="M828" s="55"/>
      <c r="N828" s="55"/>
      <c r="O828" s="54"/>
      <c r="P828" s="57"/>
      <c r="Q828" s="54"/>
      <c r="R828" s="56"/>
      <c r="S828" s="54"/>
      <c r="T828" s="54"/>
      <c r="U828" s="54"/>
    </row>
    <row r="829" ht="12.75" customHeight="1">
      <c r="A829" s="54"/>
      <c r="B829" s="54"/>
      <c r="C829" s="54"/>
      <c r="D829" s="54"/>
      <c r="E829" s="54"/>
      <c r="F829" s="54"/>
      <c r="G829" s="54"/>
      <c r="H829" s="54"/>
      <c r="I829" s="54"/>
      <c r="J829" s="54"/>
      <c r="K829" s="54"/>
      <c r="L829" s="54"/>
      <c r="M829" s="55"/>
      <c r="N829" s="55"/>
      <c r="O829" s="54"/>
      <c r="P829" s="57"/>
      <c r="Q829" s="54"/>
      <c r="R829" s="56"/>
      <c r="S829" s="54"/>
      <c r="T829" s="54"/>
      <c r="U829" s="54"/>
    </row>
    <row r="830" ht="12.75" customHeight="1">
      <c r="A830" s="54"/>
      <c r="B830" s="54"/>
      <c r="C830" s="54"/>
      <c r="D830" s="54"/>
      <c r="E830" s="54"/>
      <c r="F830" s="54"/>
      <c r="G830" s="54"/>
      <c r="H830" s="54"/>
      <c r="I830" s="54"/>
      <c r="J830" s="54"/>
      <c r="K830" s="54"/>
      <c r="L830" s="54"/>
      <c r="M830" s="55"/>
      <c r="N830" s="55"/>
      <c r="O830" s="54"/>
      <c r="P830" s="57"/>
      <c r="Q830" s="54"/>
      <c r="R830" s="56"/>
      <c r="S830" s="54"/>
      <c r="T830" s="54"/>
      <c r="U830" s="54"/>
    </row>
    <row r="831" ht="12.75" customHeight="1">
      <c r="A831" s="54"/>
      <c r="B831" s="54"/>
      <c r="C831" s="54"/>
      <c r="D831" s="54"/>
      <c r="E831" s="54"/>
      <c r="F831" s="54"/>
      <c r="G831" s="54"/>
      <c r="H831" s="54"/>
      <c r="I831" s="54"/>
      <c r="J831" s="54"/>
      <c r="K831" s="54"/>
      <c r="L831" s="54"/>
      <c r="M831" s="55"/>
      <c r="N831" s="55"/>
      <c r="O831" s="54"/>
      <c r="P831" s="57"/>
      <c r="Q831" s="54"/>
      <c r="R831" s="56"/>
      <c r="S831" s="54"/>
      <c r="T831" s="54"/>
      <c r="U831" s="54"/>
    </row>
    <row r="832" ht="12.75" customHeight="1">
      <c r="A832" s="54"/>
      <c r="B832" s="54"/>
      <c r="C832" s="54"/>
      <c r="D832" s="54"/>
      <c r="E832" s="54"/>
      <c r="F832" s="54"/>
      <c r="G832" s="54"/>
      <c r="H832" s="54"/>
      <c r="I832" s="54"/>
      <c r="J832" s="54"/>
      <c r="K832" s="54"/>
      <c r="L832" s="54"/>
      <c r="M832" s="55"/>
      <c r="N832" s="55"/>
      <c r="O832" s="54"/>
      <c r="P832" s="57"/>
      <c r="Q832" s="54"/>
      <c r="R832" s="56"/>
      <c r="S832" s="54"/>
      <c r="T832" s="54"/>
      <c r="U832" s="54"/>
    </row>
    <row r="833" ht="12.75" customHeight="1">
      <c r="A833" s="54"/>
      <c r="B833" s="54"/>
      <c r="C833" s="54"/>
      <c r="D833" s="54"/>
      <c r="E833" s="54"/>
      <c r="F833" s="54"/>
      <c r="G833" s="54"/>
      <c r="H833" s="54"/>
      <c r="I833" s="54"/>
      <c r="J833" s="54"/>
      <c r="K833" s="54"/>
      <c r="L833" s="54"/>
      <c r="M833" s="55"/>
      <c r="N833" s="55"/>
      <c r="O833" s="54"/>
      <c r="P833" s="57"/>
      <c r="Q833" s="54"/>
      <c r="R833" s="56"/>
      <c r="S833" s="54"/>
      <c r="T833" s="54"/>
      <c r="U833" s="54"/>
    </row>
    <row r="834" ht="12.75" customHeight="1">
      <c r="A834" s="54"/>
      <c r="B834" s="54"/>
      <c r="C834" s="54"/>
      <c r="D834" s="54"/>
      <c r="E834" s="54"/>
      <c r="F834" s="54"/>
      <c r="G834" s="54"/>
      <c r="H834" s="54"/>
      <c r="I834" s="54"/>
      <c r="J834" s="54"/>
      <c r="K834" s="54"/>
      <c r="L834" s="54"/>
      <c r="M834" s="55"/>
      <c r="N834" s="55"/>
      <c r="O834" s="54"/>
      <c r="P834" s="57"/>
      <c r="Q834" s="54"/>
      <c r="R834" s="56"/>
      <c r="S834" s="54"/>
      <c r="T834" s="54"/>
      <c r="U834" s="54"/>
    </row>
    <row r="835" ht="12.75" customHeight="1">
      <c r="A835" s="54"/>
      <c r="B835" s="54"/>
      <c r="C835" s="54"/>
      <c r="D835" s="54"/>
      <c r="E835" s="54"/>
      <c r="F835" s="54"/>
      <c r="G835" s="54"/>
      <c r="H835" s="54"/>
      <c r="I835" s="54"/>
      <c r="J835" s="54"/>
      <c r="K835" s="54"/>
      <c r="L835" s="54"/>
      <c r="M835" s="55"/>
      <c r="N835" s="55"/>
      <c r="O835" s="54"/>
      <c r="P835" s="57"/>
      <c r="Q835" s="54"/>
      <c r="R835" s="56"/>
      <c r="S835" s="54"/>
      <c r="T835" s="54"/>
      <c r="U835" s="54"/>
    </row>
    <row r="836" ht="12.75" customHeight="1">
      <c r="A836" s="54"/>
      <c r="B836" s="54"/>
      <c r="C836" s="54"/>
      <c r="D836" s="54"/>
      <c r="E836" s="54"/>
      <c r="F836" s="54"/>
      <c r="G836" s="54"/>
      <c r="H836" s="54"/>
      <c r="I836" s="54"/>
      <c r="J836" s="54"/>
      <c r="K836" s="54"/>
      <c r="L836" s="54"/>
      <c r="M836" s="55"/>
      <c r="N836" s="55"/>
      <c r="O836" s="54"/>
      <c r="P836" s="57"/>
      <c r="Q836" s="54"/>
      <c r="R836" s="56"/>
      <c r="S836" s="54"/>
      <c r="T836" s="54"/>
      <c r="U836" s="54"/>
    </row>
    <row r="837" ht="12.75" customHeight="1">
      <c r="A837" s="54"/>
      <c r="B837" s="54"/>
      <c r="C837" s="54"/>
      <c r="D837" s="54"/>
      <c r="E837" s="54"/>
      <c r="F837" s="54"/>
      <c r="G837" s="54"/>
      <c r="H837" s="54"/>
      <c r="I837" s="54"/>
      <c r="J837" s="54"/>
      <c r="K837" s="54"/>
      <c r="L837" s="54"/>
      <c r="M837" s="55"/>
      <c r="N837" s="55"/>
      <c r="O837" s="54"/>
      <c r="P837" s="57"/>
      <c r="Q837" s="54"/>
      <c r="R837" s="56"/>
      <c r="S837" s="54"/>
      <c r="T837" s="54"/>
      <c r="U837" s="54"/>
    </row>
    <row r="838" ht="12.75" customHeight="1">
      <c r="A838" s="54"/>
      <c r="B838" s="54"/>
      <c r="C838" s="54"/>
      <c r="D838" s="54"/>
      <c r="E838" s="54"/>
      <c r="F838" s="54"/>
      <c r="G838" s="54"/>
      <c r="H838" s="54"/>
      <c r="I838" s="54"/>
      <c r="J838" s="54"/>
      <c r="K838" s="54"/>
      <c r="L838" s="54"/>
      <c r="M838" s="55"/>
      <c r="N838" s="55"/>
      <c r="O838" s="54"/>
      <c r="P838" s="57"/>
      <c r="Q838" s="54"/>
      <c r="R838" s="56"/>
      <c r="S838" s="54"/>
      <c r="T838" s="54"/>
      <c r="U838" s="54"/>
    </row>
    <row r="839" ht="12.75" customHeight="1">
      <c r="A839" s="54"/>
      <c r="B839" s="54"/>
      <c r="C839" s="54"/>
      <c r="D839" s="54"/>
      <c r="E839" s="54"/>
      <c r="F839" s="54"/>
      <c r="G839" s="54"/>
      <c r="H839" s="54"/>
      <c r="I839" s="54"/>
      <c r="J839" s="54"/>
      <c r="K839" s="54"/>
      <c r="L839" s="54"/>
      <c r="M839" s="55"/>
      <c r="N839" s="55"/>
      <c r="O839" s="54"/>
      <c r="P839" s="57"/>
      <c r="Q839" s="54"/>
      <c r="R839" s="56"/>
      <c r="S839" s="54"/>
      <c r="T839" s="54"/>
      <c r="U839" s="54"/>
    </row>
    <row r="840" ht="12.75" customHeight="1">
      <c r="A840" s="54"/>
      <c r="B840" s="54"/>
      <c r="C840" s="54"/>
      <c r="D840" s="54"/>
      <c r="E840" s="54"/>
      <c r="F840" s="54"/>
      <c r="G840" s="54"/>
      <c r="H840" s="54"/>
      <c r="I840" s="54"/>
      <c r="J840" s="54"/>
      <c r="K840" s="54"/>
      <c r="L840" s="54"/>
      <c r="M840" s="55"/>
      <c r="N840" s="55"/>
      <c r="O840" s="54"/>
      <c r="P840" s="57"/>
      <c r="Q840" s="54"/>
      <c r="R840" s="56"/>
      <c r="S840" s="54"/>
      <c r="T840" s="54"/>
      <c r="U840" s="54"/>
    </row>
    <row r="841" ht="12.75" customHeight="1">
      <c r="A841" s="54"/>
      <c r="B841" s="54"/>
      <c r="C841" s="54"/>
      <c r="D841" s="54"/>
      <c r="E841" s="54"/>
      <c r="F841" s="54"/>
      <c r="G841" s="54"/>
      <c r="H841" s="54"/>
      <c r="I841" s="54"/>
      <c r="J841" s="54"/>
      <c r="K841" s="54"/>
      <c r="L841" s="54"/>
      <c r="M841" s="55"/>
      <c r="N841" s="55"/>
      <c r="O841" s="54"/>
      <c r="P841" s="57"/>
      <c r="Q841" s="54"/>
      <c r="R841" s="56"/>
      <c r="S841" s="54"/>
      <c r="T841" s="54"/>
      <c r="U841" s="54"/>
    </row>
    <row r="842" ht="12.75" customHeight="1">
      <c r="A842" s="54"/>
      <c r="B842" s="54"/>
      <c r="C842" s="54"/>
      <c r="D842" s="54"/>
      <c r="E842" s="54"/>
      <c r="F842" s="54"/>
      <c r="G842" s="54"/>
      <c r="H842" s="54"/>
      <c r="I842" s="54"/>
      <c r="J842" s="54"/>
      <c r="K842" s="54"/>
      <c r="L842" s="54"/>
      <c r="M842" s="55"/>
      <c r="N842" s="55"/>
      <c r="O842" s="54"/>
      <c r="P842" s="57"/>
      <c r="Q842" s="54"/>
      <c r="R842" s="56"/>
      <c r="S842" s="54"/>
      <c r="T842" s="54"/>
      <c r="U842" s="54"/>
    </row>
    <row r="843" ht="12.75" customHeight="1">
      <c r="A843" s="54"/>
      <c r="B843" s="54"/>
      <c r="C843" s="54"/>
      <c r="D843" s="54"/>
      <c r="E843" s="54"/>
      <c r="F843" s="54"/>
      <c r="G843" s="54"/>
      <c r="H843" s="54"/>
      <c r="I843" s="54"/>
      <c r="J843" s="54"/>
      <c r="K843" s="54"/>
      <c r="L843" s="54"/>
      <c r="M843" s="55"/>
      <c r="N843" s="55"/>
      <c r="O843" s="54"/>
      <c r="P843" s="57"/>
      <c r="Q843" s="54"/>
      <c r="R843" s="56"/>
      <c r="S843" s="54"/>
      <c r="T843" s="54"/>
      <c r="U843" s="54"/>
    </row>
    <row r="844" ht="12.75" customHeight="1">
      <c r="A844" s="54"/>
      <c r="B844" s="54"/>
      <c r="C844" s="54"/>
      <c r="D844" s="54"/>
      <c r="E844" s="54"/>
      <c r="F844" s="54"/>
      <c r="G844" s="54"/>
      <c r="H844" s="54"/>
      <c r="I844" s="54"/>
      <c r="J844" s="54"/>
      <c r="K844" s="54"/>
      <c r="L844" s="54"/>
      <c r="M844" s="55"/>
      <c r="N844" s="55"/>
      <c r="O844" s="54"/>
      <c r="P844" s="57"/>
      <c r="Q844" s="54"/>
      <c r="R844" s="56"/>
      <c r="S844" s="54"/>
      <c r="T844" s="54"/>
      <c r="U844" s="54"/>
    </row>
    <row r="845" ht="12.75" customHeight="1">
      <c r="A845" s="54"/>
      <c r="B845" s="54"/>
      <c r="C845" s="54"/>
      <c r="D845" s="54"/>
      <c r="E845" s="54"/>
      <c r="F845" s="54"/>
      <c r="G845" s="54"/>
      <c r="H845" s="54"/>
      <c r="I845" s="54"/>
      <c r="J845" s="54"/>
      <c r="K845" s="54"/>
      <c r="L845" s="54"/>
      <c r="M845" s="55"/>
      <c r="N845" s="55"/>
      <c r="O845" s="54"/>
      <c r="P845" s="57"/>
      <c r="Q845" s="54"/>
      <c r="R845" s="56"/>
      <c r="S845" s="54"/>
      <c r="T845" s="54"/>
      <c r="U845" s="54"/>
    </row>
    <row r="846" ht="12.75" customHeight="1">
      <c r="A846" s="54"/>
      <c r="B846" s="54"/>
      <c r="C846" s="54"/>
      <c r="D846" s="54"/>
      <c r="E846" s="54"/>
      <c r="F846" s="54"/>
      <c r="G846" s="54"/>
      <c r="H846" s="54"/>
      <c r="I846" s="54"/>
      <c r="J846" s="54"/>
      <c r="K846" s="54"/>
      <c r="L846" s="54"/>
      <c r="M846" s="55"/>
      <c r="N846" s="55"/>
      <c r="O846" s="54"/>
      <c r="P846" s="57"/>
      <c r="Q846" s="54"/>
      <c r="R846" s="56"/>
      <c r="S846" s="54"/>
      <c r="T846" s="54"/>
      <c r="U846" s="54"/>
    </row>
    <row r="847" ht="12.75" customHeight="1">
      <c r="A847" s="54"/>
      <c r="B847" s="54"/>
      <c r="C847" s="54"/>
      <c r="D847" s="54"/>
      <c r="E847" s="54"/>
      <c r="F847" s="54"/>
      <c r="G847" s="54"/>
      <c r="H847" s="54"/>
      <c r="I847" s="54"/>
      <c r="J847" s="54"/>
      <c r="K847" s="54"/>
      <c r="L847" s="54"/>
      <c r="M847" s="55"/>
      <c r="N847" s="55"/>
      <c r="O847" s="54"/>
      <c r="P847" s="57"/>
      <c r="Q847" s="54"/>
      <c r="R847" s="56"/>
      <c r="S847" s="54"/>
      <c r="T847" s="54"/>
      <c r="U847" s="54"/>
    </row>
    <row r="848" ht="12.75" customHeight="1">
      <c r="A848" s="54"/>
      <c r="B848" s="54"/>
      <c r="C848" s="54"/>
      <c r="D848" s="54"/>
      <c r="E848" s="54"/>
      <c r="F848" s="54"/>
      <c r="G848" s="54"/>
      <c r="H848" s="54"/>
      <c r="I848" s="54"/>
      <c r="J848" s="54"/>
      <c r="K848" s="54"/>
      <c r="L848" s="54"/>
      <c r="M848" s="55"/>
      <c r="N848" s="55"/>
      <c r="O848" s="54"/>
      <c r="P848" s="57"/>
      <c r="Q848" s="54"/>
      <c r="R848" s="56"/>
      <c r="S848" s="54"/>
      <c r="T848" s="54"/>
      <c r="U848" s="54"/>
    </row>
    <row r="849" ht="12.75" customHeight="1">
      <c r="A849" s="54"/>
      <c r="B849" s="54"/>
      <c r="C849" s="54"/>
      <c r="D849" s="54"/>
      <c r="E849" s="54"/>
      <c r="F849" s="54"/>
      <c r="G849" s="54"/>
      <c r="H849" s="54"/>
      <c r="I849" s="54"/>
      <c r="J849" s="54"/>
      <c r="K849" s="54"/>
      <c r="L849" s="54"/>
      <c r="M849" s="55"/>
      <c r="N849" s="55"/>
      <c r="O849" s="54"/>
      <c r="P849" s="57"/>
      <c r="Q849" s="54"/>
      <c r="R849" s="56"/>
      <c r="S849" s="54"/>
      <c r="T849" s="54"/>
      <c r="U849" s="54"/>
    </row>
    <row r="850" ht="12.75" customHeight="1">
      <c r="A850" s="54"/>
      <c r="B850" s="54"/>
      <c r="C850" s="54"/>
      <c r="D850" s="54"/>
      <c r="E850" s="54"/>
      <c r="F850" s="54"/>
      <c r="G850" s="54"/>
      <c r="H850" s="54"/>
      <c r="I850" s="54"/>
      <c r="J850" s="54"/>
      <c r="K850" s="54"/>
      <c r="L850" s="54"/>
      <c r="M850" s="55"/>
      <c r="N850" s="55"/>
      <c r="O850" s="54"/>
      <c r="P850" s="57"/>
      <c r="Q850" s="54"/>
      <c r="R850" s="56"/>
      <c r="S850" s="54"/>
      <c r="T850" s="54"/>
      <c r="U850" s="54"/>
    </row>
    <row r="851" ht="12.75" customHeight="1">
      <c r="A851" s="54"/>
      <c r="B851" s="54"/>
      <c r="C851" s="54"/>
      <c r="D851" s="54"/>
      <c r="E851" s="54"/>
      <c r="F851" s="54"/>
      <c r="G851" s="54"/>
      <c r="H851" s="54"/>
      <c r="I851" s="54"/>
      <c r="J851" s="54"/>
      <c r="K851" s="54"/>
      <c r="L851" s="54"/>
      <c r="M851" s="55"/>
      <c r="N851" s="55"/>
      <c r="O851" s="54"/>
      <c r="P851" s="57"/>
      <c r="Q851" s="54"/>
      <c r="R851" s="56"/>
      <c r="S851" s="54"/>
      <c r="T851" s="54"/>
      <c r="U851" s="54"/>
    </row>
    <row r="852" ht="12.75" customHeight="1">
      <c r="A852" s="54"/>
      <c r="B852" s="54"/>
      <c r="C852" s="54"/>
      <c r="D852" s="54"/>
      <c r="E852" s="54"/>
      <c r="F852" s="54"/>
      <c r="G852" s="54"/>
      <c r="H852" s="54"/>
      <c r="I852" s="54"/>
      <c r="J852" s="54"/>
      <c r="K852" s="54"/>
      <c r="L852" s="54"/>
      <c r="M852" s="55"/>
      <c r="N852" s="55"/>
      <c r="O852" s="54"/>
      <c r="P852" s="57"/>
      <c r="Q852" s="54"/>
      <c r="R852" s="56"/>
      <c r="S852" s="54"/>
      <c r="T852" s="54"/>
      <c r="U852" s="54"/>
    </row>
    <row r="853" ht="12.75" customHeight="1">
      <c r="A853" s="54"/>
      <c r="B853" s="54"/>
      <c r="C853" s="54"/>
      <c r="D853" s="54"/>
      <c r="E853" s="54"/>
      <c r="F853" s="54"/>
      <c r="G853" s="54"/>
      <c r="H853" s="54"/>
      <c r="I853" s="54"/>
      <c r="J853" s="54"/>
      <c r="K853" s="54"/>
      <c r="L853" s="54"/>
      <c r="M853" s="55"/>
      <c r="N853" s="55"/>
      <c r="O853" s="54"/>
      <c r="P853" s="57"/>
      <c r="Q853" s="54"/>
      <c r="R853" s="56"/>
      <c r="S853" s="54"/>
      <c r="T853" s="54"/>
      <c r="U853" s="54"/>
    </row>
    <row r="854" ht="12.75" customHeight="1">
      <c r="A854" s="54"/>
      <c r="B854" s="54"/>
      <c r="C854" s="54"/>
      <c r="D854" s="54"/>
      <c r="E854" s="54"/>
      <c r="F854" s="54"/>
      <c r="G854" s="54"/>
      <c r="H854" s="54"/>
      <c r="I854" s="54"/>
      <c r="J854" s="54"/>
      <c r="K854" s="54"/>
      <c r="L854" s="54"/>
      <c r="M854" s="55"/>
      <c r="N854" s="55"/>
      <c r="O854" s="54"/>
      <c r="P854" s="57"/>
      <c r="Q854" s="54"/>
      <c r="R854" s="56"/>
      <c r="S854" s="54"/>
      <c r="T854" s="54"/>
      <c r="U854" s="54"/>
    </row>
    <row r="855" ht="12.75" customHeight="1">
      <c r="A855" s="54"/>
      <c r="B855" s="54"/>
      <c r="C855" s="54"/>
      <c r="D855" s="54"/>
      <c r="E855" s="54"/>
      <c r="F855" s="54"/>
      <c r="G855" s="54"/>
      <c r="H855" s="54"/>
      <c r="I855" s="54"/>
      <c r="J855" s="54"/>
      <c r="K855" s="54"/>
      <c r="L855" s="54"/>
      <c r="M855" s="55"/>
      <c r="N855" s="55"/>
      <c r="O855" s="54"/>
      <c r="P855" s="57"/>
      <c r="Q855" s="54"/>
      <c r="R855" s="56"/>
      <c r="S855" s="54"/>
      <c r="T855" s="54"/>
      <c r="U855" s="54"/>
    </row>
    <row r="856" ht="12.75" customHeight="1">
      <c r="A856" s="54"/>
      <c r="B856" s="54"/>
      <c r="C856" s="54"/>
      <c r="D856" s="54"/>
      <c r="E856" s="54"/>
      <c r="F856" s="54"/>
      <c r="G856" s="54"/>
      <c r="H856" s="54"/>
      <c r="I856" s="54"/>
      <c r="J856" s="54"/>
      <c r="K856" s="54"/>
      <c r="L856" s="54"/>
      <c r="M856" s="55"/>
      <c r="N856" s="55"/>
      <c r="O856" s="54"/>
      <c r="P856" s="57"/>
      <c r="Q856" s="54"/>
      <c r="R856" s="56"/>
      <c r="S856" s="54"/>
      <c r="T856" s="54"/>
      <c r="U856" s="54"/>
    </row>
    <row r="857" ht="12.75" customHeight="1">
      <c r="A857" s="54"/>
      <c r="B857" s="54"/>
      <c r="C857" s="54"/>
      <c r="D857" s="54"/>
      <c r="E857" s="54"/>
      <c r="F857" s="54"/>
      <c r="G857" s="54"/>
      <c r="H857" s="54"/>
      <c r="I857" s="54"/>
      <c r="J857" s="54"/>
      <c r="K857" s="54"/>
      <c r="L857" s="54"/>
      <c r="M857" s="55"/>
      <c r="N857" s="55"/>
      <c r="O857" s="54"/>
      <c r="P857" s="57"/>
      <c r="Q857" s="54"/>
      <c r="R857" s="56"/>
      <c r="S857" s="54"/>
      <c r="T857" s="54"/>
      <c r="U857" s="54"/>
    </row>
    <row r="858" ht="12.75" customHeight="1">
      <c r="A858" s="54"/>
      <c r="B858" s="54"/>
      <c r="C858" s="54"/>
      <c r="D858" s="54"/>
      <c r="E858" s="54"/>
      <c r="F858" s="54"/>
      <c r="G858" s="54"/>
      <c r="H858" s="54"/>
      <c r="I858" s="54"/>
      <c r="J858" s="54"/>
      <c r="K858" s="54"/>
      <c r="L858" s="54"/>
      <c r="M858" s="55"/>
      <c r="N858" s="55"/>
      <c r="O858" s="54"/>
      <c r="P858" s="57"/>
      <c r="Q858" s="54"/>
      <c r="R858" s="56"/>
      <c r="S858" s="54"/>
      <c r="T858" s="54"/>
      <c r="U858" s="54"/>
    </row>
    <row r="859" ht="12.75" customHeight="1">
      <c r="A859" s="54"/>
      <c r="B859" s="54"/>
      <c r="C859" s="54"/>
      <c r="D859" s="54"/>
      <c r="E859" s="54"/>
      <c r="F859" s="54"/>
      <c r="G859" s="54"/>
      <c r="H859" s="54"/>
      <c r="I859" s="54"/>
      <c r="J859" s="54"/>
      <c r="K859" s="54"/>
      <c r="L859" s="54"/>
      <c r="M859" s="55"/>
      <c r="N859" s="55"/>
      <c r="O859" s="54"/>
      <c r="P859" s="57"/>
      <c r="Q859" s="54"/>
      <c r="R859" s="56"/>
      <c r="S859" s="54"/>
      <c r="T859" s="54"/>
      <c r="U859" s="54"/>
    </row>
    <row r="860" ht="12.75" customHeight="1">
      <c r="A860" s="54"/>
      <c r="B860" s="54"/>
      <c r="C860" s="54"/>
      <c r="D860" s="54"/>
      <c r="E860" s="54"/>
      <c r="F860" s="54"/>
      <c r="G860" s="54"/>
      <c r="H860" s="54"/>
      <c r="I860" s="54"/>
      <c r="J860" s="54"/>
      <c r="K860" s="54"/>
      <c r="L860" s="54"/>
      <c r="M860" s="55"/>
      <c r="N860" s="55"/>
      <c r="O860" s="54"/>
      <c r="P860" s="57"/>
      <c r="Q860" s="54"/>
      <c r="R860" s="56"/>
      <c r="S860" s="54"/>
      <c r="T860" s="54"/>
      <c r="U860" s="54"/>
    </row>
    <row r="861" ht="12.75" customHeight="1">
      <c r="A861" s="54"/>
      <c r="B861" s="54"/>
      <c r="C861" s="54"/>
      <c r="D861" s="54"/>
      <c r="E861" s="54"/>
      <c r="F861" s="54"/>
      <c r="G861" s="54"/>
      <c r="H861" s="54"/>
      <c r="I861" s="54"/>
      <c r="J861" s="54"/>
      <c r="K861" s="54"/>
      <c r="L861" s="54"/>
      <c r="M861" s="55"/>
      <c r="N861" s="55"/>
      <c r="O861" s="54"/>
      <c r="P861" s="57"/>
      <c r="Q861" s="54"/>
      <c r="R861" s="56"/>
      <c r="S861" s="54"/>
      <c r="T861" s="54"/>
      <c r="U861" s="54"/>
    </row>
    <row r="862" ht="12.75" customHeight="1">
      <c r="A862" s="54"/>
      <c r="B862" s="54"/>
      <c r="C862" s="54"/>
      <c r="D862" s="54"/>
      <c r="E862" s="54"/>
      <c r="F862" s="54"/>
      <c r="G862" s="54"/>
      <c r="H862" s="54"/>
      <c r="I862" s="54"/>
      <c r="J862" s="54"/>
      <c r="K862" s="54"/>
      <c r="L862" s="54"/>
      <c r="M862" s="55"/>
      <c r="N862" s="55"/>
      <c r="O862" s="54"/>
      <c r="P862" s="57"/>
      <c r="Q862" s="54"/>
      <c r="R862" s="56"/>
      <c r="S862" s="54"/>
      <c r="T862" s="54"/>
      <c r="U862" s="54"/>
    </row>
    <row r="863" ht="12.75" customHeight="1">
      <c r="A863" s="54"/>
      <c r="B863" s="54"/>
      <c r="C863" s="54"/>
      <c r="D863" s="54"/>
      <c r="E863" s="54"/>
      <c r="F863" s="54"/>
      <c r="G863" s="54"/>
      <c r="H863" s="54"/>
      <c r="I863" s="54"/>
      <c r="J863" s="54"/>
      <c r="K863" s="54"/>
      <c r="L863" s="54"/>
      <c r="M863" s="55"/>
      <c r="N863" s="55"/>
      <c r="O863" s="54"/>
      <c r="P863" s="57"/>
      <c r="Q863" s="54"/>
      <c r="R863" s="56"/>
      <c r="S863" s="54"/>
      <c r="T863" s="54"/>
      <c r="U863" s="54"/>
    </row>
    <row r="864" ht="12.75" customHeight="1">
      <c r="A864" s="54"/>
      <c r="B864" s="54"/>
      <c r="C864" s="54"/>
      <c r="D864" s="54"/>
      <c r="E864" s="54"/>
      <c r="F864" s="54"/>
      <c r="G864" s="54"/>
      <c r="H864" s="54"/>
      <c r="I864" s="54"/>
      <c r="J864" s="54"/>
      <c r="K864" s="54"/>
      <c r="L864" s="54"/>
      <c r="M864" s="55"/>
      <c r="N864" s="55"/>
      <c r="O864" s="54"/>
      <c r="P864" s="57"/>
      <c r="Q864" s="54"/>
      <c r="R864" s="56"/>
      <c r="S864" s="54"/>
      <c r="T864" s="54"/>
      <c r="U864" s="54"/>
    </row>
    <row r="865" ht="12.75" customHeight="1">
      <c r="A865" s="54"/>
      <c r="B865" s="54"/>
      <c r="C865" s="54"/>
      <c r="D865" s="54"/>
      <c r="E865" s="54"/>
      <c r="F865" s="54"/>
      <c r="G865" s="54"/>
      <c r="H865" s="54"/>
      <c r="I865" s="54"/>
      <c r="J865" s="54"/>
      <c r="K865" s="54"/>
      <c r="L865" s="54"/>
      <c r="M865" s="55"/>
      <c r="N865" s="55"/>
      <c r="O865" s="54"/>
      <c r="P865" s="57"/>
      <c r="Q865" s="54"/>
      <c r="R865" s="56"/>
      <c r="S865" s="54"/>
      <c r="T865" s="54"/>
      <c r="U865" s="54"/>
    </row>
    <row r="866" ht="12.75" customHeight="1">
      <c r="A866" s="54"/>
      <c r="B866" s="54"/>
      <c r="C866" s="54"/>
      <c r="D866" s="54"/>
      <c r="E866" s="54"/>
      <c r="F866" s="54"/>
      <c r="G866" s="54"/>
      <c r="H866" s="54"/>
      <c r="I866" s="54"/>
      <c r="J866" s="54"/>
      <c r="K866" s="54"/>
      <c r="L866" s="54"/>
      <c r="M866" s="55"/>
      <c r="N866" s="55"/>
      <c r="O866" s="54"/>
      <c r="P866" s="57"/>
      <c r="Q866" s="54"/>
      <c r="R866" s="56"/>
      <c r="S866" s="54"/>
      <c r="T866" s="54"/>
      <c r="U866" s="54"/>
    </row>
    <row r="867" ht="12.75" customHeight="1">
      <c r="A867" s="54"/>
      <c r="B867" s="54"/>
      <c r="C867" s="54"/>
      <c r="D867" s="54"/>
      <c r="E867" s="54"/>
      <c r="F867" s="54"/>
      <c r="G867" s="54"/>
      <c r="H867" s="54"/>
      <c r="I867" s="54"/>
      <c r="J867" s="54"/>
      <c r="K867" s="54"/>
      <c r="L867" s="54"/>
      <c r="M867" s="55"/>
      <c r="N867" s="55"/>
      <c r="O867" s="54"/>
      <c r="P867" s="57"/>
      <c r="Q867" s="54"/>
      <c r="R867" s="56"/>
      <c r="S867" s="54"/>
      <c r="T867" s="54"/>
      <c r="U867" s="54"/>
    </row>
    <row r="868" ht="12.75" customHeight="1">
      <c r="A868" s="54"/>
      <c r="B868" s="54"/>
      <c r="C868" s="54"/>
      <c r="D868" s="54"/>
      <c r="E868" s="54"/>
      <c r="F868" s="54"/>
      <c r="G868" s="54"/>
      <c r="H868" s="54"/>
      <c r="I868" s="54"/>
      <c r="J868" s="54"/>
      <c r="K868" s="54"/>
      <c r="L868" s="54"/>
      <c r="M868" s="55"/>
      <c r="N868" s="55"/>
      <c r="O868" s="54"/>
      <c r="P868" s="57"/>
      <c r="Q868" s="54"/>
      <c r="R868" s="56"/>
      <c r="S868" s="54"/>
      <c r="T868" s="54"/>
      <c r="U868" s="54"/>
    </row>
    <row r="869" ht="12.75" customHeight="1">
      <c r="A869" s="54"/>
      <c r="B869" s="54"/>
      <c r="C869" s="54"/>
      <c r="D869" s="54"/>
      <c r="E869" s="54"/>
      <c r="F869" s="54"/>
      <c r="G869" s="54"/>
      <c r="H869" s="54"/>
      <c r="I869" s="54"/>
      <c r="J869" s="54"/>
      <c r="K869" s="54"/>
      <c r="L869" s="54"/>
      <c r="M869" s="55"/>
      <c r="N869" s="55"/>
      <c r="O869" s="54"/>
      <c r="P869" s="57"/>
      <c r="Q869" s="54"/>
      <c r="R869" s="56"/>
      <c r="S869" s="54"/>
      <c r="T869" s="54"/>
      <c r="U869" s="54"/>
    </row>
    <row r="870" ht="12.75" customHeight="1">
      <c r="A870" s="54"/>
      <c r="B870" s="54"/>
      <c r="C870" s="54"/>
      <c r="D870" s="54"/>
      <c r="E870" s="54"/>
      <c r="F870" s="54"/>
      <c r="G870" s="54"/>
      <c r="H870" s="54"/>
      <c r="I870" s="54"/>
      <c r="J870" s="54"/>
      <c r="K870" s="54"/>
      <c r="L870" s="54"/>
      <c r="M870" s="55"/>
      <c r="N870" s="55"/>
      <c r="O870" s="54"/>
      <c r="P870" s="57"/>
      <c r="Q870" s="54"/>
      <c r="R870" s="56"/>
      <c r="S870" s="54"/>
      <c r="T870" s="54"/>
      <c r="U870" s="54"/>
    </row>
    <row r="871" ht="12.75" customHeight="1">
      <c r="A871" s="54"/>
      <c r="B871" s="54"/>
      <c r="C871" s="54"/>
      <c r="D871" s="54"/>
      <c r="E871" s="54"/>
      <c r="F871" s="54"/>
      <c r="G871" s="54"/>
      <c r="H871" s="54"/>
      <c r="I871" s="54"/>
      <c r="J871" s="54"/>
      <c r="K871" s="54"/>
      <c r="L871" s="54"/>
      <c r="M871" s="55"/>
      <c r="N871" s="55"/>
      <c r="O871" s="54"/>
      <c r="P871" s="57"/>
      <c r="Q871" s="54"/>
      <c r="R871" s="56"/>
      <c r="S871" s="54"/>
      <c r="T871" s="54"/>
      <c r="U871" s="54"/>
    </row>
    <row r="872" ht="12.75" customHeight="1">
      <c r="A872" s="54"/>
      <c r="B872" s="54"/>
      <c r="C872" s="54"/>
      <c r="D872" s="54"/>
      <c r="E872" s="54"/>
      <c r="F872" s="54"/>
      <c r="G872" s="54"/>
      <c r="H872" s="54"/>
      <c r="I872" s="54"/>
      <c r="J872" s="54"/>
      <c r="K872" s="54"/>
      <c r="L872" s="54"/>
      <c r="M872" s="55"/>
      <c r="N872" s="55"/>
      <c r="O872" s="54"/>
      <c r="P872" s="57"/>
      <c r="Q872" s="54"/>
      <c r="R872" s="56"/>
      <c r="S872" s="54"/>
      <c r="T872" s="54"/>
      <c r="U872" s="54"/>
    </row>
    <row r="873" ht="12.75" customHeight="1">
      <c r="A873" s="54"/>
      <c r="B873" s="54"/>
      <c r="C873" s="54"/>
      <c r="D873" s="54"/>
      <c r="E873" s="54"/>
      <c r="F873" s="54"/>
      <c r="G873" s="54"/>
      <c r="H873" s="54"/>
      <c r="I873" s="54"/>
      <c r="J873" s="54"/>
      <c r="K873" s="54"/>
      <c r="L873" s="54"/>
      <c r="M873" s="55"/>
      <c r="N873" s="55"/>
      <c r="O873" s="54"/>
      <c r="P873" s="57"/>
      <c r="Q873" s="54"/>
      <c r="R873" s="56"/>
      <c r="S873" s="54"/>
      <c r="T873" s="54"/>
      <c r="U873" s="54"/>
    </row>
    <row r="874" ht="12.75" customHeight="1">
      <c r="A874" s="54"/>
      <c r="B874" s="54"/>
      <c r="C874" s="54"/>
      <c r="D874" s="54"/>
      <c r="E874" s="54"/>
      <c r="F874" s="54"/>
      <c r="G874" s="54"/>
      <c r="H874" s="54"/>
      <c r="I874" s="54"/>
      <c r="J874" s="54"/>
      <c r="K874" s="54"/>
      <c r="L874" s="54"/>
      <c r="M874" s="55"/>
      <c r="N874" s="55"/>
      <c r="O874" s="54"/>
      <c r="P874" s="57"/>
      <c r="Q874" s="54"/>
      <c r="R874" s="56"/>
      <c r="S874" s="54"/>
      <c r="T874" s="54"/>
      <c r="U874" s="54"/>
    </row>
    <row r="875" ht="12.75" customHeight="1">
      <c r="A875" s="54"/>
      <c r="B875" s="54"/>
      <c r="C875" s="54"/>
      <c r="D875" s="54"/>
      <c r="E875" s="54"/>
      <c r="F875" s="54"/>
      <c r="G875" s="54"/>
      <c r="H875" s="54"/>
      <c r="I875" s="54"/>
      <c r="J875" s="54"/>
      <c r="K875" s="54"/>
      <c r="L875" s="54"/>
      <c r="M875" s="55"/>
      <c r="N875" s="55"/>
      <c r="O875" s="54"/>
      <c r="P875" s="57"/>
      <c r="Q875" s="54"/>
      <c r="R875" s="56"/>
      <c r="S875" s="54"/>
      <c r="T875" s="54"/>
      <c r="U875" s="54"/>
    </row>
    <row r="876" ht="12.75" customHeight="1">
      <c r="A876" s="54"/>
      <c r="B876" s="54"/>
      <c r="C876" s="54"/>
      <c r="D876" s="54"/>
      <c r="E876" s="54"/>
      <c r="F876" s="54"/>
      <c r="G876" s="54"/>
      <c r="H876" s="54"/>
      <c r="I876" s="54"/>
      <c r="J876" s="54"/>
      <c r="K876" s="54"/>
      <c r="L876" s="54"/>
      <c r="M876" s="55"/>
      <c r="N876" s="55"/>
      <c r="O876" s="54"/>
      <c r="P876" s="57"/>
      <c r="Q876" s="54"/>
      <c r="R876" s="56"/>
      <c r="S876" s="54"/>
      <c r="T876" s="54"/>
      <c r="U876" s="54"/>
    </row>
    <row r="877" ht="12.75" customHeight="1">
      <c r="A877" s="54"/>
      <c r="B877" s="54"/>
      <c r="C877" s="54"/>
      <c r="D877" s="54"/>
      <c r="E877" s="54"/>
      <c r="F877" s="54"/>
      <c r="G877" s="54"/>
      <c r="H877" s="54"/>
      <c r="I877" s="54"/>
      <c r="J877" s="54"/>
      <c r="K877" s="54"/>
      <c r="L877" s="54"/>
      <c r="M877" s="55"/>
      <c r="N877" s="55"/>
      <c r="O877" s="54"/>
      <c r="P877" s="57"/>
      <c r="Q877" s="54"/>
      <c r="R877" s="56"/>
      <c r="S877" s="54"/>
      <c r="T877" s="54"/>
      <c r="U877" s="54"/>
    </row>
    <row r="878" ht="12.75" customHeight="1">
      <c r="A878" s="54"/>
      <c r="B878" s="54"/>
      <c r="C878" s="54"/>
      <c r="D878" s="54"/>
      <c r="E878" s="54"/>
      <c r="F878" s="54"/>
      <c r="G878" s="54"/>
      <c r="H878" s="54"/>
      <c r="I878" s="54"/>
      <c r="J878" s="54"/>
      <c r="K878" s="54"/>
      <c r="L878" s="54"/>
      <c r="M878" s="55"/>
      <c r="N878" s="55"/>
      <c r="O878" s="54"/>
      <c r="P878" s="57"/>
      <c r="Q878" s="54"/>
      <c r="R878" s="56"/>
      <c r="S878" s="54"/>
      <c r="T878" s="54"/>
      <c r="U878" s="54"/>
    </row>
    <row r="879" ht="12.75" customHeight="1">
      <c r="A879" s="54"/>
      <c r="B879" s="54"/>
      <c r="C879" s="54"/>
      <c r="D879" s="54"/>
      <c r="E879" s="54"/>
      <c r="F879" s="54"/>
      <c r="G879" s="54"/>
      <c r="H879" s="54"/>
      <c r="I879" s="54"/>
      <c r="J879" s="54"/>
      <c r="K879" s="54"/>
      <c r="L879" s="54"/>
      <c r="M879" s="55"/>
      <c r="N879" s="55"/>
      <c r="O879" s="54"/>
      <c r="P879" s="57"/>
      <c r="Q879" s="54"/>
      <c r="R879" s="56"/>
      <c r="S879" s="54"/>
      <c r="T879" s="54"/>
      <c r="U879" s="54"/>
    </row>
    <row r="880" ht="12.75" customHeight="1">
      <c r="A880" s="54"/>
      <c r="B880" s="54"/>
      <c r="C880" s="54"/>
      <c r="D880" s="54"/>
      <c r="E880" s="54"/>
      <c r="F880" s="54"/>
      <c r="G880" s="54"/>
      <c r="H880" s="54"/>
      <c r="I880" s="54"/>
      <c r="J880" s="54"/>
      <c r="K880" s="54"/>
      <c r="L880" s="54"/>
      <c r="M880" s="55"/>
      <c r="N880" s="55"/>
      <c r="O880" s="54"/>
      <c r="P880" s="57"/>
      <c r="Q880" s="54"/>
      <c r="R880" s="56"/>
      <c r="S880" s="54"/>
      <c r="T880" s="54"/>
      <c r="U880" s="54"/>
    </row>
    <row r="881" ht="12.75" customHeight="1">
      <c r="A881" s="54"/>
      <c r="B881" s="54"/>
      <c r="C881" s="54"/>
      <c r="D881" s="54"/>
      <c r="E881" s="54"/>
      <c r="F881" s="54"/>
      <c r="G881" s="54"/>
      <c r="H881" s="54"/>
      <c r="I881" s="54"/>
      <c r="J881" s="54"/>
      <c r="K881" s="54"/>
      <c r="L881" s="54"/>
      <c r="M881" s="55"/>
      <c r="N881" s="55"/>
      <c r="O881" s="54"/>
      <c r="P881" s="57"/>
      <c r="Q881" s="54"/>
      <c r="R881" s="56"/>
      <c r="S881" s="54"/>
      <c r="T881" s="54"/>
      <c r="U881" s="54"/>
    </row>
    <row r="882" ht="12.75" customHeight="1">
      <c r="A882" s="54"/>
      <c r="B882" s="54"/>
      <c r="C882" s="54"/>
      <c r="D882" s="54"/>
      <c r="E882" s="54"/>
      <c r="F882" s="54"/>
      <c r="G882" s="54"/>
      <c r="H882" s="54"/>
      <c r="I882" s="54"/>
      <c r="J882" s="54"/>
      <c r="K882" s="54"/>
      <c r="L882" s="54"/>
      <c r="M882" s="55"/>
      <c r="N882" s="55"/>
      <c r="O882" s="54"/>
      <c r="P882" s="57"/>
      <c r="Q882" s="54"/>
      <c r="R882" s="56"/>
      <c r="S882" s="54"/>
      <c r="T882" s="54"/>
      <c r="U882" s="54"/>
    </row>
    <row r="883" ht="12.75" customHeight="1">
      <c r="A883" s="54"/>
      <c r="B883" s="54"/>
      <c r="C883" s="54"/>
      <c r="D883" s="54"/>
      <c r="E883" s="54"/>
      <c r="F883" s="54"/>
      <c r="G883" s="54"/>
      <c r="H883" s="54"/>
      <c r="I883" s="54"/>
      <c r="J883" s="54"/>
      <c r="K883" s="54"/>
      <c r="L883" s="54"/>
      <c r="M883" s="55"/>
      <c r="N883" s="55"/>
      <c r="O883" s="54"/>
      <c r="P883" s="57"/>
      <c r="Q883" s="54"/>
      <c r="R883" s="56"/>
      <c r="S883" s="54"/>
      <c r="T883" s="54"/>
      <c r="U883" s="54"/>
    </row>
    <row r="884" ht="12.75" customHeight="1">
      <c r="A884" s="54"/>
      <c r="B884" s="54"/>
      <c r="C884" s="54"/>
      <c r="D884" s="54"/>
      <c r="E884" s="54"/>
      <c r="F884" s="54"/>
      <c r="G884" s="54"/>
      <c r="H884" s="54"/>
      <c r="I884" s="54"/>
      <c r="J884" s="54"/>
      <c r="K884" s="54"/>
      <c r="L884" s="54"/>
      <c r="M884" s="55"/>
      <c r="N884" s="55"/>
      <c r="O884" s="54"/>
      <c r="P884" s="57"/>
      <c r="Q884" s="54"/>
      <c r="R884" s="56"/>
      <c r="S884" s="54"/>
      <c r="T884" s="54"/>
      <c r="U884" s="54"/>
    </row>
    <row r="885" ht="12.75" customHeight="1">
      <c r="A885" s="54"/>
      <c r="B885" s="54"/>
      <c r="C885" s="54"/>
      <c r="D885" s="54"/>
      <c r="E885" s="54"/>
      <c r="F885" s="54"/>
      <c r="G885" s="54"/>
      <c r="H885" s="54"/>
      <c r="I885" s="54"/>
      <c r="J885" s="54"/>
      <c r="K885" s="54"/>
      <c r="L885" s="54"/>
      <c r="M885" s="55"/>
      <c r="N885" s="55"/>
      <c r="O885" s="54"/>
      <c r="P885" s="57"/>
      <c r="Q885" s="54"/>
      <c r="R885" s="56"/>
      <c r="S885" s="54"/>
      <c r="T885" s="54"/>
      <c r="U885" s="54"/>
    </row>
    <row r="886" ht="12.75" customHeight="1">
      <c r="A886" s="54"/>
      <c r="B886" s="54"/>
      <c r="C886" s="54"/>
      <c r="D886" s="54"/>
      <c r="E886" s="54"/>
      <c r="F886" s="54"/>
      <c r="G886" s="54"/>
      <c r="H886" s="54"/>
      <c r="I886" s="54"/>
      <c r="J886" s="54"/>
      <c r="K886" s="54"/>
      <c r="L886" s="54"/>
      <c r="M886" s="55"/>
      <c r="N886" s="55"/>
      <c r="O886" s="54"/>
      <c r="P886" s="57"/>
      <c r="Q886" s="54"/>
      <c r="R886" s="56"/>
      <c r="S886" s="54"/>
      <c r="T886" s="54"/>
      <c r="U886" s="54"/>
    </row>
    <row r="887" ht="12.75" customHeight="1">
      <c r="A887" s="54"/>
      <c r="B887" s="54"/>
      <c r="C887" s="54"/>
      <c r="D887" s="54"/>
      <c r="E887" s="54"/>
      <c r="F887" s="54"/>
      <c r="G887" s="54"/>
      <c r="H887" s="54"/>
      <c r="I887" s="54"/>
      <c r="J887" s="54"/>
      <c r="K887" s="54"/>
      <c r="L887" s="54"/>
      <c r="M887" s="55"/>
      <c r="N887" s="55"/>
      <c r="O887" s="54"/>
      <c r="P887" s="57"/>
      <c r="Q887" s="54"/>
      <c r="R887" s="56"/>
      <c r="S887" s="54"/>
      <c r="T887" s="54"/>
      <c r="U887" s="54"/>
    </row>
    <row r="888" ht="12.75" customHeight="1">
      <c r="A888" s="54"/>
      <c r="B888" s="54"/>
      <c r="C888" s="54"/>
      <c r="D888" s="54"/>
      <c r="E888" s="54"/>
      <c r="F888" s="54"/>
      <c r="G888" s="54"/>
      <c r="H888" s="54"/>
      <c r="I888" s="54"/>
      <c r="J888" s="54"/>
      <c r="K888" s="54"/>
      <c r="L888" s="54"/>
      <c r="M888" s="55"/>
      <c r="N888" s="55"/>
      <c r="O888" s="54"/>
      <c r="P888" s="57"/>
      <c r="Q888" s="54"/>
      <c r="R888" s="56"/>
      <c r="S888" s="54"/>
      <c r="T888" s="54"/>
      <c r="U888" s="54"/>
    </row>
    <row r="889" ht="12.75" customHeight="1">
      <c r="A889" s="54"/>
      <c r="B889" s="54"/>
      <c r="C889" s="54"/>
      <c r="D889" s="54"/>
      <c r="E889" s="54"/>
      <c r="F889" s="54"/>
      <c r="G889" s="54"/>
      <c r="H889" s="54"/>
      <c r="I889" s="54"/>
      <c r="J889" s="54"/>
      <c r="K889" s="54"/>
      <c r="L889" s="54"/>
      <c r="M889" s="55"/>
      <c r="N889" s="55"/>
      <c r="O889" s="54"/>
      <c r="P889" s="57"/>
      <c r="Q889" s="54"/>
      <c r="R889" s="56"/>
      <c r="S889" s="54"/>
      <c r="T889" s="54"/>
      <c r="U889" s="54"/>
    </row>
    <row r="890" ht="12.75" customHeight="1">
      <c r="A890" s="54"/>
      <c r="B890" s="54"/>
      <c r="C890" s="54"/>
      <c r="D890" s="54"/>
      <c r="E890" s="54"/>
      <c r="F890" s="54"/>
      <c r="G890" s="54"/>
      <c r="H890" s="54"/>
      <c r="I890" s="54"/>
      <c r="J890" s="54"/>
      <c r="K890" s="54"/>
      <c r="L890" s="54"/>
      <c r="M890" s="55"/>
      <c r="N890" s="55"/>
      <c r="O890" s="54"/>
      <c r="P890" s="57"/>
      <c r="Q890" s="54"/>
      <c r="R890" s="56"/>
      <c r="S890" s="54"/>
      <c r="T890" s="54"/>
      <c r="U890" s="54"/>
    </row>
    <row r="891" ht="12.75" customHeight="1">
      <c r="A891" s="54"/>
      <c r="B891" s="54"/>
      <c r="C891" s="54"/>
      <c r="D891" s="54"/>
      <c r="E891" s="54"/>
      <c r="F891" s="54"/>
      <c r="G891" s="54"/>
      <c r="H891" s="54"/>
      <c r="I891" s="54"/>
      <c r="J891" s="54"/>
      <c r="K891" s="54"/>
      <c r="L891" s="54"/>
      <c r="M891" s="55"/>
      <c r="N891" s="55"/>
      <c r="O891" s="54"/>
      <c r="P891" s="57"/>
      <c r="Q891" s="54"/>
      <c r="R891" s="56"/>
      <c r="S891" s="54"/>
      <c r="T891" s="54"/>
      <c r="U891" s="54"/>
    </row>
    <row r="892" ht="12.75" customHeight="1">
      <c r="A892" s="54"/>
      <c r="B892" s="54"/>
      <c r="C892" s="54"/>
      <c r="D892" s="54"/>
      <c r="E892" s="54"/>
      <c r="F892" s="54"/>
      <c r="G892" s="54"/>
      <c r="H892" s="54"/>
      <c r="I892" s="54"/>
      <c r="J892" s="54"/>
      <c r="K892" s="54"/>
      <c r="L892" s="54"/>
      <c r="M892" s="55"/>
      <c r="N892" s="55"/>
      <c r="O892" s="54"/>
      <c r="P892" s="57"/>
      <c r="Q892" s="54"/>
      <c r="R892" s="56"/>
      <c r="S892" s="54"/>
      <c r="T892" s="54"/>
      <c r="U892" s="54"/>
    </row>
    <row r="893" ht="12.75" customHeight="1">
      <c r="A893" s="54"/>
      <c r="B893" s="54"/>
      <c r="C893" s="54"/>
      <c r="D893" s="54"/>
      <c r="E893" s="54"/>
      <c r="F893" s="54"/>
      <c r="G893" s="54"/>
      <c r="H893" s="54"/>
      <c r="I893" s="54"/>
      <c r="J893" s="54"/>
      <c r="K893" s="54"/>
      <c r="L893" s="54"/>
      <c r="M893" s="55"/>
      <c r="N893" s="55"/>
      <c r="O893" s="54"/>
      <c r="P893" s="57"/>
      <c r="Q893" s="54"/>
      <c r="R893" s="56"/>
      <c r="S893" s="54"/>
      <c r="T893" s="54"/>
      <c r="U893" s="54"/>
    </row>
    <row r="894" ht="12.75" customHeight="1">
      <c r="A894" s="54"/>
      <c r="B894" s="54"/>
      <c r="C894" s="54"/>
      <c r="D894" s="54"/>
      <c r="E894" s="54"/>
      <c r="F894" s="54"/>
      <c r="G894" s="54"/>
      <c r="H894" s="54"/>
      <c r="I894" s="54"/>
      <c r="J894" s="54"/>
      <c r="K894" s="54"/>
      <c r="L894" s="54"/>
      <c r="M894" s="55"/>
      <c r="N894" s="55"/>
      <c r="O894" s="54"/>
      <c r="P894" s="57"/>
      <c r="Q894" s="54"/>
      <c r="R894" s="56"/>
      <c r="S894" s="54"/>
      <c r="T894" s="54"/>
      <c r="U894" s="54"/>
    </row>
    <row r="895" ht="12.75" customHeight="1">
      <c r="A895" s="54"/>
      <c r="B895" s="54"/>
      <c r="C895" s="54"/>
      <c r="D895" s="54"/>
      <c r="E895" s="54"/>
      <c r="F895" s="54"/>
      <c r="G895" s="54"/>
      <c r="H895" s="54"/>
      <c r="I895" s="54"/>
      <c r="J895" s="54"/>
      <c r="K895" s="54"/>
      <c r="L895" s="54"/>
      <c r="M895" s="55"/>
      <c r="N895" s="55"/>
      <c r="O895" s="54"/>
      <c r="P895" s="57"/>
      <c r="Q895" s="54"/>
      <c r="R895" s="56"/>
      <c r="S895" s="54"/>
      <c r="T895" s="54"/>
      <c r="U895" s="54"/>
    </row>
    <row r="896" ht="12.75" customHeight="1">
      <c r="A896" s="54"/>
      <c r="B896" s="54"/>
      <c r="C896" s="54"/>
      <c r="D896" s="54"/>
      <c r="E896" s="54"/>
      <c r="F896" s="54"/>
      <c r="G896" s="54"/>
      <c r="H896" s="54"/>
      <c r="I896" s="54"/>
      <c r="J896" s="54"/>
      <c r="K896" s="54"/>
      <c r="L896" s="54"/>
      <c r="M896" s="55"/>
      <c r="N896" s="55"/>
      <c r="O896" s="54"/>
      <c r="P896" s="57"/>
      <c r="Q896" s="54"/>
      <c r="R896" s="56"/>
      <c r="S896" s="54"/>
      <c r="T896" s="54"/>
      <c r="U896" s="54"/>
    </row>
    <row r="897" ht="12.75" customHeight="1">
      <c r="A897" s="54"/>
      <c r="B897" s="54"/>
      <c r="C897" s="54"/>
      <c r="D897" s="54"/>
      <c r="E897" s="54"/>
      <c r="F897" s="54"/>
      <c r="G897" s="54"/>
      <c r="H897" s="54"/>
      <c r="I897" s="54"/>
      <c r="J897" s="54"/>
      <c r="K897" s="54"/>
      <c r="L897" s="54"/>
      <c r="M897" s="55"/>
      <c r="N897" s="55"/>
      <c r="O897" s="54"/>
      <c r="P897" s="57"/>
      <c r="Q897" s="54"/>
      <c r="R897" s="56"/>
      <c r="S897" s="54"/>
      <c r="T897" s="54"/>
      <c r="U897" s="54"/>
    </row>
    <row r="898" ht="12.75" customHeight="1">
      <c r="A898" s="54"/>
      <c r="B898" s="54"/>
      <c r="C898" s="54"/>
      <c r="D898" s="54"/>
      <c r="E898" s="54"/>
      <c r="F898" s="54"/>
      <c r="G898" s="54"/>
      <c r="H898" s="54"/>
      <c r="I898" s="54"/>
      <c r="J898" s="54"/>
      <c r="K898" s="54"/>
      <c r="L898" s="54"/>
      <c r="M898" s="55"/>
      <c r="N898" s="55"/>
      <c r="O898" s="54"/>
      <c r="P898" s="57"/>
      <c r="Q898" s="54"/>
      <c r="R898" s="56"/>
      <c r="S898" s="54"/>
      <c r="T898" s="54"/>
      <c r="U898" s="54"/>
    </row>
    <row r="899" ht="12.75" customHeight="1">
      <c r="A899" s="54"/>
      <c r="B899" s="54"/>
      <c r="C899" s="54"/>
      <c r="D899" s="54"/>
      <c r="E899" s="54"/>
      <c r="F899" s="54"/>
      <c r="G899" s="54"/>
      <c r="H899" s="54"/>
      <c r="I899" s="54"/>
      <c r="J899" s="54"/>
      <c r="K899" s="54"/>
      <c r="L899" s="54"/>
      <c r="M899" s="55"/>
      <c r="N899" s="55"/>
      <c r="O899" s="54"/>
      <c r="P899" s="57"/>
      <c r="Q899" s="54"/>
      <c r="R899" s="56"/>
      <c r="S899" s="54"/>
      <c r="T899" s="54"/>
      <c r="U899" s="54"/>
    </row>
    <row r="900" ht="12.75" customHeight="1">
      <c r="A900" s="54"/>
      <c r="B900" s="54"/>
      <c r="C900" s="54"/>
      <c r="D900" s="54"/>
      <c r="E900" s="54"/>
      <c r="F900" s="54"/>
      <c r="G900" s="54"/>
      <c r="H900" s="54"/>
      <c r="I900" s="54"/>
      <c r="J900" s="54"/>
      <c r="K900" s="54"/>
      <c r="L900" s="54"/>
      <c r="M900" s="55"/>
      <c r="N900" s="55"/>
      <c r="O900" s="54"/>
      <c r="P900" s="57"/>
      <c r="Q900" s="54"/>
      <c r="R900" s="56"/>
      <c r="S900" s="54"/>
      <c r="T900" s="54"/>
      <c r="U900" s="54"/>
    </row>
    <row r="901" ht="12.75" customHeight="1">
      <c r="A901" s="54"/>
      <c r="B901" s="54"/>
      <c r="C901" s="54"/>
      <c r="D901" s="54"/>
      <c r="E901" s="54"/>
      <c r="F901" s="54"/>
      <c r="G901" s="54"/>
      <c r="H901" s="54"/>
      <c r="I901" s="54"/>
      <c r="J901" s="54"/>
      <c r="K901" s="54"/>
      <c r="L901" s="54"/>
      <c r="M901" s="55"/>
      <c r="N901" s="55"/>
      <c r="O901" s="54"/>
      <c r="P901" s="57"/>
      <c r="Q901" s="54"/>
      <c r="R901" s="56"/>
      <c r="S901" s="54"/>
      <c r="T901" s="54"/>
      <c r="U901" s="54"/>
    </row>
    <row r="902" ht="12.75" customHeight="1">
      <c r="A902" s="54"/>
      <c r="B902" s="54"/>
      <c r="C902" s="54"/>
      <c r="D902" s="54"/>
      <c r="E902" s="54"/>
      <c r="F902" s="54"/>
      <c r="G902" s="54"/>
      <c r="H902" s="54"/>
      <c r="I902" s="54"/>
      <c r="J902" s="54"/>
      <c r="K902" s="54"/>
      <c r="L902" s="54"/>
      <c r="M902" s="55"/>
      <c r="N902" s="55"/>
      <c r="O902" s="54"/>
      <c r="P902" s="57"/>
      <c r="Q902" s="54"/>
      <c r="R902" s="56"/>
      <c r="S902" s="54"/>
      <c r="T902" s="54"/>
      <c r="U902" s="54"/>
    </row>
    <row r="903" ht="12.75" customHeight="1">
      <c r="A903" s="54"/>
      <c r="B903" s="54"/>
      <c r="C903" s="54"/>
      <c r="D903" s="54"/>
      <c r="E903" s="54"/>
      <c r="F903" s="54"/>
      <c r="G903" s="54"/>
      <c r="H903" s="54"/>
      <c r="I903" s="54"/>
      <c r="J903" s="54"/>
      <c r="K903" s="54"/>
      <c r="L903" s="54"/>
      <c r="M903" s="55"/>
      <c r="N903" s="55"/>
      <c r="O903" s="54"/>
      <c r="P903" s="57"/>
      <c r="Q903" s="54"/>
      <c r="R903" s="56"/>
      <c r="S903" s="54"/>
      <c r="T903" s="54"/>
      <c r="U903" s="54"/>
    </row>
    <row r="904" ht="12.75" customHeight="1">
      <c r="A904" s="54"/>
      <c r="B904" s="54"/>
      <c r="C904" s="54"/>
      <c r="D904" s="54"/>
      <c r="E904" s="54"/>
      <c r="F904" s="54"/>
      <c r="G904" s="54"/>
      <c r="H904" s="54"/>
      <c r="I904" s="54"/>
      <c r="J904" s="54"/>
      <c r="K904" s="54"/>
      <c r="L904" s="54"/>
      <c r="M904" s="55"/>
      <c r="N904" s="55"/>
      <c r="O904" s="54"/>
      <c r="P904" s="57"/>
      <c r="Q904" s="54"/>
      <c r="R904" s="56"/>
      <c r="S904" s="54"/>
      <c r="T904" s="54"/>
      <c r="U904" s="54"/>
    </row>
    <row r="905" ht="12.75" customHeight="1">
      <c r="A905" s="54"/>
      <c r="B905" s="54"/>
      <c r="C905" s="54"/>
      <c r="D905" s="54"/>
      <c r="E905" s="54"/>
      <c r="F905" s="54"/>
      <c r="G905" s="54"/>
      <c r="H905" s="54"/>
      <c r="I905" s="54"/>
      <c r="J905" s="54"/>
      <c r="K905" s="54"/>
      <c r="L905" s="54"/>
      <c r="M905" s="55"/>
      <c r="N905" s="55"/>
      <c r="O905" s="54"/>
      <c r="P905" s="57"/>
      <c r="Q905" s="54"/>
      <c r="R905" s="56"/>
      <c r="S905" s="54"/>
      <c r="T905" s="54"/>
      <c r="U905" s="54"/>
    </row>
    <row r="906" ht="12.75" customHeight="1">
      <c r="A906" s="54"/>
      <c r="B906" s="54"/>
      <c r="C906" s="54"/>
      <c r="D906" s="54"/>
      <c r="E906" s="54"/>
      <c r="F906" s="54"/>
      <c r="G906" s="54"/>
      <c r="H906" s="54"/>
      <c r="I906" s="54"/>
      <c r="J906" s="54"/>
      <c r="K906" s="54"/>
      <c r="L906" s="54"/>
      <c r="M906" s="55"/>
      <c r="N906" s="55"/>
      <c r="O906" s="54"/>
      <c r="P906" s="57"/>
      <c r="Q906" s="54"/>
      <c r="R906" s="56"/>
      <c r="S906" s="54"/>
      <c r="T906" s="54"/>
      <c r="U906" s="54"/>
    </row>
    <row r="907" ht="12.75" customHeight="1">
      <c r="A907" s="54"/>
      <c r="B907" s="54"/>
      <c r="C907" s="54"/>
      <c r="D907" s="54"/>
      <c r="E907" s="54"/>
      <c r="F907" s="54"/>
      <c r="G907" s="54"/>
      <c r="H907" s="54"/>
      <c r="I907" s="54"/>
      <c r="J907" s="54"/>
      <c r="K907" s="54"/>
      <c r="L907" s="54"/>
      <c r="M907" s="55"/>
      <c r="N907" s="55"/>
      <c r="O907" s="54"/>
      <c r="P907" s="57"/>
      <c r="Q907" s="54"/>
      <c r="R907" s="56"/>
      <c r="S907" s="54"/>
      <c r="T907" s="54"/>
      <c r="U907" s="54"/>
    </row>
    <row r="908" ht="12.75" customHeight="1">
      <c r="A908" s="54"/>
      <c r="B908" s="54"/>
      <c r="C908" s="54"/>
      <c r="D908" s="54"/>
      <c r="E908" s="54"/>
      <c r="F908" s="54"/>
      <c r="G908" s="54"/>
      <c r="H908" s="54"/>
      <c r="I908" s="54"/>
      <c r="J908" s="54"/>
      <c r="K908" s="54"/>
      <c r="L908" s="54"/>
      <c r="M908" s="55"/>
      <c r="N908" s="55"/>
      <c r="O908" s="54"/>
      <c r="P908" s="57"/>
      <c r="Q908" s="54"/>
      <c r="R908" s="56"/>
      <c r="S908" s="54"/>
      <c r="T908" s="54"/>
      <c r="U908" s="54"/>
    </row>
    <row r="909" ht="12.75" customHeight="1">
      <c r="A909" s="54"/>
      <c r="B909" s="54"/>
      <c r="C909" s="54"/>
      <c r="D909" s="54"/>
      <c r="E909" s="54"/>
      <c r="F909" s="54"/>
      <c r="G909" s="54"/>
      <c r="H909" s="54"/>
      <c r="I909" s="54"/>
      <c r="J909" s="54"/>
      <c r="K909" s="54"/>
      <c r="L909" s="54"/>
      <c r="M909" s="55"/>
      <c r="N909" s="55"/>
      <c r="O909" s="54"/>
      <c r="P909" s="57"/>
      <c r="Q909" s="54"/>
      <c r="R909" s="56"/>
      <c r="S909" s="54"/>
      <c r="T909" s="54"/>
      <c r="U909" s="54"/>
    </row>
    <row r="910" ht="12.75" customHeight="1">
      <c r="A910" s="54"/>
      <c r="B910" s="54"/>
      <c r="C910" s="54"/>
      <c r="D910" s="54"/>
      <c r="E910" s="54"/>
      <c r="F910" s="54"/>
      <c r="G910" s="54"/>
      <c r="H910" s="54"/>
      <c r="I910" s="54"/>
      <c r="J910" s="54"/>
      <c r="K910" s="54"/>
      <c r="L910" s="54"/>
      <c r="M910" s="55"/>
      <c r="N910" s="55"/>
      <c r="O910" s="54"/>
      <c r="P910" s="57"/>
      <c r="Q910" s="54"/>
      <c r="R910" s="56"/>
      <c r="S910" s="54"/>
      <c r="T910" s="54"/>
      <c r="U910" s="54"/>
    </row>
    <row r="911" ht="12.75" customHeight="1">
      <c r="A911" s="54"/>
      <c r="B911" s="54"/>
      <c r="C911" s="54"/>
      <c r="D911" s="54"/>
      <c r="E911" s="54"/>
      <c r="F911" s="54"/>
      <c r="G911" s="54"/>
      <c r="H911" s="54"/>
      <c r="I911" s="54"/>
      <c r="J911" s="54"/>
      <c r="K911" s="54"/>
      <c r="L911" s="54"/>
      <c r="M911" s="55"/>
      <c r="N911" s="55"/>
      <c r="O911" s="54"/>
      <c r="P911" s="57"/>
      <c r="Q911" s="54"/>
      <c r="R911" s="56"/>
      <c r="S911" s="54"/>
      <c r="T911" s="54"/>
      <c r="U911" s="54"/>
    </row>
    <row r="912" ht="12.75" customHeight="1">
      <c r="A912" s="54"/>
      <c r="B912" s="54"/>
      <c r="C912" s="54"/>
      <c r="D912" s="54"/>
      <c r="E912" s="54"/>
      <c r="F912" s="54"/>
      <c r="G912" s="54"/>
      <c r="H912" s="54"/>
      <c r="I912" s="54"/>
      <c r="J912" s="54"/>
      <c r="K912" s="54"/>
      <c r="L912" s="54"/>
      <c r="M912" s="55"/>
      <c r="N912" s="55"/>
      <c r="O912" s="54"/>
      <c r="P912" s="57"/>
      <c r="Q912" s="54"/>
      <c r="R912" s="56"/>
      <c r="S912" s="54"/>
      <c r="T912" s="54"/>
      <c r="U912" s="54"/>
    </row>
    <row r="913" ht="12.75" customHeight="1">
      <c r="A913" s="54"/>
      <c r="B913" s="54"/>
      <c r="C913" s="54"/>
      <c r="D913" s="54"/>
      <c r="E913" s="54"/>
      <c r="F913" s="54"/>
      <c r="G913" s="54"/>
      <c r="H913" s="54"/>
      <c r="I913" s="54"/>
      <c r="J913" s="54"/>
      <c r="K913" s="54"/>
      <c r="L913" s="54"/>
      <c r="M913" s="55"/>
      <c r="N913" s="55"/>
      <c r="O913" s="54"/>
      <c r="P913" s="57"/>
      <c r="Q913" s="54"/>
      <c r="R913" s="56"/>
      <c r="S913" s="54"/>
      <c r="T913" s="54"/>
      <c r="U913" s="54"/>
    </row>
    <row r="914" ht="12.75" customHeight="1">
      <c r="A914" s="54"/>
      <c r="B914" s="54"/>
      <c r="C914" s="54"/>
      <c r="D914" s="54"/>
      <c r="E914" s="54"/>
      <c r="F914" s="54"/>
      <c r="G914" s="54"/>
      <c r="H914" s="54"/>
      <c r="I914" s="54"/>
      <c r="J914" s="54"/>
      <c r="K914" s="54"/>
      <c r="L914" s="54"/>
      <c r="M914" s="55"/>
      <c r="N914" s="55"/>
      <c r="O914" s="54"/>
      <c r="P914" s="57"/>
      <c r="Q914" s="54"/>
      <c r="R914" s="56"/>
      <c r="S914" s="54"/>
      <c r="T914" s="54"/>
      <c r="U914" s="54"/>
    </row>
    <row r="915" ht="12.75" customHeight="1">
      <c r="A915" s="54"/>
      <c r="B915" s="54"/>
      <c r="C915" s="54"/>
      <c r="D915" s="54"/>
      <c r="E915" s="54"/>
      <c r="F915" s="54"/>
      <c r="G915" s="54"/>
      <c r="H915" s="54"/>
      <c r="I915" s="54"/>
      <c r="J915" s="54"/>
      <c r="K915" s="54"/>
      <c r="L915" s="54"/>
      <c r="M915" s="55"/>
      <c r="N915" s="55"/>
      <c r="O915" s="54"/>
      <c r="P915" s="57"/>
      <c r="Q915" s="54"/>
      <c r="R915" s="56"/>
      <c r="S915" s="54"/>
      <c r="T915" s="54"/>
      <c r="U915" s="54"/>
    </row>
    <row r="916" ht="12.75" customHeight="1">
      <c r="A916" s="54"/>
      <c r="B916" s="54"/>
      <c r="C916" s="54"/>
      <c r="D916" s="54"/>
      <c r="E916" s="54"/>
      <c r="F916" s="54"/>
      <c r="G916" s="54"/>
      <c r="H916" s="54"/>
      <c r="I916" s="54"/>
      <c r="J916" s="54"/>
      <c r="K916" s="54"/>
      <c r="L916" s="54"/>
      <c r="M916" s="55"/>
      <c r="N916" s="55"/>
      <c r="O916" s="54"/>
      <c r="P916" s="57"/>
      <c r="Q916" s="54"/>
      <c r="R916" s="56"/>
      <c r="S916" s="54"/>
      <c r="T916" s="54"/>
      <c r="U916" s="54"/>
    </row>
    <row r="917" ht="12.75" customHeight="1">
      <c r="A917" s="54"/>
      <c r="B917" s="54"/>
      <c r="C917" s="54"/>
      <c r="D917" s="54"/>
      <c r="E917" s="54"/>
      <c r="F917" s="54"/>
      <c r="G917" s="54"/>
      <c r="H917" s="54"/>
      <c r="I917" s="54"/>
      <c r="J917" s="54"/>
      <c r="K917" s="54"/>
      <c r="L917" s="54"/>
      <c r="M917" s="55"/>
      <c r="N917" s="55"/>
      <c r="O917" s="54"/>
      <c r="P917" s="57"/>
      <c r="Q917" s="54"/>
      <c r="R917" s="56"/>
      <c r="S917" s="54"/>
      <c r="T917" s="54"/>
      <c r="U917" s="54"/>
    </row>
    <row r="918" ht="12.75" customHeight="1">
      <c r="A918" s="54"/>
      <c r="B918" s="54"/>
      <c r="C918" s="54"/>
      <c r="D918" s="54"/>
      <c r="E918" s="54"/>
      <c r="F918" s="54"/>
      <c r="G918" s="54"/>
      <c r="H918" s="54"/>
      <c r="I918" s="54"/>
      <c r="J918" s="54"/>
      <c r="K918" s="54"/>
      <c r="L918" s="54"/>
      <c r="M918" s="55"/>
      <c r="N918" s="55"/>
      <c r="O918" s="54"/>
      <c r="P918" s="57"/>
      <c r="Q918" s="54"/>
      <c r="R918" s="56"/>
      <c r="S918" s="54"/>
      <c r="T918" s="54"/>
      <c r="U918" s="54"/>
    </row>
    <row r="919" ht="12.75" customHeight="1">
      <c r="A919" s="54"/>
      <c r="B919" s="54"/>
      <c r="C919" s="54"/>
      <c r="D919" s="54"/>
      <c r="E919" s="54"/>
      <c r="F919" s="54"/>
      <c r="G919" s="54"/>
      <c r="H919" s="54"/>
      <c r="I919" s="54"/>
      <c r="J919" s="54"/>
      <c r="K919" s="54"/>
      <c r="L919" s="54"/>
      <c r="M919" s="55"/>
      <c r="N919" s="55"/>
      <c r="O919" s="54"/>
      <c r="P919" s="57"/>
      <c r="Q919" s="54"/>
      <c r="R919" s="56"/>
      <c r="S919" s="54"/>
      <c r="T919" s="54"/>
      <c r="U919" s="54"/>
    </row>
    <row r="920" ht="12.75" customHeight="1">
      <c r="A920" s="54"/>
      <c r="B920" s="54"/>
      <c r="C920" s="54"/>
      <c r="D920" s="54"/>
      <c r="E920" s="54"/>
      <c r="F920" s="54"/>
      <c r="G920" s="54"/>
      <c r="H920" s="54"/>
      <c r="I920" s="54"/>
      <c r="J920" s="54"/>
      <c r="K920" s="54"/>
      <c r="L920" s="54"/>
      <c r="M920" s="55"/>
      <c r="N920" s="55"/>
      <c r="O920" s="54"/>
      <c r="P920" s="57"/>
      <c r="Q920" s="54"/>
      <c r="R920" s="56"/>
      <c r="S920" s="54"/>
      <c r="T920" s="54"/>
      <c r="U920" s="54"/>
    </row>
    <row r="921" ht="12.75" customHeight="1">
      <c r="A921" s="54"/>
      <c r="B921" s="54"/>
      <c r="C921" s="54"/>
      <c r="D921" s="54"/>
      <c r="E921" s="54"/>
      <c r="F921" s="54"/>
      <c r="G921" s="54"/>
      <c r="H921" s="54"/>
      <c r="I921" s="54"/>
      <c r="J921" s="54"/>
      <c r="K921" s="54"/>
      <c r="L921" s="54"/>
      <c r="M921" s="55"/>
      <c r="N921" s="55"/>
      <c r="O921" s="54"/>
      <c r="P921" s="57"/>
      <c r="Q921" s="54"/>
      <c r="R921" s="56"/>
      <c r="S921" s="54"/>
      <c r="T921" s="54"/>
      <c r="U921" s="54"/>
    </row>
    <row r="922" ht="12.75" customHeight="1">
      <c r="A922" s="54"/>
      <c r="B922" s="54"/>
      <c r="C922" s="54"/>
      <c r="D922" s="54"/>
      <c r="E922" s="54"/>
      <c r="F922" s="54"/>
      <c r="G922" s="54"/>
      <c r="H922" s="54"/>
      <c r="I922" s="54"/>
      <c r="J922" s="54"/>
      <c r="K922" s="54"/>
      <c r="L922" s="54"/>
      <c r="M922" s="55"/>
      <c r="N922" s="55"/>
      <c r="O922" s="54"/>
      <c r="P922" s="57"/>
      <c r="Q922" s="54"/>
      <c r="R922" s="56"/>
      <c r="S922" s="54"/>
      <c r="T922" s="54"/>
      <c r="U922" s="54"/>
    </row>
    <row r="923" ht="12.75" customHeight="1">
      <c r="A923" s="54"/>
      <c r="B923" s="54"/>
      <c r="C923" s="54"/>
      <c r="D923" s="54"/>
      <c r="E923" s="54"/>
      <c r="F923" s="54"/>
      <c r="G923" s="54"/>
      <c r="H923" s="54"/>
      <c r="I923" s="54"/>
      <c r="J923" s="54"/>
      <c r="K923" s="54"/>
      <c r="L923" s="54"/>
      <c r="M923" s="55"/>
      <c r="N923" s="55"/>
      <c r="O923" s="54"/>
      <c r="P923" s="57"/>
      <c r="Q923" s="54"/>
      <c r="R923" s="56"/>
      <c r="S923" s="54"/>
      <c r="T923" s="54"/>
      <c r="U923" s="54"/>
    </row>
    <row r="924" ht="12.75" customHeight="1">
      <c r="A924" s="54"/>
      <c r="B924" s="54"/>
      <c r="C924" s="54"/>
      <c r="D924" s="54"/>
      <c r="E924" s="54"/>
      <c r="F924" s="54"/>
      <c r="G924" s="54"/>
      <c r="H924" s="54"/>
      <c r="I924" s="54"/>
      <c r="J924" s="54"/>
      <c r="K924" s="54"/>
      <c r="L924" s="54"/>
      <c r="M924" s="55"/>
      <c r="N924" s="55"/>
      <c r="O924" s="54"/>
      <c r="P924" s="57"/>
      <c r="Q924" s="54"/>
      <c r="R924" s="56"/>
      <c r="S924" s="54"/>
      <c r="T924" s="54"/>
      <c r="U924" s="54"/>
    </row>
    <row r="925" ht="12.75" customHeight="1">
      <c r="A925" s="54"/>
      <c r="B925" s="54"/>
      <c r="C925" s="54"/>
      <c r="D925" s="54"/>
      <c r="E925" s="54"/>
      <c r="F925" s="54"/>
      <c r="G925" s="54"/>
      <c r="H925" s="54"/>
      <c r="I925" s="54"/>
      <c r="J925" s="54"/>
      <c r="K925" s="54"/>
      <c r="L925" s="54"/>
      <c r="M925" s="55"/>
      <c r="N925" s="55"/>
      <c r="O925" s="54"/>
      <c r="P925" s="57"/>
      <c r="Q925" s="54"/>
      <c r="R925" s="56"/>
      <c r="S925" s="54"/>
      <c r="T925" s="54"/>
      <c r="U925" s="54"/>
    </row>
    <row r="926" ht="12.75" customHeight="1">
      <c r="A926" s="54"/>
      <c r="B926" s="54"/>
      <c r="C926" s="54"/>
      <c r="D926" s="54"/>
      <c r="E926" s="54"/>
      <c r="F926" s="54"/>
      <c r="G926" s="54"/>
      <c r="H926" s="54"/>
      <c r="I926" s="54"/>
      <c r="J926" s="54"/>
      <c r="K926" s="54"/>
      <c r="L926" s="54"/>
      <c r="M926" s="55"/>
      <c r="N926" s="55"/>
      <c r="O926" s="54"/>
      <c r="P926" s="57"/>
      <c r="Q926" s="54"/>
      <c r="R926" s="56"/>
      <c r="S926" s="54"/>
      <c r="T926" s="54"/>
      <c r="U926" s="54"/>
    </row>
    <row r="927" ht="12.75" customHeight="1">
      <c r="A927" s="54"/>
      <c r="B927" s="54"/>
      <c r="C927" s="54"/>
      <c r="D927" s="54"/>
      <c r="E927" s="54"/>
      <c r="F927" s="54"/>
      <c r="G927" s="54"/>
      <c r="H927" s="54"/>
      <c r="I927" s="54"/>
      <c r="J927" s="54"/>
      <c r="K927" s="54"/>
      <c r="L927" s="54"/>
      <c r="M927" s="55"/>
      <c r="N927" s="55"/>
      <c r="O927" s="54"/>
      <c r="P927" s="57"/>
      <c r="Q927" s="54"/>
      <c r="R927" s="56"/>
      <c r="S927" s="54"/>
      <c r="T927" s="54"/>
      <c r="U927" s="54"/>
    </row>
    <row r="928" ht="12.75" customHeight="1">
      <c r="A928" s="54"/>
      <c r="B928" s="54"/>
      <c r="C928" s="54"/>
      <c r="D928" s="54"/>
      <c r="E928" s="54"/>
      <c r="F928" s="54"/>
      <c r="G928" s="54"/>
      <c r="H928" s="54"/>
      <c r="I928" s="54"/>
      <c r="J928" s="54"/>
      <c r="K928" s="54"/>
      <c r="L928" s="54"/>
      <c r="M928" s="55"/>
      <c r="N928" s="55"/>
      <c r="O928" s="54"/>
      <c r="P928" s="57"/>
      <c r="Q928" s="54"/>
      <c r="R928" s="56"/>
      <c r="S928" s="54"/>
      <c r="T928" s="54"/>
      <c r="U928" s="54"/>
    </row>
    <row r="929" ht="12.75" customHeight="1">
      <c r="A929" s="54"/>
      <c r="B929" s="54"/>
      <c r="C929" s="54"/>
      <c r="D929" s="54"/>
      <c r="E929" s="54"/>
      <c r="F929" s="54"/>
      <c r="G929" s="54"/>
      <c r="H929" s="54"/>
      <c r="I929" s="54"/>
      <c r="J929" s="54"/>
      <c r="K929" s="54"/>
      <c r="L929" s="54"/>
      <c r="M929" s="55"/>
      <c r="N929" s="55"/>
      <c r="O929" s="54"/>
      <c r="P929" s="57"/>
      <c r="Q929" s="54"/>
      <c r="R929" s="56"/>
      <c r="S929" s="54"/>
      <c r="T929" s="54"/>
      <c r="U929" s="54"/>
    </row>
    <row r="930" ht="12.75" customHeight="1">
      <c r="A930" s="54"/>
      <c r="B930" s="54"/>
      <c r="C930" s="54"/>
      <c r="D930" s="54"/>
      <c r="E930" s="54"/>
      <c r="F930" s="54"/>
      <c r="G930" s="54"/>
      <c r="H930" s="54"/>
      <c r="I930" s="54"/>
      <c r="J930" s="54"/>
      <c r="K930" s="54"/>
      <c r="L930" s="54"/>
      <c r="M930" s="55"/>
      <c r="N930" s="55"/>
      <c r="O930" s="54"/>
      <c r="P930" s="57"/>
      <c r="Q930" s="54"/>
      <c r="R930" s="56"/>
      <c r="S930" s="54"/>
      <c r="T930" s="54"/>
      <c r="U930" s="54"/>
    </row>
    <row r="931" ht="12.75" customHeight="1">
      <c r="A931" s="54"/>
      <c r="B931" s="54"/>
      <c r="C931" s="54"/>
      <c r="D931" s="54"/>
      <c r="E931" s="54"/>
      <c r="F931" s="54"/>
      <c r="G931" s="54"/>
      <c r="H931" s="54"/>
      <c r="I931" s="54"/>
      <c r="J931" s="54"/>
      <c r="K931" s="54"/>
      <c r="L931" s="54"/>
      <c r="M931" s="55"/>
      <c r="N931" s="55"/>
      <c r="O931" s="54"/>
      <c r="P931" s="57"/>
      <c r="Q931" s="54"/>
      <c r="R931" s="56"/>
      <c r="S931" s="54"/>
      <c r="T931" s="54"/>
      <c r="U931" s="54"/>
    </row>
    <row r="932" ht="12.75" customHeight="1">
      <c r="A932" s="54"/>
      <c r="B932" s="54"/>
      <c r="C932" s="54"/>
      <c r="D932" s="54"/>
      <c r="E932" s="54"/>
      <c r="F932" s="54"/>
      <c r="G932" s="54"/>
      <c r="H932" s="54"/>
      <c r="I932" s="54"/>
      <c r="J932" s="54"/>
      <c r="K932" s="54"/>
      <c r="L932" s="54"/>
      <c r="M932" s="55"/>
      <c r="N932" s="55"/>
      <c r="O932" s="54"/>
      <c r="P932" s="57"/>
      <c r="Q932" s="54"/>
      <c r="R932" s="56"/>
      <c r="S932" s="54"/>
      <c r="T932" s="54"/>
      <c r="U932" s="54"/>
    </row>
    <row r="933" ht="12.75" customHeight="1">
      <c r="A933" s="54"/>
      <c r="B933" s="54"/>
      <c r="C933" s="54"/>
      <c r="D933" s="54"/>
      <c r="E933" s="54"/>
      <c r="F933" s="54"/>
      <c r="G933" s="54"/>
      <c r="H933" s="54"/>
      <c r="I933" s="54"/>
      <c r="J933" s="54"/>
      <c r="K933" s="54"/>
      <c r="L933" s="54"/>
      <c r="M933" s="55"/>
      <c r="N933" s="55"/>
      <c r="O933" s="54"/>
      <c r="P933" s="57"/>
      <c r="Q933" s="54"/>
      <c r="R933" s="56"/>
      <c r="S933" s="54"/>
      <c r="T933" s="54"/>
      <c r="U933" s="54"/>
    </row>
    <row r="934" ht="12.75" customHeight="1">
      <c r="A934" s="54"/>
      <c r="B934" s="54"/>
      <c r="C934" s="54"/>
      <c r="D934" s="54"/>
      <c r="E934" s="54"/>
      <c r="F934" s="54"/>
      <c r="G934" s="54"/>
      <c r="H934" s="54"/>
      <c r="I934" s="54"/>
      <c r="J934" s="54"/>
      <c r="K934" s="54"/>
      <c r="L934" s="54"/>
      <c r="M934" s="55"/>
      <c r="N934" s="55"/>
      <c r="O934" s="54"/>
      <c r="P934" s="57"/>
      <c r="Q934" s="54"/>
      <c r="R934" s="56"/>
      <c r="S934" s="54"/>
      <c r="T934" s="54"/>
      <c r="U934" s="54"/>
    </row>
    <row r="935" ht="12.75" customHeight="1">
      <c r="A935" s="54"/>
      <c r="B935" s="54"/>
      <c r="C935" s="54"/>
      <c r="D935" s="54"/>
      <c r="E935" s="54"/>
      <c r="F935" s="54"/>
      <c r="G935" s="54"/>
      <c r="H935" s="54"/>
      <c r="I935" s="54"/>
      <c r="J935" s="54"/>
      <c r="K935" s="54"/>
      <c r="L935" s="54"/>
      <c r="M935" s="55"/>
      <c r="N935" s="55"/>
      <c r="O935" s="54"/>
      <c r="P935" s="57"/>
      <c r="Q935" s="54"/>
      <c r="R935" s="56"/>
      <c r="S935" s="54"/>
      <c r="T935" s="54"/>
      <c r="U935" s="54"/>
    </row>
    <row r="936" ht="12.75" customHeight="1">
      <c r="A936" s="54"/>
      <c r="B936" s="54"/>
      <c r="C936" s="54"/>
      <c r="D936" s="54"/>
      <c r="E936" s="54"/>
      <c r="F936" s="54"/>
      <c r="G936" s="54"/>
      <c r="H936" s="54"/>
      <c r="I936" s="54"/>
      <c r="J936" s="54"/>
      <c r="K936" s="54"/>
      <c r="L936" s="54"/>
      <c r="M936" s="55"/>
      <c r="N936" s="55"/>
      <c r="O936" s="54"/>
      <c r="P936" s="57"/>
      <c r="Q936" s="54"/>
      <c r="R936" s="56"/>
      <c r="S936" s="54"/>
      <c r="T936" s="54"/>
      <c r="U936" s="54"/>
    </row>
    <row r="937" ht="12.75" customHeight="1">
      <c r="A937" s="54"/>
      <c r="B937" s="54"/>
      <c r="C937" s="54"/>
      <c r="D937" s="54"/>
      <c r="E937" s="54"/>
      <c r="F937" s="54"/>
      <c r="G937" s="54"/>
      <c r="H937" s="54"/>
      <c r="I937" s="54"/>
      <c r="J937" s="54"/>
      <c r="K937" s="54"/>
      <c r="L937" s="54"/>
      <c r="M937" s="55"/>
      <c r="N937" s="55"/>
      <c r="O937" s="54"/>
      <c r="P937" s="57"/>
      <c r="Q937" s="54"/>
      <c r="R937" s="56"/>
      <c r="S937" s="54"/>
      <c r="T937" s="54"/>
      <c r="U937" s="54"/>
    </row>
    <row r="938" ht="12.75" customHeight="1">
      <c r="A938" s="54"/>
      <c r="B938" s="54"/>
      <c r="C938" s="54"/>
      <c r="D938" s="54"/>
      <c r="E938" s="54"/>
      <c r="F938" s="54"/>
      <c r="G938" s="54"/>
      <c r="H938" s="54"/>
      <c r="I938" s="54"/>
      <c r="J938" s="54"/>
      <c r="K938" s="54"/>
      <c r="L938" s="54"/>
      <c r="M938" s="55"/>
      <c r="N938" s="55"/>
      <c r="O938" s="54"/>
      <c r="P938" s="57"/>
      <c r="Q938" s="54"/>
      <c r="R938" s="56"/>
      <c r="S938" s="54"/>
      <c r="T938" s="54"/>
      <c r="U938" s="54"/>
    </row>
    <row r="939" ht="12.75" customHeight="1">
      <c r="A939" s="54"/>
      <c r="B939" s="54"/>
      <c r="C939" s="54"/>
      <c r="D939" s="54"/>
      <c r="E939" s="54"/>
      <c r="F939" s="54"/>
      <c r="G939" s="54"/>
      <c r="H939" s="54"/>
      <c r="I939" s="54"/>
      <c r="J939" s="54"/>
      <c r="K939" s="54"/>
      <c r="L939" s="54"/>
      <c r="M939" s="55"/>
      <c r="N939" s="55"/>
      <c r="O939" s="54"/>
      <c r="P939" s="57"/>
      <c r="Q939" s="54"/>
      <c r="R939" s="56"/>
      <c r="S939" s="54"/>
      <c r="T939" s="54"/>
      <c r="U939" s="54"/>
    </row>
    <row r="940" ht="12.75" customHeight="1">
      <c r="A940" s="54"/>
      <c r="B940" s="54"/>
      <c r="C940" s="54"/>
      <c r="D940" s="54"/>
      <c r="E940" s="54"/>
      <c r="F940" s="54"/>
      <c r="G940" s="54"/>
      <c r="H940" s="54"/>
      <c r="I940" s="54"/>
      <c r="J940" s="54"/>
      <c r="K940" s="54"/>
      <c r="L940" s="54"/>
      <c r="M940" s="55"/>
      <c r="N940" s="55"/>
      <c r="O940" s="54"/>
      <c r="P940" s="57"/>
      <c r="Q940" s="54"/>
      <c r="R940" s="56"/>
      <c r="S940" s="54"/>
      <c r="T940" s="54"/>
      <c r="U940" s="54"/>
    </row>
    <row r="941" ht="12.75" customHeight="1">
      <c r="A941" s="54"/>
      <c r="B941" s="54"/>
      <c r="C941" s="54"/>
      <c r="D941" s="54"/>
      <c r="E941" s="54"/>
      <c r="F941" s="54"/>
      <c r="G941" s="54"/>
      <c r="H941" s="54"/>
      <c r="I941" s="54"/>
      <c r="J941" s="54"/>
      <c r="K941" s="54"/>
      <c r="L941" s="54"/>
      <c r="M941" s="55"/>
      <c r="N941" s="55"/>
      <c r="O941" s="54"/>
      <c r="P941" s="57"/>
      <c r="Q941" s="54"/>
      <c r="R941" s="56"/>
      <c r="S941" s="54"/>
      <c r="T941" s="54"/>
      <c r="U941" s="54"/>
    </row>
    <row r="942" ht="12.75" customHeight="1">
      <c r="A942" s="54"/>
      <c r="B942" s="54"/>
      <c r="C942" s="54"/>
      <c r="D942" s="54"/>
      <c r="E942" s="54"/>
      <c r="F942" s="54"/>
      <c r="G942" s="54"/>
      <c r="H942" s="54"/>
      <c r="I942" s="54"/>
      <c r="J942" s="54"/>
      <c r="K942" s="54"/>
      <c r="L942" s="54"/>
      <c r="M942" s="55"/>
      <c r="N942" s="55"/>
      <c r="O942" s="54"/>
      <c r="P942" s="57"/>
      <c r="Q942" s="54"/>
      <c r="R942" s="56"/>
      <c r="S942" s="54"/>
      <c r="T942" s="54"/>
      <c r="U942" s="54"/>
    </row>
    <row r="943" ht="12.75" customHeight="1">
      <c r="A943" s="54"/>
      <c r="B943" s="54"/>
      <c r="C943" s="54"/>
      <c r="D943" s="54"/>
      <c r="E943" s="54"/>
      <c r="F943" s="54"/>
      <c r="G943" s="54"/>
      <c r="H943" s="54"/>
      <c r="I943" s="54"/>
      <c r="J943" s="54"/>
      <c r="K943" s="54"/>
      <c r="L943" s="54"/>
      <c r="M943" s="55"/>
      <c r="N943" s="55"/>
      <c r="O943" s="54"/>
      <c r="P943" s="57"/>
      <c r="Q943" s="54"/>
      <c r="R943" s="56"/>
      <c r="S943" s="54"/>
      <c r="T943" s="54"/>
      <c r="U943" s="54"/>
    </row>
    <row r="944" ht="12.75" customHeight="1">
      <c r="A944" s="54"/>
      <c r="B944" s="54"/>
      <c r="C944" s="54"/>
      <c r="D944" s="54"/>
      <c r="E944" s="54"/>
      <c r="F944" s="54"/>
      <c r="G944" s="54"/>
      <c r="H944" s="54"/>
      <c r="I944" s="54"/>
      <c r="J944" s="54"/>
      <c r="K944" s="54"/>
      <c r="L944" s="54"/>
      <c r="M944" s="55"/>
      <c r="N944" s="55"/>
      <c r="O944" s="54"/>
      <c r="P944" s="57"/>
      <c r="Q944" s="54"/>
      <c r="R944" s="56"/>
      <c r="S944" s="54"/>
      <c r="T944" s="54"/>
      <c r="U944" s="54"/>
    </row>
    <row r="945" ht="12.75" customHeight="1">
      <c r="A945" s="54"/>
      <c r="B945" s="54"/>
      <c r="C945" s="54"/>
      <c r="D945" s="54"/>
      <c r="E945" s="54"/>
      <c r="F945" s="54"/>
      <c r="G945" s="54"/>
      <c r="H945" s="54"/>
      <c r="I945" s="54"/>
      <c r="J945" s="54"/>
      <c r="K945" s="54"/>
      <c r="L945" s="54"/>
      <c r="M945" s="55"/>
      <c r="N945" s="55"/>
      <c r="O945" s="54"/>
      <c r="P945" s="57"/>
      <c r="Q945" s="54"/>
      <c r="R945" s="56"/>
      <c r="S945" s="54"/>
      <c r="T945" s="54"/>
      <c r="U945" s="54"/>
    </row>
    <row r="946" ht="12.75" customHeight="1">
      <c r="A946" s="54"/>
      <c r="B946" s="54"/>
      <c r="C946" s="54"/>
      <c r="D946" s="54"/>
      <c r="E946" s="54"/>
      <c r="F946" s="54"/>
      <c r="G946" s="54"/>
      <c r="H946" s="54"/>
      <c r="I946" s="54"/>
      <c r="J946" s="54"/>
      <c r="K946" s="54"/>
      <c r="L946" s="54"/>
      <c r="M946" s="55"/>
      <c r="N946" s="55"/>
      <c r="O946" s="54"/>
      <c r="P946" s="57"/>
      <c r="Q946" s="54"/>
      <c r="R946" s="56"/>
      <c r="S946" s="54"/>
      <c r="T946" s="54"/>
      <c r="U946" s="54"/>
    </row>
    <row r="947" ht="12.75" customHeight="1">
      <c r="A947" s="54"/>
      <c r="B947" s="54"/>
      <c r="C947" s="54"/>
      <c r="D947" s="54"/>
      <c r="E947" s="54"/>
      <c r="F947" s="54"/>
      <c r="G947" s="54"/>
      <c r="H947" s="54"/>
      <c r="I947" s="54"/>
      <c r="J947" s="54"/>
      <c r="K947" s="54"/>
      <c r="L947" s="54"/>
      <c r="M947" s="55"/>
      <c r="N947" s="55"/>
      <c r="O947" s="54"/>
      <c r="P947" s="57"/>
      <c r="Q947" s="54"/>
      <c r="R947" s="56"/>
      <c r="S947" s="54"/>
      <c r="T947" s="54"/>
      <c r="U947" s="54"/>
    </row>
    <row r="948" ht="12.75" customHeight="1">
      <c r="A948" s="54"/>
      <c r="B948" s="54"/>
      <c r="C948" s="54"/>
      <c r="D948" s="54"/>
      <c r="E948" s="54"/>
      <c r="F948" s="54"/>
      <c r="G948" s="54"/>
      <c r="H948" s="54"/>
      <c r="I948" s="54"/>
      <c r="J948" s="54"/>
      <c r="K948" s="54"/>
      <c r="L948" s="54"/>
      <c r="M948" s="55"/>
      <c r="N948" s="55"/>
      <c r="O948" s="54"/>
      <c r="P948" s="57"/>
      <c r="Q948" s="54"/>
      <c r="R948" s="56"/>
      <c r="S948" s="54"/>
      <c r="T948" s="54"/>
      <c r="U948" s="54"/>
    </row>
    <row r="949" ht="12.75" customHeight="1">
      <c r="A949" s="54"/>
      <c r="B949" s="54"/>
      <c r="C949" s="54"/>
      <c r="D949" s="54"/>
      <c r="E949" s="54"/>
      <c r="F949" s="54"/>
      <c r="G949" s="54"/>
      <c r="H949" s="54"/>
      <c r="I949" s="54"/>
      <c r="J949" s="54"/>
      <c r="K949" s="54"/>
      <c r="L949" s="54"/>
      <c r="M949" s="55"/>
      <c r="N949" s="55"/>
      <c r="O949" s="54"/>
      <c r="P949" s="57"/>
      <c r="Q949" s="54"/>
      <c r="R949" s="56"/>
      <c r="S949" s="54"/>
      <c r="T949" s="54"/>
      <c r="U949" s="54"/>
    </row>
    <row r="950" ht="12.75" customHeight="1">
      <c r="A950" s="54"/>
      <c r="B950" s="54"/>
      <c r="C950" s="54"/>
      <c r="D950" s="54"/>
      <c r="E950" s="54"/>
      <c r="F950" s="54"/>
      <c r="G950" s="54"/>
      <c r="H950" s="54"/>
      <c r="I950" s="54"/>
      <c r="J950" s="54"/>
      <c r="K950" s="54"/>
      <c r="L950" s="54"/>
      <c r="M950" s="55"/>
      <c r="N950" s="55"/>
      <c r="O950" s="54"/>
      <c r="P950" s="57"/>
      <c r="Q950" s="54"/>
      <c r="R950" s="56"/>
      <c r="S950" s="54"/>
      <c r="T950" s="54"/>
      <c r="U950" s="54"/>
    </row>
    <row r="951" ht="12.75" customHeight="1">
      <c r="A951" s="54"/>
      <c r="B951" s="54"/>
      <c r="C951" s="54"/>
      <c r="D951" s="54"/>
      <c r="E951" s="54"/>
      <c r="F951" s="54"/>
      <c r="G951" s="54"/>
      <c r="H951" s="54"/>
      <c r="I951" s="54"/>
      <c r="J951" s="54"/>
      <c r="K951" s="54"/>
      <c r="L951" s="54"/>
      <c r="M951" s="55"/>
      <c r="N951" s="55"/>
      <c r="O951" s="54"/>
      <c r="P951" s="57"/>
      <c r="Q951" s="54"/>
      <c r="R951" s="56"/>
      <c r="S951" s="54"/>
      <c r="T951" s="54"/>
      <c r="U951" s="54"/>
    </row>
    <row r="952" ht="12.75" customHeight="1">
      <c r="A952" s="54"/>
      <c r="B952" s="54"/>
      <c r="C952" s="54"/>
      <c r="D952" s="54"/>
      <c r="E952" s="54"/>
      <c r="F952" s="54"/>
      <c r="G952" s="54"/>
      <c r="H952" s="54"/>
      <c r="I952" s="54"/>
      <c r="J952" s="54"/>
      <c r="K952" s="54"/>
      <c r="L952" s="54"/>
      <c r="M952" s="55"/>
      <c r="N952" s="55"/>
      <c r="O952" s="54"/>
      <c r="P952" s="57"/>
      <c r="Q952" s="54"/>
      <c r="R952" s="56"/>
      <c r="S952" s="54"/>
      <c r="T952" s="54"/>
      <c r="U952" s="54"/>
    </row>
    <row r="953" ht="12.75" customHeight="1">
      <c r="A953" s="54"/>
      <c r="B953" s="54"/>
      <c r="C953" s="54"/>
      <c r="D953" s="54"/>
      <c r="E953" s="54"/>
      <c r="F953" s="54"/>
      <c r="G953" s="54"/>
      <c r="H953" s="54"/>
      <c r="I953" s="54"/>
      <c r="J953" s="54"/>
      <c r="K953" s="54"/>
      <c r="L953" s="54"/>
      <c r="M953" s="55"/>
      <c r="N953" s="55"/>
      <c r="O953" s="54"/>
      <c r="P953" s="57"/>
      <c r="Q953" s="54"/>
      <c r="R953" s="56"/>
      <c r="S953" s="54"/>
      <c r="T953" s="54"/>
      <c r="U953" s="54"/>
    </row>
    <row r="954" ht="12.75" customHeight="1">
      <c r="A954" s="54"/>
      <c r="B954" s="54"/>
      <c r="C954" s="54"/>
      <c r="D954" s="54"/>
      <c r="E954" s="54"/>
      <c r="F954" s="54"/>
      <c r="G954" s="54"/>
      <c r="H954" s="54"/>
      <c r="I954" s="54"/>
      <c r="J954" s="54"/>
      <c r="K954" s="54"/>
      <c r="L954" s="54"/>
      <c r="M954" s="55"/>
      <c r="N954" s="55"/>
      <c r="O954" s="54"/>
      <c r="P954" s="57"/>
      <c r="Q954" s="54"/>
      <c r="R954" s="56"/>
      <c r="S954" s="54"/>
      <c r="T954" s="54"/>
      <c r="U954" s="54"/>
    </row>
    <row r="955" ht="12.75" customHeight="1">
      <c r="A955" s="54"/>
      <c r="B955" s="54"/>
      <c r="C955" s="54"/>
      <c r="D955" s="54"/>
      <c r="E955" s="54"/>
      <c r="F955" s="54"/>
      <c r="G955" s="54"/>
      <c r="H955" s="54"/>
      <c r="I955" s="54"/>
      <c r="J955" s="54"/>
      <c r="K955" s="54"/>
      <c r="L955" s="54"/>
      <c r="M955" s="55"/>
      <c r="N955" s="55"/>
      <c r="O955" s="54"/>
      <c r="P955" s="57"/>
      <c r="Q955" s="54"/>
      <c r="R955" s="56"/>
      <c r="S955" s="54"/>
      <c r="T955" s="54"/>
      <c r="U955" s="54"/>
    </row>
    <row r="956" ht="12.75" customHeight="1">
      <c r="A956" s="54"/>
      <c r="B956" s="54"/>
      <c r="C956" s="54"/>
      <c r="D956" s="54"/>
      <c r="E956" s="54"/>
      <c r="F956" s="54"/>
      <c r="G956" s="54"/>
      <c r="H956" s="54"/>
      <c r="I956" s="54"/>
      <c r="J956" s="54"/>
      <c r="K956" s="54"/>
      <c r="L956" s="54"/>
      <c r="M956" s="55"/>
      <c r="N956" s="55"/>
      <c r="O956" s="54"/>
      <c r="P956" s="57"/>
      <c r="Q956" s="54"/>
      <c r="R956" s="56"/>
      <c r="S956" s="54"/>
      <c r="T956" s="54"/>
      <c r="U956" s="54"/>
    </row>
    <row r="957" ht="12.75" customHeight="1">
      <c r="A957" s="54"/>
      <c r="B957" s="54"/>
      <c r="C957" s="54"/>
      <c r="D957" s="54"/>
      <c r="E957" s="54"/>
      <c r="F957" s="54"/>
      <c r="G957" s="54"/>
      <c r="H957" s="54"/>
      <c r="I957" s="54"/>
      <c r="J957" s="54"/>
      <c r="K957" s="54"/>
      <c r="L957" s="54"/>
      <c r="M957" s="55"/>
      <c r="N957" s="55"/>
      <c r="O957" s="54"/>
      <c r="P957" s="57"/>
      <c r="Q957" s="54"/>
      <c r="R957" s="56"/>
      <c r="S957" s="54"/>
      <c r="T957" s="54"/>
      <c r="U957" s="54"/>
    </row>
    <row r="958" ht="12.75" customHeight="1">
      <c r="A958" s="54"/>
      <c r="B958" s="54"/>
      <c r="C958" s="54"/>
      <c r="D958" s="54"/>
      <c r="E958" s="54"/>
      <c r="F958" s="54"/>
      <c r="G958" s="54"/>
      <c r="H958" s="54"/>
      <c r="I958" s="54"/>
      <c r="J958" s="54"/>
      <c r="K958" s="54"/>
      <c r="L958" s="54"/>
      <c r="M958" s="55"/>
      <c r="N958" s="55"/>
      <c r="O958" s="54"/>
      <c r="P958" s="57"/>
      <c r="Q958" s="54"/>
      <c r="R958" s="56"/>
      <c r="S958" s="54"/>
      <c r="T958" s="54"/>
      <c r="U958" s="54"/>
    </row>
    <row r="959" ht="12.75" customHeight="1">
      <c r="A959" s="54"/>
      <c r="B959" s="54"/>
      <c r="C959" s="54"/>
      <c r="D959" s="54"/>
      <c r="E959" s="54"/>
      <c r="F959" s="54"/>
      <c r="G959" s="54"/>
      <c r="H959" s="54"/>
      <c r="I959" s="54"/>
      <c r="J959" s="54"/>
      <c r="K959" s="54"/>
      <c r="L959" s="54"/>
      <c r="M959" s="55"/>
      <c r="N959" s="55"/>
      <c r="O959" s="54"/>
      <c r="P959" s="57"/>
      <c r="Q959" s="54"/>
      <c r="R959" s="56"/>
      <c r="S959" s="54"/>
      <c r="T959" s="54"/>
      <c r="U959" s="54"/>
    </row>
    <row r="960" ht="12.75" customHeight="1">
      <c r="A960" s="54"/>
      <c r="B960" s="54"/>
      <c r="C960" s="54"/>
      <c r="D960" s="54"/>
      <c r="E960" s="54"/>
      <c r="F960" s="54"/>
      <c r="G960" s="54"/>
      <c r="H960" s="54"/>
      <c r="I960" s="54"/>
      <c r="J960" s="54"/>
      <c r="K960" s="54"/>
      <c r="L960" s="54"/>
      <c r="M960" s="55"/>
      <c r="N960" s="55"/>
      <c r="O960" s="54"/>
      <c r="P960" s="57"/>
      <c r="Q960" s="54"/>
      <c r="R960" s="56"/>
      <c r="S960" s="54"/>
      <c r="T960" s="54"/>
      <c r="U960" s="54"/>
    </row>
    <row r="961" ht="12.75" customHeight="1">
      <c r="A961" s="54"/>
      <c r="B961" s="54"/>
      <c r="C961" s="54"/>
      <c r="D961" s="54"/>
      <c r="E961" s="54"/>
      <c r="F961" s="54"/>
      <c r="G961" s="54"/>
      <c r="H961" s="54"/>
      <c r="I961" s="54"/>
      <c r="J961" s="54"/>
      <c r="K961" s="54"/>
      <c r="L961" s="54"/>
      <c r="M961" s="55"/>
      <c r="N961" s="55"/>
      <c r="O961" s="54"/>
      <c r="P961" s="57"/>
      <c r="Q961" s="54"/>
      <c r="R961" s="56"/>
      <c r="S961" s="54"/>
      <c r="T961" s="54"/>
      <c r="U961" s="54"/>
    </row>
    <row r="962" ht="12.75" customHeight="1">
      <c r="A962" s="54"/>
      <c r="B962" s="54"/>
      <c r="C962" s="54"/>
      <c r="D962" s="54"/>
      <c r="E962" s="54"/>
      <c r="F962" s="54"/>
      <c r="G962" s="54"/>
      <c r="H962" s="54"/>
      <c r="I962" s="54"/>
      <c r="J962" s="54"/>
      <c r="K962" s="54"/>
      <c r="L962" s="54"/>
      <c r="M962" s="55"/>
      <c r="N962" s="55"/>
      <c r="O962" s="54"/>
      <c r="P962" s="57"/>
      <c r="Q962" s="54"/>
      <c r="R962" s="56"/>
      <c r="S962" s="54"/>
      <c r="T962" s="54"/>
      <c r="U962" s="54"/>
    </row>
    <row r="963" ht="12.75" customHeight="1">
      <c r="A963" s="54"/>
      <c r="B963" s="54"/>
      <c r="C963" s="54"/>
      <c r="D963" s="54"/>
      <c r="E963" s="54"/>
      <c r="F963" s="54"/>
      <c r="G963" s="54"/>
      <c r="H963" s="54"/>
      <c r="I963" s="54"/>
      <c r="J963" s="54"/>
      <c r="K963" s="54"/>
      <c r="L963" s="54"/>
      <c r="M963" s="55"/>
      <c r="N963" s="55"/>
      <c r="O963" s="54"/>
      <c r="P963" s="57"/>
      <c r="Q963" s="54"/>
      <c r="R963" s="56"/>
      <c r="S963" s="54"/>
      <c r="T963" s="54"/>
      <c r="U963" s="54"/>
    </row>
    <row r="964" ht="12.75" customHeight="1">
      <c r="A964" s="54"/>
      <c r="B964" s="54"/>
      <c r="C964" s="54"/>
      <c r="D964" s="54"/>
      <c r="E964" s="54"/>
      <c r="F964" s="54"/>
      <c r="G964" s="54"/>
      <c r="H964" s="54"/>
      <c r="I964" s="54"/>
      <c r="J964" s="54"/>
      <c r="K964" s="54"/>
      <c r="L964" s="54"/>
      <c r="M964" s="55"/>
      <c r="N964" s="55"/>
      <c r="O964" s="54"/>
      <c r="P964" s="57"/>
      <c r="Q964" s="54"/>
      <c r="R964" s="56"/>
      <c r="S964" s="54"/>
      <c r="T964" s="54"/>
      <c r="U964" s="54"/>
    </row>
    <row r="965" ht="12.75" customHeight="1">
      <c r="A965" s="54"/>
      <c r="B965" s="54"/>
      <c r="C965" s="54"/>
      <c r="D965" s="54"/>
      <c r="E965" s="54"/>
      <c r="F965" s="54"/>
      <c r="G965" s="54"/>
      <c r="H965" s="54"/>
      <c r="I965" s="54"/>
      <c r="J965" s="54"/>
      <c r="K965" s="54"/>
      <c r="L965" s="54"/>
      <c r="M965" s="55"/>
      <c r="N965" s="55"/>
      <c r="O965" s="54"/>
      <c r="P965" s="57"/>
      <c r="Q965" s="54"/>
      <c r="R965" s="56"/>
      <c r="S965" s="54"/>
      <c r="T965" s="54"/>
      <c r="U965" s="54"/>
    </row>
    <row r="966" ht="12.75" customHeight="1">
      <c r="A966" s="54"/>
      <c r="B966" s="54"/>
      <c r="C966" s="54"/>
      <c r="D966" s="54"/>
      <c r="E966" s="54"/>
      <c r="F966" s="54"/>
      <c r="G966" s="54"/>
      <c r="H966" s="54"/>
      <c r="I966" s="54"/>
      <c r="J966" s="54"/>
      <c r="K966" s="54"/>
      <c r="L966" s="54"/>
      <c r="M966" s="55"/>
      <c r="N966" s="55"/>
      <c r="O966" s="54"/>
      <c r="P966" s="57"/>
      <c r="Q966" s="54"/>
      <c r="R966" s="56"/>
      <c r="S966" s="54"/>
      <c r="T966" s="54"/>
      <c r="U966" s="54"/>
    </row>
    <row r="967" ht="12.75" customHeight="1">
      <c r="A967" s="54"/>
      <c r="B967" s="54"/>
      <c r="C967" s="54"/>
      <c r="D967" s="54"/>
      <c r="E967" s="54"/>
      <c r="F967" s="54"/>
      <c r="G967" s="54"/>
      <c r="H967" s="54"/>
      <c r="I967" s="54"/>
      <c r="J967" s="54"/>
      <c r="K967" s="54"/>
      <c r="L967" s="54"/>
      <c r="M967" s="55"/>
      <c r="N967" s="55"/>
      <c r="O967" s="54"/>
      <c r="P967" s="57"/>
      <c r="Q967" s="54"/>
      <c r="R967" s="56"/>
      <c r="S967" s="54"/>
      <c r="T967" s="54"/>
      <c r="U967" s="54"/>
    </row>
    <row r="968" ht="12.75" customHeight="1">
      <c r="A968" s="54"/>
      <c r="B968" s="54"/>
      <c r="C968" s="54"/>
      <c r="D968" s="54"/>
      <c r="E968" s="54"/>
      <c r="F968" s="54"/>
      <c r="G968" s="54"/>
      <c r="H968" s="54"/>
      <c r="I968" s="54"/>
      <c r="J968" s="54"/>
      <c r="K968" s="54"/>
      <c r="L968" s="54"/>
      <c r="M968" s="55"/>
      <c r="N968" s="55"/>
      <c r="O968" s="54"/>
      <c r="P968" s="57"/>
      <c r="Q968" s="54"/>
      <c r="R968" s="56"/>
      <c r="S968" s="54"/>
      <c r="T968" s="54"/>
      <c r="U968" s="54"/>
    </row>
    <row r="969" ht="12.75" customHeight="1">
      <c r="A969" s="54"/>
      <c r="B969" s="54"/>
      <c r="C969" s="54"/>
      <c r="D969" s="54"/>
      <c r="E969" s="54"/>
      <c r="F969" s="54"/>
      <c r="G969" s="54"/>
      <c r="H969" s="54"/>
      <c r="I969" s="54"/>
      <c r="J969" s="54"/>
      <c r="K969" s="54"/>
      <c r="L969" s="54"/>
      <c r="M969" s="55"/>
      <c r="N969" s="55"/>
      <c r="O969" s="54"/>
      <c r="P969" s="57"/>
      <c r="Q969" s="54"/>
      <c r="R969" s="56"/>
      <c r="S969" s="54"/>
      <c r="T969" s="54"/>
      <c r="U969" s="54"/>
    </row>
    <row r="970" ht="12.75" customHeight="1">
      <c r="A970" s="54"/>
      <c r="B970" s="54"/>
      <c r="C970" s="54"/>
      <c r="D970" s="54"/>
      <c r="E970" s="54"/>
      <c r="F970" s="54"/>
      <c r="G970" s="54"/>
      <c r="H970" s="54"/>
      <c r="I970" s="54"/>
      <c r="J970" s="54"/>
      <c r="K970" s="54"/>
      <c r="L970" s="54"/>
      <c r="M970" s="55"/>
      <c r="N970" s="55"/>
      <c r="O970" s="54"/>
      <c r="P970" s="57"/>
      <c r="Q970" s="54"/>
      <c r="R970" s="56"/>
      <c r="S970" s="54"/>
      <c r="T970" s="54"/>
      <c r="U970" s="54"/>
    </row>
    <row r="971" ht="12.75" customHeight="1">
      <c r="A971" s="54"/>
      <c r="B971" s="54"/>
      <c r="C971" s="54"/>
      <c r="D971" s="54"/>
      <c r="E971" s="54"/>
      <c r="F971" s="54"/>
      <c r="G971" s="54"/>
      <c r="H971" s="54"/>
      <c r="I971" s="54"/>
      <c r="J971" s="54"/>
      <c r="K971" s="54"/>
      <c r="L971" s="54"/>
      <c r="M971" s="55"/>
      <c r="N971" s="55"/>
      <c r="O971" s="54"/>
      <c r="P971" s="57"/>
      <c r="Q971" s="54"/>
      <c r="R971" s="56"/>
      <c r="S971" s="54"/>
      <c r="T971" s="54"/>
      <c r="U971" s="54"/>
    </row>
    <row r="972" ht="12.75" customHeight="1">
      <c r="A972" s="54"/>
      <c r="B972" s="54"/>
      <c r="C972" s="54"/>
      <c r="D972" s="54"/>
      <c r="E972" s="54"/>
      <c r="F972" s="54"/>
      <c r="G972" s="54"/>
      <c r="H972" s="54"/>
      <c r="I972" s="54"/>
      <c r="J972" s="54"/>
      <c r="K972" s="54"/>
      <c r="L972" s="54"/>
      <c r="M972" s="55"/>
      <c r="N972" s="55"/>
      <c r="O972" s="54"/>
      <c r="P972" s="57"/>
      <c r="Q972" s="54"/>
      <c r="R972" s="56"/>
      <c r="S972" s="54"/>
      <c r="T972" s="54"/>
      <c r="U972" s="54"/>
    </row>
    <row r="973" ht="12.75" customHeight="1">
      <c r="A973" s="54"/>
      <c r="B973" s="54"/>
      <c r="C973" s="54"/>
      <c r="D973" s="54"/>
      <c r="E973" s="54"/>
      <c r="F973" s="54"/>
      <c r="G973" s="54"/>
      <c r="H973" s="54"/>
      <c r="I973" s="54"/>
      <c r="J973" s="54"/>
      <c r="K973" s="54"/>
      <c r="L973" s="54"/>
      <c r="M973" s="55"/>
      <c r="N973" s="55"/>
      <c r="O973" s="54"/>
      <c r="P973" s="57"/>
      <c r="Q973" s="54"/>
      <c r="R973" s="56"/>
      <c r="S973" s="54"/>
      <c r="T973" s="54"/>
      <c r="U973" s="54"/>
    </row>
    <row r="974" ht="12.75" customHeight="1">
      <c r="A974" s="54"/>
      <c r="B974" s="54"/>
      <c r="C974" s="54"/>
      <c r="D974" s="54"/>
      <c r="E974" s="54"/>
      <c r="F974" s="54"/>
      <c r="G974" s="54"/>
      <c r="H974" s="54"/>
      <c r="I974" s="54"/>
      <c r="J974" s="54"/>
      <c r="K974" s="54"/>
      <c r="L974" s="54"/>
      <c r="M974" s="55"/>
      <c r="N974" s="55"/>
      <c r="O974" s="54"/>
      <c r="P974" s="57"/>
      <c r="Q974" s="54"/>
      <c r="R974" s="56"/>
      <c r="S974" s="54"/>
      <c r="T974" s="54"/>
      <c r="U974" s="54"/>
    </row>
    <row r="975" ht="12.75" customHeight="1">
      <c r="A975" s="54"/>
      <c r="B975" s="54"/>
      <c r="C975" s="54"/>
      <c r="D975" s="54"/>
      <c r="E975" s="54"/>
      <c r="F975" s="54"/>
      <c r="G975" s="54"/>
      <c r="H975" s="54"/>
      <c r="I975" s="54"/>
      <c r="J975" s="54"/>
      <c r="K975" s="54"/>
      <c r="L975" s="54"/>
      <c r="M975" s="55"/>
      <c r="N975" s="55"/>
      <c r="O975" s="54"/>
      <c r="P975" s="57"/>
      <c r="Q975" s="54"/>
      <c r="R975" s="56"/>
      <c r="S975" s="54"/>
      <c r="T975" s="54"/>
      <c r="U975" s="54"/>
    </row>
    <row r="976" ht="12.75" customHeight="1">
      <c r="A976" s="54"/>
      <c r="B976" s="54"/>
      <c r="C976" s="54"/>
      <c r="D976" s="54"/>
      <c r="E976" s="54"/>
      <c r="F976" s="54"/>
      <c r="G976" s="54"/>
      <c r="H976" s="54"/>
      <c r="I976" s="54"/>
      <c r="J976" s="54"/>
      <c r="K976" s="54"/>
      <c r="L976" s="54"/>
      <c r="M976" s="55"/>
      <c r="N976" s="55"/>
      <c r="O976" s="54"/>
      <c r="P976" s="57"/>
      <c r="Q976" s="54"/>
      <c r="R976" s="56"/>
      <c r="S976" s="54"/>
      <c r="T976" s="54"/>
      <c r="U976" s="54"/>
    </row>
    <row r="977" ht="12.75" customHeight="1">
      <c r="A977" s="54"/>
      <c r="B977" s="54"/>
      <c r="C977" s="54"/>
      <c r="D977" s="54"/>
      <c r="E977" s="54"/>
      <c r="F977" s="54"/>
      <c r="G977" s="54"/>
      <c r="H977" s="54"/>
      <c r="I977" s="54"/>
      <c r="J977" s="54"/>
      <c r="K977" s="54"/>
      <c r="L977" s="54"/>
      <c r="M977" s="55"/>
      <c r="N977" s="55"/>
      <c r="O977" s="54"/>
      <c r="P977" s="57"/>
      <c r="Q977" s="54"/>
      <c r="R977" s="56"/>
      <c r="S977" s="54"/>
      <c r="T977" s="54"/>
      <c r="U977" s="54"/>
    </row>
    <row r="978" ht="12.75" customHeight="1">
      <c r="A978" s="54"/>
      <c r="B978" s="54"/>
      <c r="C978" s="54"/>
      <c r="D978" s="54"/>
      <c r="E978" s="54"/>
      <c r="F978" s="54"/>
      <c r="G978" s="54"/>
      <c r="H978" s="54"/>
      <c r="I978" s="54"/>
      <c r="J978" s="54"/>
      <c r="K978" s="54"/>
      <c r="L978" s="54"/>
      <c r="M978" s="55"/>
      <c r="N978" s="55"/>
      <c r="O978" s="54"/>
      <c r="P978" s="57"/>
      <c r="Q978" s="54"/>
      <c r="R978" s="56"/>
      <c r="S978" s="54"/>
      <c r="T978" s="54"/>
      <c r="U978" s="54"/>
    </row>
    <row r="979" ht="12.75" customHeight="1">
      <c r="A979" s="54"/>
      <c r="B979" s="54"/>
      <c r="C979" s="54"/>
      <c r="D979" s="54"/>
      <c r="E979" s="54"/>
      <c r="F979" s="54"/>
      <c r="G979" s="54"/>
      <c r="H979" s="54"/>
      <c r="I979" s="54"/>
      <c r="J979" s="54"/>
      <c r="K979" s="54"/>
      <c r="L979" s="54"/>
      <c r="M979" s="55"/>
      <c r="N979" s="55"/>
      <c r="O979" s="54"/>
      <c r="P979" s="57"/>
      <c r="Q979" s="54"/>
      <c r="R979" s="56"/>
      <c r="S979" s="54"/>
      <c r="T979" s="54"/>
      <c r="U979" s="54"/>
    </row>
    <row r="980" ht="12.75" customHeight="1">
      <c r="A980" s="54"/>
      <c r="B980" s="54"/>
      <c r="C980" s="54"/>
      <c r="D980" s="54"/>
      <c r="E980" s="54"/>
      <c r="F980" s="54"/>
      <c r="G980" s="54"/>
      <c r="H980" s="54"/>
      <c r="I980" s="54"/>
      <c r="J980" s="54"/>
      <c r="K980" s="54"/>
      <c r="L980" s="54"/>
      <c r="M980" s="55"/>
      <c r="N980" s="55"/>
      <c r="O980" s="54"/>
      <c r="P980" s="57"/>
      <c r="Q980" s="54"/>
      <c r="R980" s="56"/>
      <c r="S980" s="54"/>
      <c r="T980" s="54"/>
      <c r="U980" s="54"/>
    </row>
    <row r="981" ht="12.75" customHeight="1">
      <c r="A981" s="54"/>
      <c r="B981" s="54"/>
      <c r="C981" s="54"/>
      <c r="D981" s="54"/>
      <c r="E981" s="54"/>
      <c r="F981" s="54"/>
      <c r="G981" s="54"/>
      <c r="H981" s="54"/>
      <c r="I981" s="54"/>
      <c r="J981" s="54"/>
      <c r="K981" s="54"/>
      <c r="L981" s="54"/>
      <c r="M981" s="55"/>
      <c r="N981" s="55"/>
      <c r="O981" s="54"/>
      <c r="P981" s="57"/>
      <c r="Q981" s="54"/>
      <c r="R981" s="56"/>
      <c r="S981" s="54"/>
      <c r="T981" s="54"/>
      <c r="U981" s="54"/>
    </row>
    <row r="982" ht="12.75" customHeight="1">
      <c r="A982" s="54"/>
      <c r="B982" s="54"/>
      <c r="C982" s="54"/>
      <c r="D982" s="54"/>
      <c r="E982" s="54"/>
      <c r="F982" s="54"/>
      <c r="G982" s="54"/>
      <c r="H982" s="54"/>
      <c r="I982" s="54"/>
      <c r="J982" s="54"/>
      <c r="K982" s="54"/>
      <c r="L982" s="54"/>
      <c r="M982" s="55"/>
      <c r="N982" s="55"/>
      <c r="O982" s="54"/>
      <c r="P982" s="57"/>
      <c r="Q982" s="54"/>
      <c r="R982" s="56"/>
      <c r="S982" s="54"/>
      <c r="T982" s="54"/>
      <c r="U982" s="54"/>
    </row>
    <row r="983" ht="12.75" customHeight="1">
      <c r="A983" s="54"/>
      <c r="B983" s="54"/>
      <c r="C983" s="54"/>
      <c r="D983" s="54"/>
      <c r="E983" s="54"/>
      <c r="F983" s="54"/>
      <c r="G983" s="54"/>
      <c r="H983" s="54"/>
      <c r="I983" s="54"/>
      <c r="J983" s="54"/>
      <c r="K983" s="54"/>
      <c r="L983" s="54"/>
      <c r="M983" s="55"/>
      <c r="N983" s="55"/>
      <c r="O983" s="54"/>
      <c r="P983" s="57"/>
      <c r="Q983" s="54"/>
      <c r="R983" s="56"/>
      <c r="S983" s="54"/>
      <c r="T983" s="54"/>
      <c r="U983" s="54"/>
    </row>
    <row r="984" ht="12.75" customHeight="1">
      <c r="A984" s="54"/>
      <c r="B984" s="54"/>
      <c r="C984" s="54"/>
      <c r="D984" s="54"/>
      <c r="E984" s="54"/>
      <c r="F984" s="54"/>
      <c r="G984" s="54"/>
      <c r="H984" s="54"/>
      <c r="I984" s="54"/>
      <c r="J984" s="54"/>
      <c r="K984" s="54"/>
      <c r="L984" s="54"/>
      <c r="M984" s="55"/>
      <c r="N984" s="55"/>
      <c r="O984" s="54"/>
      <c r="P984" s="57"/>
      <c r="Q984" s="54"/>
      <c r="R984" s="56"/>
      <c r="S984" s="54"/>
      <c r="T984" s="54"/>
      <c r="U984" s="54"/>
    </row>
    <row r="985" ht="12.75" customHeight="1">
      <c r="A985" s="54"/>
      <c r="B985" s="54"/>
      <c r="C985" s="54"/>
      <c r="D985" s="54"/>
      <c r="E985" s="54"/>
      <c r="F985" s="54"/>
      <c r="G985" s="54"/>
      <c r="H985" s="54"/>
      <c r="I985" s="54"/>
      <c r="J985" s="54"/>
      <c r="K985" s="54"/>
      <c r="L985" s="54"/>
      <c r="M985" s="55"/>
      <c r="N985" s="55"/>
      <c r="O985" s="54"/>
      <c r="P985" s="57"/>
      <c r="Q985" s="54"/>
      <c r="R985" s="56"/>
      <c r="S985" s="54"/>
      <c r="T985" s="54"/>
      <c r="U985" s="54"/>
    </row>
    <row r="986" ht="12.75" customHeight="1">
      <c r="A986" s="54"/>
      <c r="B986" s="54"/>
      <c r="C986" s="54"/>
      <c r="D986" s="54"/>
      <c r="E986" s="54"/>
      <c r="F986" s="54"/>
      <c r="G986" s="54"/>
      <c r="H986" s="54"/>
      <c r="I986" s="54"/>
      <c r="J986" s="54"/>
      <c r="K986" s="54"/>
      <c r="L986" s="54"/>
      <c r="M986" s="55"/>
      <c r="N986" s="55"/>
      <c r="O986" s="54"/>
      <c r="P986" s="57"/>
      <c r="Q986" s="54"/>
      <c r="R986" s="56"/>
      <c r="S986" s="54"/>
      <c r="T986" s="54"/>
      <c r="U986" s="54"/>
    </row>
    <row r="987" ht="12.75" customHeight="1">
      <c r="A987" s="54"/>
      <c r="B987" s="54"/>
      <c r="C987" s="54"/>
      <c r="D987" s="54"/>
      <c r="E987" s="54"/>
      <c r="F987" s="54"/>
      <c r="G987" s="54"/>
      <c r="H987" s="54"/>
      <c r="I987" s="54"/>
      <c r="J987" s="54"/>
      <c r="K987" s="54"/>
      <c r="L987" s="54"/>
      <c r="M987" s="55"/>
      <c r="N987" s="55"/>
      <c r="O987" s="54"/>
      <c r="P987" s="57"/>
      <c r="Q987" s="54"/>
      <c r="R987" s="56"/>
      <c r="S987" s="54"/>
      <c r="T987" s="54"/>
      <c r="U987" s="54"/>
    </row>
    <row r="988" ht="12.75" customHeight="1">
      <c r="A988" s="54"/>
      <c r="B988" s="54"/>
      <c r="C988" s="54"/>
      <c r="D988" s="54"/>
      <c r="E988" s="54"/>
      <c r="F988" s="54"/>
      <c r="G988" s="54"/>
      <c r="H988" s="54"/>
      <c r="I988" s="54"/>
      <c r="J988" s="54"/>
      <c r="K988" s="54"/>
      <c r="L988" s="54"/>
      <c r="M988" s="55"/>
      <c r="N988" s="55"/>
      <c r="O988" s="54"/>
      <c r="P988" s="57"/>
      <c r="Q988" s="54"/>
      <c r="R988" s="56"/>
      <c r="S988" s="54"/>
      <c r="T988" s="54"/>
      <c r="U988" s="54"/>
    </row>
    <row r="989" ht="12.75" customHeight="1">
      <c r="A989" s="54"/>
      <c r="B989" s="54"/>
      <c r="C989" s="54"/>
      <c r="D989" s="54"/>
      <c r="E989" s="54"/>
      <c r="F989" s="54"/>
      <c r="G989" s="54"/>
      <c r="H989" s="54"/>
      <c r="I989" s="54"/>
      <c r="J989" s="54"/>
      <c r="K989" s="54"/>
      <c r="L989" s="54"/>
      <c r="M989" s="55"/>
      <c r="N989" s="55"/>
      <c r="O989" s="54"/>
      <c r="P989" s="57"/>
      <c r="Q989" s="54"/>
      <c r="R989" s="56"/>
      <c r="S989" s="54"/>
      <c r="T989" s="54"/>
      <c r="U989" s="54"/>
    </row>
    <row r="990" ht="12.75" customHeight="1">
      <c r="A990" s="54"/>
      <c r="B990" s="54"/>
      <c r="C990" s="54"/>
      <c r="D990" s="54"/>
      <c r="E990" s="54"/>
      <c r="F990" s="54"/>
      <c r="G990" s="54"/>
      <c r="H990" s="54"/>
      <c r="I990" s="54"/>
      <c r="J990" s="54"/>
      <c r="K990" s="54"/>
      <c r="L990" s="54"/>
      <c r="M990" s="55"/>
      <c r="N990" s="55"/>
      <c r="O990" s="54"/>
      <c r="P990" s="57"/>
      <c r="Q990" s="54"/>
      <c r="R990" s="56"/>
      <c r="S990" s="54"/>
      <c r="T990" s="54"/>
      <c r="U990" s="54"/>
    </row>
    <row r="991" ht="12.75" customHeight="1">
      <c r="A991" s="54"/>
      <c r="B991" s="54"/>
      <c r="C991" s="54"/>
      <c r="D991" s="54"/>
      <c r="E991" s="54"/>
      <c r="F991" s="54"/>
      <c r="G991" s="54"/>
      <c r="H991" s="54"/>
      <c r="I991" s="54"/>
      <c r="J991" s="54"/>
      <c r="K991" s="54"/>
      <c r="L991" s="54"/>
      <c r="M991" s="55"/>
      <c r="N991" s="55"/>
      <c r="O991" s="54"/>
      <c r="P991" s="57"/>
      <c r="Q991" s="54"/>
      <c r="R991" s="56"/>
      <c r="S991" s="54"/>
      <c r="T991" s="54"/>
      <c r="U991" s="54"/>
    </row>
    <row r="992" ht="12.75" customHeight="1">
      <c r="A992" s="54"/>
      <c r="B992" s="54"/>
      <c r="C992" s="54"/>
      <c r="D992" s="54"/>
      <c r="E992" s="54"/>
      <c r="F992" s="54"/>
      <c r="G992" s="54"/>
      <c r="H992" s="54"/>
      <c r="I992" s="54"/>
      <c r="J992" s="54"/>
      <c r="K992" s="54"/>
      <c r="L992" s="54"/>
      <c r="M992" s="55"/>
      <c r="N992" s="55"/>
      <c r="O992" s="54"/>
      <c r="P992" s="57"/>
      <c r="Q992" s="54"/>
      <c r="R992" s="56"/>
      <c r="S992" s="54"/>
      <c r="T992" s="54"/>
      <c r="U992" s="54"/>
    </row>
    <row r="993" ht="12.75" customHeight="1">
      <c r="A993" s="54"/>
      <c r="B993" s="54"/>
      <c r="C993" s="54"/>
      <c r="D993" s="54"/>
      <c r="E993" s="54"/>
      <c r="F993" s="54"/>
      <c r="G993" s="54"/>
      <c r="H993" s="54"/>
      <c r="I993" s="54"/>
      <c r="J993" s="54"/>
      <c r="K993" s="54"/>
      <c r="L993" s="54"/>
      <c r="M993" s="55"/>
      <c r="N993" s="55"/>
      <c r="O993" s="54"/>
      <c r="P993" s="57"/>
      <c r="Q993" s="54"/>
      <c r="R993" s="56"/>
      <c r="S993" s="54"/>
      <c r="T993" s="54"/>
      <c r="U993" s="54"/>
    </row>
    <row r="994" ht="12.75" customHeight="1">
      <c r="A994" s="54"/>
      <c r="B994" s="54"/>
      <c r="C994" s="54"/>
      <c r="D994" s="54"/>
      <c r="E994" s="54"/>
      <c r="F994" s="54"/>
      <c r="G994" s="54"/>
      <c r="H994" s="54"/>
      <c r="I994" s="54"/>
      <c r="J994" s="54"/>
      <c r="K994" s="54"/>
      <c r="L994" s="54"/>
      <c r="M994" s="55"/>
      <c r="N994" s="55"/>
      <c r="O994" s="54"/>
      <c r="P994" s="57"/>
      <c r="Q994" s="54"/>
      <c r="R994" s="56"/>
      <c r="S994" s="54"/>
      <c r="T994" s="54"/>
      <c r="U994" s="54"/>
    </row>
    <row r="995" ht="12.75" customHeight="1">
      <c r="A995" s="54"/>
      <c r="B995" s="54"/>
      <c r="C995" s="54"/>
      <c r="D995" s="54"/>
      <c r="E995" s="54"/>
      <c r="F995" s="54"/>
      <c r="G995" s="54"/>
      <c r="H995" s="54"/>
      <c r="I995" s="54"/>
      <c r="J995" s="54"/>
      <c r="K995" s="54"/>
      <c r="L995" s="54"/>
      <c r="M995" s="55"/>
      <c r="N995" s="55"/>
      <c r="O995" s="54"/>
      <c r="P995" s="57"/>
      <c r="Q995" s="54"/>
      <c r="R995" s="56"/>
      <c r="S995" s="54"/>
      <c r="T995" s="54"/>
      <c r="U995" s="54"/>
    </row>
    <row r="996" ht="12.75" customHeight="1">
      <c r="A996" s="54"/>
      <c r="B996" s="54"/>
      <c r="C996" s="54"/>
      <c r="D996" s="54"/>
      <c r="E996" s="54"/>
      <c r="F996" s="54"/>
      <c r="G996" s="54"/>
      <c r="H996" s="54"/>
      <c r="I996" s="54"/>
      <c r="J996" s="54"/>
      <c r="K996" s="54"/>
      <c r="L996" s="54"/>
      <c r="M996" s="55"/>
      <c r="N996" s="55"/>
      <c r="O996" s="54"/>
      <c r="P996" s="57"/>
      <c r="Q996" s="54"/>
      <c r="R996" s="56"/>
      <c r="S996" s="54"/>
      <c r="T996" s="54"/>
      <c r="U996" s="54"/>
    </row>
    <row r="997" ht="12.75" customHeight="1">
      <c r="A997" s="54"/>
      <c r="B997" s="54"/>
      <c r="C997" s="54"/>
      <c r="D997" s="54"/>
      <c r="E997" s="54"/>
      <c r="F997" s="54"/>
      <c r="G997" s="54"/>
      <c r="H997" s="54"/>
      <c r="I997" s="54"/>
      <c r="J997" s="54"/>
      <c r="K997" s="54"/>
      <c r="L997" s="54"/>
      <c r="M997" s="55"/>
      <c r="N997" s="55"/>
      <c r="O997" s="54"/>
      <c r="P997" s="57"/>
      <c r="Q997" s="54"/>
      <c r="R997" s="56"/>
      <c r="S997" s="54"/>
      <c r="T997" s="54"/>
      <c r="U997" s="54"/>
    </row>
    <row r="998" ht="12.75" customHeight="1">
      <c r="A998" s="54"/>
      <c r="B998" s="54"/>
      <c r="C998" s="54"/>
      <c r="D998" s="54"/>
      <c r="E998" s="54"/>
      <c r="F998" s="54"/>
      <c r="G998" s="54"/>
      <c r="H998" s="54"/>
      <c r="I998" s="54"/>
      <c r="J998" s="54"/>
      <c r="K998" s="54"/>
      <c r="L998" s="54"/>
      <c r="M998" s="55"/>
      <c r="N998" s="55"/>
      <c r="O998" s="54"/>
      <c r="P998" s="57"/>
      <c r="Q998" s="54"/>
      <c r="R998" s="56"/>
      <c r="S998" s="54"/>
      <c r="T998" s="54"/>
      <c r="U998" s="54"/>
    </row>
    <row r="999" ht="12.75" customHeight="1">
      <c r="A999" s="54"/>
      <c r="B999" s="54"/>
      <c r="C999" s="54"/>
      <c r="D999" s="54"/>
      <c r="E999" s="54"/>
      <c r="F999" s="54"/>
      <c r="G999" s="54"/>
      <c r="H999" s="54"/>
      <c r="I999" s="54"/>
      <c r="J999" s="54"/>
      <c r="K999" s="54"/>
      <c r="L999" s="54"/>
      <c r="M999" s="55"/>
      <c r="N999" s="55"/>
      <c r="O999" s="54"/>
      <c r="P999" s="57"/>
      <c r="Q999" s="54"/>
      <c r="R999" s="56"/>
      <c r="S999" s="54"/>
      <c r="T999" s="54"/>
      <c r="U999" s="54"/>
    </row>
    <row r="1000" ht="12.75" customHeight="1">
      <c r="A1000" s="54"/>
      <c r="B1000" s="54"/>
      <c r="C1000" s="54"/>
      <c r="D1000" s="54"/>
      <c r="E1000" s="54"/>
      <c r="F1000" s="54"/>
      <c r="G1000" s="54"/>
      <c r="H1000" s="54"/>
      <c r="I1000" s="54"/>
      <c r="J1000" s="54"/>
      <c r="K1000" s="54"/>
      <c r="L1000" s="54"/>
      <c r="M1000" s="55"/>
      <c r="N1000" s="55"/>
      <c r="O1000" s="54"/>
      <c r="P1000" s="57"/>
      <c r="Q1000" s="54"/>
      <c r="R1000" s="56"/>
      <c r="S1000" s="54"/>
      <c r="T1000" s="54"/>
      <c r="U1000" s="54"/>
    </row>
  </sheetData>
  <autoFilter ref="$A$9:$U$10"/>
  <mergeCells count="3">
    <mergeCell ref="A1:R3"/>
    <mergeCell ref="A8:N8"/>
    <mergeCell ref="P8:U8"/>
  </mergeCells>
  <conditionalFormatting sqref="S9:T9 S1:T3 S7:T7">
    <cfRule type="cellIs" dxfId="0" priority="1" stopIfTrue="1" operator="equal">
      <formula>"1: Cumple Parcialmente"</formula>
    </cfRule>
  </conditionalFormatting>
  <conditionalFormatting sqref="U9 U1:U3 U7">
    <cfRule type="cellIs" dxfId="1" priority="2" stopIfTrue="1" operator="equal">
      <formula>"ABIERTA"</formula>
    </cfRule>
  </conditionalFormatting>
  <conditionalFormatting sqref="U9 U1:U3 U7">
    <cfRule type="cellIs" dxfId="2" priority="3" stopIfTrue="1" operator="equal">
      <formula>"CERRADA"</formula>
    </cfRule>
  </conditionalFormatting>
  <conditionalFormatting sqref="S9:T9 S1:T3 S7:T7">
    <cfRule type="cellIs" dxfId="2" priority="4" stopIfTrue="1" operator="equal">
      <formula>"2: Cumple "</formula>
    </cfRule>
  </conditionalFormatting>
  <conditionalFormatting sqref="S9:T9 S1:T3 S7:T7">
    <cfRule type="cellIs" dxfId="1" priority="5" stopIfTrue="1" operator="equal">
      <formula>"0: No cumple"</formula>
    </cfRule>
  </conditionalFormatting>
  <conditionalFormatting sqref="S4:T5">
    <cfRule type="cellIs" dxfId="0" priority="6" stopIfTrue="1" operator="equal">
      <formula>"1: Cumple Parcialmente"</formula>
    </cfRule>
  </conditionalFormatting>
  <conditionalFormatting sqref="U4:U5">
    <cfRule type="cellIs" dxfId="1" priority="7" stopIfTrue="1" operator="equal">
      <formula>"ABIERTA"</formula>
    </cfRule>
  </conditionalFormatting>
  <conditionalFormatting sqref="U4:U5">
    <cfRule type="cellIs" dxfId="2" priority="8" stopIfTrue="1" operator="equal">
      <formula>"CERRADA"</formula>
    </cfRule>
  </conditionalFormatting>
  <conditionalFormatting sqref="S4:T5">
    <cfRule type="cellIs" dxfId="2" priority="9" stopIfTrue="1" operator="equal">
      <formula>"2: Cumple "</formula>
    </cfRule>
  </conditionalFormatting>
  <conditionalFormatting sqref="S4:T5">
    <cfRule type="cellIs" dxfId="1" priority="10" stopIfTrue="1" operator="equal">
      <formula>"0: No cumple"</formula>
    </cfRule>
  </conditionalFormatting>
  <conditionalFormatting sqref="D5">
    <cfRule type="cellIs" dxfId="2" priority="11" operator="equal">
      <formula>$B$5</formula>
    </cfRule>
  </conditionalFormatting>
  <conditionalFormatting sqref="D5">
    <cfRule type="cellIs" dxfId="1" priority="12" operator="equal">
      <formula>0</formula>
    </cfRule>
  </conditionalFormatting>
  <conditionalFormatting sqref="F5">
    <cfRule type="cellIs" dxfId="2" priority="13" operator="equal">
      <formula>0</formula>
    </cfRule>
  </conditionalFormatting>
  <conditionalFormatting sqref="F5">
    <cfRule type="cellIs" dxfId="1" priority="14" operator="equal">
      <formula>$B$5</formula>
    </cfRule>
  </conditionalFormatting>
  <conditionalFormatting sqref="S6:T6">
    <cfRule type="cellIs" dxfId="0" priority="15" stopIfTrue="1" operator="equal">
      <formula>"1: Cumple Parcialmente"</formula>
    </cfRule>
  </conditionalFormatting>
  <conditionalFormatting sqref="U6">
    <cfRule type="cellIs" dxfId="1" priority="16" stopIfTrue="1" operator="equal">
      <formula>"ABIERTA"</formula>
    </cfRule>
  </conditionalFormatting>
  <conditionalFormatting sqref="U6">
    <cfRule type="cellIs" dxfId="2" priority="17" stopIfTrue="1" operator="equal">
      <formula>"CERRADA"</formula>
    </cfRule>
  </conditionalFormatting>
  <conditionalFormatting sqref="S6:T6">
    <cfRule type="cellIs" dxfId="2" priority="18" stopIfTrue="1" operator="equal">
      <formula>"2: Cumple "</formula>
    </cfRule>
  </conditionalFormatting>
  <conditionalFormatting sqref="S6:T6">
    <cfRule type="cellIs" dxfId="1" priority="19" stopIfTrue="1" operator="equal">
      <formula>"0: No cumple"</formula>
    </cfRule>
  </conditionalFormatting>
  <conditionalFormatting sqref="D6">
    <cfRule type="cellIs" dxfId="1" priority="20" operator="equal">
      <formula>0</formula>
    </cfRule>
  </conditionalFormatting>
  <conditionalFormatting sqref="F6">
    <cfRule type="cellIs" dxfId="2" priority="21" operator="equal">
      <formula>0</formula>
    </cfRule>
  </conditionalFormatting>
  <dataValidations>
    <dataValidation type="list" allowBlank="1" showErrorMessage="1" sqref="U10:U21">
      <formula1>'DICCIONARIO DE DATOS'!$G$2:$G$5</formula1>
    </dataValidation>
    <dataValidation type="date" allowBlank="1" showErrorMessage="1" sqref="M10:N222 R10:R222">
      <formula1>41640.0</formula1>
      <formula2>55153.0</formula2>
    </dataValidation>
    <dataValidation type="list" allowBlank="1" showErrorMessage="1" sqref="T10:T21">
      <formula1>'DICCIONARIO DE DATOS'!$F$2:$F$3</formula1>
    </dataValidation>
    <dataValidation type="list" allowBlank="1" showErrorMessage="1" sqref="K10:K21">
      <formula1>'DICCIONARIO DE DATOS'!$B$2:$B$18</formula1>
    </dataValidation>
    <dataValidation type="list" allowBlank="1" showErrorMessage="1" sqref="I10:I21">
      <formula1>'DICCIONARIO DE DATOS'!$D$2:$D$4</formula1>
    </dataValidation>
    <dataValidation type="list" allowBlank="1" showErrorMessage="1" sqref="J10:J21">
      <formula1>'DICCIONARIO DE DATOS'!$A$2:$A$10</formula1>
    </dataValidation>
    <dataValidation type="decimal" allowBlank="1" showErrorMessage="1" sqref="B10:B222">
      <formula1>2014.0</formula1>
      <formula2>2050.0</formula2>
    </dataValidation>
    <dataValidation type="list" allowBlank="1" showErrorMessage="1" sqref="E10:E21">
      <formula1>'DICCIONARIO DE DATOS'!$C$2:$C$3</formula1>
    </dataValidation>
    <dataValidation type="list" allowBlank="1" showErrorMessage="1" sqref="S10:S21">
      <formula1>'DICCIONARIO DE DATOS'!$E$2:$E$3</formula1>
    </dataValidation>
  </dataValidations>
  <printOptions/>
  <pageMargins bottom="0.75" footer="0.0" header="0.0" left="0.7" right="0.7" top="0.75"/>
  <pageSetup orientation="portrait"/>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Pr>
    <outlinePr summaryBelow="0" summaryRight="0"/>
    <pageSetUpPr/>
  </sheetPr>
  <sheetViews>
    <sheetView workbookViewId="0"/>
  </sheetViews>
  <sheetFormatPr customHeight="1" defaultColWidth="14.43" defaultRowHeight="15.0"/>
  <cols>
    <col customWidth="1" min="1" max="6" width="43.0"/>
    <col customWidth="1" min="7" max="7" width="42.0"/>
    <col customWidth="1" min="8" max="8" width="46.57"/>
    <col customWidth="1" min="9" max="9" width="18.43"/>
    <col customWidth="1" min="10" max="11" width="25.71"/>
    <col customWidth="1" min="12" max="12" width="28.0"/>
    <col customWidth="1" min="13" max="13" width="16.71"/>
    <col customWidth="1" min="14" max="14" width="19.0"/>
    <col customWidth="1" min="15" max="15" width="51.86"/>
    <col customWidth="1" min="16" max="16" width="25.71"/>
    <col customWidth="1" min="17" max="17" width="70.0"/>
    <col customWidth="1" min="18" max="18" width="20.14"/>
    <col customWidth="1" min="19" max="21" width="25.71"/>
  </cols>
  <sheetData>
    <row r="1" ht="18.0" customHeight="1">
      <c r="A1" s="86" t="s">
        <v>99</v>
      </c>
      <c r="B1" s="14"/>
      <c r="C1" s="14"/>
      <c r="D1" s="14"/>
      <c r="E1" s="14"/>
      <c r="F1" s="14"/>
      <c r="G1" s="14"/>
      <c r="H1" s="14"/>
      <c r="I1" s="14"/>
      <c r="J1" s="14"/>
      <c r="K1" s="14"/>
      <c r="L1" s="14"/>
      <c r="M1" s="14"/>
      <c r="N1" s="14"/>
      <c r="O1" s="14"/>
      <c r="P1" s="14"/>
      <c r="Q1" s="14"/>
      <c r="R1" s="14"/>
      <c r="S1" s="15" t="s">
        <v>87</v>
      </c>
      <c r="T1" s="16"/>
      <c r="U1" s="17" t="s">
        <v>91</v>
      </c>
    </row>
    <row r="2" ht="12.75" customHeight="1">
      <c r="A2" s="18"/>
      <c r="S2" s="15" t="s">
        <v>92</v>
      </c>
      <c r="T2" s="16"/>
      <c r="U2" s="17">
        <v>9.0</v>
      </c>
    </row>
    <row r="3" ht="18.0" customHeight="1">
      <c r="A3" s="19"/>
      <c r="B3" s="20"/>
      <c r="C3" s="20"/>
      <c r="D3" s="20"/>
      <c r="E3" s="20"/>
      <c r="F3" s="20"/>
      <c r="G3" s="20"/>
      <c r="H3" s="20"/>
      <c r="I3" s="20"/>
      <c r="J3" s="20"/>
      <c r="K3" s="20"/>
      <c r="L3" s="20"/>
      <c r="M3" s="20"/>
      <c r="N3" s="20"/>
      <c r="O3" s="20"/>
      <c r="P3" s="20"/>
      <c r="Q3" s="20"/>
      <c r="R3" s="20"/>
      <c r="S3" s="21" t="s">
        <v>93</v>
      </c>
      <c r="T3" s="22"/>
      <c r="U3" s="23">
        <v>43028.0</v>
      </c>
    </row>
    <row r="4" ht="65.25" customHeight="1">
      <c r="A4" s="17" t="s">
        <v>1</v>
      </c>
      <c r="B4" s="17" t="s">
        <v>94</v>
      </c>
      <c r="C4" s="17" t="s">
        <v>95</v>
      </c>
      <c r="D4" s="87" t="s">
        <v>96</v>
      </c>
      <c r="E4" s="88" t="s">
        <v>97</v>
      </c>
      <c r="F4" s="89" t="s">
        <v>98</v>
      </c>
      <c r="G4" s="29"/>
      <c r="H4" s="29"/>
      <c r="I4" s="29"/>
      <c r="J4" s="29"/>
      <c r="K4" s="29"/>
      <c r="L4" s="29"/>
      <c r="M4" s="29"/>
      <c r="N4" s="35"/>
      <c r="O4" s="29"/>
      <c r="P4" s="29"/>
      <c r="Q4" s="29"/>
      <c r="R4" s="29"/>
      <c r="S4" s="21"/>
      <c r="T4" s="21"/>
      <c r="U4" s="30"/>
    </row>
    <row r="5" ht="53.25" customHeight="1">
      <c r="A5" s="17" t="s">
        <v>8</v>
      </c>
      <c r="B5" s="17">
        <f>COUNTIF(K10:K1048580,"DIRECCIONAMIENTO ESTRATÉGICO")</f>
        <v>17</v>
      </c>
      <c r="C5" s="17">
        <f>COUNTIFS(K10:K1048580,"DIRECCIONAMIENTO ESTRATÉGICO",U10:U1048580,"NO INICIADA")</f>
        <v>0</v>
      </c>
      <c r="D5" s="17">
        <f>COUNTIFS(K10:K1048580,"DIRECCIONAMIENTO ESTRATÉGICO",U10:U1048580,"CERRADA")</f>
        <v>5</v>
      </c>
      <c r="E5" s="17">
        <f>COUNTIFS(K10:K1048580,"DIRECCIONAMIENTO ESTRATÉGICO",U10:U1048580,"ABIERTA EN DESARROLLO")</f>
        <v>7</v>
      </c>
      <c r="F5" s="17">
        <f>COUNTIFS(K10:K1048580,"DIRECCIONAMIENTO ESTRATÉGICO",U10:U1048580,"ABIERTA VENCIDA")</f>
        <v>5</v>
      </c>
      <c r="G5" s="29"/>
      <c r="H5" s="29"/>
      <c r="I5" s="29"/>
      <c r="J5" s="29"/>
      <c r="K5" s="29"/>
      <c r="L5" s="29"/>
      <c r="M5" s="29"/>
      <c r="N5" s="35"/>
      <c r="O5" s="29"/>
      <c r="P5" s="29"/>
      <c r="Q5" s="29"/>
      <c r="R5" s="29"/>
      <c r="S5" s="21"/>
      <c r="T5" s="21"/>
      <c r="U5" s="30"/>
    </row>
    <row r="6" ht="53.25" customHeight="1">
      <c r="A6" s="17" t="s">
        <v>37</v>
      </c>
      <c r="B6" s="17">
        <f>COUNTIF(K10:K1048580,"DESARROLLO DEL SDGR-CC")</f>
        <v>0</v>
      </c>
      <c r="C6" s="17">
        <f>COUNTIFS(K10:K1048580,"DESARROLLO DEL SDGR-CC",U10:U1048580,"NO INICIADA")</f>
        <v>0</v>
      </c>
      <c r="D6" s="17">
        <f>COUNTIFS(K10:K1048580,"DESARROLLO DEL SDGR-CC",U10:U1048580,"CERRADA")</f>
        <v>0</v>
      </c>
      <c r="E6" s="17">
        <f>COUNTIFS(K10:K1048580,"DESARROLLO DEL SDGR-CC",U10:U1048580,"ABIERTA EN DESARROLLO")</f>
        <v>0</v>
      </c>
      <c r="F6" s="17">
        <f>COUNTIFS(K10:K1048580,"DESARROLLO DEL SDGR-CC",U10:U1048580,"ABIERTA VENCIDA")</f>
        <v>0</v>
      </c>
      <c r="G6" s="29"/>
      <c r="H6" s="29"/>
      <c r="I6" s="29"/>
      <c r="J6" s="29"/>
      <c r="K6" s="29"/>
      <c r="L6" s="29"/>
      <c r="M6" s="29"/>
      <c r="N6" s="35"/>
      <c r="O6" s="29"/>
      <c r="P6" s="29"/>
      <c r="Q6" s="29"/>
      <c r="R6" s="29"/>
      <c r="S6" s="21"/>
      <c r="T6" s="21"/>
      <c r="U6" s="30"/>
    </row>
    <row r="7" ht="18.0" customHeight="1">
      <c r="A7" s="29"/>
      <c r="B7" s="29"/>
      <c r="C7" s="29"/>
      <c r="D7" s="29"/>
      <c r="E7" s="29"/>
      <c r="F7" s="29"/>
      <c r="G7" s="29"/>
      <c r="H7" s="29"/>
      <c r="I7" s="29"/>
      <c r="J7" s="29"/>
      <c r="K7" s="29"/>
      <c r="L7" s="29"/>
      <c r="M7" s="29"/>
      <c r="N7" s="35"/>
      <c r="O7" s="29"/>
      <c r="P7" s="29"/>
      <c r="Q7" s="29"/>
      <c r="R7" s="29"/>
      <c r="S7" s="21"/>
      <c r="T7" s="21"/>
      <c r="U7" s="30"/>
    </row>
    <row r="8" ht="54.0" customHeight="1">
      <c r="A8" s="15" t="s">
        <v>99</v>
      </c>
      <c r="B8" s="7"/>
      <c r="C8" s="7"/>
      <c r="D8" s="7"/>
      <c r="E8" s="7"/>
      <c r="F8" s="7"/>
      <c r="G8" s="7"/>
      <c r="H8" s="7"/>
      <c r="I8" s="7"/>
      <c r="J8" s="7"/>
      <c r="K8" s="7"/>
      <c r="L8" s="7"/>
      <c r="M8" s="7"/>
      <c r="N8" s="8"/>
      <c r="O8" s="39" t="s">
        <v>100</v>
      </c>
      <c r="P8" s="40" t="s">
        <v>101</v>
      </c>
      <c r="Q8" s="7"/>
      <c r="R8" s="7"/>
      <c r="S8" s="7"/>
      <c r="T8" s="7"/>
      <c r="U8" s="8"/>
    </row>
    <row r="9" ht="71.25" customHeight="1">
      <c r="A9" s="17" t="s">
        <v>41</v>
      </c>
      <c r="B9" s="17" t="s">
        <v>53</v>
      </c>
      <c r="C9" s="17" t="s">
        <v>55</v>
      </c>
      <c r="D9" s="17" t="s">
        <v>57</v>
      </c>
      <c r="E9" s="17" t="s">
        <v>2</v>
      </c>
      <c r="F9" s="17" t="s">
        <v>60</v>
      </c>
      <c r="G9" s="17" t="s">
        <v>62</v>
      </c>
      <c r="H9" s="17" t="s">
        <v>64</v>
      </c>
      <c r="I9" s="17" t="s">
        <v>102</v>
      </c>
      <c r="J9" s="17" t="s">
        <v>0</v>
      </c>
      <c r="K9" s="17" t="s">
        <v>1</v>
      </c>
      <c r="L9" s="17" t="s">
        <v>103</v>
      </c>
      <c r="M9" s="41" t="s">
        <v>71</v>
      </c>
      <c r="N9" s="45" t="s">
        <v>74</v>
      </c>
      <c r="O9" s="90" t="s">
        <v>76</v>
      </c>
      <c r="P9" s="91" t="s">
        <v>78</v>
      </c>
      <c r="Q9" s="17" t="s">
        <v>80</v>
      </c>
      <c r="R9" s="41" t="s">
        <v>104</v>
      </c>
      <c r="S9" s="17" t="s">
        <v>105</v>
      </c>
      <c r="T9" s="17" t="s">
        <v>106</v>
      </c>
      <c r="U9" s="17" t="s">
        <v>108</v>
      </c>
    </row>
    <row r="10" ht="71.25" customHeight="1">
      <c r="A10" s="92" t="s">
        <v>127</v>
      </c>
      <c r="B10" s="93">
        <v>2018.0</v>
      </c>
      <c r="C10" s="93" t="s">
        <v>128</v>
      </c>
      <c r="D10" s="93" t="s">
        <v>129</v>
      </c>
      <c r="E10" s="94" t="s">
        <v>9</v>
      </c>
      <c r="F10" s="93" t="s">
        <v>130</v>
      </c>
      <c r="G10" s="95" t="s">
        <v>131</v>
      </c>
      <c r="H10" s="93" t="s">
        <v>132</v>
      </c>
      <c r="I10" s="94" t="s">
        <v>10</v>
      </c>
      <c r="J10" s="94" t="s">
        <v>13</v>
      </c>
      <c r="K10" s="96" t="s">
        <v>8</v>
      </c>
      <c r="L10" s="93" t="s">
        <v>133</v>
      </c>
      <c r="M10" s="97"/>
      <c r="N10" s="98">
        <v>43281.0</v>
      </c>
      <c r="O10" s="99" t="s">
        <v>134</v>
      </c>
      <c r="P10" s="5"/>
      <c r="Q10" s="93"/>
      <c r="R10" s="97"/>
      <c r="S10" s="94"/>
      <c r="T10" s="94"/>
      <c r="U10" s="94" t="s">
        <v>18</v>
      </c>
    </row>
    <row r="11" ht="71.25" customHeight="1">
      <c r="A11" s="92" t="s">
        <v>135</v>
      </c>
      <c r="B11" s="93">
        <v>2018.0</v>
      </c>
      <c r="C11" s="93" t="s">
        <v>128</v>
      </c>
      <c r="D11" s="93" t="s">
        <v>129</v>
      </c>
      <c r="E11" s="94" t="s">
        <v>9</v>
      </c>
      <c r="F11" s="93" t="s">
        <v>130</v>
      </c>
      <c r="G11" s="95" t="s">
        <v>131</v>
      </c>
      <c r="H11" s="93" t="s">
        <v>136</v>
      </c>
      <c r="I11" s="94" t="s">
        <v>16</v>
      </c>
      <c r="J11" s="94" t="s">
        <v>13</v>
      </c>
      <c r="K11" s="94" t="s">
        <v>8</v>
      </c>
      <c r="L11" s="93" t="s">
        <v>133</v>
      </c>
      <c r="M11" s="97"/>
      <c r="N11" s="98">
        <v>43434.0</v>
      </c>
      <c r="O11" s="99" t="s">
        <v>137</v>
      </c>
      <c r="P11" s="5"/>
      <c r="Q11" s="93"/>
      <c r="R11" s="97"/>
      <c r="S11" s="94"/>
      <c r="T11" s="94"/>
      <c r="U11" s="94" t="s">
        <v>12</v>
      </c>
    </row>
    <row r="12" ht="183.0" customHeight="1">
      <c r="A12" s="92" t="s">
        <v>138</v>
      </c>
      <c r="B12" s="93">
        <v>2018.0</v>
      </c>
      <c r="C12" s="93" t="s">
        <v>128</v>
      </c>
      <c r="D12" s="93" t="s">
        <v>139</v>
      </c>
      <c r="E12" s="94" t="s">
        <v>9</v>
      </c>
      <c r="F12" s="100" t="s">
        <v>140</v>
      </c>
      <c r="G12" s="93" t="s">
        <v>141</v>
      </c>
      <c r="H12" s="101" t="s">
        <v>142</v>
      </c>
      <c r="I12" s="94" t="s">
        <v>16</v>
      </c>
      <c r="J12" s="94" t="s">
        <v>13</v>
      </c>
      <c r="K12" s="94" t="s">
        <v>8</v>
      </c>
      <c r="L12" s="93" t="s">
        <v>133</v>
      </c>
      <c r="M12" s="102"/>
      <c r="N12" s="103">
        <v>43311.0</v>
      </c>
      <c r="O12" s="104" t="s">
        <v>143</v>
      </c>
      <c r="P12" s="4"/>
      <c r="Q12" s="3"/>
      <c r="R12" s="105"/>
      <c r="S12" s="94"/>
      <c r="T12" s="94"/>
      <c r="U12" s="94" t="s">
        <v>12</v>
      </c>
    </row>
    <row r="13" ht="162.75" customHeight="1">
      <c r="A13" s="92" t="s">
        <v>144</v>
      </c>
      <c r="B13" s="93">
        <v>2018.0</v>
      </c>
      <c r="C13" s="93" t="s">
        <v>128</v>
      </c>
      <c r="D13" s="93" t="s">
        <v>139</v>
      </c>
      <c r="E13" s="94" t="s">
        <v>9</v>
      </c>
      <c r="F13" s="100" t="s">
        <v>140</v>
      </c>
      <c r="G13" s="93" t="s">
        <v>141</v>
      </c>
      <c r="H13" s="101" t="s">
        <v>145</v>
      </c>
      <c r="I13" s="94" t="s">
        <v>16</v>
      </c>
      <c r="J13" s="94" t="s">
        <v>13</v>
      </c>
      <c r="K13" s="94" t="s">
        <v>8</v>
      </c>
      <c r="L13" s="93" t="s">
        <v>133</v>
      </c>
      <c r="M13" s="102"/>
      <c r="N13" s="103">
        <v>43342.0</v>
      </c>
      <c r="O13" s="106"/>
      <c r="P13" s="4"/>
      <c r="Q13" s="3"/>
      <c r="R13" s="105"/>
      <c r="S13" s="94"/>
      <c r="T13" s="94"/>
      <c r="U13" s="94" t="s">
        <v>12</v>
      </c>
    </row>
    <row r="14" ht="71.25" customHeight="1">
      <c r="A14" s="17" t="s">
        <v>146</v>
      </c>
      <c r="B14" s="107">
        <v>2016.0</v>
      </c>
      <c r="C14" s="107" t="s">
        <v>147</v>
      </c>
      <c r="D14" s="107" t="s">
        <v>148</v>
      </c>
      <c r="E14" s="94" t="s">
        <v>9</v>
      </c>
      <c r="F14" s="107" t="s">
        <v>149</v>
      </c>
      <c r="G14" s="108" t="s">
        <v>150</v>
      </c>
      <c r="H14" s="107" t="s">
        <v>151</v>
      </c>
      <c r="I14" s="94" t="s">
        <v>16</v>
      </c>
      <c r="J14" s="94" t="s">
        <v>13</v>
      </c>
      <c r="K14" s="94" t="s">
        <v>8</v>
      </c>
      <c r="L14" s="93" t="s">
        <v>133</v>
      </c>
      <c r="M14" s="97">
        <v>42888.0</v>
      </c>
      <c r="N14" s="109">
        <v>42919.0</v>
      </c>
      <c r="O14" s="99" t="s">
        <v>152</v>
      </c>
      <c r="P14" s="5">
        <v>0.8</v>
      </c>
      <c r="Q14" s="93" t="s">
        <v>153</v>
      </c>
      <c r="R14" s="97"/>
      <c r="S14" s="94" t="s">
        <v>17</v>
      </c>
      <c r="T14" s="94" t="s">
        <v>17</v>
      </c>
      <c r="U14" s="94" t="s">
        <v>18</v>
      </c>
    </row>
    <row r="15" ht="71.25" customHeight="1">
      <c r="A15" s="17" t="s">
        <v>154</v>
      </c>
      <c r="B15" s="107">
        <v>2016.0</v>
      </c>
      <c r="C15" s="107" t="s">
        <v>155</v>
      </c>
      <c r="D15" s="107" t="s">
        <v>156</v>
      </c>
      <c r="E15" s="94" t="s">
        <v>9</v>
      </c>
      <c r="F15" s="107" t="s">
        <v>157</v>
      </c>
      <c r="G15" s="107" t="s">
        <v>158</v>
      </c>
      <c r="H15" s="107" t="s">
        <v>160</v>
      </c>
      <c r="I15" s="94" t="s">
        <v>16</v>
      </c>
      <c r="J15" s="94" t="s">
        <v>13</v>
      </c>
      <c r="K15" s="94" t="s">
        <v>8</v>
      </c>
      <c r="L15" s="93" t="s">
        <v>133</v>
      </c>
      <c r="M15" s="97">
        <v>42758.0</v>
      </c>
      <c r="N15" s="109">
        <v>42887.0</v>
      </c>
      <c r="O15" s="99" t="s">
        <v>161</v>
      </c>
      <c r="P15" s="5">
        <v>0.8</v>
      </c>
      <c r="Q15" s="93" t="s">
        <v>162</v>
      </c>
      <c r="R15" s="97"/>
      <c r="S15" s="94" t="s">
        <v>17</v>
      </c>
      <c r="T15" s="94" t="s">
        <v>17</v>
      </c>
      <c r="U15" s="94" t="s">
        <v>18</v>
      </c>
    </row>
    <row r="16" ht="71.25" customHeight="1">
      <c r="A16" s="17" t="s">
        <v>163</v>
      </c>
      <c r="B16" s="107">
        <v>2016.0</v>
      </c>
      <c r="C16" s="107" t="s">
        <v>155</v>
      </c>
      <c r="D16" s="107" t="s">
        <v>156</v>
      </c>
      <c r="E16" s="94" t="s">
        <v>9</v>
      </c>
      <c r="F16" s="107" t="s">
        <v>157</v>
      </c>
      <c r="G16" s="107" t="s">
        <v>164</v>
      </c>
      <c r="H16" s="107" t="s">
        <v>165</v>
      </c>
      <c r="I16" s="94" t="s">
        <v>16</v>
      </c>
      <c r="J16" s="94" t="s">
        <v>13</v>
      </c>
      <c r="K16" s="94" t="s">
        <v>8</v>
      </c>
      <c r="L16" s="93" t="s">
        <v>133</v>
      </c>
      <c r="M16" s="97">
        <v>42767.0</v>
      </c>
      <c r="N16" s="109">
        <v>42887.0</v>
      </c>
      <c r="O16" s="99" t="s">
        <v>166</v>
      </c>
      <c r="P16" s="5">
        <v>0.8</v>
      </c>
      <c r="Q16" s="93" t="s">
        <v>167</v>
      </c>
      <c r="R16" s="97"/>
      <c r="S16" s="94" t="s">
        <v>17</v>
      </c>
      <c r="T16" s="94" t="s">
        <v>17</v>
      </c>
      <c r="U16" s="94" t="s">
        <v>18</v>
      </c>
    </row>
    <row r="17" ht="71.25" customHeight="1">
      <c r="A17" s="110" t="s">
        <v>170</v>
      </c>
      <c r="B17" s="100">
        <v>2017.0</v>
      </c>
      <c r="C17" s="112" t="s">
        <v>175</v>
      </c>
      <c r="D17" s="100" t="s">
        <v>184</v>
      </c>
      <c r="E17" s="94" t="s">
        <v>9</v>
      </c>
      <c r="F17" s="100" t="s">
        <v>185</v>
      </c>
      <c r="G17" s="100" t="s">
        <v>186</v>
      </c>
      <c r="H17" s="114" t="s">
        <v>187</v>
      </c>
      <c r="I17" s="94" t="s">
        <v>16</v>
      </c>
      <c r="J17" s="94" t="s">
        <v>188</v>
      </c>
      <c r="K17" s="94" t="s">
        <v>189</v>
      </c>
      <c r="L17" s="93" t="s">
        <v>133</v>
      </c>
      <c r="M17" s="116">
        <v>43191.0</v>
      </c>
      <c r="N17" s="98">
        <v>43220.0</v>
      </c>
      <c r="O17" s="99" t="s">
        <v>190</v>
      </c>
      <c r="P17" s="5"/>
      <c r="Q17" s="107"/>
      <c r="R17" s="97"/>
      <c r="S17" s="94"/>
      <c r="T17" s="94"/>
      <c r="U17" s="94" t="s">
        <v>18</v>
      </c>
    </row>
    <row r="18" ht="71.25" customHeight="1">
      <c r="A18" s="110" t="s">
        <v>192</v>
      </c>
      <c r="B18" s="100">
        <v>2017.0</v>
      </c>
      <c r="C18" s="112" t="s">
        <v>175</v>
      </c>
      <c r="D18" s="100" t="s">
        <v>193</v>
      </c>
      <c r="E18" s="94" t="s">
        <v>9</v>
      </c>
      <c r="F18" s="100" t="s">
        <v>194</v>
      </c>
      <c r="G18" s="100" t="s">
        <v>195</v>
      </c>
      <c r="H18" s="114" t="s">
        <v>196</v>
      </c>
      <c r="I18" s="94" t="s">
        <v>16</v>
      </c>
      <c r="J18" s="94" t="s">
        <v>188</v>
      </c>
      <c r="K18" s="94" t="s">
        <v>197</v>
      </c>
      <c r="L18" s="93" t="s">
        <v>133</v>
      </c>
      <c r="M18" s="116">
        <v>43191.0</v>
      </c>
      <c r="N18" s="98">
        <v>43465.0</v>
      </c>
      <c r="O18" s="99" t="s">
        <v>199</v>
      </c>
      <c r="P18" s="5"/>
      <c r="Q18" s="107"/>
      <c r="R18" s="97"/>
      <c r="S18" s="94"/>
      <c r="T18" s="94"/>
      <c r="U18" s="94" t="s">
        <v>12</v>
      </c>
    </row>
    <row r="19" ht="71.25" customHeight="1">
      <c r="A19" s="110" t="s">
        <v>200</v>
      </c>
      <c r="B19" s="100">
        <v>2017.0</v>
      </c>
      <c r="C19" s="112" t="s">
        <v>175</v>
      </c>
      <c r="D19" s="100" t="s">
        <v>201</v>
      </c>
      <c r="E19" s="94" t="s">
        <v>9</v>
      </c>
      <c r="F19" s="100" t="s">
        <v>202</v>
      </c>
      <c r="G19" s="100" t="s">
        <v>203</v>
      </c>
      <c r="H19" s="114" t="s">
        <v>204</v>
      </c>
      <c r="I19" s="94" t="s">
        <v>21</v>
      </c>
      <c r="J19" s="94" t="s">
        <v>188</v>
      </c>
      <c r="K19" s="94" t="s">
        <v>197</v>
      </c>
      <c r="L19" s="93" t="s">
        <v>133</v>
      </c>
      <c r="M19" s="116">
        <v>43191.0</v>
      </c>
      <c r="N19" s="98">
        <v>43312.0</v>
      </c>
      <c r="O19" s="122" t="s">
        <v>206</v>
      </c>
      <c r="P19" s="5"/>
      <c r="Q19" s="107"/>
      <c r="R19" s="97"/>
      <c r="S19" s="94"/>
      <c r="T19" s="94"/>
      <c r="U19" s="94" t="s">
        <v>12</v>
      </c>
    </row>
    <row r="20" ht="71.25" customHeight="1">
      <c r="A20" s="110" t="s">
        <v>218</v>
      </c>
      <c r="B20" s="100">
        <v>2017.0</v>
      </c>
      <c r="C20" s="112" t="s">
        <v>175</v>
      </c>
      <c r="D20" s="124"/>
      <c r="E20" s="94" t="s">
        <v>9</v>
      </c>
      <c r="F20" s="100" t="s">
        <v>223</v>
      </c>
      <c r="G20" s="100" t="s">
        <v>224</v>
      </c>
      <c r="H20" s="114" t="s">
        <v>225</v>
      </c>
      <c r="I20" s="94" t="s">
        <v>16</v>
      </c>
      <c r="J20" s="94" t="s">
        <v>188</v>
      </c>
      <c r="K20" s="94" t="s">
        <v>197</v>
      </c>
      <c r="L20" s="93" t="s">
        <v>133</v>
      </c>
      <c r="M20" s="116">
        <v>43191.0</v>
      </c>
      <c r="N20" s="98">
        <v>43312.0</v>
      </c>
      <c r="O20" s="118" t="s">
        <v>233</v>
      </c>
      <c r="P20" s="5"/>
      <c r="Q20" s="107"/>
      <c r="R20" s="97"/>
      <c r="S20" s="94"/>
      <c r="T20" s="94"/>
      <c r="U20" s="94" t="s">
        <v>12</v>
      </c>
    </row>
    <row r="21" ht="71.25" customHeight="1">
      <c r="A21" s="110" t="s">
        <v>236</v>
      </c>
      <c r="B21" s="100">
        <v>2017.0</v>
      </c>
      <c r="C21" s="112" t="s">
        <v>175</v>
      </c>
      <c r="D21" s="124"/>
      <c r="E21" s="94" t="s">
        <v>9</v>
      </c>
      <c r="F21" s="100" t="s">
        <v>240</v>
      </c>
      <c r="G21" s="100" t="s">
        <v>242</v>
      </c>
      <c r="H21" s="114" t="s">
        <v>243</v>
      </c>
      <c r="I21" s="94" t="s">
        <v>16</v>
      </c>
      <c r="J21" s="94" t="s">
        <v>188</v>
      </c>
      <c r="K21" s="94" t="s">
        <v>197</v>
      </c>
      <c r="L21" s="93" t="s">
        <v>133</v>
      </c>
      <c r="M21" s="116">
        <v>43191.0</v>
      </c>
      <c r="N21" s="98">
        <v>43312.0</v>
      </c>
      <c r="O21" s="118" t="s">
        <v>248</v>
      </c>
      <c r="P21" s="5"/>
      <c r="Q21" s="107"/>
      <c r="R21" s="97"/>
      <c r="S21" s="94"/>
      <c r="T21" s="94"/>
      <c r="U21" s="94" t="s">
        <v>12</v>
      </c>
    </row>
    <row r="22" ht="71.25" customHeight="1">
      <c r="A22" s="100" t="s">
        <v>252</v>
      </c>
      <c r="B22" s="100">
        <v>2017.0</v>
      </c>
      <c r="C22" s="100" t="s">
        <v>253</v>
      </c>
      <c r="D22" s="100" t="s">
        <v>254</v>
      </c>
      <c r="E22" s="94" t="s">
        <v>9</v>
      </c>
      <c r="F22" s="100" t="s">
        <v>255</v>
      </c>
      <c r="G22" s="100" t="s">
        <v>257</v>
      </c>
      <c r="H22" s="100" t="s">
        <v>258</v>
      </c>
      <c r="I22" s="94" t="s">
        <v>16</v>
      </c>
      <c r="J22" s="94" t="s">
        <v>13</v>
      </c>
      <c r="K22" s="94" t="s">
        <v>8</v>
      </c>
      <c r="L22" s="93" t="s">
        <v>133</v>
      </c>
      <c r="M22" s="97"/>
      <c r="N22" s="98">
        <v>42977.0</v>
      </c>
      <c r="O22" s="126" t="s">
        <v>260</v>
      </c>
      <c r="P22" s="119">
        <v>1.0</v>
      </c>
      <c r="Q22" s="100" t="s">
        <v>265</v>
      </c>
      <c r="R22" s="116">
        <v>43191.0</v>
      </c>
      <c r="S22" s="94" t="s">
        <v>11</v>
      </c>
      <c r="T22" s="94" t="s">
        <v>11</v>
      </c>
      <c r="U22" s="94" t="s">
        <v>22</v>
      </c>
    </row>
    <row r="23" ht="71.25" customHeight="1">
      <c r="A23" s="100" t="s">
        <v>266</v>
      </c>
      <c r="B23" s="100">
        <v>2017.0</v>
      </c>
      <c r="C23" s="100" t="s">
        <v>253</v>
      </c>
      <c r="D23" s="100" t="s">
        <v>268</v>
      </c>
      <c r="E23" s="94" t="s">
        <v>9</v>
      </c>
      <c r="F23" s="100" t="s">
        <v>270</v>
      </c>
      <c r="G23" s="100" t="s">
        <v>271</v>
      </c>
      <c r="H23" s="100" t="s">
        <v>272</v>
      </c>
      <c r="I23" s="94" t="s">
        <v>16</v>
      </c>
      <c r="J23" s="94" t="s">
        <v>13</v>
      </c>
      <c r="K23" s="94" t="s">
        <v>8</v>
      </c>
      <c r="L23" s="93" t="s">
        <v>133</v>
      </c>
      <c r="M23" s="97"/>
      <c r="N23" s="98">
        <v>42977.0</v>
      </c>
      <c r="O23" s="127"/>
      <c r="P23" s="119">
        <v>1.0</v>
      </c>
      <c r="Q23" s="100" t="s">
        <v>276</v>
      </c>
      <c r="R23" s="116">
        <v>43191.0</v>
      </c>
      <c r="S23" s="94" t="s">
        <v>11</v>
      </c>
      <c r="T23" s="94" t="s">
        <v>11</v>
      </c>
      <c r="U23" s="94" t="s">
        <v>22</v>
      </c>
    </row>
    <row r="24" ht="71.25" customHeight="1">
      <c r="A24" s="100" t="s">
        <v>277</v>
      </c>
      <c r="B24" s="100">
        <v>2017.0</v>
      </c>
      <c r="C24" s="100" t="s">
        <v>253</v>
      </c>
      <c r="D24" s="100" t="s">
        <v>268</v>
      </c>
      <c r="E24" s="94" t="s">
        <v>9</v>
      </c>
      <c r="F24" s="100" t="s">
        <v>270</v>
      </c>
      <c r="G24" s="100" t="s">
        <v>271</v>
      </c>
      <c r="H24" s="100" t="s">
        <v>279</v>
      </c>
      <c r="I24" s="94" t="s">
        <v>16</v>
      </c>
      <c r="J24" s="94" t="s">
        <v>13</v>
      </c>
      <c r="K24" s="94" t="s">
        <v>8</v>
      </c>
      <c r="L24" s="93" t="s">
        <v>133</v>
      </c>
      <c r="M24" s="97"/>
      <c r="N24" s="98">
        <v>42977.0</v>
      </c>
      <c r="O24" s="127"/>
      <c r="P24" s="119">
        <v>1.0</v>
      </c>
      <c r="Q24" s="100" t="s">
        <v>284</v>
      </c>
      <c r="R24" s="116">
        <v>43191.0</v>
      </c>
      <c r="S24" s="94" t="s">
        <v>11</v>
      </c>
      <c r="T24" s="94" t="s">
        <v>11</v>
      </c>
      <c r="U24" s="94" t="s">
        <v>22</v>
      </c>
    </row>
    <row r="25" ht="71.25" customHeight="1">
      <c r="A25" s="100" t="s">
        <v>286</v>
      </c>
      <c r="B25" s="100">
        <v>2017.0</v>
      </c>
      <c r="C25" s="100" t="s">
        <v>253</v>
      </c>
      <c r="D25" s="100" t="s">
        <v>268</v>
      </c>
      <c r="E25" s="94" t="s">
        <v>9</v>
      </c>
      <c r="F25" s="100" t="s">
        <v>270</v>
      </c>
      <c r="G25" s="100" t="s">
        <v>271</v>
      </c>
      <c r="H25" s="100" t="s">
        <v>289</v>
      </c>
      <c r="I25" s="94" t="s">
        <v>16</v>
      </c>
      <c r="J25" s="94" t="s">
        <v>13</v>
      </c>
      <c r="K25" s="94" t="s">
        <v>8</v>
      </c>
      <c r="L25" s="93" t="s">
        <v>133</v>
      </c>
      <c r="M25" s="97"/>
      <c r="N25" s="98">
        <v>42977.0</v>
      </c>
      <c r="O25" s="127"/>
      <c r="P25" s="119">
        <v>1.0</v>
      </c>
      <c r="Q25" s="100" t="s">
        <v>291</v>
      </c>
      <c r="R25" s="116">
        <v>43191.0</v>
      </c>
      <c r="S25" s="94" t="s">
        <v>11</v>
      </c>
      <c r="T25" s="94" t="s">
        <v>17</v>
      </c>
      <c r="U25" s="94" t="s">
        <v>22</v>
      </c>
    </row>
    <row r="26" ht="71.25" customHeight="1">
      <c r="A26" s="100" t="s">
        <v>293</v>
      </c>
      <c r="B26" s="100">
        <v>2017.0</v>
      </c>
      <c r="C26" s="100" t="s">
        <v>253</v>
      </c>
      <c r="D26" s="100" t="s">
        <v>268</v>
      </c>
      <c r="E26" s="94" t="s">
        <v>9</v>
      </c>
      <c r="F26" s="100" t="s">
        <v>270</v>
      </c>
      <c r="G26" s="100" t="s">
        <v>271</v>
      </c>
      <c r="H26" s="100" t="s">
        <v>295</v>
      </c>
      <c r="I26" s="94" t="s">
        <v>16</v>
      </c>
      <c r="J26" s="94" t="s">
        <v>13</v>
      </c>
      <c r="K26" s="94" t="s">
        <v>8</v>
      </c>
      <c r="L26" s="93" t="s">
        <v>133</v>
      </c>
      <c r="M26" s="97"/>
      <c r="N26" s="98">
        <v>42977.0</v>
      </c>
      <c r="O26" s="127"/>
      <c r="P26" s="119">
        <v>1.0</v>
      </c>
      <c r="Q26" s="100" t="s">
        <v>297</v>
      </c>
      <c r="R26" s="116">
        <v>43191.0</v>
      </c>
      <c r="S26" s="94" t="s">
        <v>11</v>
      </c>
      <c r="T26" s="94" t="s">
        <v>17</v>
      </c>
      <c r="U26" s="94" t="s">
        <v>22</v>
      </c>
    </row>
    <row r="27" ht="71.25" customHeight="1">
      <c r="A27" s="107"/>
      <c r="B27" s="107"/>
      <c r="C27" s="107"/>
      <c r="D27" s="107"/>
      <c r="E27" s="94"/>
      <c r="F27" s="107"/>
      <c r="G27" s="107"/>
      <c r="H27" s="107"/>
      <c r="I27" s="94"/>
      <c r="J27" s="94"/>
      <c r="K27" s="94"/>
      <c r="L27" s="107"/>
      <c r="M27" s="97"/>
      <c r="N27" s="109"/>
      <c r="O27" s="127"/>
      <c r="P27" s="5"/>
      <c r="Q27" s="107"/>
      <c r="R27" s="97"/>
      <c r="S27" s="94"/>
      <c r="T27" s="94"/>
      <c r="U27" s="94"/>
    </row>
    <row r="28" ht="71.25" customHeight="1">
      <c r="A28" s="107"/>
      <c r="B28" s="107"/>
      <c r="C28" s="107"/>
      <c r="D28" s="107"/>
      <c r="E28" s="94"/>
      <c r="F28" s="107"/>
      <c r="G28" s="107"/>
      <c r="H28" s="107"/>
      <c r="I28" s="94"/>
      <c r="J28" s="94"/>
      <c r="K28" s="94"/>
      <c r="L28" s="107"/>
      <c r="M28" s="97"/>
      <c r="N28" s="109"/>
      <c r="O28" s="127"/>
      <c r="P28" s="5"/>
      <c r="Q28" s="107"/>
      <c r="R28" s="97"/>
      <c r="S28" s="94"/>
      <c r="T28" s="94"/>
      <c r="U28" s="94"/>
    </row>
    <row r="29" ht="71.25" customHeight="1">
      <c r="A29" s="107"/>
      <c r="B29" s="107"/>
      <c r="C29" s="107"/>
      <c r="D29" s="107"/>
      <c r="E29" s="94"/>
      <c r="F29" s="107"/>
      <c r="G29" s="107"/>
      <c r="H29" s="107"/>
      <c r="I29" s="94"/>
      <c r="J29" s="94"/>
      <c r="K29" s="94"/>
      <c r="L29" s="107"/>
      <c r="M29" s="97"/>
      <c r="N29" s="109"/>
      <c r="O29" s="127"/>
      <c r="P29" s="5"/>
      <c r="Q29" s="107"/>
      <c r="R29" s="97"/>
      <c r="S29" s="94"/>
      <c r="T29" s="94"/>
      <c r="U29" s="94"/>
    </row>
    <row r="30" ht="71.25" customHeight="1">
      <c r="A30" s="107"/>
      <c r="B30" s="107"/>
      <c r="C30" s="107"/>
      <c r="D30" s="107"/>
      <c r="E30" s="94"/>
      <c r="F30" s="107"/>
      <c r="G30" s="107"/>
      <c r="H30" s="107"/>
      <c r="I30" s="94"/>
      <c r="J30" s="94"/>
      <c r="K30" s="94"/>
      <c r="L30" s="107"/>
      <c r="M30" s="97"/>
      <c r="N30" s="109"/>
      <c r="O30" s="127"/>
      <c r="P30" s="5"/>
      <c r="Q30" s="107"/>
      <c r="R30" s="97"/>
      <c r="S30" s="94"/>
      <c r="T30" s="94"/>
      <c r="U30" s="94"/>
    </row>
    <row r="31" ht="71.25" customHeight="1">
      <c r="A31" s="107"/>
      <c r="B31" s="107"/>
      <c r="C31" s="107"/>
      <c r="D31" s="107"/>
      <c r="E31" s="94"/>
      <c r="F31" s="107"/>
      <c r="G31" s="107"/>
      <c r="H31" s="107"/>
      <c r="I31" s="94"/>
      <c r="J31" s="94"/>
      <c r="K31" s="94"/>
      <c r="L31" s="107"/>
      <c r="M31" s="97"/>
      <c r="N31" s="109"/>
      <c r="O31" s="127"/>
      <c r="P31" s="5"/>
      <c r="Q31" s="107"/>
      <c r="R31" s="97"/>
      <c r="S31" s="94"/>
      <c r="T31" s="94"/>
      <c r="U31" s="94"/>
    </row>
    <row r="32" ht="71.25" customHeight="1">
      <c r="A32" s="107"/>
      <c r="B32" s="107"/>
      <c r="C32" s="107"/>
      <c r="D32" s="107"/>
      <c r="E32" s="94"/>
      <c r="F32" s="107"/>
      <c r="G32" s="107"/>
      <c r="H32" s="107"/>
      <c r="I32" s="94"/>
      <c r="J32" s="94"/>
      <c r="K32" s="94"/>
      <c r="L32" s="107"/>
      <c r="M32" s="97"/>
      <c r="N32" s="109"/>
      <c r="O32" s="127"/>
      <c r="P32" s="5"/>
      <c r="Q32" s="107"/>
      <c r="R32" s="97"/>
      <c r="S32" s="94"/>
      <c r="T32" s="94"/>
      <c r="U32" s="94"/>
    </row>
    <row r="33" ht="71.25" customHeight="1">
      <c r="A33" s="107"/>
      <c r="B33" s="107"/>
      <c r="C33" s="107"/>
      <c r="D33" s="107"/>
      <c r="E33" s="94"/>
      <c r="F33" s="107"/>
      <c r="G33" s="107"/>
      <c r="H33" s="107"/>
      <c r="I33" s="94"/>
      <c r="J33" s="94"/>
      <c r="K33" s="94"/>
      <c r="L33" s="107"/>
      <c r="M33" s="97"/>
      <c r="N33" s="109"/>
      <c r="O33" s="127"/>
      <c r="P33" s="5"/>
      <c r="Q33" s="107"/>
      <c r="R33" s="97"/>
      <c r="S33" s="94"/>
      <c r="T33" s="94"/>
      <c r="U33" s="94"/>
    </row>
    <row r="34" ht="71.25" customHeight="1">
      <c r="A34" s="107"/>
      <c r="B34" s="107"/>
      <c r="C34" s="107"/>
      <c r="D34" s="107"/>
      <c r="E34" s="94"/>
      <c r="F34" s="107"/>
      <c r="G34" s="107"/>
      <c r="H34" s="107"/>
      <c r="I34" s="94"/>
      <c r="J34" s="94"/>
      <c r="K34" s="94"/>
      <c r="L34" s="107"/>
      <c r="M34" s="97"/>
      <c r="N34" s="109"/>
      <c r="O34" s="127"/>
      <c r="P34" s="5"/>
      <c r="Q34" s="107"/>
      <c r="R34" s="97"/>
      <c r="S34" s="94"/>
      <c r="T34" s="94"/>
      <c r="U34" s="94"/>
    </row>
    <row r="35" ht="71.25" customHeight="1">
      <c r="A35" s="107"/>
      <c r="B35" s="107"/>
      <c r="C35" s="107"/>
      <c r="D35" s="107"/>
      <c r="E35" s="94"/>
      <c r="F35" s="107"/>
      <c r="G35" s="107"/>
      <c r="H35" s="107"/>
      <c r="I35" s="94"/>
      <c r="J35" s="94"/>
      <c r="K35" s="94"/>
      <c r="L35" s="107"/>
      <c r="M35" s="97"/>
      <c r="N35" s="109"/>
      <c r="O35" s="127"/>
      <c r="P35" s="5"/>
      <c r="Q35" s="107"/>
      <c r="R35" s="97"/>
      <c r="S35" s="94"/>
      <c r="T35" s="94"/>
      <c r="U35" s="94"/>
    </row>
    <row r="36" ht="71.25" customHeight="1">
      <c r="A36" s="107"/>
      <c r="B36" s="107"/>
      <c r="C36" s="107"/>
      <c r="D36" s="107"/>
      <c r="E36" s="94"/>
      <c r="F36" s="107"/>
      <c r="G36" s="107"/>
      <c r="H36" s="107"/>
      <c r="I36" s="94"/>
      <c r="J36" s="94"/>
      <c r="K36" s="94"/>
      <c r="L36" s="107"/>
      <c r="M36" s="97"/>
      <c r="N36" s="109"/>
      <c r="O36" s="127"/>
      <c r="P36" s="5"/>
      <c r="Q36" s="107"/>
      <c r="R36" s="97"/>
      <c r="S36" s="94"/>
      <c r="T36" s="94"/>
      <c r="U36" s="94"/>
    </row>
    <row r="37" ht="71.25" customHeight="1">
      <c r="A37" s="107"/>
      <c r="B37" s="107"/>
      <c r="C37" s="107"/>
      <c r="D37" s="107"/>
      <c r="E37" s="94"/>
      <c r="F37" s="107"/>
      <c r="G37" s="107"/>
      <c r="H37" s="107"/>
      <c r="I37" s="94"/>
      <c r="J37" s="94"/>
      <c r="K37" s="94"/>
      <c r="L37" s="107"/>
      <c r="M37" s="97"/>
      <c r="N37" s="109"/>
      <c r="O37" s="127"/>
      <c r="P37" s="5"/>
      <c r="Q37" s="107"/>
      <c r="R37" s="97"/>
      <c r="S37" s="94"/>
      <c r="T37" s="94"/>
      <c r="U37" s="94"/>
    </row>
    <row r="38" ht="71.25" customHeight="1">
      <c r="A38" s="107"/>
      <c r="B38" s="107"/>
      <c r="C38" s="107"/>
      <c r="D38" s="107"/>
      <c r="E38" s="94"/>
      <c r="F38" s="107"/>
      <c r="G38" s="107"/>
      <c r="H38" s="107"/>
      <c r="I38" s="94"/>
      <c r="J38" s="94"/>
      <c r="K38" s="94"/>
      <c r="L38" s="107"/>
      <c r="M38" s="97"/>
      <c r="N38" s="109"/>
      <c r="O38" s="127"/>
      <c r="P38" s="5"/>
      <c r="Q38" s="107"/>
      <c r="R38" s="97"/>
      <c r="S38" s="94"/>
      <c r="T38" s="94"/>
      <c r="U38" s="94"/>
    </row>
    <row r="39" ht="71.25" customHeight="1">
      <c r="A39" s="107"/>
      <c r="B39" s="107"/>
      <c r="C39" s="107"/>
      <c r="D39" s="107"/>
      <c r="E39" s="94"/>
      <c r="F39" s="107"/>
      <c r="G39" s="107"/>
      <c r="H39" s="107"/>
      <c r="I39" s="94"/>
      <c r="J39" s="94"/>
      <c r="K39" s="94"/>
      <c r="L39" s="107"/>
      <c r="M39" s="97"/>
      <c r="N39" s="109"/>
      <c r="O39" s="127"/>
      <c r="P39" s="5"/>
      <c r="Q39" s="107"/>
      <c r="R39" s="97"/>
      <c r="S39" s="94"/>
      <c r="T39" s="94"/>
      <c r="U39" s="94"/>
    </row>
    <row r="40" ht="71.25" customHeight="1">
      <c r="A40" s="107"/>
      <c r="B40" s="107"/>
      <c r="C40" s="107"/>
      <c r="D40" s="107"/>
      <c r="E40" s="94"/>
      <c r="F40" s="107"/>
      <c r="G40" s="107"/>
      <c r="H40" s="107"/>
      <c r="I40" s="94"/>
      <c r="J40" s="94"/>
      <c r="K40" s="94"/>
      <c r="L40" s="107"/>
      <c r="M40" s="97"/>
      <c r="N40" s="109"/>
      <c r="O40" s="127"/>
      <c r="P40" s="5"/>
      <c r="Q40" s="107"/>
      <c r="R40" s="97"/>
      <c r="S40" s="94"/>
      <c r="T40" s="94"/>
      <c r="U40" s="94"/>
    </row>
    <row r="41" ht="71.25" customHeight="1">
      <c r="A41" s="107"/>
      <c r="B41" s="107"/>
      <c r="C41" s="107"/>
      <c r="D41" s="107"/>
      <c r="E41" s="94"/>
      <c r="F41" s="107"/>
      <c r="G41" s="107"/>
      <c r="H41" s="107"/>
      <c r="I41" s="94"/>
      <c r="J41" s="94"/>
      <c r="K41" s="94"/>
      <c r="L41" s="107"/>
      <c r="M41" s="97"/>
      <c r="N41" s="109"/>
      <c r="O41" s="127"/>
      <c r="P41" s="5"/>
      <c r="Q41" s="107"/>
      <c r="R41" s="97"/>
      <c r="S41" s="94"/>
      <c r="T41" s="94"/>
      <c r="U41" s="94"/>
    </row>
    <row r="42" ht="71.25" customHeight="1">
      <c r="A42" s="107"/>
      <c r="B42" s="107"/>
      <c r="C42" s="107"/>
      <c r="D42" s="107"/>
      <c r="E42" s="94"/>
      <c r="F42" s="107"/>
      <c r="G42" s="107"/>
      <c r="H42" s="107"/>
      <c r="I42" s="94"/>
      <c r="J42" s="94"/>
      <c r="K42" s="94"/>
      <c r="L42" s="107"/>
      <c r="M42" s="97"/>
      <c r="N42" s="109"/>
      <c r="O42" s="127"/>
      <c r="P42" s="5"/>
      <c r="Q42" s="107"/>
      <c r="R42" s="97"/>
      <c r="S42" s="94"/>
      <c r="T42" s="94"/>
      <c r="U42" s="94"/>
    </row>
    <row r="43" ht="71.25" customHeight="1">
      <c r="A43" s="107"/>
      <c r="B43" s="107"/>
      <c r="C43" s="107"/>
      <c r="D43" s="107"/>
      <c r="E43" s="94"/>
      <c r="F43" s="107"/>
      <c r="G43" s="107"/>
      <c r="H43" s="107"/>
      <c r="I43" s="94"/>
      <c r="J43" s="94"/>
      <c r="K43" s="94"/>
      <c r="L43" s="107"/>
      <c r="M43" s="97"/>
      <c r="N43" s="109"/>
      <c r="O43" s="127"/>
      <c r="P43" s="5"/>
      <c r="Q43" s="107"/>
      <c r="R43" s="97"/>
      <c r="S43" s="94"/>
      <c r="T43" s="94"/>
      <c r="U43" s="94"/>
    </row>
    <row r="44" ht="71.25" customHeight="1">
      <c r="A44" s="107"/>
      <c r="B44" s="107"/>
      <c r="C44" s="107"/>
      <c r="D44" s="107"/>
      <c r="E44" s="94"/>
      <c r="F44" s="107"/>
      <c r="G44" s="107"/>
      <c r="H44" s="107"/>
      <c r="I44" s="94"/>
      <c r="J44" s="94"/>
      <c r="K44" s="94"/>
      <c r="L44" s="107"/>
      <c r="M44" s="97"/>
      <c r="N44" s="109"/>
      <c r="O44" s="127"/>
      <c r="P44" s="5"/>
      <c r="Q44" s="107"/>
      <c r="R44" s="97"/>
      <c r="S44" s="94"/>
      <c r="T44" s="94"/>
      <c r="U44" s="94"/>
    </row>
    <row r="45" ht="71.25" customHeight="1">
      <c r="A45" s="107"/>
      <c r="B45" s="107"/>
      <c r="C45" s="107"/>
      <c r="D45" s="107"/>
      <c r="E45" s="94"/>
      <c r="F45" s="107"/>
      <c r="G45" s="107"/>
      <c r="H45" s="107"/>
      <c r="I45" s="94"/>
      <c r="J45" s="94"/>
      <c r="K45" s="94"/>
      <c r="L45" s="107"/>
      <c r="M45" s="97"/>
      <c r="N45" s="109"/>
      <c r="O45" s="127"/>
      <c r="P45" s="5"/>
      <c r="Q45" s="107"/>
      <c r="R45" s="97"/>
      <c r="S45" s="94"/>
      <c r="T45" s="94"/>
      <c r="U45" s="94"/>
    </row>
    <row r="46" ht="71.25" customHeight="1">
      <c r="A46" s="107"/>
      <c r="B46" s="107"/>
      <c r="C46" s="107"/>
      <c r="D46" s="107"/>
      <c r="E46" s="94"/>
      <c r="F46" s="107"/>
      <c r="G46" s="107"/>
      <c r="H46" s="107"/>
      <c r="I46" s="94"/>
      <c r="J46" s="94"/>
      <c r="K46" s="94"/>
      <c r="L46" s="107"/>
      <c r="M46" s="97"/>
      <c r="N46" s="109"/>
      <c r="O46" s="127"/>
      <c r="P46" s="5"/>
      <c r="Q46" s="107"/>
      <c r="R46" s="97"/>
      <c r="S46" s="94"/>
      <c r="T46" s="94"/>
      <c r="U46" s="94"/>
    </row>
    <row r="47" ht="71.25" customHeight="1">
      <c r="A47" s="107"/>
      <c r="B47" s="107"/>
      <c r="C47" s="107"/>
      <c r="D47" s="107"/>
      <c r="E47" s="94"/>
      <c r="F47" s="107"/>
      <c r="G47" s="107"/>
      <c r="H47" s="107"/>
      <c r="I47" s="94"/>
      <c r="J47" s="94"/>
      <c r="K47" s="94"/>
      <c r="L47" s="107"/>
      <c r="M47" s="97"/>
      <c r="N47" s="109"/>
      <c r="O47" s="127"/>
      <c r="P47" s="5"/>
      <c r="Q47" s="107"/>
      <c r="R47" s="97"/>
      <c r="S47" s="94"/>
      <c r="T47" s="94"/>
      <c r="U47" s="94"/>
    </row>
    <row r="48" ht="71.25" customHeight="1">
      <c r="A48" s="107"/>
      <c r="B48" s="107"/>
      <c r="C48" s="107"/>
      <c r="D48" s="107"/>
      <c r="E48" s="94"/>
      <c r="F48" s="107"/>
      <c r="G48" s="107"/>
      <c r="H48" s="107"/>
      <c r="I48" s="94"/>
      <c r="J48" s="94"/>
      <c r="K48" s="94"/>
      <c r="L48" s="107"/>
      <c r="M48" s="97"/>
      <c r="N48" s="109"/>
      <c r="O48" s="127"/>
      <c r="P48" s="5"/>
      <c r="Q48" s="107"/>
      <c r="R48" s="97"/>
      <c r="S48" s="94"/>
      <c r="T48" s="94"/>
      <c r="U48" s="94"/>
    </row>
    <row r="49" ht="71.25" customHeight="1">
      <c r="A49" s="107"/>
      <c r="B49" s="107"/>
      <c r="C49" s="107"/>
      <c r="D49" s="107"/>
      <c r="E49" s="94"/>
      <c r="F49" s="107"/>
      <c r="G49" s="107"/>
      <c r="H49" s="107"/>
      <c r="I49" s="94"/>
      <c r="J49" s="94"/>
      <c r="K49" s="94"/>
      <c r="L49" s="107"/>
      <c r="M49" s="97"/>
      <c r="N49" s="109"/>
      <c r="O49" s="127"/>
      <c r="P49" s="5"/>
      <c r="Q49" s="107"/>
      <c r="R49" s="97"/>
      <c r="S49" s="94"/>
      <c r="T49" s="94"/>
      <c r="U49" s="94"/>
    </row>
    <row r="50" ht="71.25" customHeight="1">
      <c r="A50" s="107"/>
      <c r="B50" s="107"/>
      <c r="C50" s="107"/>
      <c r="D50" s="107"/>
      <c r="E50" s="94"/>
      <c r="F50" s="107"/>
      <c r="G50" s="107"/>
      <c r="H50" s="107"/>
      <c r="I50" s="94"/>
      <c r="J50" s="94"/>
      <c r="K50" s="94"/>
      <c r="L50" s="107"/>
      <c r="M50" s="97"/>
      <c r="N50" s="109"/>
      <c r="O50" s="127"/>
      <c r="P50" s="5"/>
      <c r="Q50" s="107"/>
      <c r="R50" s="97"/>
      <c r="S50" s="94"/>
      <c r="T50" s="94"/>
      <c r="U50" s="94"/>
    </row>
    <row r="51" ht="71.25" customHeight="1">
      <c r="A51" s="107"/>
      <c r="B51" s="107"/>
      <c r="C51" s="107"/>
      <c r="D51" s="107"/>
      <c r="E51" s="94"/>
      <c r="F51" s="107"/>
      <c r="G51" s="107"/>
      <c r="H51" s="107"/>
      <c r="I51" s="94"/>
      <c r="J51" s="94"/>
      <c r="K51" s="94"/>
      <c r="L51" s="107"/>
      <c r="M51" s="97"/>
      <c r="N51" s="109"/>
      <c r="O51" s="127"/>
      <c r="P51" s="5"/>
      <c r="Q51" s="107"/>
      <c r="R51" s="97"/>
      <c r="S51" s="94"/>
      <c r="T51" s="94"/>
      <c r="U51" s="94"/>
    </row>
    <row r="52" ht="71.25" customHeight="1">
      <c r="A52" s="107"/>
      <c r="B52" s="107"/>
      <c r="C52" s="107"/>
      <c r="D52" s="107"/>
      <c r="E52" s="94"/>
      <c r="F52" s="107"/>
      <c r="G52" s="107"/>
      <c r="H52" s="107"/>
      <c r="I52" s="94"/>
      <c r="J52" s="94"/>
      <c r="K52" s="94"/>
      <c r="L52" s="107"/>
      <c r="M52" s="97"/>
      <c r="N52" s="109"/>
      <c r="O52" s="127"/>
      <c r="P52" s="5"/>
      <c r="Q52" s="107"/>
      <c r="R52" s="97"/>
      <c r="S52" s="94"/>
      <c r="T52" s="94"/>
      <c r="U52" s="94"/>
    </row>
    <row r="53" ht="71.25" customHeight="1">
      <c r="A53" s="107"/>
      <c r="B53" s="107"/>
      <c r="C53" s="107"/>
      <c r="D53" s="107"/>
      <c r="E53" s="94"/>
      <c r="F53" s="107"/>
      <c r="G53" s="107"/>
      <c r="H53" s="107"/>
      <c r="I53" s="94"/>
      <c r="J53" s="94"/>
      <c r="K53" s="94"/>
      <c r="L53" s="107"/>
      <c r="M53" s="97"/>
      <c r="N53" s="109"/>
      <c r="O53" s="127"/>
      <c r="P53" s="5"/>
      <c r="Q53" s="107"/>
      <c r="R53" s="97"/>
      <c r="S53" s="94"/>
      <c r="T53" s="94"/>
      <c r="U53" s="94"/>
    </row>
    <row r="54" ht="71.25" customHeight="1">
      <c r="A54" s="107"/>
      <c r="B54" s="107"/>
      <c r="C54" s="107"/>
      <c r="D54" s="107"/>
      <c r="E54" s="94"/>
      <c r="F54" s="107"/>
      <c r="G54" s="107"/>
      <c r="H54" s="107"/>
      <c r="I54" s="94"/>
      <c r="J54" s="94"/>
      <c r="K54" s="94"/>
      <c r="L54" s="107"/>
      <c r="M54" s="97"/>
      <c r="N54" s="109"/>
      <c r="O54" s="127"/>
      <c r="P54" s="5"/>
      <c r="Q54" s="107"/>
      <c r="R54" s="97"/>
      <c r="S54" s="94"/>
      <c r="T54" s="94"/>
      <c r="U54" s="94"/>
    </row>
    <row r="55" ht="12.75" customHeight="1">
      <c r="A55" s="132"/>
      <c r="B55" s="132"/>
      <c r="C55" s="132"/>
      <c r="D55" s="132"/>
      <c r="E55" s="133"/>
      <c r="F55" s="132"/>
      <c r="G55" s="132"/>
      <c r="H55" s="132"/>
      <c r="I55" s="132"/>
      <c r="J55" s="132"/>
      <c r="K55" s="132"/>
      <c r="L55" s="132"/>
      <c r="M55" s="135"/>
      <c r="N55" s="137"/>
      <c r="O55" s="132"/>
      <c r="P55" s="139"/>
      <c r="Q55" s="132"/>
      <c r="R55" s="135"/>
      <c r="S55" s="132"/>
      <c r="T55" s="132"/>
      <c r="U55" s="132"/>
    </row>
    <row r="56" ht="12.75" customHeight="1">
      <c r="A56" s="132"/>
      <c r="B56" s="132"/>
      <c r="C56" s="132"/>
      <c r="D56" s="132"/>
      <c r="E56" s="133"/>
      <c r="F56" s="132"/>
      <c r="G56" s="132"/>
      <c r="H56" s="132"/>
      <c r="I56" s="132"/>
      <c r="J56" s="132"/>
      <c r="K56" s="132"/>
      <c r="L56" s="132"/>
      <c r="M56" s="135"/>
      <c r="N56" s="137"/>
      <c r="O56" s="132"/>
      <c r="P56" s="139"/>
      <c r="Q56" s="132"/>
      <c r="R56" s="135"/>
      <c r="S56" s="132"/>
      <c r="T56" s="132"/>
      <c r="U56" s="132"/>
    </row>
    <row r="57" ht="12.75" customHeight="1">
      <c r="A57" s="132"/>
      <c r="B57" s="132"/>
      <c r="C57" s="132"/>
      <c r="D57" s="132"/>
      <c r="E57" s="133"/>
      <c r="F57" s="132"/>
      <c r="G57" s="132"/>
      <c r="H57" s="132"/>
      <c r="I57" s="132"/>
      <c r="J57" s="132"/>
      <c r="K57" s="132"/>
      <c r="L57" s="132"/>
      <c r="M57" s="135"/>
      <c r="N57" s="137"/>
      <c r="O57" s="132"/>
      <c r="P57" s="139"/>
      <c r="Q57" s="132"/>
      <c r="R57" s="135"/>
      <c r="S57" s="132"/>
      <c r="T57" s="132"/>
      <c r="U57" s="132"/>
    </row>
    <row r="58" ht="12.75" customHeight="1">
      <c r="A58" s="132"/>
      <c r="B58" s="132"/>
      <c r="C58" s="132"/>
      <c r="D58" s="132"/>
      <c r="E58" s="133"/>
      <c r="F58" s="132"/>
      <c r="G58" s="132"/>
      <c r="H58" s="132"/>
      <c r="I58" s="132"/>
      <c r="J58" s="132"/>
      <c r="K58" s="132"/>
      <c r="L58" s="132"/>
      <c r="M58" s="135"/>
      <c r="N58" s="137"/>
      <c r="O58" s="132"/>
      <c r="P58" s="139"/>
      <c r="Q58" s="132"/>
      <c r="R58" s="135"/>
      <c r="S58" s="132"/>
      <c r="T58" s="132"/>
      <c r="U58" s="132"/>
    </row>
    <row r="59" ht="12.75" customHeight="1">
      <c r="A59" s="132"/>
      <c r="B59" s="132"/>
      <c r="C59" s="132"/>
      <c r="D59" s="132"/>
      <c r="E59" s="133"/>
      <c r="F59" s="132"/>
      <c r="G59" s="132"/>
      <c r="H59" s="132"/>
      <c r="I59" s="132"/>
      <c r="J59" s="132"/>
      <c r="K59" s="132"/>
      <c r="L59" s="132"/>
      <c r="M59" s="135"/>
      <c r="N59" s="137"/>
      <c r="O59" s="132"/>
      <c r="P59" s="139"/>
      <c r="Q59" s="132"/>
      <c r="R59" s="135"/>
      <c r="S59" s="132"/>
      <c r="T59" s="132"/>
      <c r="U59" s="132"/>
    </row>
    <row r="60" ht="12.75" customHeight="1">
      <c r="A60" s="132"/>
      <c r="B60" s="132"/>
      <c r="C60" s="132"/>
      <c r="D60" s="132"/>
      <c r="E60" s="133"/>
      <c r="F60" s="132"/>
      <c r="G60" s="132"/>
      <c r="H60" s="132"/>
      <c r="I60" s="132"/>
      <c r="J60" s="132"/>
      <c r="K60" s="132"/>
      <c r="L60" s="132"/>
      <c r="M60" s="135"/>
      <c r="N60" s="137"/>
      <c r="O60" s="132"/>
      <c r="P60" s="139"/>
      <c r="Q60" s="132"/>
      <c r="R60" s="135"/>
      <c r="S60" s="132"/>
      <c r="T60" s="132"/>
      <c r="U60" s="132"/>
    </row>
    <row r="61" ht="12.75" customHeight="1">
      <c r="A61" s="132"/>
      <c r="B61" s="132"/>
      <c r="C61" s="132"/>
      <c r="D61" s="132"/>
      <c r="E61" s="133"/>
      <c r="F61" s="132"/>
      <c r="G61" s="132"/>
      <c r="H61" s="132"/>
      <c r="I61" s="132"/>
      <c r="J61" s="132"/>
      <c r="K61" s="132"/>
      <c r="L61" s="132"/>
      <c r="M61" s="135"/>
      <c r="N61" s="137"/>
      <c r="O61" s="132"/>
      <c r="P61" s="139"/>
      <c r="Q61" s="132"/>
      <c r="R61" s="135"/>
      <c r="S61" s="132"/>
      <c r="T61" s="132"/>
      <c r="U61" s="132"/>
    </row>
    <row r="62" ht="12.75" customHeight="1">
      <c r="A62" s="132"/>
      <c r="B62" s="132"/>
      <c r="C62" s="132"/>
      <c r="D62" s="132"/>
      <c r="E62" s="133"/>
      <c r="F62" s="132"/>
      <c r="G62" s="132"/>
      <c r="H62" s="132"/>
      <c r="I62" s="132"/>
      <c r="J62" s="132"/>
      <c r="K62" s="132"/>
      <c r="L62" s="132"/>
      <c r="M62" s="135"/>
      <c r="N62" s="137"/>
      <c r="O62" s="132"/>
      <c r="P62" s="139"/>
      <c r="Q62" s="132"/>
      <c r="R62" s="135"/>
      <c r="S62" s="132"/>
      <c r="T62" s="132"/>
      <c r="U62" s="132"/>
    </row>
    <row r="63" ht="12.75" customHeight="1">
      <c r="A63" s="132"/>
      <c r="B63" s="132"/>
      <c r="C63" s="132"/>
      <c r="D63" s="132"/>
      <c r="E63" s="133"/>
      <c r="F63" s="132"/>
      <c r="G63" s="132"/>
      <c r="H63" s="132"/>
      <c r="I63" s="132"/>
      <c r="J63" s="132"/>
      <c r="K63" s="132"/>
      <c r="L63" s="132"/>
      <c r="M63" s="135"/>
      <c r="N63" s="137"/>
      <c r="O63" s="132"/>
      <c r="P63" s="139"/>
      <c r="Q63" s="132"/>
      <c r="R63" s="135"/>
      <c r="S63" s="132"/>
      <c r="T63" s="132"/>
      <c r="U63" s="132"/>
    </row>
    <row r="64" ht="12.75" customHeight="1">
      <c r="A64" s="132"/>
      <c r="B64" s="132"/>
      <c r="C64" s="132"/>
      <c r="D64" s="132"/>
      <c r="E64" s="133"/>
      <c r="F64" s="132"/>
      <c r="G64" s="132"/>
      <c r="H64" s="132"/>
      <c r="I64" s="132"/>
      <c r="J64" s="132"/>
      <c r="K64" s="132"/>
      <c r="L64" s="132"/>
      <c r="M64" s="135"/>
      <c r="N64" s="137"/>
      <c r="O64" s="132"/>
      <c r="P64" s="139"/>
      <c r="Q64" s="132"/>
      <c r="R64" s="135"/>
      <c r="S64" s="132"/>
      <c r="T64" s="132"/>
      <c r="U64" s="132"/>
    </row>
    <row r="65" ht="12.75" customHeight="1">
      <c r="A65" s="132"/>
      <c r="B65" s="132"/>
      <c r="C65" s="132"/>
      <c r="D65" s="132"/>
      <c r="E65" s="133"/>
      <c r="F65" s="132"/>
      <c r="G65" s="132"/>
      <c r="H65" s="132"/>
      <c r="I65" s="132"/>
      <c r="J65" s="132"/>
      <c r="K65" s="132"/>
      <c r="L65" s="132"/>
      <c r="M65" s="135"/>
      <c r="N65" s="137"/>
      <c r="O65" s="132"/>
      <c r="P65" s="139"/>
      <c r="Q65" s="132"/>
      <c r="R65" s="135"/>
      <c r="S65" s="132"/>
      <c r="T65" s="132"/>
      <c r="U65" s="132"/>
    </row>
    <row r="66" ht="12.75" customHeight="1">
      <c r="A66" s="132"/>
      <c r="B66" s="132"/>
      <c r="C66" s="132"/>
      <c r="D66" s="132"/>
      <c r="E66" s="133"/>
      <c r="F66" s="132"/>
      <c r="G66" s="132"/>
      <c r="H66" s="132"/>
      <c r="I66" s="132"/>
      <c r="J66" s="132"/>
      <c r="K66" s="132"/>
      <c r="L66" s="132"/>
      <c r="M66" s="135"/>
      <c r="N66" s="137"/>
      <c r="O66" s="132"/>
      <c r="P66" s="139"/>
      <c r="Q66" s="132"/>
      <c r="R66" s="135"/>
      <c r="S66" s="132"/>
      <c r="T66" s="132"/>
      <c r="U66" s="132"/>
    </row>
    <row r="67" ht="12.75" customHeight="1">
      <c r="A67" s="132"/>
      <c r="B67" s="132"/>
      <c r="C67" s="132"/>
      <c r="D67" s="132"/>
      <c r="E67" s="133"/>
      <c r="F67" s="132"/>
      <c r="G67" s="132"/>
      <c r="H67" s="132"/>
      <c r="I67" s="132"/>
      <c r="J67" s="132"/>
      <c r="K67" s="132"/>
      <c r="L67" s="132"/>
      <c r="M67" s="135"/>
      <c r="N67" s="137"/>
      <c r="O67" s="132"/>
      <c r="P67" s="139"/>
      <c r="Q67" s="132"/>
      <c r="R67" s="135"/>
      <c r="S67" s="132"/>
      <c r="T67" s="132"/>
      <c r="U67" s="132"/>
    </row>
    <row r="68" ht="12.75" customHeight="1">
      <c r="A68" s="132"/>
      <c r="B68" s="132"/>
      <c r="C68" s="132"/>
      <c r="D68" s="132"/>
      <c r="E68" s="133"/>
      <c r="F68" s="132"/>
      <c r="G68" s="132"/>
      <c r="H68" s="132"/>
      <c r="I68" s="132"/>
      <c r="J68" s="132"/>
      <c r="K68" s="132"/>
      <c r="L68" s="132"/>
      <c r="M68" s="135"/>
      <c r="N68" s="137"/>
      <c r="O68" s="132"/>
      <c r="P68" s="139"/>
      <c r="Q68" s="132"/>
      <c r="R68" s="135"/>
      <c r="S68" s="132"/>
      <c r="T68" s="132"/>
      <c r="U68" s="132"/>
    </row>
    <row r="69" ht="12.75" customHeight="1">
      <c r="A69" s="132"/>
      <c r="B69" s="132"/>
      <c r="C69" s="132"/>
      <c r="D69" s="132"/>
      <c r="E69" s="133"/>
      <c r="F69" s="132"/>
      <c r="G69" s="132"/>
      <c r="H69" s="132"/>
      <c r="I69" s="132"/>
      <c r="J69" s="132"/>
      <c r="K69" s="132"/>
      <c r="L69" s="132"/>
      <c r="M69" s="135"/>
      <c r="N69" s="137"/>
      <c r="O69" s="132"/>
      <c r="P69" s="139"/>
      <c r="Q69" s="132"/>
      <c r="R69" s="135"/>
      <c r="S69" s="132"/>
      <c r="T69" s="132"/>
      <c r="U69" s="132"/>
    </row>
    <row r="70" ht="12.75" customHeight="1">
      <c r="A70" s="132"/>
      <c r="B70" s="132"/>
      <c r="C70" s="132"/>
      <c r="D70" s="132"/>
      <c r="E70" s="133"/>
      <c r="F70" s="132"/>
      <c r="G70" s="132"/>
      <c r="H70" s="132"/>
      <c r="I70" s="132"/>
      <c r="J70" s="132"/>
      <c r="K70" s="132"/>
      <c r="L70" s="132"/>
      <c r="M70" s="135"/>
      <c r="N70" s="137"/>
      <c r="O70" s="132"/>
      <c r="P70" s="139"/>
      <c r="Q70" s="132"/>
      <c r="R70" s="135"/>
      <c r="S70" s="132"/>
      <c r="T70" s="132"/>
      <c r="U70" s="132"/>
    </row>
    <row r="71" ht="12.75" customHeight="1">
      <c r="A71" s="132"/>
      <c r="B71" s="132"/>
      <c r="C71" s="132"/>
      <c r="D71" s="132"/>
      <c r="E71" s="133"/>
      <c r="F71" s="132"/>
      <c r="G71" s="132"/>
      <c r="H71" s="132"/>
      <c r="I71" s="132"/>
      <c r="J71" s="132"/>
      <c r="K71" s="132"/>
      <c r="L71" s="132"/>
      <c r="M71" s="135"/>
      <c r="N71" s="137"/>
      <c r="O71" s="132"/>
      <c r="P71" s="139"/>
      <c r="Q71" s="132"/>
      <c r="R71" s="135"/>
      <c r="S71" s="132"/>
      <c r="T71" s="132"/>
      <c r="U71" s="132"/>
    </row>
    <row r="72" ht="12.75" customHeight="1">
      <c r="A72" s="132"/>
      <c r="B72" s="132"/>
      <c r="C72" s="132"/>
      <c r="D72" s="132"/>
      <c r="E72" s="133"/>
      <c r="F72" s="132"/>
      <c r="G72" s="132"/>
      <c r="H72" s="132"/>
      <c r="I72" s="132"/>
      <c r="J72" s="132"/>
      <c r="K72" s="132"/>
      <c r="L72" s="132"/>
      <c r="M72" s="135"/>
      <c r="N72" s="137"/>
      <c r="O72" s="132"/>
      <c r="P72" s="139"/>
      <c r="Q72" s="132"/>
      <c r="R72" s="135"/>
      <c r="S72" s="132"/>
      <c r="T72" s="132"/>
      <c r="U72" s="132"/>
    </row>
    <row r="73" ht="12.75" customHeight="1">
      <c r="A73" s="132"/>
      <c r="B73" s="132"/>
      <c r="C73" s="132"/>
      <c r="D73" s="132"/>
      <c r="E73" s="133"/>
      <c r="F73" s="132"/>
      <c r="G73" s="132"/>
      <c r="H73" s="132"/>
      <c r="I73" s="132"/>
      <c r="J73" s="132"/>
      <c r="K73" s="132"/>
      <c r="L73" s="132"/>
      <c r="M73" s="135"/>
      <c r="N73" s="137"/>
      <c r="O73" s="132"/>
      <c r="P73" s="139"/>
      <c r="Q73" s="132"/>
      <c r="R73" s="135"/>
      <c r="S73" s="132"/>
      <c r="T73" s="132"/>
      <c r="U73" s="132"/>
    </row>
    <row r="74" ht="12.75" customHeight="1">
      <c r="A74" s="132"/>
      <c r="B74" s="132"/>
      <c r="C74" s="132"/>
      <c r="D74" s="132"/>
      <c r="E74" s="133"/>
      <c r="F74" s="132"/>
      <c r="G74" s="132"/>
      <c r="H74" s="132"/>
      <c r="I74" s="132"/>
      <c r="J74" s="132"/>
      <c r="K74" s="132"/>
      <c r="L74" s="132"/>
      <c r="M74" s="135"/>
      <c r="N74" s="137"/>
      <c r="O74" s="132"/>
      <c r="P74" s="139"/>
      <c r="Q74" s="132"/>
      <c r="R74" s="135"/>
      <c r="S74" s="132"/>
      <c r="T74" s="132"/>
      <c r="U74" s="132"/>
    </row>
    <row r="75" ht="12.75" customHeight="1">
      <c r="A75" s="132"/>
      <c r="B75" s="132"/>
      <c r="C75" s="132"/>
      <c r="D75" s="132"/>
      <c r="E75" s="133"/>
      <c r="F75" s="132"/>
      <c r="G75" s="132"/>
      <c r="H75" s="132"/>
      <c r="I75" s="132"/>
      <c r="J75" s="132"/>
      <c r="K75" s="132"/>
      <c r="L75" s="132"/>
      <c r="M75" s="135"/>
      <c r="N75" s="137"/>
      <c r="O75" s="132"/>
      <c r="P75" s="139"/>
      <c r="Q75" s="132"/>
      <c r="R75" s="135"/>
      <c r="S75" s="132"/>
      <c r="T75" s="132"/>
      <c r="U75" s="132"/>
    </row>
    <row r="76" ht="12.75" customHeight="1">
      <c r="A76" s="132"/>
      <c r="B76" s="132"/>
      <c r="C76" s="132"/>
      <c r="D76" s="132"/>
      <c r="E76" s="133"/>
      <c r="F76" s="132"/>
      <c r="G76" s="132"/>
      <c r="H76" s="132"/>
      <c r="I76" s="132"/>
      <c r="J76" s="132"/>
      <c r="K76" s="132"/>
      <c r="L76" s="132"/>
      <c r="M76" s="135"/>
      <c r="N76" s="137"/>
      <c r="O76" s="132"/>
      <c r="P76" s="139"/>
      <c r="Q76" s="132"/>
      <c r="R76" s="135"/>
      <c r="S76" s="132"/>
      <c r="T76" s="132"/>
      <c r="U76" s="132"/>
    </row>
    <row r="77" ht="12.75" customHeight="1">
      <c r="A77" s="132"/>
      <c r="B77" s="132"/>
      <c r="C77" s="132"/>
      <c r="D77" s="132"/>
      <c r="E77" s="133"/>
      <c r="F77" s="132"/>
      <c r="G77" s="132"/>
      <c r="H77" s="132"/>
      <c r="I77" s="132"/>
      <c r="J77" s="132"/>
      <c r="K77" s="132"/>
      <c r="L77" s="132"/>
      <c r="M77" s="135"/>
      <c r="N77" s="137"/>
      <c r="O77" s="132"/>
      <c r="P77" s="139"/>
      <c r="Q77" s="132"/>
      <c r="R77" s="135"/>
      <c r="S77" s="132"/>
      <c r="T77" s="132"/>
      <c r="U77" s="132"/>
    </row>
    <row r="78" ht="12.75" customHeight="1">
      <c r="A78" s="132"/>
      <c r="B78" s="132"/>
      <c r="C78" s="132"/>
      <c r="D78" s="132"/>
      <c r="E78" s="133"/>
      <c r="F78" s="132"/>
      <c r="G78" s="132"/>
      <c r="H78" s="132"/>
      <c r="I78" s="132"/>
      <c r="J78" s="132"/>
      <c r="K78" s="132"/>
      <c r="L78" s="132"/>
      <c r="M78" s="135"/>
      <c r="N78" s="137"/>
      <c r="O78" s="132"/>
      <c r="P78" s="139"/>
      <c r="Q78" s="132"/>
      <c r="R78" s="135"/>
      <c r="S78" s="132"/>
      <c r="T78" s="132"/>
      <c r="U78" s="132"/>
    </row>
    <row r="79" ht="12.75" customHeight="1">
      <c r="A79" s="132"/>
      <c r="B79" s="132"/>
      <c r="C79" s="132"/>
      <c r="D79" s="132"/>
      <c r="E79" s="133"/>
      <c r="F79" s="132"/>
      <c r="G79" s="132"/>
      <c r="H79" s="132"/>
      <c r="I79" s="132"/>
      <c r="J79" s="132"/>
      <c r="K79" s="132"/>
      <c r="L79" s="132"/>
      <c r="M79" s="135"/>
      <c r="N79" s="137"/>
      <c r="O79" s="132"/>
      <c r="P79" s="139"/>
      <c r="Q79" s="132"/>
      <c r="R79" s="135"/>
      <c r="S79" s="132"/>
      <c r="T79" s="132"/>
      <c r="U79" s="132"/>
    </row>
    <row r="80" ht="12.75" customHeight="1">
      <c r="A80" s="132"/>
      <c r="B80" s="132"/>
      <c r="C80" s="132"/>
      <c r="D80" s="132"/>
      <c r="E80" s="133"/>
      <c r="F80" s="132"/>
      <c r="G80" s="132"/>
      <c r="H80" s="132"/>
      <c r="I80" s="132"/>
      <c r="J80" s="132"/>
      <c r="K80" s="132"/>
      <c r="L80" s="132"/>
      <c r="M80" s="135"/>
      <c r="N80" s="137"/>
      <c r="O80" s="132"/>
      <c r="P80" s="139"/>
      <c r="Q80" s="132"/>
      <c r="R80" s="135"/>
      <c r="S80" s="132"/>
      <c r="T80" s="132"/>
      <c r="U80" s="132"/>
    </row>
    <row r="81" ht="12.75" customHeight="1">
      <c r="A81" s="132"/>
      <c r="B81" s="132"/>
      <c r="C81" s="132"/>
      <c r="D81" s="132"/>
      <c r="E81" s="133"/>
      <c r="F81" s="132"/>
      <c r="G81" s="132"/>
      <c r="H81" s="132"/>
      <c r="I81" s="132"/>
      <c r="J81" s="132"/>
      <c r="K81" s="132"/>
      <c r="L81" s="132"/>
      <c r="M81" s="135"/>
      <c r="N81" s="137"/>
      <c r="O81" s="132"/>
      <c r="P81" s="139"/>
      <c r="Q81" s="132"/>
      <c r="R81" s="135"/>
      <c r="S81" s="132"/>
      <c r="T81" s="132"/>
      <c r="U81" s="132"/>
    </row>
    <row r="82" ht="12.75" customHeight="1">
      <c r="A82" s="132"/>
      <c r="B82" s="132"/>
      <c r="C82" s="132"/>
      <c r="D82" s="132"/>
      <c r="E82" s="133"/>
      <c r="F82" s="132"/>
      <c r="G82" s="132"/>
      <c r="H82" s="132"/>
      <c r="I82" s="132"/>
      <c r="J82" s="132"/>
      <c r="K82" s="132"/>
      <c r="L82" s="132"/>
      <c r="M82" s="135"/>
      <c r="N82" s="137"/>
      <c r="O82" s="132"/>
      <c r="P82" s="139"/>
      <c r="Q82" s="132"/>
      <c r="R82" s="135"/>
      <c r="S82" s="132"/>
      <c r="T82" s="132"/>
      <c r="U82" s="132"/>
    </row>
    <row r="83" ht="12.75" customHeight="1">
      <c r="A83" s="132"/>
      <c r="B83" s="132"/>
      <c r="C83" s="132"/>
      <c r="D83" s="132"/>
      <c r="E83" s="133"/>
      <c r="F83" s="132"/>
      <c r="G83" s="132"/>
      <c r="H83" s="132"/>
      <c r="I83" s="132"/>
      <c r="J83" s="132"/>
      <c r="K83" s="132"/>
      <c r="L83" s="132"/>
      <c r="M83" s="135"/>
      <c r="N83" s="137"/>
      <c r="O83" s="132"/>
      <c r="P83" s="139"/>
      <c r="Q83" s="132"/>
      <c r="R83" s="135"/>
      <c r="S83" s="132"/>
      <c r="T83" s="132"/>
      <c r="U83" s="132"/>
    </row>
    <row r="84" ht="12.75" customHeight="1">
      <c r="A84" s="132"/>
      <c r="B84" s="132"/>
      <c r="C84" s="132"/>
      <c r="D84" s="132"/>
      <c r="E84" s="133"/>
      <c r="F84" s="132"/>
      <c r="G84" s="132"/>
      <c r="H84" s="132"/>
      <c r="I84" s="132"/>
      <c r="J84" s="132"/>
      <c r="K84" s="132"/>
      <c r="L84" s="132"/>
      <c r="M84" s="135"/>
      <c r="N84" s="137"/>
      <c r="O84" s="132"/>
      <c r="P84" s="139"/>
      <c r="Q84" s="132"/>
      <c r="R84" s="135"/>
      <c r="S84" s="132"/>
      <c r="T84" s="132"/>
      <c r="U84" s="132"/>
    </row>
    <row r="85" ht="12.75" customHeight="1">
      <c r="A85" s="132"/>
      <c r="B85" s="132"/>
      <c r="C85" s="132"/>
      <c r="D85" s="132"/>
      <c r="E85" s="133"/>
      <c r="F85" s="132"/>
      <c r="G85" s="132"/>
      <c r="H85" s="132"/>
      <c r="I85" s="132"/>
      <c r="J85" s="132"/>
      <c r="K85" s="132"/>
      <c r="L85" s="132"/>
      <c r="M85" s="135"/>
      <c r="N85" s="137"/>
      <c r="O85" s="132"/>
      <c r="P85" s="139"/>
      <c r="Q85" s="132"/>
      <c r="R85" s="135"/>
      <c r="S85" s="132"/>
      <c r="T85" s="132"/>
      <c r="U85" s="132"/>
    </row>
    <row r="86" ht="12.75" customHeight="1">
      <c r="A86" s="132"/>
      <c r="B86" s="132"/>
      <c r="C86" s="132"/>
      <c r="D86" s="132"/>
      <c r="E86" s="133"/>
      <c r="F86" s="132"/>
      <c r="G86" s="132"/>
      <c r="H86" s="132"/>
      <c r="I86" s="132"/>
      <c r="J86" s="132"/>
      <c r="K86" s="132"/>
      <c r="L86" s="132"/>
      <c r="M86" s="135"/>
      <c r="N86" s="137"/>
      <c r="O86" s="132"/>
      <c r="P86" s="139"/>
      <c r="Q86" s="132"/>
      <c r="R86" s="135"/>
      <c r="S86" s="132"/>
      <c r="T86" s="132"/>
      <c r="U86" s="132"/>
    </row>
    <row r="87" ht="12.75" customHeight="1">
      <c r="A87" s="132"/>
      <c r="B87" s="132"/>
      <c r="C87" s="132"/>
      <c r="D87" s="132"/>
      <c r="E87" s="133"/>
      <c r="F87" s="132"/>
      <c r="G87" s="132"/>
      <c r="H87" s="132"/>
      <c r="I87" s="132"/>
      <c r="J87" s="132"/>
      <c r="K87" s="132"/>
      <c r="L87" s="132"/>
      <c r="M87" s="135"/>
      <c r="N87" s="137"/>
      <c r="O87" s="132"/>
      <c r="P87" s="139"/>
      <c r="Q87" s="132"/>
      <c r="R87" s="135"/>
      <c r="S87" s="132"/>
      <c r="T87" s="132"/>
      <c r="U87" s="132"/>
    </row>
    <row r="88" ht="12.75" customHeight="1">
      <c r="A88" s="132"/>
      <c r="B88" s="132"/>
      <c r="C88" s="132"/>
      <c r="D88" s="132"/>
      <c r="E88" s="133"/>
      <c r="F88" s="132"/>
      <c r="G88" s="132"/>
      <c r="H88" s="132"/>
      <c r="I88" s="132"/>
      <c r="J88" s="132"/>
      <c r="K88" s="132"/>
      <c r="L88" s="132"/>
      <c r="M88" s="135"/>
      <c r="N88" s="137"/>
      <c r="O88" s="132"/>
      <c r="P88" s="139"/>
      <c r="Q88" s="132"/>
      <c r="R88" s="135"/>
      <c r="S88" s="132"/>
      <c r="T88" s="132"/>
      <c r="U88" s="132"/>
    </row>
    <row r="89" ht="12.75" customHeight="1">
      <c r="A89" s="132"/>
      <c r="B89" s="132"/>
      <c r="C89" s="132"/>
      <c r="D89" s="132"/>
      <c r="E89" s="133"/>
      <c r="F89" s="132"/>
      <c r="G89" s="132"/>
      <c r="H89" s="132"/>
      <c r="I89" s="132"/>
      <c r="J89" s="132"/>
      <c r="K89" s="132"/>
      <c r="L89" s="132"/>
      <c r="M89" s="135"/>
      <c r="N89" s="137"/>
      <c r="O89" s="132"/>
      <c r="P89" s="139"/>
      <c r="Q89" s="132"/>
      <c r="R89" s="135"/>
      <c r="S89" s="132"/>
      <c r="T89" s="132"/>
      <c r="U89" s="132"/>
    </row>
    <row r="90" ht="12.75" customHeight="1">
      <c r="A90" s="132"/>
      <c r="B90" s="132"/>
      <c r="C90" s="132"/>
      <c r="D90" s="132"/>
      <c r="E90" s="133"/>
      <c r="F90" s="132"/>
      <c r="G90" s="132"/>
      <c r="H90" s="132"/>
      <c r="I90" s="132"/>
      <c r="J90" s="132"/>
      <c r="K90" s="132"/>
      <c r="L90" s="132"/>
      <c r="M90" s="135"/>
      <c r="N90" s="137"/>
      <c r="O90" s="132"/>
      <c r="P90" s="139"/>
      <c r="Q90" s="132"/>
      <c r="R90" s="135"/>
      <c r="S90" s="132"/>
      <c r="T90" s="132"/>
      <c r="U90" s="132"/>
    </row>
    <row r="91" ht="12.75" customHeight="1">
      <c r="A91" s="132"/>
      <c r="B91" s="132"/>
      <c r="C91" s="132"/>
      <c r="D91" s="132"/>
      <c r="E91" s="133"/>
      <c r="F91" s="132"/>
      <c r="G91" s="132"/>
      <c r="H91" s="132"/>
      <c r="I91" s="132"/>
      <c r="J91" s="132"/>
      <c r="K91" s="132"/>
      <c r="L91" s="132"/>
      <c r="M91" s="135"/>
      <c r="N91" s="137"/>
      <c r="O91" s="132"/>
      <c r="P91" s="139"/>
      <c r="Q91" s="132"/>
      <c r="R91" s="135"/>
      <c r="S91" s="132"/>
      <c r="T91" s="132"/>
      <c r="U91" s="132"/>
    </row>
    <row r="92" ht="12.75" customHeight="1">
      <c r="A92" s="132"/>
      <c r="B92" s="132"/>
      <c r="C92" s="132"/>
      <c r="D92" s="132"/>
      <c r="E92" s="133"/>
      <c r="F92" s="132"/>
      <c r="G92" s="132"/>
      <c r="H92" s="132"/>
      <c r="I92" s="132"/>
      <c r="J92" s="132"/>
      <c r="K92" s="132"/>
      <c r="L92" s="132"/>
      <c r="M92" s="135"/>
      <c r="N92" s="137"/>
      <c r="O92" s="132"/>
      <c r="P92" s="139"/>
      <c r="Q92" s="132"/>
      <c r="R92" s="135"/>
      <c r="S92" s="132"/>
      <c r="T92" s="132"/>
      <c r="U92" s="132"/>
    </row>
    <row r="93" ht="12.75" customHeight="1">
      <c r="A93" s="132"/>
      <c r="B93" s="132"/>
      <c r="C93" s="132"/>
      <c r="D93" s="132"/>
      <c r="E93" s="133"/>
      <c r="F93" s="132"/>
      <c r="G93" s="132"/>
      <c r="H93" s="132"/>
      <c r="I93" s="132"/>
      <c r="J93" s="132"/>
      <c r="K93" s="132"/>
      <c r="L93" s="132"/>
      <c r="M93" s="135"/>
      <c r="N93" s="137"/>
      <c r="O93" s="132"/>
      <c r="P93" s="139"/>
      <c r="Q93" s="132"/>
      <c r="R93" s="135"/>
      <c r="S93" s="132"/>
      <c r="T93" s="132"/>
      <c r="U93" s="132"/>
    </row>
    <row r="94" ht="12.75" customHeight="1">
      <c r="A94" s="132"/>
      <c r="B94" s="132"/>
      <c r="C94" s="132"/>
      <c r="D94" s="132"/>
      <c r="E94" s="133"/>
      <c r="F94" s="132"/>
      <c r="G94" s="132"/>
      <c r="H94" s="132"/>
      <c r="I94" s="132"/>
      <c r="J94" s="132"/>
      <c r="K94" s="132"/>
      <c r="L94" s="132"/>
      <c r="M94" s="135"/>
      <c r="N94" s="137"/>
      <c r="O94" s="132"/>
      <c r="P94" s="139"/>
      <c r="Q94" s="132"/>
      <c r="R94" s="135"/>
      <c r="S94" s="132"/>
      <c r="T94" s="132"/>
      <c r="U94" s="132"/>
    </row>
    <row r="95" ht="12.75" customHeight="1">
      <c r="A95" s="132"/>
      <c r="B95" s="132"/>
      <c r="C95" s="132"/>
      <c r="D95" s="132"/>
      <c r="E95" s="133"/>
      <c r="F95" s="132"/>
      <c r="G95" s="132"/>
      <c r="H95" s="132"/>
      <c r="I95" s="132"/>
      <c r="J95" s="132"/>
      <c r="K95" s="132"/>
      <c r="L95" s="132"/>
      <c r="M95" s="135"/>
      <c r="N95" s="137"/>
      <c r="O95" s="132"/>
      <c r="P95" s="139"/>
      <c r="Q95" s="132"/>
      <c r="R95" s="135"/>
      <c r="S95" s="132"/>
      <c r="T95" s="132"/>
      <c r="U95" s="132"/>
    </row>
    <row r="96" ht="12.75" customHeight="1">
      <c r="A96" s="132"/>
      <c r="B96" s="132"/>
      <c r="C96" s="132"/>
      <c r="D96" s="132"/>
      <c r="E96" s="133"/>
      <c r="F96" s="132"/>
      <c r="G96" s="132"/>
      <c r="H96" s="132"/>
      <c r="I96" s="132"/>
      <c r="J96" s="132"/>
      <c r="K96" s="132"/>
      <c r="L96" s="132"/>
      <c r="M96" s="135"/>
      <c r="N96" s="137"/>
      <c r="O96" s="132"/>
      <c r="P96" s="139"/>
      <c r="Q96" s="132"/>
      <c r="R96" s="135"/>
      <c r="S96" s="132"/>
      <c r="T96" s="132"/>
      <c r="U96" s="132"/>
    </row>
    <row r="97" ht="12.75" customHeight="1">
      <c r="A97" s="132"/>
      <c r="B97" s="132"/>
      <c r="C97" s="132"/>
      <c r="D97" s="132"/>
      <c r="E97" s="133"/>
      <c r="F97" s="132"/>
      <c r="G97" s="132"/>
      <c r="H97" s="132"/>
      <c r="I97" s="132"/>
      <c r="J97" s="132"/>
      <c r="K97" s="132"/>
      <c r="L97" s="132"/>
      <c r="M97" s="135"/>
      <c r="N97" s="137"/>
      <c r="O97" s="132"/>
      <c r="P97" s="139"/>
      <c r="Q97" s="132"/>
      <c r="R97" s="135"/>
      <c r="S97" s="132"/>
      <c r="T97" s="132"/>
      <c r="U97" s="132"/>
    </row>
    <row r="98" ht="12.75" customHeight="1">
      <c r="A98" s="132"/>
      <c r="B98" s="132"/>
      <c r="C98" s="132"/>
      <c r="D98" s="132"/>
      <c r="E98" s="133"/>
      <c r="F98" s="132"/>
      <c r="G98" s="132"/>
      <c r="H98" s="132"/>
      <c r="I98" s="132"/>
      <c r="J98" s="132"/>
      <c r="K98" s="132"/>
      <c r="L98" s="132"/>
      <c r="M98" s="135"/>
      <c r="N98" s="137"/>
      <c r="O98" s="132"/>
      <c r="P98" s="139"/>
      <c r="Q98" s="132"/>
      <c r="R98" s="135"/>
      <c r="S98" s="132"/>
      <c r="T98" s="132"/>
      <c r="U98" s="132"/>
    </row>
    <row r="99" ht="12.75" customHeight="1">
      <c r="A99" s="132"/>
      <c r="B99" s="132"/>
      <c r="C99" s="132"/>
      <c r="D99" s="132"/>
      <c r="E99" s="133"/>
      <c r="F99" s="132"/>
      <c r="G99" s="132"/>
      <c r="H99" s="132"/>
      <c r="I99" s="132"/>
      <c r="J99" s="132"/>
      <c r="K99" s="132"/>
      <c r="L99" s="132"/>
      <c r="M99" s="135"/>
      <c r="N99" s="137"/>
      <c r="O99" s="132"/>
      <c r="P99" s="139"/>
      <c r="Q99" s="132"/>
      <c r="R99" s="135"/>
      <c r="S99" s="132"/>
      <c r="T99" s="132"/>
      <c r="U99" s="132"/>
    </row>
    <row r="100" ht="12.75" customHeight="1">
      <c r="A100" s="132"/>
      <c r="B100" s="132"/>
      <c r="C100" s="132"/>
      <c r="D100" s="132"/>
      <c r="E100" s="133"/>
      <c r="F100" s="132"/>
      <c r="G100" s="132"/>
      <c r="H100" s="132"/>
      <c r="I100" s="132"/>
      <c r="J100" s="132"/>
      <c r="K100" s="132"/>
      <c r="L100" s="132"/>
      <c r="M100" s="135"/>
      <c r="N100" s="137"/>
      <c r="O100" s="132"/>
      <c r="P100" s="139"/>
      <c r="Q100" s="132"/>
      <c r="R100" s="135"/>
      <c r="S100" s="132"/>
      <c r="T100" s="132"/>
      <c r="U100" s="132"/>
    </row>
    <row r="101" ht="12.75" customHeight="1">
      <c r="A101" s="132"/>
      <c r="B101" s="132"/>
      <c r="C101" s="132"/>
      <c r="D101" s="132"/>
      <c r="E101" s="133"/>
      <c r="F101" s="132"/>
      <c r="G101" s="132"/>
      <c r="H101" s="132"/>
      <c r="I101" s="132"/>
      <c r="J101" s="132"/>
      <c r="K101" s="132"/>
      <c r="L101" s="132"/>
      <c r="M101" s="135"/>
      <c r="N101" s="137"/>
      <c r="O101" s="132"/>
      <c r="P101" s="139"/>
      <c r="Q101" s="132"/>
      <c r="R101" s="135"/>
      <c r="S101" s="132"/>
      <c r="T101" s="132"/>
      <c r="U101" s="132"/>
    </row>
    <row r="102" ht="12.75" customHeight="1">
      <c r="A102" s="132"/>
      <c r="B102" s="132"/>
      <c r="C102" s="132"/>
      <c r="D102" s="132"/>
      <c r="E102" s="133"/>
      <c r="F102" s="132"/>
      <c r="G102" s="132"/>
      <c r="H102" s="132"/>
      <c r="I102" s="132"/>
      <c r="J102" s="132"/>
      <c r="K102" s="132"/>
      <c r="L102" s="132"/>
      <c r="M102" s="135"/>
      <c r="N102" s="137"/>
      <c r="O102" s="132"/>
      <c r="P102" s="139"/>
      <c r="Q102" s="132"/>
      <c r="R102" s="135"/>
      <c r="S102" s="132"/>
      <c r="T102" s="132"/>
      <c r="U102" s="132"/>
    </row>
    <row r="103" ht="12.75" customHeight="1">
      <c r="A103" s="132"/>
      <c r="B103" s="132"/>
      <c r="C103" s="132"/>
      <c r="D103" s="132"/>
      <c r="E103" s="133"/>
      <c r="F103" s="132"/>
      <c r="G103" s="132"/>
      <c r="H103" s="132"/>
      <c r="I103" s="132"/>
      <c r="J103" s="132"/>
      <c r="K103" s="132"/>
      <c r="L103" s="132"/>
      <c r="M103" s="135"/>
      <c r="N103" s="137"/>
      <c r="O103" s="132"/>
      <c r="P103" s="139"/>
      <c r="Q103" s="132"/>
      <c r="R103" s="135"/>
      <c r="S103" s="132"/>
      <c r="T103" s="132"/>
      <c r="U103" s="132"/>
    </row>
    <row r="104" ht="12.75" customHeight="1">
      <c r="A104" s="132"/>
      <c r="B104" s="132"/>
      <c r="C104" s="132"/>
      <c r="D104" s="132"/>
      <c r="E104" s="133"/>
      <c r="F104" s="132"/>
      <c r="G104" s="132"/>
      <c r="H104" s="132"/>
      <c r="I104" s="132"/>
      <c r="J104" s="132"/>
      <c r="K104" s="132"/>
      <c r="L104" s="132"/>
      <c r="M104" s="135"/>
      <c r="N104" s="137"/>
      <c r="O104" s="132"/>
      <c r="P104" s="139"/>
      <c r="Q104" s="132"/>
      <c r="R104" s="135"/>
      <c r="S104" s="132"/>
      <c r="T104" s="132"/>
      <c r="U104" s="132"/>
    </row>
    <row r="105" ht="12.75" customHeight="1">
      <c r="A105" s="132"/>
      <c r="B105" s="132"/>
      <c r="C105" s="132"/>
      <c r="D105" s="132"/>
      <c r="E105" s="133"/>
      <c r="F105" s="132"/>
      <c r="G105" s="132"/>
      <c r="H105" s="132"/>
      <c r="I105" s="132"/>
      <c r="J105" s="132"/>
      <c r="K105" s="132"/>
      <c r="L105" s="132"/>
      <c r="M105" s="135"/>
      <c r="N105" s="137"/>
      <c r="O105" s="132"/>
      <c r="P105" s="139"/>
      <c r="Q105" s="132"/>
      <c r="R105" s="135"/>
      <c r="S105" s="132"/>
      <c r="T105" s="132"/>
      <c r="U105" s="132"/>
    </row>
    <row r="106" ht="12.75" customHeight="1">
      <c r="A106" s="132"/>
      <c r="B106" s="132"/>
      <c r="C106" s="132"/>
      <c r="D106" s="132"/>
      <c r="E106" s="133"/>
      <c r="F106" s="132"/>
      <c r="G106" s="132"/>
      <c r="H106" s="132"/>
      <c r="I106" s="132"/>
      <c r="J106" s="132"/>
      <c r="K106" s="132"/>
      <c r="L106" s="132"/>
      <c r="M106" s="135"/>
      <c r="N106" s="137"/>
      <c r="O106" s="132"/>
      <c r="P106" s="139"/>
      <c r="Q106" s="132"/>
      <c r="R106" s="135"/>
      <c r="S106" s="132"/>
      <c r="T106" s="132"/>
      <c r="U106" s="132"/>
    </row>
    <row r="107" ht="12.75" customHeight="1">
      <c r="A107" s="132"/>
      <c r="B107" s="132"/>
      <c r="C107" s="132"/>
      <c r="D107" s="132"/>
      <c r="E107" s="133"/>
      <c r="F107" s="132"/>
      <c r="G107" s="132"/>
      <c r="H107" s="132"/>
      <c r="I107" s="132"/>
      <c r="J107" s="132"/>
      <c r="K107" s="132"/>
      <c r="L107" s="132"/>
      <c r="M107" s="135"/>
      <c r="N107" s="137"/>
      <c r="O107" s="132"/>
      <c r="P107" s="139"/>
      <c r="Q107" s="132"/>
      <c r="R107" s="135"/>
      <c r="S107" s="132"/>
      <c r="T107" s="132"/>
      <c r="U107" s="132"/>
    </row>
    <row r="108" ht="12.75" customHeight="1">
      <c r="A108" s="132"/>
      <c r="B108" s="132"/>
      <c r="C108" s="132"/>
      <c r="D108" s="132"/>
      <c r="E108" s="133"/>
      <c r="F108" s="132"/>
      <c r="G108" s="132"/>
      <c r="H108" s="132"/>
      <c r="I108" s="132"/>
      <c r="J108" s="132"/>
      <c r="K108" s="132"/>
      <c r="L108" s="132"/>
      <c r="M108" s="135"/>
      <c r="N108" s="137"/>
      <c r="O108" s="132"/>
      <c r="P108" s="139"/>
      <c r="Q108" s="132"/>
      <c r="R108" s="135"/>
      <c r="S108" s="132"/>
      <c r="T108" s="132"/>
      <c r="U108" s="132"/>
    </row>
    <row r="109" ht="12.75" customHeight="1">
      <c r="A109" s="132"/>
      <c r="B109" s="132"/>
      <c r="C109" s="132"/>
      <c r="D109" s="132"/>
      <c r="E109" s="133"/>
      <c r="F109" s="132"/>
      <c r="G109" s="132"/>
      <c r="H109" s="132"/>
      <c r="I109" s="132"/>
      <c r="J109" s="132"/>
      <c r="K109" s="132"/>
      <c r="L109" s="132"/>
      <c r="M109" s="135"/>
      <c r="N109" s="137"/>
      <c r="O109" s="132"/>
      <c r="P109" s="139"/>
      <c r="Q109" s="132"/>
      <c r="R109" s="135"/>
      <c r="S109" s="132"/>
      <c r="T109" s="132"/>
      <c r="U109" s="132"/>
    </row>
    <row r="110" ht="12.75" customHeight="1">
      <c r="A110" s="132"/>
      <c r="B110" s="132"/>
      <c r="C110" s="132"/>
      <c r="D110" s="132"/>
      <c r="E110" s="133"/>
      <c r="F110" s="132"/>
      <c r="G110" s="132"/>
      <c r="H110" s="132"/>
      <c r="I110" s="132"/>
      <c r="J110" s="132"/>
      <c r="K110" s="132"/>
      <c r="L110" s="132"/>
      <c r="M110" s="135"/>
      <c r="N110" s="137"/>
      <c r="O110" s="132"/>
      <c r="P110" s="139"/>
      <c r="Q110" s="132"/>
      <c r="R110" s="135"/>
      <c r="S110" s="132"/>
      <c r="T110" s="132"/>
      <c r="U110" s="132"/>
    </row>
    <row r="111" ht="12.75" customHeight="1">
      <c r="A111" s="132"/>
      <c r="B111" s="132"/>
      <c r="C111" s="132"/>
      <c r="D111" s="132"/>
      <c r="E111" s="133"/>
      <c r="F111" s="132"/>
      <c r="G111" s="132"/>
      <c r="H111" s="132"/>
      <c r="I111" s="132"/>
      <c r="J111" s="132"/>
      <c r="K111" s="132"/>
      <c r="L111" s="132"/>
      <c r="M111" s="135"/>
      <c r="N111" s="137"/>
      <c r="O111" s="132"/>
      <c r="P111" s="139"/>
      <c r="Q111" s="132"/>
      <c r="R111" s="135"/>
      <c r="S111" s="132"/>
      <c r="T111" s="132"/>
      <c r="U111" s="132"/>
    </row>
    <row r="112" ht="12.75" customHeight="1">
      <c r="A112" s="132"/>
      <c r="B112" s="132"/>
      <c r="C112" s="132"/>
      <c r="D112" s="132"/>
      <c r="E112" s="133"/>
      <c r="F112" s="132"/>
      <c r="G112" s="132"/>
      <c r="H112" s="132"/>
      <c r="I112" s="132"/>
      <c r="J112" s="132"/>
      <c r="K112" s="132"/>
      <c r="L112" s="132"/>
      <c r="M112" s="135"/>
      <c r="N112" s="137"/>
      <c r="O112" s="132"/>
      <c r="P112" s="139"/>
      <c r="Q112" s="132"/>
      <c r="R112" s="135"/>
      <c r="S112" s="132"/>
      <c r="T112" s="132"/>
      <c r="U112" s="132"/>
    </row>
    <row r="113" ht="12.75" customHeight="1">
      <c r="A113" s="132"/>
      <c r="B113" s="132"/>
      <c r="C113" s="132"/>
      <c r="D113" s="132"/>
      <c r="E113" s="133"/>
      <c r="F113" s="132"/>
      <c r="G113" s="132"/>
      <c r="H113" s="132"/>
      <c r="I113" s="132"/>
      <c r="J113" s="132"/>
      <c r="K113" s="132"/>
      <c r="L113" s="132"/>
      <c r="M113" s="135"/>
      <c r="N113" s="137"/>
      <c r="O113" s="132"/>
      <c r="P113" s="139"/>
      <c r="Q113" s="132"/>
      <c r="R113" s="135"/>
      <c r="S113" s="132"/>
      <c r="T113" s="132"/>
      <c r="U113" s="132"/>
    </row>
    <row r="114" ht="12.75" customHeight="1">
      <c r="A114" s="132"/>
      <c r="B114" s="132"/>
      <c r="C114" s="132"/>
      <c r="D114" s="132"/>
      <c r="E114" s="133"/>
      <c r="F114" s="132"/>
      <c r="G114" s="132"/>
      <c r="H114" s="132"/>
      <c r="I114" s="132"/>
      <c r="J114" s="132"/>
      <c r="K114" s="132"/>
      <c r="L114" s="132"/>
      <c r="M114" s="135"/>
      <c r="N114" s="137"/>
      <c r="O114" s="132"/>
      <c r="P114" s="139"/>
      <c r="Q114" s="132"/>
      <c r="R114" s="135"/>
      <c r="S114" s="132"/>
      <c r="T114" s="132"/>
      <c r="U114" s="132"/>
    </row>
    <row r="115" ht="12.75" customHeight="1">
      <c r="A115" s="132"/>
      <c r="B115" s="132"/>
      <c r="C115" s="132"/>
      <c r="D115" s="132"/>
      <c r="E115" s="133"/>
      <c r="F115" s="132"/>
      <c r="G115" s="132"/>
      <c r="H115" s="132"/>
      <c r="I115" s="132"/>
      <c r="J115" s="132"/>
      <c r="K115" s="132"/>
      <c r="L115" s="132"/>
      <c r="M115" s="135"/>
      <c r="N115" s="137"/>
      <c r="O115" s="132"/>
      <c r="P115" s="139"/>
      <c r="Q115" s="132"/>
      <c r="R115" s="135"/>
      <c r="S115" s="132"/>
      <c r="T115" s="132"/>
      <c r="U115" s="132"/>
    </row>
    <row r="116" ht="12.75" customHeight="1">
      <c r="A116" s="132"/>
      <c r="B116" s="132"/>
      <c r="C116" s="132"/>
      <c r="D116" s="132"/>
      <c r="E116" s="133"/>
      <c r="F116" s="132"/>
      <c r="G116" s="132"/>
      <c r="H116" s="132"/>
      <c r="I116" s="132"/>
      <c r="J116" s="132"/>
      <c r="K116" s="132"/>
      <c r="L116" s="132"/>
      <c r="M116" s="135"/>
      <c r="N116" s="137"/>
      <c r="O116" s="132"/>
      <c r="P116" s="139"/>
      <c r="Q116" s="132"/>
      <c r="R116" s="135"/>
      <c r="S116" s="132"/>
      <c r="T116" s="132"/>
      <c r="U116" s="132"/>
    </row>
    <row r="117" ht="12.75" customHeight="1">
      <c r="A117" s="132"/>
      <c r="B117" s="132"/>
      <c r="C117" s="132"/>
      <c r="D117" s="132"/>
      <c r="E117" s="133"/>
      <c r="F117" s="132"/>
      <c r="G117" s="132"/>
      <c r="H117" s="132"/>
      <c r="I117" s="132"/>
      <c r="J117" s="132"/>
      <c r="K117" s="132"/>
      <c r="L117" s="132"/>
      <c r="M117" s="135"/>
      <c r="N117" s="137"/>
      <c r="O117" s="132"/>
      <c r="P117" s="139"/>
      <c r="Q117" s="132"/>
      <c r="R117" s="135"/>
      <c r="S117" s="132"/>
      <c r="T117" s="132"/>
      <c r="U117" s="132"/>
    </row>
    <row r="118" ht="12.75" customHeight="1">
      <c r="A118" s="132"/>
      <c r="B118" s="132"/>
      <c r="C118" s="132"/>
      <c r="D118" s="132"/>
      <c r="E118" s="133"/>
      <c r="F118" s="132"/>
      <c r="G118" s="132"/>
      <c r="H118" s="132"/>
      <c r="I118" s="132"/>
      <c r="J118" s="132"/>
      <c r="K118" s="132"/>
      <c r="L118" s="132"/>
      <c r="M118" s="135"/>
      <c r="N118" s="137"/>
      <c r="O118" s="132"/>
      <c r="P118" s="139"/>
      <c r="Q118" s="132"/>
      <c r="R118" s="135"/>
      <c r="S118" s="132"/>
      <c r="T118" s="132"/>
      <c r="U118" s="132"/>
    </row>
    <row r="119" ht="12.75" customHeight="1">
      <c r="A119" s="132"/>
      <c r="B119" s="132"/>
      <c r="C119" s="132"/>
      <c r="D119" s="132"/>
      <c r="E119" s="133"/>
      <c r="F119" s="132"/>
      <c r="G119" s="132"/>
      <c r="H119" s="132"/>
      <c r="I119" s="132"/>
      <c r="J119" s="132"/>
      <c r="K119" s="132"/>
      <c r="L119" s="132"/>
      <c r="M119" s="135"/>
      <c r="N119" s="137"/>
      <c r="O119" s="132"/>
      <c r="P119" s="139"/>
      <c r="Q119" s="132"/>
      <c r="R119" s="135"/>
      <c r="S119" s="132"/>
      <c r="T119" s="132"/>
      <c r="U119" s="132"/>
    </row>
    <row r="120" ht="12.75" customHeight="1">
      <c r="A120" s="132"/>
      <c r="B120" s="132"/>
      <c r="C120" s="132"/>
      <c r="D120" s="132"/>
      <c r="E120" s="133"/>
      <c r="F120" s="132"/>
      <c r="G120" s="132"/>
      <c r="H120" s="132"/>
      <c r="I120" s="132"/>
      <c r="J120" s="132"/>
      <c r="K120" s="132"/>
      <c r="L120" s="132"/>
      <c r="M120" s="135"/>
      <c r="N120" s="137"/>
      <c r="O120" s="132"/>
      <c r="P120" s="139"/>
      <c r="Q120" s="132"/>
      <c r="R120" s="135"/>
      <c r="S120" s="132"/>
      <c r="T120" s="132"/>
      <c r="U120" s="132"/>
    </row>
    <row r="121" ht="12.75" customHeight="1">
      <c r="A121" s="132"/>
      <c r="B121" s="132"/>
      <c r="C121" s="132"/>
      <c r="D121" s="132"/>
      <c r="E121" s="133"/>
      <c r="F121" s="132"/>
      <c r="G121" s="132"/>
      <c r="H121" s="132"/>
      <c r="I121" s="132"/>
      <c r="J121" s="132"/>
      <c r="K121" s="132"/>
      <c r="L121" s="132"/>
      <c r="M121" s="135"/>
      <c r="N121" s="137"/>
      <c r="O121" s="132"/>
      <c r="P121" s="139"/>
      <c r="Q121" s="132"/>
      <c r="R121" s="135"/>
      <c r="S121" s="132"/>
      <c r="T121" s="132"/>
      <c r="U121" s="132"/>
    </row>
    <row r="122" ht="12.75" customHeight="1">
      <c r="A122" s="132"/>
      <c r="B122" s="132"/>
      <c r="C122" s="132"/>
      <c r="D122" s="132"/>
      <c r="E122" s="133"/>
      <c r="F122" s="132"/>
      <c r="G122" s="132"/>
      <c r="H122" s="132"/>
      <c r="I122" s="132"/>
      <c r="J122" s="132"/>
      <c r="K122" s="132"/>
      <c r="L122" s="132"/>
      <c r="M122" s="135"/>
      <c r="N122" s="137"/>
      <c r="O122" s="132"/>
      <c r="P122" s="139"/>
      <c r="Q122" s="132"/>
      <c r="R122" s="135"/>
      <c r="S122" s="132"/>
      <c r="T122" s="132"/>
      <c r="U122" s="132"/>
    </row>
    <row r="123" ht="12.75" customHeight="1">
      <c r="A123" s="132"/>
      <c r="B123" s="132"/>
      <c r="C123" s="132"/>
      <c r="D123" s="132"/>
      <c r="E123" s="133"/>
      <c r="F123" s="132"/>
      <c r="G123" s="132"/>
      <c r="H123" s="132"/>
      <c r="I123" s="132"/>
      <c r="J123" s="132"/>
      <c r="K123" s="132"/>
      <c r="L123" s="132"/>
      <c r="M123" s="135"/>
      <c r="N123" s="137"/>
      <c r="O123" s="132"/>
      <c r="P123" s="139"/>
      <c r="Q123" s="132"/>
      <c r="R123" s="135"/>
      <c r="S123" s="132"/>
      <c r="T123" s="132"/>
      <c r="U123" s="132"/>
    </row>
    <row r="124" ht="12.75" customHeight="1">
      <c r="A124" s="132"/>
      <c r="B124" s="132"/>
      <c r="C124" s="132"/>
      <c r="D124" s="132"/>
      <c r="E124" s="133"/>
      <c r="F124" s="132"/>
      <c r="G124" s="132"/>
      <c r="H124" s="132"/>
      <c r="I124" s="132"/>
      <c r="J124" s="132"/>
      <c r="K124" s="132"/>
      <c r="L124" s="132"/>
      <c r="M124" s="135"/>
      <c r="N124" s="137"/>
      <c r="O124" s="132"/>
      <c r="P124" s="139"/>
      <c r="Q124" s="132"/>
      <c r="R124" s="135"/>
      <c r="S124" s="132"/>
      <c r="T124" s="132"/>
      <c r="U124" s="132"/>
    </row>
    <row r="125" ht="12.75" customHeight="1">
      <c r="A125" s="132"/>
      <c r="B125" s="132"/>
      <c r="C125" s="132"/>
      <c r="D125" s="132"/>
      <c r="E125" s="133"/>
      <c r="F125" s="132"/>
      <c r="G125" s="132"/>
      <c r="H125" s="132"/>
      <c r="I125" s="132"/>
      <c r="J125" s="132"/>
      <c r="K125" s="132"/>
      <c r="L125" s="132"/>
      <c r="M125" s="135"/>
      <c r="N125" s="137"/>
      <c r="O125" s="132"/>
      <c r="P125" s="139"/>
      <c r="Q125" s="132"/>
      <c r="R125" s="135"/>
      <c r="S125" s="132"/>
      <c r="T125" s="132"/>
      <c r="U125" s="132"/>
    </row>
    <row r="126" ht="12.75" customHeight="1">
      <c r="A126" s="132"/>
      <c r="B126" s="132"/>
      <c r="C126" s="132"/>
      <c r="D126" s="132"/>
      <c r="E126" s="133"/>
      <c r="F126" s="132"/>
      <c r="G126" s="132"/>
      <c r="H126" s="132"/>
      <c r="I126" s="132"/>
      <c r="J126" s="132"/>
      <c r="K126" s="132"/>
      <c r="L126" s="132"/>
      <c r="M126" s="135"/>
      <c r="N126" s="137"/>
      <c r="O126" s="132"/>
      <c r="P126" s="139"/>
      <c r="Q126" s="132"/>
      <c r="R126" s="135"/>
      <c r="S126" s="132"/>
      <c r="T126" s="132"/>
      <c r="U126" s="132"/>
    </row>
    <row r="127" ht="12.75" customHeight="1">
      <c r="A127" s="132"/>
      <c r="B127" s="132"/>
      <c r="C127" s="132"/>
      <c r="D127" s="132"/>
      <c r="E127" s="133"/>
      <c r="F127" s="132"/>
      <c r="G127" s="132"/>
      <c r="H127" s="132"/>
      <c r="I127" s="132"/>
      <c r="J127" s="132"/>
      <c r="K127" s="132"/>
      <c r="L127" s="132"/>
      <c r="M127" s="135"/>
      <c r="N127" s="137"/>
      <c r="O127" s="132"/>
      <c r="P127" s="139"/>
      <c r="Q127" s="132"/>
      <c r="R127" s="135"/>
      <c r="S127" s="132"/>
      <c r="T127" s="132"/>
      <c r="U127" s="132"/>
    </row>
    <row r="128" ht="12.75" customHeight="1">
      <c r="A128" s="132"/>
      <c r="B128" s="132"/>
      <c r="C128" s="132"/>
      <c r="D128" s="132"/>
      <c r="E128" s="133"/>
      <c r="F128" s="132"/>
      <c r="G128" s="132"/>
      <c r="H128" s="132"/>
      <c r="I128" s="132"/>
      <c r="J128" s="132"/>
      <c r="K128" s="132"/>
      <c r="L128" s="132"/>
      <c r="M128" s="135"/>
      <c r="N128" s="137"/>
      <c r="O128" s="132"/>
      <c r="P128" s="139"/>
      <c r="Q128" s="132"/>
      <c r="R128" s="135"/>
      <c r="S128" s="132"/>
      <c r="T128" s="132"/>
      <c r="U128" s="132"/>
    </row>
    <row r="129" ht="12.75" customHeight="1">
      <c r="A129" s="132"/>
      <c r="B129" s="132"/>
      <c r="C129" s="132"/>
      <c r="D129" s="132"/>
      <c r="E129" s="133"/>
      <c r="F129" s="132"/>
      <c r="G129" s="132"/>
      <c r="H129" s="132"/>
      <c r="I129" s="132"/>
      <c r="J129" s="132"/>
      <c r="K129" s="132"/>
      <c r="L129" s="132"/>
      <c r="M129" s="135"/>
      <c r="N129" s="137"/>
      <c r="O129" s="132"/>
      <c r="P129" s="139"/>
      <c r="Q129" s="132"/>
      <c r="R129" s="135"/>
      <c r="S129" s="132"/>
      <c r="T129" s="132"/>
      <c r="U129" s="132"/>
    </row>
    <row r="130" ht="12.75" customHeight="1">
      <c r="A130" s="132"/>
      <c r="B130" s="132"/>
      <c r="C130" s="132"/>
      <c r="D130" s="132"/>
      <c r="E130" s="133"/>
      <c r="F130" s="132"/>
      <c r="G130" s="132"/>
      <c r="H130" s="132"/>
      <c r="I130" s="132"/>
      <c r="J130" s="132"/>
      <c r="K130" s="132"/>
      <c r="L130" s="132"/>
      <c r="M130" s="135"/>
      <c r="N130" s="137"/>
      <c r="O130" s="132"/>
      <c r="P130" s="139"/>
      <c r="Q130" s="132"/>
      <c r="R130" s="135"/>
      <c r="S130" s="132"/>
      <c r="T130" s="132"/>
      <c r="U130" s="132"/>
    </row>
    <row r="131" ht="12.75" customHeight="1">
      <c r="A131" s="132"/>
      <c r="B131" s="132"/>
      <c r="C131" s="132"/>
      <c r="D131" s="132"/>
      <c r="E131" s="133"/>
      <c r="F131" s="132"/>
      <c r="G131" s="132"/>
      <c r="H131" s="132"/>
      <c r="I131" s="132"/>
      <c r="J131" s="132"/>
      <c r="K131" s="132"/>
      <c r="L131" s="132"/>
      <c r="M131" s="135"/>
      <c r="N131" s="137"/>
      <c r="O131" s="132"/>
      <c r="P131" s="139"/>
      <c r="Q131" s="132"/>
      <c r="R131" s="135"/>
      <c r="S131" s="132"/>
      <c r="T131" s="132"/>
      <c r="U131" s="132"/>
    </row>
    <row r="132" ht="12.75" customHeight="1">
      <c r="A132" s="132"/>
      <c r="B132" s="132"/>
      <c r="C132" s="132"/>
      <c r="D132" s="132"/>
      <c r="E132" s="133"/>
      <c r="F132" s="132"/>
      <c r="G132" s="132"/>
      <c r="H132" s="132"/>
      <c r="I132" s="132"/>
      <c r="J132" s="132"/>
      <c r="K132" s="132"/>
      <c r="L132" s="132"/>
      <c r="M132" s="135"/>
      <c r="N132" s="137"/>
      <c r="O132" s="132"/>
      <c r="P132" s="139"/>
      <c r="Q132" s="132"/>
      <c r="R132" s="135"/>
      <c r="S132" s="132"/>
      <c r="T132" s="132"/>
      <c r="U132" s="132"/>
    </row>
    <row r="133" ht="12.75" customHeight="1">
      <c r="A133" s="132"/>
      <c r="B133" s="132"/>
      <c r="C133" s="132"/>
      <c r="D133" s="132"/>
      <c r="E133" s="133"/>
      <c r="F133" s="132"/>
      <c r="G133" s="132"/>
      <c r="H133" s="132"/>
      <c r="I133" s="132"/>
      <c r="J133" s="132"/>
      <c r="K133" s="132"/>
      <c r="L133" s="132"/>
      <c r="M133" s="135"/>
      <c r="N133" s="137"/>
      <c r="O133" s="132"/>
      <c r="P133" s="139"/>
      <c r="Q133" s="132"/>
      <c r="R133" s="135"/>
      <c r="S133" s="132"/>
      <c r="T133" s="132"/>
      <c r="U133" s="132"/>
    </row>
    <row r="134" ht="12.75" customHeight="1">
      <c r="A134" s="132"/>
      <c r="B134" s="132"/>
      <c r="C134" s="132"/>
      <c r="D134" s="132"/>
      <c r="E134" s="133"/>
      <c r="F134" s="132"/>
      <c r="G134" s="132"/>
      <c r="H134" s="132"/>
      <c r="I134" s="132"/>
      <c r="J134" s="132"/>
      <c r="K134" s="132"/>
      <c r="L134" s="132"/>
      <c r="M134" s="135"/>
      <c r="N134" s="137"/>
      <c r="O134" s="132"/>
      <c r="P134" s="139"/>
      <c r="Q134" s="132"/>
      <c r="R134" s="135"/>
      <c r="S134" s="132"/>
      <c r="T134" s="132"/>
      <c r="U134" s="132"/>
    </row>
    <row r="135" ht="12.75" customHeight="1">
      <c r="A135" s="132"/>
      <c r="B135" s="132"/>
      <c r="C135" s="132"/>
      <c r="D135" s="132"/>
      <c r="E135" s="133"/>
      <c r="F135" s="132"/>
      <c r="G135" s="132"/>
      <c r="H135" s="132"/>
      <c r="I135" s="132"/>
      <c r="J135" s="132"/>
      <c r="K135" s="132"/>
      <c r="L135" s="132"/>
      <c r="M135" s="135"/>
      <c r="N135" s="137"/>
      <c r="O135" s="132"/>
      <c r="P135" s="139"/>
      <c r="Q135" s="132"/>
      <c r="R135" s="135"/>
      <c r="S135" s="132"/>
      <c r="T135" s="132"/>
      <c r="U135" s="132"/>
    </row>
    <row r="136" ht="12.75" customHeight="1">
      <c r="A136" s="132"/>
      <c r="B136" s="132"/>
      <c r="C136" s="132"/>
      <c r="D136" s="132"/>
      <c r="E136" s="133"/>
      <c r="F136" s="132"/>
      <c r="G136" s="132"/>
      <c r="H136" s="132"/>
      <c r="I136" s="132"/>
      <c r="J136" s="132"/>
      <c r="K136" s="132"/>
      <c r="L136" s="132"/>
      <c r="M136" s="135"/>
      <c r="N136" s="137"/>
      <c r="O136" s="132"/>
      <c r="P136" s="139"/>
      <c r="Q136" s="132"/>
      <c r="R136" s="135"/>
      <c r="S136" s="132"/>
      <c r="T136" s="132"/>
      <c r="U136" s="132"/>
    </row>
    <row r="137" ht="12.75" customHeight="1">
      <c r="A137" s="132"/>
      <c r="B137" s="132"/>
      <c r="C137" s="132"/>
      <c r="D137" s="132"/>
      <c r="E137" s="133"/>
      <c r="F137" s="132"/>
      <c r="G137" s="132"/>
      <c r="H137" s="132"/>
      <c r="I137" s="132"/>
      <c r="J137" s="132"/>
      <c r="K137" s="132"/>
      <c r="L137" s="132"/>
      <c r="M137" s="135"/>
      <c r="N137" s="137"/>
      <c r="O137" s="132"/>
      <c r="P137" s="139"/>
      <c r="Q137" s="132"/>
      <c r="R137" s="135"/>
      <c r="S137" s="132"/>
      <c r="T137" s="132"/>
      <c r="U137" s="132"/>
    </row>
    <row r="138" ht="12.75" customHeight="1">
      <c r="A138" s="132"/>
      <c r="B138" s="132"/>
      <c r="C138" s="132"/>
      <c r="D138" s="132"/>
      <c r="E138" s="133"/>
      <c r="F138" s="132"/>
      <c r="G138" s="132"/>
      <c r="H138" s="132"/>
      <c r="I138" s="132"/>
      <c r="J138" s="132"/>
      <c r="K138" s="132"/>
      <c r="L138" s="132"/>
      <c r="M138" s="135"/>
      <c r="N138" s="137"/>
      <c r="O138" s="132"/>
      <c r="P138" s="139"/>
      <c r="Q138" s="132"/>
      <c r="R138" s="135"/>
      <c r="S138" s="132"/>
      <c r="T138" s="132"/>
      <c r="U138" s="132"/>
    </row>
    <row r="139" ht="12.75" customHeight="1">
      <c r="A139" s="132"/>
      <c r="B139" s="132"/>
      <c r="C139" s="132"/>
      <c r="D139" s="132"/>
      <c r="E139" s="133"/>
      <c r="F139" s="132"/>
      <c r="G139" s="132"/>
      <c r="H139" s="132"/>
      <c r="I139" s="132"/>
      <c r="J139" s="132"/>
      <c r="K139" s="132"/>
      <c r="L139" s="132"/>
      <c r="M139" s="135"/>
      <c r="N139" s="137"/>
      <c r="O139" s="132"/>
      <c r="P139" s="139"/>
      <c r="Q139" s="132"/>
      <c r="R139" s="135"/>
      <c r="S139" s="132"/>
      <c r="T139" s="132"/>
      <c r="U139" s="132"/>
    </row>
    <row r="140" ht="12.75" customHeight="1">
      <c r="A140" s="132"/>
      <c r="B140" s="132"/>
      <c r="C140" s="132"/>
      <c r="D140" s="132"/>
      <c r="E140" s="133"/>
      <c r="F140" s="132"/>
      <c r="G140" s="132"/>
      <c r="H140" s="132"/>
      <c r="I140" s="132"/>
      <c r="J140" s="132"/>
      <c r="K140" s="132"/>
      <c r="L140" s="132"/>
      <c r="M140" s="135"/>
      <c r="N140" s="137"/>
      <c r="O140" s="132"/>
      <c r="P140" s="139"/>
      <c r="Q140" s="132"/>
      <c r="R140" s="135"/>
      <c r="S140" s="132"/>
      <c r="T140" s="132"/>
      <c r="U140" s="132"/>
    </row>
    <row r="141" ht="12.75" customHeight="1">
      <c r="A141" s="132"/>
      <c r="B141" s="132"/>
      <c r="C141" s="132"/>
      <c r="D141" s="132"/>
      <c r="E141" s="133"/>
      <c r="F141" s="132"/>
      <c r="G141" s="132"/>
      <c r="H141" s="132"/>
      <c r="I141" s="132"/>
      <c r="J141" s="132"/>
      <c r="K141" s="132"/>
      <c r="L141" s="132"/>
      <c r="M141" s="135"/>
      <c r="N141" s="137"/>
      <c r="O141" s="132"/>
      <c r="P141" s="139"/>
      <c r="Q141" s="132"/>
      <c r="R141" s="135"/>
      <c r="S141" s="132"/>
      <c r="T141" s="132"/>
      <c r="U141" s="132"/>
    </row>
    <row r="142" ht="12.75" customHeight="1">
      <c r="A142" s="132"/>
      <c r="B142" s="132"/>
      <c r="C142" s="132"/>
      <c r="D142" s="132"/>
      <c r="E142" s="133"/>
      <c r="F142" s="132"/>
      <c r="G142" s="132"/>
      <c r="H142" s="132"/>
      <c r="I142" s="132"/>
      <c r="J142" s="132"/>
      <c r="K142" s="132"/>
      <c r="L142" s="132"/>
      <c r="M142" s="135"/>
      <c r="N142" s="137"/>
      <c r="O142" s="132"/>
      <c r="P142" s="139"/>
      <c r="Q142" s="132"/>
      <c r="R142" s="135"/>
      <c r="S142" s="132"/>
      <c r="T142" s="132"/>
      <c r="U142" s="132"/>
    </row>
    <row r="143" ht="12.75" customHeight="1">
      <c r="A143" s="132"/>
      <c r="B143" s="132"/>
      <c r="C143" s="132"/>
      <c r="D143" s="132"/>
      <c r="E143" s="133"/>
      <c r="F143" s="132"/>
      <c r="G143" s="132"/>
      <c r="H143" s="132"/>
      <c r="I143" s="132"/>
      <c r="J143" s="132"/>
      <c r="K143" s="132"/>
      <c r="L143" s="132"/>
      <c r="M143" s="135"/>
      <c r="N143" s="137"/>
      <c r="O143" s="132"/>
      <c r="P143" s="139"/>
      <c r="Q143" s="132"/>
      <c r="R143" s="135"/>
      <c r="S143" s="132"/>
      <c r="T143" s="132"/>
      <c r="U143" s="132"/>
    </row>
    <row r="144" ht="12.75" customHeight="1">
      <c r="A144" s="132"/>
      <c r="B144" s="132"/>
      <c r="C144" s="132"/>
      <c r="D144" s="132"/>
      <c r="E144" s="133"/>
      <c r="F144" s="132"/>
      <c r="G144" s="132"/>
      <c r="H144" s="132"/>
      <c r="I144" s="132"/>
      <c r="J144" s="132"/>
      <c r="K144" s="132"/>
      <c r="L144" s="132"/>
      <c r="M144" s="135"/>
      <c r="N144" s="137"/>
      <c r="O144" s="132"/>
      <c r="P144" s="139"/>
      <c r="Q144" s="132"/>
      <c r="R144" s="135"/>
      <c r="S144" s="132"/>
      <c r="T144" s="132"/>
      <c r="U144" s="132"/>
    </row>
    <row r="145" ht="12.75" customHeight="1">
      <c r="A145" s="132"/>
      <c r="B145" s="132"/>
      <c r="C145" s="132"/>
      <c r="D145" s="132"/>
      <c r="E145" s="133"/>
      <c r="F145" s="132"/>
      <c r="G145" s="132"/>
      <c r="H145" s="132"/>
      <c r="I145" s="132"/>
      <c r="J145" s="132"/>
      <c r="K145" s="132"/>
      <c r="L145" s="132"/>
      <c r="M145" s="135"/>
      <c r="N145" s="137"/>
      <c r="O145" s="132"/>
      <c r="P145" s="139"/>
      <c r="Q145" s="132"/>
      <c r="R145" s="135"/>
      <c r="S145" s="132"/>
      <c r="T145" s="132"/>
      <c r="U145" s="132"/>
    </row>
    <row r="146" ht="12.75" customHeight="1">
      <c r="A146" s="132"/>
      <c r="B146" s="132"/>
      <c r="C146" s="132"/>
      <c r="D146" s="132"/>
      <c r="E146" s="133"/>
      <c r="F146" s="132"/>
      <c r="G146" s="132"/>
      <c r="H146" s="132"/>
      <c r="I146" s="132"/>
      <c r="J146" s="132"/>
      <c r="K146" s="132"/>
      <c r="L146" s="132"/>
      <c r="M146" s="135"/>
      <c r="N146" s="137"/>
      <c r="O146" s="132"/>
      <c r="P146" s="139"/>
      <c r="Q146" s="132"/>
      <c r="R146" s="135"/>
      <c r="S146" s="132"/>
      <c r="T146" s="132"/>
      <c r="U146" s="132"/>
    </row>
    <row r="147" ht="12.75" customHeight="1">
      <c r="A147" s="132"/>
      <c r="B147" s="132"/>
      <c r="C147" s="132"/>
      <c r="D147" s="132"/>
      <c r="E147" s="133"/>
      <c r="F147" s="132"/>
      <c r="G147" s="132"/>
      <c r="H147" s="132"/>
      <c r="I147" s="132"/>
      <c r="J147" s="132"/>
      <c r="K147" s="132"/>
      <c r="L147" s="132"/>
      <c r="M147" s="135"/>
      <c r="N147" s="137"/>
      <c r="O147" s="132"/>
      <c r="P147" s="139"/>
      <c r="Q147" s="132"/>
      <c r="R147" s="135"/>
      <c r="S147" s="132"/>
      <c r="T147" s="132"/>
      <c r="U147" s="132"/>
    </row>
    <row r="148" ht="12.75" customHeight="1">
      <c r="A148" s="132"/>
      <c r="B148" s="132"/>
      <c r="C148" s="132"/>
      <c r="D148" s="132"/>
      <c r="E148" s="133"/>
      <c r="F148" s="132"/>
      <c r="G148" s="132"/>
      <c r="H148" s="132"/>
      <c r="I148" s="132"/>
      <c r="J148" s="132"/>
      <c r="K148" s="132"/>
      <c r="L148" s="132"/>
      <c r="M148" s="135"/>
      <c r="N148" s="137"/>
      <c r="O148" s="132"/>
      <c r="P148" s="139"/>
      <c r="Q148" s="132"/>
      <c r="R148" s="135"/>
      <c r="S148" s="132"/>
      <c r="T148" s="132"/>
      <c r="U148" s="132"/>
    </row>
    <row r="149" ht="12.75" customHeight="1">
      <c r="A149" s="132"/>
      <c r="B149" s="132"/>
      <c r="C149" s="132"/>
      <c r="D149" s="132"/>
      <c r="E149" s="133"/>
      <c r="F149" s="132"/>
      <c r="G149" s="132"/>
      <c r="H149" s="132"/>
      <c r="I149" s="132"/>
      <c r="J149" s="132"/>
      <c r="K149" s="132"/>
      <c r="L149" s="132"/>
      <c r="M149" s="135"/>
      <c r="N149" s="137"/>
      <c r="O149" s="132"/>
      <c r="P149" s="139"/>
      <c r="Q149" s="132"/>
      <c r="R149" s="135"/>
      <c r="S149" s="132"/>
      <c r="T149" s="132"/>
      <c r="U149" s="132"/>
    </row>
    <row r="150" ht="12.75" customHeight="1">
      <c r="A150" s="132"/>
      <c r="B150" s="132"/>
      <c r="C150" s="132"/>
      <c r="D150" s="132"/>
      <c r="E150" s="133"/>
      <c r="F150" s="132"/>
      <c r="G150" s="132"/>
      <c r="H150" s="132"/>
      <c r="I150" s="132"/>
      <c r="J150" s="132"/>
      <c r="K150" s="132"/>
      <c r="L150" s="132"/>
      <c r="M150" s="135"/>
      <c r="N150" s="137"/>
      <c r="O150" s="132"/>
      <c r="P150" s="139"/>
      <c r="Q150" s="132"/>
      <c r="R150" s="135"/>
      <c r="S150" s="132"/>
      <c r="T150" s="132"/>
      <c r="U150" s="132"/>
    </row>
    <row r="151" ht="12.75" customHeight="1">
      <c r="A151" s="132"/>
      <c r="B151" s="132"/>
      <c r="C151" s="132"/>
      <c r="D151" s="132"/>
      <c r="E151" s="133"/>
      <c r="F151" s="132"/>
      <c r="G151" s="132"/>
      <c r="H151" s="132"/>
      <c r="I151" s="132"/>
      <c r="J151" s="132"/>
      <c r="K151" s="132"/>
      <c r="L151" s="132"/>
      <c r="M151" s="135"/>
      <c r="N151" s="137"/>
      <c r="O151" s="132"/>
      <c r="P151" s="139"/>
      <c r="Q151" s="132"/>
      <c r="R151" s="135"/>
      <c r="S151" s="132"/>
      <c r="T151" s="132"/>
      <c r="U151" s="132"/>
    </row>
    <row r="152" ht="12.75" customHeight="1">
      <c r="A152" s="132"/>
      <c r="B152" s="132"/>
      <c r="C152" s="132"/>
      <c r="D152" s="132"/>
      <c r="E152" s="133"/>
      <c r="F152" s="132"/>
      <c r="G152" s="132"/>
      <c r="H152" s="132"/>
      <c r="I152" s="132"/>
      <c r="J152" s="132"/>
      <c r="K152" s="132"/>
      <c r="L152" s="132"/>
      <c r="M152" s="135"/>
      <c r="N152" s="137"/>
      <c r="O152" s="132"/>
      <c r="P152" s="139"/>
      <c r="Q152" s="132"/>
      <c r="R152" s="135"/>
      <c r="S152" s="132"/>
      <c r="T152" s="132"/>
      <c r="U152" s="132"/>
    </row>
    <row r="153" ht="12.75" customHeight="1">
      <c r="A153" s="132"/>
      <c r="B153" s="132"/>
      <c r="C153" s="132"/>
      <c r="D153" s="132"/>
      <c r="E153" s="133"/>
      <c r="F153" s="132"/>
      <c r="G153" s="132"/>
      <c r="H153" s="132"/>
      <c r="I153" s="132"/>
      <c r="J153" s="132"/>
      <c r="K153" s="132"/>
      <c r="L153" s="132"/>
      <c r="M153" s="135"/>
      <c r="N153" s="137"/>
      <c r="O153" s="132"/>
      <c r="P153" s="139"/>
      <c r="Q153" s="132"/>
      <c r="R153" s="135"/>
      <c r="S153" s="132"/>
      <c r="T153" s="132"/>
      <c r="U153" s="132"/>
    </row>
    <row r="154" ht="12.75" customHeight="1">
      <c r="A154" s="132"/>
      <c r="B154" s="132"/>
      <c r="C154" s="132"/>
      <c r="D154" s="132"/>
      <c r="E154" s="133"/>
      <c r="F154" s="132"/>
      <c r="G154" s="132"/>
      <c r="H154" s="132"/>
      <c r="I154" s="132"/>
      <c r="J154" s="132"/>
      <c r="K154" s="132"/>
      <c r="L154" s="132"/>
      <c r="M154" s="135"/>
      <c r="N154" s="137"/>
      <c r="O154" s="132"/>
      <c r="P154" s="139"/>
      <c r="Q154" s="132"/>
      <c r="R154" s="135"/>
      <c r="S154" s="132"/>
      <c r="T154" s="132"/>
      <c r="U154" s="132"/>
    </row>
    <row r="155" ht="12.75" customHeight="1">
      <c r="A155" s="132"/>
      <c r="B155" s="132"/>
      <c r="C155" s="132"/>
      <c r="D155" s="132"/>
      <c r="E155" s="133"/>
      <c r="F155" s="132"/>
      <c r="G155" s="132"/>
      <c r="H155" s="132"/>
      <c r="I155" s="132"/>
      <c r="J155" s="132"/>
      <c r="K155" s="132"/>
      <c r="L155" s="132"/>
      <c r="M155" s="135"/>
      <c r="N155" s="137"/>
      <c r="O155" s="132"/>
      <c r="P155" s="139"/>
      <c r="Q155" s="132"/>
      <c r="R155" s="135"/>
      <c r="S155" s="132"/>
      <c r="T155" s="132"/>
      <c r="U155" s="132"/>
    </row>
    <row r="156" ht="12.75" customHeight="1">
      <c r="A156" s="132"/>
      <c r="B156" s="132"/>
      <c r="C156" s="132"/>
      <c r="D156" s="132"/>
      <c r="E156" s="133"/>
      <c r="F156" s="132"/>
      <c r="G156" s="132"/>
      <c r="H156" s="132"/>
      <c r="I156" s="132"/>
      <c r="J156" s="132"/>
      <c r="K156" s="132"/>
      <c r="L156" s="132"/>
      <c r="M156" s="135"/>
      <c r="N156" s="137"/>
      <c r="O156" s="132"/>
      <c r="P156" s="139"/>
      <c r="Q156" s="132"/>
      <c r="R156" s="135"/>
      <c r="S156" s="132"/>
      <c r="T156" s="132"/>
      <c r="U156" s="132"/>
    </row>
    <row r="157" ht="12.75" customHeight="1">
      <c r="A157" s="132"/>
      <c r="B157" s="132"/>
      <c r="C157" s="132"/>
      <c r="D157" s="132"/>
      <c r="E157" s="133"/>
      <c r="F157" s="132"/>
      <c r="G157" s="132"/>
      <c r="H157" s="132"/>
      <c r="I157" s="132"/>
      <c r="J157" s="132"/>
      <c r="K157" s="132"/>
      <c r="L157" s="132"/>
      <c r="M157" s="135"/>
      <c r="N157" s="137"/>
      <c r="O157" s="132"/>
      <c r="P157" s="139"/>
      <c r="Q157" s="132"/>
      <c r="R157" s="135"/>
      <c r="S157" s="132"/>
      <c r="T157" s="132"/>
      <c r="U157" s="132"/>
    </row>
    <row r="158" ht="12.75" customHeight="1">
      <c r="A158" s="132"/>
      <c r="B158" s="132"/>
      <c r="C158" s="132"/>
      <c r="D158" s="132"/>
      <c r="E158" s="133"/>
      <c r="F158" s="132"/>
      <c r="G158" s="132"/>
      <c r="H158" s="132"/>
      <c r="I158" s="132"/>
      <c r="J158" s="132"/>
      <c r="K158" s="132"/>
      <c r="L158" s="132"/>
      <c r="M158" s="135"/>
      <c r="N158" s="137"/>
      <c r="O158" s="132"/>
      <c r="P158" s="139"/>
      <c r="Q158" s="132"/>
      <c r="R158" s="135"/>
      <c r="S158" s="132"/>
      <c r="T158" s="132"/>
      <c r="U158" s="132"/>
    </row>
    <row r="159" ht="12.75" customHeight="1">
      <c r="A159" s="132"/>
      <c r="B159" s="132"/>
      <c r="C159" s="132"/>
      <c r="D159" s="132"/>
      <c r="E159" s="133"/>
      <c r="F159" s="132"/>
      <c r="G159" s="132"/>
      <c r="H159" s="132"/>
      <c r="I159" s="132"/>
      <c r="J159" s="132"/>
      <c r="K159" s="132"/>
      <c r="L159" s="132"/>
      <c r="M159" s="135"/>
      <c r="N159" s="137"/>
      <c r="O159" s="132"/>
      <c r="P159" s="139"/>
      <c r="Q159" s="132"/>
      <c r="R159" s="135"/>
      <c r="S159" s="132"/>
      <c r="T159" s="132"/>
      <c r="U159" s="132"/>
    </row>
    <row r="160" ht="12.75" customHeight="1">
      <c r="A160" s="132"/>
      <c r="B160" s="132"/>
      <c r="C160" s="132"/>
      <c r="D160" s="132"/>
      <c r="E160" s="133"/>
      <c r="F160" s="132"/>
      <c r="G160" s="132"/>
      <c r="H160" s="132"/>
      <c r="I160" s="132"/>
      <c r="J160" s="132"/>
      <c r="K160" s="132"/>
      <c r="L160" s="132"/>
      <c r="M160" s="135"/>
      <c r="N160" s="137"/>
      <c r="O160" s="132"/>
      <c r="P160" s="139"/>
      <c r="Q160" s="132"/>
      <c r="R160" s="135"/>
      <c r="S160" s="132"/>
      <c r="T160" s="132"/>
      <c r="U160" s="132"/>
    </row>
    <row r="161" ht="12.75" customHeight="1">
      <c r="A161" s="132"/>
      <c r="B161" s="132"/>
      <c r="C161" s="132"/>
      <c r="D161" s="132"/>
      <c r="E161" s="133"/>
      <c r="F161" s="132"/>
      <c r="G161" s="132"/>
      <c r="H161" s="132"/>
      <c r="I161" s="132"/>
      <c r="J161" s="132"/>
      <c r="K161" s="132"/>
      <c r="L161" s="132"/>
      <c r="M161" s="135"/>
      <c r="N161" s="137"/>
      <c r="O161" s="132"/>
      <c r="P161" s="139"/>
      <c r="Q161" s="132"/>
      <c r="R161" s="135"/>
      <c r="S161" s="132"/>
      <c r="T161" s="132"/>
      <c r="U161" s="132"/>
    </row>
    <row r="162" ht="12.75" customHeight="1">
      <c r="A162" s="132"/>
      <c r="B162" s="132"/>
      <c r="C162" s="132"/>
      <c r="D162" s="132"/>
      <c r="E162" s="133"/>
      <c r="F162" s="132"/>
      <c r="G162" s="132"/>
      <c r="H162" s="132"/>
      <c r="I162" s="132"/>
      <c r="J162" s="132"/>
      <c r="K162" s="132"/>
      <c r="L162" s="132"/>
      <c r="M162" s="135"/>
      <c r="N162" s="137"/>
      <c r="O162" s="132"/>
      <c r="P162" s="139"/>
      <c r="Q162" s="132"/>
      <c r="R162" s="135"/>
      <c r="S162" s="132"/>
      <c r="T162" s="132"/>
      <c r="U162" s="132"/>
    </row>
    <row r="163" ht="12.75" customHeight="1">
      <c r="A163" s="132"/>
      <c r="B163" s="132"/>
      <c r="C163" s="132"/>
      <c r="D163" s="132"/>
      <c r="E163" s="133"/>
      <c r="F163" s="132"/>
      <c r="G163" s="132"/>
      <c r="H163" s="132"/>
      <c r="I163" s="132"/>
      <c r="J163" s="132"/>
      <c r="K163" s="132"/>
      <c r="L163" s="132"/>
      <c r="M163" s="135"/>
      <c r="N163" s="137"/>
      <c r="O163" s="132"/>
      <c r="P163" s="139"/>
      <c r="Q163" s="132"/>
      <c r="R163" s="135"/>
      <c r="S163" s="132"/>
      <c r="T163" s="132"/>
      <c r="U163" s="132"/>
    </row>
    <row r="164" ht="12.75" customHeight="1">
      <c r="A164" s="132"/>
      <c r="B164" s="132"/>
      <c r="C164" s="132"/>
      <c r="D164" s="132"/>
      <c r="E164" s="133"/>
      <c r="F164" s="132"/>
      <c r="G164" s="132"/>
      <c r="H164" s="132"/>
      <c r="I164" s="132"/>
      <c r="J164" s="132"/>
      <c r="K164" s="132"/>
      <c r="L164" s="132"/>
      <c r="M164" s="135"/>
      <c r="N164" s="137"/>
      <c r="O164" s="132"/>
      <c r="P164" s="139"/>
      <c r="Q164" s="132"/>
      <c r="R164" s="135"/>
      <c r="S164" s="132"/>
      <c r="T164" s="132"/>
      <c r="U164" s="132"/>
    </row>
    <row r="165" ht="12.75" customHeight="1">
      <c r="A165" s="132"/>
      <c r="B165" s="132"/>
      <c r="C165" s="132"/>
      <c r="D165" s="132"/>
      <c r="E165" s="133"/>
      <c r="F165" s="132"/>
      <c r="G165" s="132"/>
      <c r="H165" s="132"/>
      <c r="I165" s="132"/>
      <c r="J165" s="132"/>
      <c r="K165" s="132"/>
      <c r="L165" s="132"/>
      <c r="M165" s="135"/>
      <c r="N165" s="137"/>
      <c r="O165" s="132"/>
      <c r="P165" s="139"/>
      <c r="Q165" s="132"/>
      <c r="R165" s="135"/>
      <c r="S165" s="132"/>
      <c r="T165" s="132"/>
      <c r="U165" s="132"/>
    </row>
    <row r="166" ht="12.75" customHeight="1">
      <c r="A166" s="132"/>
      <c r="B166" s="132"/>
      <c r="C166" s="132"/>
      <c r="D166" s="132"/>
      <c r="E166" s="133"/>
      <c r="F166" s="132"/>
      <c r="G166" s="132"/>
      <c r="H166" s="132"/>
      <c r="I166" s="132"/>
      <c r="J166" s="132"/>
      <c r="K166" s="132"/>
      <c r="L166" s="132"/>
      <c r="M166" s="135"/>
      <c r="N166" s="137"/>
      <c r="O166" s="132"/>
      <c r="P166" s="139"/>
      <c r="Q166" s="132"/>
      <c r="R166" s="135"/>
      <c r="S166" s="132"/>
      <c r="T166" s="132"/>
      <c r="U166" s="132"/>
    </row>
    <row r="167" ht="12.75" customHeight="1">
      <c r="A167" s="132"/>
      <c r="B167" s="132"/>
      <c r="C167" s="132"/>
      <c r="D167" s="132"/>
      <c r="E167" s="133"/>
      <c r="F167" s="132"/>
      <c r="G167" s="132"/>
      <c r="H167" s="132"/>
      <c r="I167" s="132"/>
      <c r="J167" s="132"/>
      <c r="K167" s="132"/>
      <c r="L167" s="132"/>
      <c r="M167" s="135"/>
      <c r="N167" s="137"/>
      <c r="O167" s="132"/>
      <c r="P167" s="139"/>
      <c r="Q167" s="132"/>
      <c r="R167" s="135"/>
      <c r="S167" s="132"/>
      <c r="T167" s="132"/>
      <c r="U167" s="132"/>
    </row>
    <row r="168" ht="12.75" customHeight="1">
      <c r="A168" s="132"/>
      <c r="B168" s="132"/>
      <c r="C168" s="132"/>
      <c r="D168" s="132"/>
      <c r="E168" s="133"/>
      <c r="F168" s="132"/>
      <c r="G168" s="132"/>
      <c r="H168" s="132"/>
      <c r="I168" s="132"/>
      <c r="J168" s="132"/>
      <c r="K168" s="132"/>
      <c r="L168" s="132"/>
      <c r="M168" s="135"/>
      <c r="N168" s="137"/>
      <c r="O168" s="132"/>
      <c r="P168" s="139"/>
      <c r="Q168" s="132"/>
      <c r="R168" s="135"/>
      <c r="S168" s="132"/>
      <c r="T168" s="132"/>
      <c r="U168" s="132"/>
    </row>
    <row r="169" ht="12.75" customHeight="1">
      <c r="A169" s="132"/>
      <c r="B169" s="132"/>
      <c r="C169" s="132"/>
      <c r="D169" s="132"/>
      <c r="E169" s="133"/>
      <c r="F169" s="132"/>
      <c r="G169" s="132"/>
      <c r="H169" s="132"/>
      <c r="I169" s="132"/>
      <c r="J169" s="132"/>
      <c r="K169" s="132"/>
      <c r="L169" s="132"/>
      <c r="M169" s="135"/>
      <c r="N169" s="137"/>
      <c r="O169" s="132"/>
      <c r="P169" s="139"/>
      <c r="Q169" s="132"/>
      <c r="R169" s="135"/>
      <c r="S169" s="132"/>
      <c r="T169" s="132"/>
      <c r="U169" s="132"/>
    </row>
    <row r="170" ht="12.75" customHeight="1">
      <c r="A170" s="132"/>
      <c r="B170" s="132"/>
      <c r="C170" s="132"/>
      <c r="D170" s="132"/>
      <c r="E170" s="133"/>
      <c r="F170" s="132"/>
      <c r="G170" s="132"/>
      <c r="H170" s="132"/>
      <c r="I170" s="132"/>
      <c r="J170" s="132"/>
      <c r="K170" s="132"/>
      <c r="L170" s="132"/>
      <c r="M170" s="135"/>
      <c r="N170" s="137"/>
      <c r="O170" s="132"/>
      <c r="P170" s="139"/>
      <c r="Q170" s="132"/>
      <c r="R170" s="135"/>
      <c r="S170" s="132"/>
      <c r="T170" s="132"/>
      <c r="U170" s="132"/>
    </row>
    <row r="171" ht="12.75" customHeight="1">
      <c r="A171" s="132"/>
      <c r="B171" s="132"/>
      <c r="C171" s="132"/>
      <c r="D171" s="132"/>
      <c r="E171" s="133"/>
      <c r="F171" s="132"/>
      <c r="G171" s="132"/>
      <c r="H171" s="132"/>
      <c r="I171" s="132"/>
      <c r="J171" s="132"/>
      <c r="K171" s="132"/>
      <c r="L171" s="132"/>
      <c r="M171" s="135"/>
      <c r="N171" s="137"/>
      <c r="O171" s="132"/>
      <c r="P171" s="139"/>
      <c r="Q171" s="132"/>
      <c r="R171" s="135"/>
      <c r="S171" s="132"/>
      <c r="T171" s="132"/>
      <c r="U171" s="132"/>
    </row>
    <row r="172" ht="12.75" customHeight="1">
      <c r="A172" s="132"/>
      <c r="B172" s="132"/>
      <c r="C172" s="132"/>
      <c r="D172" s="132"/>
      <c r="E172" s="133"/>
      <c r="F172" s="132"/>
      <c r="G172" s="132"/>
      <c r="H172" s="132"/>
      <c r="I172" s="132"/>
      <c r="J172" s="132"/>
      <c r="K172" s="132"/>
      <c r="L172" s="132"/>
      <c r="M172" s="135"/>
      <c r="N172" s="137"/>
      <c r="O172" s="132"/>
      <c r="P172" s="139"/>
      <c r="Q172" s="132"/>
      <c r="R172" s="135"/>
      <c r="S172" s="132"/>
      <c r="T172" s="132"/>
      <c r="U172" s="132"/>
    </row>
    <row r="173" ht="12.75" customHeight="1">
      <c r="A173" s="132"/>
      <c r="B173" s="132"/>
      <c r="C173" s="132"/>
      <c r="D173" s="132"/>
      <c r="E173" s="133"/>
      <c r="F173" s="132"/>
      <c r="G173" s="132"/>
      <c r="H173" s="132"/>
      <c r="I173" s="132"/>
      <c r="J173" s="132"/>
      <c r="K173" s="132"/>
      <c r="L173" s="132"/>
      <c r="M173" s="135"/>
      <c r="N173" s="137"/>
      <c r="O173" s="132"/>
      <c r="P173" s="139"/>
      <c r="Q173" s="132"/>
      <c r="R173" s="135"/>
      <c r="S173" s="132"/>
      <c r="T173" s="132"/>
      <c r="U173" s="132"/>
    </row>
    <row r="174" ht="12.75" customHeight="1">
      <c r="A174" s="132"/>
      <c r="B174" s="132"/>
      <c r="C174" s="132"/>
      <c r="D174" s="132"/>
      <c r="E174" s="133"/>
      <c r="F174" s="132"/>
      <c r="G174" s="132"/>
      <c r="H174" s="132"/>
      <c r="I174" s="132"/>
      <c r="J174" s="132"/>
      <c r="K174" s="132"/>
      <c r="L174" s="132"/>
      <c r="M174" s="135"/>
      <c r="N174" s="137"/>
      <c r="O174" s="132"/>
      <c r="P174" s="139"/>
      <c r="Q174" s="132"/>
      <c r="R174" s="135"/>
      <c r="S174" s="132"/>
      <c r="T174" s="132"/>
      <c r="U174" s="132"/>
    </row>
    <row r="175" ht="12.75" customHeight="1">
      <c r="A175" s="132"/>
      <c r="B175" s="132"/>
      <c r="C175" s="132"/>
      <c r="D175" s="132"/>
      <c r="E175" s="133"/>
      <c r="F175" s="132"/>
      <c r="G175" s="132"/>
      <c r="H175" s="132"/>
      <c r="I175" s="132"/>
      <c r="J175" s="132"/>
      <c r="K175" s="132"/>
      <c r="L175" s="132"/>
      <c r="M175" s="135"/>
      <c r="N175" s="137"/>
      <c r="O175" s="132"/>
      <c r="P175" s="139"/>
      <c r="Q175" s="132"/>
      <c r="R175" s="135"/>
      <c r="S175" s="132"/>
      <c r="T175" s="132"/>
      <c r="U175" s="132"/>
    </row>
    <row r="176" ht="12.75" customHeight="1">
      <c r="A176" s="132"/>
      <c r="B176" s="132"/>
      <c r="C176" s="132"/>
      <c r="D176" s="132"/>
      <c r="E176" s="133"/>
      <c r="F176" s="132"/>
      <c r="G176" s="132"/>
      <c r="H176" s="132"/>
      <c r="I176" s="132"/>
      <c r="J176" s="132"/>
      <c r="K176" s="132"/>
      <c r="L176" s="132"/>
      <c r="M176" s="135"/>
      <c r="N176" s="137"/>
      <c r="O176" s="132"/>
      <c r="P176" s="139"/>
      <c r="Q176" s="132"/>
      <c r="R176" s="135"/>
      <c r="S176" s="132"/>
      <c r="T176" s="132"/>
      <c r="U176" s="132"/>
    </row>
    <row r="177" ht="12.75" customHeight="1">
      <c r="A177" s="132"/>
      <c r="B177" s="132"/>
      <c r="C177" s="132"/>
      <c r="D177" s="132"/>
      <c r="E177" s="133"/>
      <c r="F177" s="132"/>
      <c r="G177" s="132"/>
      <c r="H177" s="132"/>
      <c r="I177" s="132"/>
      <c r="J177" s="132"/>
      <c r="K177" s="132"/>
      <c r="L177" s="132"/>
      <c r="M177" s="135"/>
      <c r="N177" s="137"/>
      <c r="O177" s="132"/>
      <c r="P177" s="139"/>
      <c r="Q177" s="132"/>
      <c r="R177" s="135"/>
      <c r="S177" s="132"/>
      <c r="T177" s="132"/>
      <c r="U177" s="132"/>
    </row>
    <row r="178" ht="12.75" customHeight="1">
      <c r="A178" s="132"/>
      <c r="B178" s="132"/>
      <c r="C178" s="132"/>
      <c r="D178" s="132"/>
      <c r="E178" s="133"/>
      <c r="F178" s="132"/>
      <c r="G178" s="132"/>
      <c r="H178" s="132"/>
      <c r="I178" s="132"/>
      <c r="J178" s="132"/>
      <c r="K178" s="132"/>
      <c r="L178" s="132"/>
      <c r="M178" s="135"/>
      <c r="N178" s="137"/>
      <c r="O178" s="132"/>
      <c r="P178" s="139"/>
      <c r="Q178" s="132"/>
      <c r="R178" s="135"/>
      <c r="S178" s="132"/>
      <c r="T178" s="132"/>
      <c r="U178" s="132"/>
    </row>
    <row r="179" ht="12.75" customHeight="1">
      <c r="A179" s="132"/>
      <c r="B179" s="132"/>
      <c r="C179" s="132"/>
      <c r="D179" s="132"/>
      <c r="E179" s="133"/>
      <c r="F179" s="132"/>
      <c r="G179" s="132"/>
      <c r="H179" s="132"/>
      <c r="I179" s="132"/>
      <c r="J179" s="132"/>
      <c r="K179" s="132"/>
      <c r="L179" s="132"/>
      <c r="M179" s="135"/>
      <c r="N179" s="137"/>
      <c r="O179" s="132"/>
      <c r="P179" s="139"/>
      <c r="Q179" s="132"/>
      <c r="R179" s="135"/>
      <c r="S179" s="132"/>
      <c r="T179" s="132"/>
      <c r="U179" s="132"/>
    </row>
    <row r="180" ht="12.75" customHeight="1">
      <c r="A180" s="132"/>
      <c r="B180" s="132"/>
      <c r="C180" s="132"/>
      <c r="D180" s="132"/>
      <c r="E180" s="133"/>
      <c r="F180" s="132"/>
      <c r="G180" s="132"/>
      <c r="H180" s="132"/>
      <c r="I180" s="132"/>
      <c r="J180" s="132"/>
      <c r="K180" s="132"/>
      <c r="L180" s="132"/>
      <c r="M180" s="135"/>
      <c r="N180" s="137"/>
      <c r="O180" s="132"/>
      <c r="P180" s="139"/>
      <c r="Q180" s="132"/>
      <c r="R180" s="135"/>
      <c r="S180" s="132"/>
      <c r="T180" s="132"/>
      <c r="U180" s="132"/>
    </row>
    <row r="181" ht="12.75" customHeight="1">
      <c r="A181" s="132"/>
      <c r="B181" s="132"/>
      <c r="C181" s="132"/>
      <c r="D181" s="132"/>
      <c r="E181" s="133"/>
      <c r="F181" s="132"/>
      <c r="G181" s="132"/>
      <c r="H181" s="132"/>
      <c r="I181" s="132"/>
      <c r="J181" s="132"/>
      <c r="K181" s="132"/>
      <c r="L181" s="132"/>
      <c r="M181" s="135"/>
      <c r="N181" s="137"/>
      <c r="O181" s="132"/>
      <c r="P181" s="139"/>
      <c r="Q181" s="132"/>
      <c r="R181" s="135"/>
      <c r="S181" s="132"/>
      <c r="T181" s="132"/>
      <c r="U181" s="132"/>
    </row>
    <row r="182" ht="12.75" customHeight="1">
      <c r="A182" s="132"/>
      <c r="B182" s="132"/>
      <c r="C182" s="132"/>
      <c r="D182" s="132"/>
      <c r="E182" s="133"/>
      <c r="F182" s="132"/>
      <c r="G182" s="132"/>
      <c r="H182" s="132"/>
      <c r="I182" s="132"/>
      <c r="J182" s="132"/>
      <c r="K182" s="132"/>
      <c r="L182" s="132"/>
      <c r="M182" s="135"/>
      <c r="N182" s="137"/>
      <c r="O182" s="132"/>
      <c r="P182" s="139"/>
      <c r="Q182" s="132"/>
      <c r="R182" s="135"/>
      <c r="S182" s="132"/>
      <c r="T182" s="132"/>
      <c r="U182" s="132"/>
    </row>
    <row r="183" ht="12.75" customHeight="1">
      <c r="A183" s="132"/>
      <c r="B183" s="132"/>
      <c r="C183" s="132"/>
      <c r="D183" s="132"/>
      <c r="E183" s="133"/>
      <c r="F183" s="132"/>
      <c r="G183" s="132"/>
      <c r="H183" s="132"/>
      <c r="I183" s="132"/>
      <c r="J183" s="132"/>
      <c r="K183" s="132"/>
      <c r="L183" s="132"/>
      <c r="M183" s="135"/>
      <c r="N183" s="137"/>
      <c r="O183" s="132"/>
      <c r="P183" s="139"/>
      <c r="Q183" s="132"/>
      <c r="R183" s="135"/>
      <c r="S183" s="132"/>
      <c r="T183" s="132"/>
      <c r="U183" s="132"/>
    </row>
    <row r="184" ht="12.75" customHeight="1">
      <c r="A184" s="132"/>
      <c r="B184" s="132"/>
      <c r="C184" s="132"/>
      <c r="D184" s="132"/>
      <c r="E184" s="133"/>
      <c r="F184" s="132"/>
      <c r="G184" s="132"/>
      <c r="H184" s="132"/>
      <c r="I184" s="132"/>
      <c r="J184" s="132"/>
      <c r="K184" s="132"/>
      <c r="L184" s="132"/>
      <c r="M184" s="135"/>
      <c r="N184" s="137"/>
      <c r="O184" s="132"/>
      <c r="P184" s="139"/>
      <c r="Q184" s="132"/>
      <c r="R184" s="135"/>
      <c r="S184" s="132"/>
      <c r="T184" s="132"/>
      <c r="U184" s="132"/>
    </row>
    <row r="185" ht="12.75" customHeight="1">
      <c r="A185" s="132"/>
      <c r="B185" s="132"/>
      <c r="C185" s="132"/>
      <c r="D185" s="132"/>
      <c r="E185" s="133"/>
      <c r="F185" s="132"/>
      <c r="G185" s="132"/>
      <c r="H185" s="132"/>
      <c r="I185" s="132"/>
      <c r="J185" s="132"/>
      <c r="K185" s="132"/>
      <c r="L185" s="132"/>
      <c r="M185" s="135"/>
      <c r="N185" s="137"/>
      <c r="O185" s="132"/>
      <c r="P185" s="139"/>
      <c r="Q185" s="132"/>
      <c r="R185" s="135"/>
      <c r="S185" s="132"/>
      <c r="T185" s="132"/>
      <c r="U185" s="132"/>
    </row>
    <row r="186" ht="12.75" customHeight="1">
      <c r="A186" s="132"/>
      <c r="B186" s="132"/>
      <c r="C186" s="132"/>
      <c r="D186" s="132"/>
      <c r="E186" s="133"/>
      <c r="F186" s="132"/>
      <c r="G186" s="132"/>
      <c r="H186" s="132"/>
      <c r="I186" s="132"/>
      <c r="J186" s="132"/>
      <c r="K186" s="132"/>
      <c r="L186" s="132"/>
      <c r="M186" s="135"/>
      <c r="N186" s="137"/>
      <c r="O186" s="132"/>
      <c r="P186" s="139"/>
      <c r="Q186" s="132"/>
      <c r="R186" s="135"/>
      <c r="S186" s="132"/>
      <c r="T186" s="132"/>
      <c r="U186" s="132"/>
    </row>
    <row r="187" ht="12.75" customHeight="1">
      <c r="A187" s="132"/>
      <c r="B187" s="132"/>
      <c r="C187" s="132"/>
      <c r="D187" s="132"/>
      <c r="E187" s="133"/>
      <c r="F187" s="132"/>
      <c r="G187" s="132"/>
      <c r="H187" s="132"/>
      <c r="I187" s="132"/>
      <c r="J187" s="132"/>
      <c r="K187" s="132"/>
      <c r="L187" s="132"/>
      <c r="M187" s="135"/>
      <c r="N187" s="137"/>
      <c r="O187" s="132"/>
      <c r="P187" s="139"/>
      <c r="Q187" s="132"/>
      <c r="R187" s="135"/>
      <c r="S187" s="132"/>
      <c r="T187" s="132"/>
      <c r="U187" s="132"/>
    </row>
    <row r="188" ht="12.75" customHeight="1">
      <c r="A188" s="132"/>
      <c r="B188" s="132"/>
      <c r="C188" s="132"/>
      <c r="D188" s="132"/>
      <c r="E188" s="133"/>
      <c r="F188" s="132"/>
      <c r="G188" s="132"/>
      <c r="H188" s="132"/>
      <c r="I188" s="132"/>
      <c r="J188" s="132"/>
      <c r="K188" s="132"/>
      <c r="L188" s="132"/>
      <c r="M188" s="135"/>
      <c r="N188" s="137"/>
      <c r="O188" s="132"/>
      <c r="P188" s="139"/>
      <c r="Q188" s="132"/>
      <c r="R188" s="135"/>
      <c r="S188" s="132"/>
      <c r="T188" s="132"/>
      <c r="U188" s="132"/>
    </row>
    <row r="189" ht="12.75" customHeight="1">
      <c r="A189" s="132"/>
      <c r="B189" s="132"/>
      <c r="C189" s="132"/>
      <c r="D189" s="132"/>
      <c r="E189" s="133"/>
      <c r="F189" s="132"/>
      <c r="G189" s="132"/>
      <c r="H189" s="132"/>
      <c r="I189" s="132"/>
      <c r="J189" s="132"/>
      <c r="K189" s="132"/>
      <c r="L189" s="132"/>
      <c r="M189" s="135"/>
      <c r="N189" s="137"/>
      <c r="O189" s="132"/>
      <c r="P189" s="139"/>
      <c r="Q189" s="132"/>
      <c r="R189" s="135"/>
      <c r="S189" s="132"/>
      <c r="T189" s="132"/>
      <c r="U189" s="132"/>
    </row>
    <row r="190" ht="12.75" customHeight="1">
      <c r="A190" s="132"/>
      <c r="B190" s="132"/>
      <c r="C190" s="132"/>
      <c r="D190" s="132"/>
      <c r="E190" s="133"/>
      <c r="F190" s="132"/>
      <c r="G190" s="132"/>
      <c r="H190" s="132"/>
      <c r="I190" s="132"/>
      <c r="J190" s="132"/>
      <c r="K190" s="132"/>
      <c r="L190" s="132"/>
      <c r="M190" s="135"/>
      <c r="N190" s="137"/>
      <c r="O190" s="132"/>
      <c r="P190" s="139"/>
      <c r="Q190" s="132"/>
      <c r="R190" s="135"/>
      <c r="S190" s="132"/>
      <c r="T190" s="132"/>
      <c r="U190" s="132"/>
    </row>
    <row r="191" ht="12.75" customHeight="1">
      <c r="A191" s="132"/>
      <c r="B191" s="132"/>
      <c r="C191" s="132"/>
      <c r="D191" s="132"/>
      <c r="E191" s="133"/>
      <c r="F191" s="132"/>
      <c r="G191" s="132"/>
      <c r="H191" s="132"/>
      <c r="I191" s="132"/>
      <c r="J191" s="132"/>
      <c r="K191" s="132"/>
      <c r="L191" s="132"/>
      <c r="M191" s="135"/>
      <c r="N191" s="137"/>
      <c r="O191" s="132"/>
      <c r="P191" s="139"/>
      <c r="Q191" s="132"/>
      <c r="R191" s="135"/>
      <c r="S191" s="132"/>
      <c r="T191" s="132"/>
      <c r="U191" s="132"/>
    </row>
    <row r="192" ht="12.75" customHeight="1">
      <c r="A192" s="132"/>
      <c r="B192" s="132"/>
      <c r="C192" s="132"/>
      <c r="D192" s="132"/>
      <c r="E192" s="133"/>
      <c r="F192" s="132"/>
      <c r="G192" s="132"/>
      <c r="H192" s="132"/>
      <c r="I192" s="132"/>
      <c r="J192" s="132"/>
      <c r="K192" s="132"/>
      <c r="L192" s="132"/>
      <c r="M192" s="135"/>
      <c r="N192" s="137"/>
      <c r="O192" s="132"/>
      <c r="P192" s="139"/>
      <c r="Q192" s="132"/>
      <c r="R192" s="135"/>
      <c r="S192" s="132"/>
      <c r="T192" s="132"/>
      <c r="U192" s="132"/>
    </row>
    <row r="193" ht="12.75" customHeight="1">
      <c r="A193" s="132"/>
      <c r="B193" s="132"/>
      <c r="C193" s="132"/>
      <c r="D193" s="132"/>
      <c r="E193" s="133"/>
      <c r="F193" s="132"/>
      <c r="G193" s="132"/>
      <c r="H193" s="132"/>
      <c r="I193" s="132"/>
      <c r="J193" s="132"/>
      <c r="K193" s="132"/>
      <c r="L193" s="132"/>
      <c r="M193" s="135"/>
      <c r="N193" s="137"/>
      <c r="O193" s="132"/>
      <c r="P193" s="139"/>
      <c r="Q193" s="132"/>
      <c r="R193" s="135"/>
      <c r="S193" s="132"/>
      <c r="T193" s="132"/>
      <c r="U193" s="132"/>
    </row>
    <row r="194" ht="12.75" customHeight="1">
      <c r="A194" s="132"/>
      <c r="B194" s="132"/>
      <c r="C194" s="132"/>
      <c r="D194" s="132"/>
      <c r="E194" s="133"/>
      <c r="F194" s="132"/>
      <c r="G194" s="132"/>
      <c r="H194" s="132"/>
      <c r="I194" s="132"/>
      <c r="J194" s="132"/>
      <c r="K194" s="132"/>
      <c r="L194" s="132"/>
      <c r="M194" s="135"/>
      <c r="N194" s="137"/>
      <c r="O194" s="132"/>
      <c r="P194" s="139"/>
      <c r="Q194" s="132"/>
      <c r="R194" s="135"/>
      <c r="S194" s="132"/>
      <c r="T194" s="132"/>
      <c r="U194" s="132"/>
    </row>
    <row r="195" ht="12.75" customHeight="1">
      <c r="A195" s="132"/>
      <c r="B195" s="132"/>
      <c r="C195" s="132"/>
      <c r="D195" s="132"/>
      <c r="E195" s="133"/>
      <c r="F195" s="132"/>
      <c r="G195" s="132"/>
      <c r="H195" s="132"/>
      <c r="I195" s="132"/>
      <c r="J195" s="132"/>
      <c r="K195" s="132"/>
      <c r="L195" s="132"/>
      <c r="M195" s="135"/>
      <c r="N195" s="137"/>
      <c r="O195" s="132"/>
      <c r="P195" s="139"/>
      <c r="Q195" s="132"/>
      <c r="R195" s="135"/>
      <c r="S195" s="132"/>
      <c r="T195" s="132"/>
      <c r="U195" s="132"/>
    </row>
    <row r="196" ht="12.75" customHeight="1">
      <c r="A196" s="132"/>
      <c r="B196" s="132"/>
      <c r="C196" s="132"/>
      <c r="D196" s="132"/>
      <c r="E196" s="133"/>
      <c r="F196" s="132"/>
      <c r="G196" s="132"/>
      <c r="H196" s="132"/>
      <c r="I196" s="132"/>
      <c r="J196" s="132"/>
      <c r="K196" s="132"/>
      <c r="L196" s="132"/>
      <c r="M196" s="135"/>
      <c r="N196" s="137"/>
      <c r="O196" s="132"/>
      <c r="P196" s="139"/>
      <c r="Q196" s="132"/>
      <c r="R196" s="135"/>
      <c r="S196" s="132"/>
      <c r="T196" s="132"/>
      <c r="U196" s="132"/>
    </row>
    <row r="197" ht="12.75" customHeight="1">
      <c r="A197" s="132"/>
      <c r="B197" s="132"/>
      <c r="C197" s="132"/>
      <c r="D197" s="132"/>
      <c r="E197" s="133"/>
      <c r="F197" s="132"/>
      <c r="G197" s="132"/>
      <c r="H197" s="132"/>
      <c r="I197" s="132"/>
      <c r="J197" s="132"/>
      <c r="K197" s="132"/>
      <c r="L197" s="132"/>
      <c r="M197" s="135"/>
      <c r="N197" s="137"/>
      <c r="O197" s="132"/>
      <c r="P197" s="139"/>
      <c r="Q197" s="132"/>
      <c r="R197" s="135"/>
      <c r="S197" s="132"/>
      <c r="T197" s="132"/>
      <c r="U197" s="132"/>
    </row>
    <row r="198" ht="12.75" customHeight="1">
      <c r="A198" s="132"/>
      <c r="B198" s="132"/>
      <c r="C198" s="132"/>
      <c r="D198" s="132"/>
      <c r="E198" s="133"/>
      <c r="F198" s="132"/>
      <c r="G198" s="132"/>
      <c r="H198" s="132"/>
      <c r="I198" s="132"/>
      <c r="J198" s="132"/>
      <c r="K198" s="132"/>
      <c r="L198" s="132"/>
      <c r="M198" s="135"/>
      <c r="N198" s="137"/>
      <c r="O198" s="132"/>
      <c r="P198" s="139"/>
      <c r="Q198" s="132"/>
      <c r="R198" s="135"/>
      <c r="S198" s="132"/>
      <c r="T198" s="132"/>
      <c r="U198" s="132"/>
    </row>
    <row r="199" ht="12.75" customHeight="1">
      <c r="A199" s="132"/>
      <c r="B199" s="132"/>
      <c r="C199" s="132"/>
      <c r="D199" s="132"/>
      <c r="E199" s="133"/>
      <c r="F199" s="132"/>
      <c r="G199" s="132"/>
      <c r="H199" s="132"/>
      <c r="I199" s="132"/>
      <c r="J199" s="132"/>
      <c r="K199" s="132"/>
      <c r="L199" s="132"/>
      <c r="M199" s="135"/>
      <c r="N199" s="137"/>
      <c r="O199" s="132"/>
      <c r="P199" s="139"/>
      <c r="Q199" s="132"/>
      <c r="R199" s="135"/>
      <c r="S199" s="132"/>
      <c r="T199" s="132"/>
      <c r="U199" s="132"/>
    </row>
    <row r="200" ht="12.75" customHeight="1">
      <c r="A200" s="132"/>
      <c r="B200" s="132"/>
      <c r="C200" s="132"/>
      <c r="D200" s="132"/>
      <c r="E200" s="133"/>
      <c r="F200" s="132"/>
      <c r="G200" s="132"/>
      <c r="H200" s="132"/>
      <c r="I200" s="132"/>
      <c r="J200" s="132"/>
      <c r="K200" s="132"/>
      <c r="L200" s="132"/>
      <c r="M200" s="135"/>
      <c r="N200" s="137"/>
      <c r="O200" s="132"/>
      <c r="P200" s="139"/>
      <c r="Q200" s="132"/>
      <c r="R200" s="135"/>
      <c r="S200" s="132"/>
      <c r="T200" s="132"/>
      <c r="U200" s="132"/>
    </row>
    <row r="201" ht="12.75" customHeight="1">
      <c r="A201" s="132"/>
      <c r="B201" s="132"/>
      <c r="C201" s="132"/>
      <c r="D201" s="132"/>
      <c r="E201" s="133"/>
      <c r="F201" s="132"/>
      <c r="G201" s="132"/>
      <c r="H201" s="132"/>
      <c r="I201" s="132"/>
      <c r="J201" s="132"/>
      <c r="K201" s="132"/>
      <c r="L201" s="132"/>
      <c r="M201" s="135"/>
      <c r="N201" s="137"/>
      <c r="O201" s="132"/>
      <c r="P201" s="139"/>
      <c r="Q201" s="132"/>
      <c r="R201" s="135"/>
      <c r="S201" s="132"/>
      <c r="T201" s="132"/>
      <c r="U201" s="132"/>
    </row>
    <row r="202" ht="12.75" customHeight="1">
      <c r="A202" s="132"/>
      <c r="B202" s="132"/>
      <c r="C202" s="132"/>
      <c r="D202" s="132"/>
      <c r="E202" s="133"/>
      <c r="F202" s="132"/>
      <c r="G202" s="132"/>
      <c r="H202" s="132"/>
      <c r="I202" s="132"/>
      <c r="J202" s="132"/>
      <c r="K202" s="132"/>
      <c r="L202" s="132"/>
      <c r="M202" s="135"/>
      <c r="N202" s="137"/>
      <c r="O202" s="132"/>
      <c r="P202" s="139"/>
      <c r="Q202" s="132"/>
      <c r="R202" s="135"/>
      <c r="S202" s="132"/>
      <c r="T202" s="132"/>
      <c r="U202" s="132"/>
    </row>
    <row r="203" ht="12.75" customHeight="1">
      <c r="A203" s="132"/>
      <c r="B203" s="132"/>
      <c r="C203" s="132"/>
      <c r="D203" s="132"/>
      <c r="E203" s="133"/>
      <c r="F203" s="132"/>
      <c r="G203" s="132"/>
      <c r="H203" s="132"/>
      <c r="I203" s="132"/>
      <c r="J203" s="132"/>
      <c r="K203" s="132"/>
      <c r="L203" s="132"/>
      <c r="M203" s="135"/>
      <c r="N203" s="137"/>
      <c r="O203" s="132"/>
      <c r="P203" s="139"/>
      <c r="Q203" s="132"/>
      <c r="R203" s="135"/>
      <c r="S203" s="132"/>
      <c r="T203" s="132"/>
      <c r="U203" s="132"/>
    </row>
    <row r="204" ht="12.75" customHeight="1">
      <c r="A204" s="132"/>
      <c r="B204" s="132"/>
      <c r="C204" s="132"/>
      <c r="D204" s="132"/>
      <c r="E204" s="133"/>
      <c r="F204" s="132"/>
      <c r="G204" s="132"/>
      <c r="H204" s="132"/>
      <c r="I204" s="132"/>
      <c r="J204" s="132"/>
      <c r="K204" s="132"/>
      <c r="L204" s="132"/>
      <c r="M204" s="135"/>
      <c r="N204" s="137"/>
      <c r="O204" s="132"/>
      <c r="P204" s="139"/>
      <c r="Q204" s="132"/>
      <c r="R204" s="135"/>
      <c r="S204" s="132"/>
      <c r="T204" s="132"/>
      <c r="U204" s="132"/>
    </row>
    <row r="205" ht="12.75" customHeight="1">
      <c r="A205" s="132"/>
      <c r="B205" s="132"/>
      <c r="C205" s="132"/>
      <c r="D205" s="132"/>
      <c r="E205" s="133"/>
      <c r="F205" s="132"/>
      <c r="G205" s="132"/>
      <c r="H205" s="132"/>
      <c r="I205" s="132"/>
      <c r="J205" s="132"/>
      <c r="K205" s="132"/>
      <c r="L205" s="132"/>
      <c r="M205" s="135"/>
      <c r="N205" s="137"/>
      <c r="O205" s="132"/>
      <c r="P205" s="139"/>
      <c r="Q205" s="132"/>
      <c r="R205" s="135"/>
      <c r="S205" s="132"/>
      <c r="T205" s="132"/>
      <c r="U205" s="132"/>
    </row>
    <row r="206" ht="12.75" customHeight="1">
      <c r="A206" s="132"/>
      <c r="B206" s="132"/>
      <c r="C206" s="132"/>
      <c r="D206" s="132"/>
      <c r="E206" s="133"/>
      <c r="F206" s="132"/>
      <c r="G206" s="132"/>
      <c r="H206" s="132"/>
      <c r="I206" s="132"/>
      <c r="J206" s="132"/>
      <c r="K206" s="132"/>
      <c r="L206" s="132"/>
      <c r="M206" s="135"/>
      <c r="N206" s="137"/>
      <c r="O206" s="132"/>
      <c r="P206" s="139"/>
      <c r="Q206" s="132"/>
      <c r="R206" s="135"/>
      <c r="S206" s="132"/>
      <c r="T206" s="132"/>
      <c r="U206" s="132"/>
    </row>
    <row r="207" ht="12.75" customHeight="1">
      <c r="A207" s="132"/>
      <c r="B207" s="132"/>
      <c r="C207" s="132"/>
      <c r="D207" s="132"/>
      <c r="E207" s="133"/>
      <c r="F207" s="132"/>
      <c r="G207" s="132"/>
      <c r="H207" s="132"/>
      <c r="I207" s="132"/>
      <c r="J207" s="132"/>
      <c r="K207" s="132"/>
      <c r="L207" s="132"/>
      <c r="M207" s="135"/>
      <c r="N207" s="137"/>
      <c r="O207" s="132"/>
      <c r="P207" s="139"/>
      <c r="Q207" s="132"/>
      <c r="R207" s="135"/>
      <c r="S207" s="132"/>
      <c r="T207" s="132"/>
      <c r="U207" s="132"/>
    </row>
    <row r="208" ht="12.75" customHeight="1">
      <c r="A208" s="132"/>
      <c r="B208" s="132"/>
      <c r="C208" s="132"/>
      <c r="D208" s="132"/>
      <c r="E208" s="133"/>
      <c r="F208" s="132"/>
      <c r="G208" s="132"/>
      <c r="H208" s="132"/>
      <c r="I208" s="132"/>
      <c r="J208" s="132"/>
      <c r="K208" s="132"/>
      <c r="L208" s="132"/>
      <c r="M208" s="135"/>
      <c r="N208" s="137"/>
      <c r="O208" s="132"/>
      <c r="P208" s="139"/>
      <c r="Q208" s="132"/>
      <c r="R208" s="135"/>
      <c r="S208" s="132"/>
      <c r="T208" s="132"/>
      <c r="U208" s="132"/>
    </row>
    <row r="209" ht="12.75" customHeight="1">
      <c r="A209" s="132"/>
      <c r="B209" s="132"/>
      <c r="C209" s="132"/>
      <c r="D209" s="132"/>
      <c r="E209" s="133"/>
      <c r="F209" s="132"/>
      <c r="G209" s="132"/>
      <c r="H209" s="132"/>
      <c r="I209" s="132"/>
      <c r="J209" s="132"/>
      <c r="K209" s="132"/>
      <c r="L209" s="132"/>
      <c r="M209" s="135"/>
      <c r="N209" s="137"/>
      <c r="O209" s="132"/>
      <c r="P209" s="139"/>
      <c r="Q209" s="132"/>
      <c r="R209" s="135"/>
      <c r="S209" s="132"/>
      <c r="T209" s="132"/>
      <c r="U209" s="132"/>
    </row>
    <row r="210" ht="12.75" customHeight="1">
      <c r="A210" s="132"/>
      <c r="B210" s="132"/>
      <c r="C210" s="132"/>
      <c r="D210" s="132"/>
      <c r="E210" s="133"/>
      <c r="F210" s="132"/>
      <c r="G210" s="132"/>
      <c r="H210" s="132"/>
      <c r="I210" s="132"/>
      <c r="J210" s="132"/>
      <c r="K210" s="132"/>
      <c r="L210" s="132"/>
      <c r="M210" s="135"/>
      <c r="N210" s="137"/>
      <c r="O210" s="132"/>
      <c r="P210" s="139"/>
      <c r="Q210" s="132"/>
      <c r="R210" s="135"/>
      <c r="S210" s="132"/>
      <c r="T210" s="132"/>
      <c r="U210" s="132"/>
    </row>
    <row r="211" ht="12.75" customHeight="1">
      <c r="A211" s="132"/>
      <c r="B211" s="132"/>
      <c r="C211" s="132"/>
      <c r="D211" s="132"/>
      <c r="E211" s="133"/>
      <c r="F211" s="132"/>
      <c r="G211" s="132"/>
      <c r="H211" s="132"/>
      <c r="I211" s="132"/>
      <c r="J211" s="132"/>
      <c r="K211" s="132"/>
      <c r="L211" s="132"/>
      <c r="M211" s="135"/>
      <c r="N211" s="137"/>
      <c r="O211" s="132"/>
      <c r="P211" s="139"/>
      <c r="Q211" s="132"/>
      <c r="R211" s="135"/>
      <c r="S211" s="132"/>
      <c r="T211" s="132"/>
      <c r="U211" s="132"/>
    </row>
    <row r="212" ht="12.75" customHeight="1">
      <c r="A212" s="132"/>
      <c r="B212" s="132"/>
      <c r="C212" s="132"/>
      <c r="D212" s="132"/>
      <c r="E212" s="133"/>
      <c r="F212" s="132"/>
      <c r="G212" s="132"/>
      <c r="H212" s="132"/>
      <c r="I212" s="132"/>
      <c r="J212" s="132"/>
      <c r="K212" s="132"/>
      <c r="L212" s="132"/>
      <c r="M212" s="135"/>
      <c r="N212" s="137"/>
      <c r="O212" s="132"/>
      <c r="P212" s="139"/>
      <c r="Q212" s="132"/>
      <c r="R212" s="135"/>
      <c r="S212" s="132"/>
      <c r="T212" s="132"/>
      <c r="U212" s="132"/>
    </row>
    <row r="213" ht="12.75" customHeight="1">
      <c r="A213" s="132"/>
      <c r="B213" s="132"/>
      <c r="C213" s="132"/>
      <c r="D213" s="132"/>
      <c r="E213" s="133"/>
      <c r="F213" s="132"/>
      <c r="G213" s="132"/>
      <c r="H213" s="132"/>
      <c r="I213" s="132"/>
      <c r="J213" s="132"/>
      <c r="K213" s="132"/>
      <c r="L213" s="132"/>
      <c r="M213" s="135"/>
      <c r="N213" s="137"/>
      <c r="O213" s="132"/>
      <c r="P213" s="139"/>
      <c r="Q213" s="132"/>
      <c r="R213" s="135"/>
      <c r="S213" s="132"/>
      <c r="T213" s="132"/>
      <c r="U213" s="132"/>
    </row>
    <row r="214" ht="12.75" customHeight="1">
      <c r="A214" s="132"/>
      <c r="B214" s="132"/>
      <c r="C214" s="132"/>
      <c r="D214" s="132"/>
      <c r="E214" s="133"/>
      <c r="F214" s="132"/>
      <c r="G214" s="132"/>
      <c r="H214" s="132"/>
      <c r="I214" s="132"/>
      <c r="J214" s="132"/>
      <c r="K214" s="132"/>
      <c r="L214" s="132"/>
      <c r="M214" s="135"/>
      <c r="N214" s="137"/>
      <c r="O214" s="132"/>
      <c r="P214" s="139"/>
      <c r="Q214" s="132"/>
      <c r="R214" s="135"/>
      <c r="S214" s="132"/>
      <c r="T214" s="132"/>
      <c r="U214" s="132"/>
    </row>
    <row r="215" ht="12.75" customHeight="1">
      <c r="A215" s="132"/>
      <c r="B215" s="132"/>
      <c r="C215" s="132"/>
      <c r="D215" s="132"/>
      <c r="E215" s="133"/>
      <c r="F215" s="132"/>
      <c r="G215" s="132"/>
      <c r="H215" s="132"/>
      <c r="I215" s="132"/>
      <c r="J215" s="132"/>
      <c r="K215" s="132"/>
      <c r="L215" s="132"/>
      <c r="M215" s="135"/>
      <c r="N215" s="137"/>
      <c r="O215" s="132"/>
      <c r="P215" s="139"/>
      <c r="Q215" s="132"/>
      <c r="R215" s="135"/>
      <c r="S215" s="132"/>
      <c r="T215" s="132"/>
      <c r="U215" s="132"/>
    </row>
    <row r="216" ht="12.75" customHeight="1">
      <c r="A216" s="132"/>
      <c r="B216" s="132"/>
      <c r="C216" s="132"/>
      <c r="D216" s="132"/>
      <c r="E216" s="133"/>
      <c r="F216" s="132"/>
      <c r="G216" s="132"/>
      <c r="H216" s="132"/>
      <c r="I216" s="132"/>
      <c r="J216" s="132"/>
      <c r="K216" s="132"/>
      <c r="L216" s="132"/>
      <c r="M216" s="135"/>
      <c r="N216" s="137"/>
      <c r="O216" s="132"/>
      <c r="P216" s="139"/>
      <c r="Q216" s="132"/>
      <c r="R216" s="135"/>
      <c r="S216" s="132"/>
      <c r="T216" s="132"/>
      <c r="U216" s="132"/>
    </row>
    <row r="217" ht="12.75" customHeight="1">
      <c r="A217" s="132"/>
      <c r="B217" s="132"/>
      <c r="C217" s="132"/>
      <c r="D217" s="132"/>
      <c r="E217" s="133"/>
      <c r="F217" s="132"/>
      <c r="G217" s="132"/>
      <c r="H217" s="132"/>
      <c r="I217" s="132"/>
      <c r="J217" s="132"/>
      <c r="K217" s="132"/>
      <c r="L217" s="132"/>
      <c r="M217" s="135"/>
      <c r="N217" s="137"/>
      <c r="O217" s="132"/>
      <c r="P217" s="139"/>
      <c r="Q217" s="132"/>
      <c r="R217" s="135"/>
      <c r="S217" s="132"/>
      <c r="T217" s="132"/>
      <c r="U217" s="132"/>
    </row>
    <row r="218" ht="12.75" customHeight="1">
      <c r="A218" s="132"/>
      <c r="B218" s="132"/>
      <c r="C218" s="132"/>
      <c r="D218" s="132"/>
      <c r="E218" s="133"/>
      <c r="F218" s="132"/>
      <c r="G218" s="132"/>
      <c r="H218" s="132"/>
      <c r="I218" s="132"/>
      <c r="J218" s="132"/>
      <c r="K218" s="132"/>
      <c r="L218" s="132"/>
      <c r="M218" s="135"/>
      <c r="N218" s="137"/>
      <c r="O218" s="132"/>
      <c r="P218" s="139"/>
      <c r="Q218" s="132"/>
      <c r="R218" s="135"/>
      <c r="S218" s="132"/>
      <c r="T218" s="132"/>
      <c r="U218" s="132"/>
    </row>
    <row r="219" ht="12.75" customHeight="1">
      <c r="A219" s="132"/>
      <c r="B219" s="132"/>
      <c r="C219" s="132"/>
      <c r="D219" s="132"/>
      <c r="E219" s="133"/>
      <c r="F219" s="132"/>
      <c r="G219" s="132"/>
      <c r="H219" s="132"/>
      <c r="I219" s="132"/>
      <c r="J219" s="132"/>
      <c r="K219" s="132"/>
      <c r="L219" s="132"/>
      <c r="M219" s="135"/>
      <c r="N219" s="137"/>
      <c r="O219" s="132"/>
      <c r="P219" s="139"/>
      <c r="Q219" s="132"/>
      <c r="R219" s="135"/>
      <c r="S219" s="132"/>
      <c r="T219" s="132"/>
      <c r="U219" s="132"/>
    </row>
    <row r="220" ht="12.75" customHeight="1">
      <c r="A220" s="132"/>
      <c r="B220" s="132"/>
      <c r="C220" s="132"/>
      <c r="D220" s="132"/>
      <c r="E220" s="133"/>
      <c r="F220" s="132"/>
      <c r="G220" s="132"/>
      <c r="H220" s="132"/>
      <c r="I220" s="132"/>
      <c r="J220" s="132"/>
      <c r="K220" s="132"/>
      <c r="L220" s="132"/>
      <c r="M220" s="135"/>
      <c r="N220" s="137"/>
      <c r="O220" s="132"/>
      <c r="P220" s="139"/>
      <c r="Q220" s="132"/>
      <c r="R220" s="135"/>
      <c r="S220" s="132"/>
      <c r="T220" s="132"/>
      <c r="U220" s="132"/>
    </row>
    <row r="221" ht="12.75" customHeight="1">
      <c r="A221" s="132"/>
      <c r="B221" s="132"/>
      <c r="C221" s="132"/>
      <c r="D221" s="132"/>
      <c r="E221" s="133"/>
      <c r="F221" s="132"/>
      <c r="G221" s="132"/>
      <c r="H221" s="132"/>
      <c r="I221" s="132"/>
      <c r="J221" s="132"/>
      <c r="K221" s="132"/>
      <c r="L221" s="132"/>
      <c r="M221" s="135"/>
      <c r="N221" s="137"/>
      <c r="O221" s="132"/>
      <c r="P221" s="139"/>
      <c r="Q221" s="132"/>
      <c r="R221" s="135"/>
      <c r="S221" s="132"/>
      <c r="T221" s="132"/>
      <c r="U221" s="132"/>
    </row>
    <row r="222" ht="12.75" customHeight="1">
      <c r="A222" s="132"/>
      <c r="B222" s="132"/>
      <c r="C222" s="132"/>
      <c r="D222" s="132"/>
      <c r="E222" s="133"/>
      <c r="F222" s="132"/>
      <c r="G222" s="132"/>
      <c r="H222" s="132"/>
      <c r="I222" s="132"/>
      <c r="J222" s="132"/>
      <c r="K222" s="132"/>
      <c r="L222" s="132"/>
      <c r="M222" s="135"/>
      <c r="N222" s="137"/>
      <c r="O222" s="132"/>
      <c r="P222" s="139"/>
      <c r="Q222" s="132"/>
      <c r="R222" s="135"/>
      <c r="S222" s="132"/>
      <c r="T222" s="132"/>
      <c r="U222" s="132"/>
    </row>
    <row r="223" ht="12.75" customHeight="1">
      <c r="A223" s="132"/>
      <c r="B223" s="132"/>
      <c r="C223" s="132"/>
      <c r="D223" s="132"/>
      <c r="E223" s="133"/>
      <c r="F223" s="132"/>
      <c r="G223" s="132"/>
      <c r="H223" s="132"/>
      <c r="I223" s="132"/>
      <c r="J223" s="132"/>
      <c r="K223" s="132"/>
      <c r="L223" s="132"/>
      <c r="M223" s="135"/>
      <c r="N223" s="137"/>
      <c r="O223" s="132"/>
      <c r="P223" s="139"/>
      <c r="Q223" s="132"/>
      <c r="R223" s="135"/>
      <c r="S223" s="132"/>
      <c r="T223" s="132"/>
      <c r="U223" s="132"/>
    </row>
    <row r="224" ht="12.75" customHeight="1">
      <c r="A224" s="132"/>
      <c r="B224" s="132"/>
      <c r="C224" s="132"/>
      <c r="D224" s="132"/>
      <c r="E224" s="133"/>
      <c r="F224" s="132"/>
      <c r="G224" s="132"/>
      <c r="H224" s="132"/>
      <c r="I224" s="132"/>
      <c r="J224" s="132"/>
      <c r="K224" s="132"/>
      <c r="L224" s="132"/>
      <c r="M224" s="135"/>
      <c r="N224" s="137"/>
      <c r="O224" s="132"/>
      <c r="P224" s="139"/>
      <c r="Q224" s="132"/>
      <c r="R224" s="135"/>
      <c r="S224" s="132"/>
      <c r="T224" s="132"/>
      <c r="U224" s="132"/>
    </row>
    <row r="225" ht="12.75" customHeight="1">
      <c r="A225" s="132"/>
      <c r="B225" s="132"/>
      <c r="C225" s="132"/>
      <c r="D225" s="132"/>
      <c r="E225" s="133"/>
      <c r="F225" s="132"/>
      <c r="G225" s="132"/>
      <c r="H225" s="132"/>
      <c r="I225" s="132"/>
      <c r="J225" s="132"/>
      <c r="K225" s="132"/>
      <c r="L225" s="132"/>
      <c r="M225" s="135"/>
      <c r="N225" s="137"/>
      <c r="O225" s="132"/>
      <c r="P225" s="139"/>
      <c r="Q225" s="132"/>
      <c r="R225" s="135"/>
      <c r="S225" s="132"/>
      <c r="T225" s="132"/>
      <c r="U225" s="132"/>
    </row>
    <row r="226" ht="12.75" customHeight="1">
      <c r="A226" s="132"/>
      <c r="B226" s="132"/>
      <c r="C226" s="132"/>
      <c r="D226" s="132"/>
      <c r="E226" s="133"/>
      <c r="F226" s="132"/>
      <c r="G226" s="132"/>
      <c r="H226" s="132"/>
      <c r="I226" s="132"/>
      <c r="J226" s="132"/>
      <c r="K226" s="132"/>
      <c r="L226" s="132"/>
      <c r="M226" s="135"/>
      <c r="N226" s="137"/>
      <c r="O226" s="132"/>
      <c r="P226" s="139"/>
      <c r="Q226" s="132"/>
      <c r="R226" s="135"/>
      <c r="S226" s="132"/>
      <c r="T226" s="132"/>
      <c r="U226" s="132"/>
    </row>
    <row r="227" ht="12.75" customHeight="1">
      <c r="A227" s="132"/>
      <c r="B227" s="132"/>
      <c r="C227" s="132"/>
      <c r="D227" s="132"/>
      <c r="E227" s="133"/>
      <c r="F227" s="132"/>
      <c r="G227" s="132"/>
      <c r="H227" s="132"/>
      <c r="I227" s="132"/>
      <c r="J227" s="132"/>
      <c r="K227" s="132"/>
      <c r="L227" s="132"/>
      <c r="M227" s="135"/>
      <c r="N227" s="137"/>
      <c r="O227" s="132"/>
      <c r="P227" s="139"/>
      <c r="Q227" s="132"/>
      <c r="R227" s="135"/>
      <c r="S227" s="132"/>
      <c r="T227" s="132"/>
      <c r="U227" s="132"/>
    </row>
    <row r="228" ht="12.75" customHeight="1">
      <c r="A228" s="132"/>
      <c r="B228" s="132"/>
      <c r="C228" s="132"/>
      <c r="D228" s="132"/>
      <c r="E228" s="133"/>
      <c r="F228" s="132"/>
      <c r="G228" s="132"/>
      <c r="H228" s="132"/>
      <c r="I228" s="132"/>
      <c r="J228" s="132"/>
      <c r="K228" s="132"/>
      <c r="L228" s="132"/>
      <c r="M228" s="135"/>
      <c r="N228" s="137"/>
      <c r="O228" s="132"/>
      <c r="P228" s="139"/>
      <c r="Q228" s="132"/>
      <c r="R228" s="135"/>
      <c r="S228" s="132"/>
      <c r="T228" s="132"/>
      <c r="U228" s="132"/>
    </row>
    <row r="229" ht="12.75" customHeight="1">
      <c r="A229" s="132"/>
      <c r="B229" s="132"/>
      <c r="C229" s="132"/>
      <c r="D229" s="132"/>
      <c r="E229" s="133"/>
      <c r="F229" s="132"/>
      <c r="G229" s="132"/>
      <c r="H229" s="132"/>
      <c r="I229" s="132"/>
      <c r="J229" s="132"/>
      <c r="K229" s="132"/>
      <c r="L229" s="132"/>
      <c r="M229" s="135"/>
      <c r="N229" s="137"/>
      <c r="O229" s="132"/>
      <c r="P229" s="139"/>
      <c r="Q229" s="132"/>
      <c r="R229" s="135"/>
      <c r="S229" s="132"/>
      <c r="T229" s="132"/>
      <c r="U229" s="132"/>
    </row>
    <row r="230" ht="12.75" customHeight="1">
      <c r="A230" s="132"/>
      <c r="B230" s="132"/>
      <c r="C230" s="132"/>
      <c r="D230" s="132"/>
      <c r="E230" s="133"/>
      <c r="F230" s="132"/>
      <c r="G230" s="132"/>
      <c r="H230" s="132"/>
      <c r="I230" s="132"/>
      <c r="J230" s="132"/>
      <c r="K230" s="132"/>
      <c r="L230" s="132"/>
      <c r="M230" s="135"/>
      <c r="N230" s="137"/>
      <c r="O230" s="132"/>
      <c r="P230" s="139"/>
      <c r="Q230" s="132"/>
      <c r="R230" s="135"/>
      <c r="S230" s="132"/>
      <c r="T230" s="132"/>
      <c r="U230" s="132"/>
    </row>
    <row r="231" ht="12.75" customHeight="1">
      <c r="A231" s="132"/>
      <c r="B231" s="132"/>
      <c r="C231" s="132"/>
      <c r="D231" s="132"/>
      <c r="E231" s="133"/>
      <c r="F231" s="132"/>
      <c r="G231" s="132"/>
      <c r="H231" s="132"/>
      <c r="I231" s="132"/>
      <c r="J231" s="132"/>
      <c r="K231" s="132"/>
      <c r="L231" s="132"/>
      <c r="M231" s="135"/>
      <c r="N231" s="137"/>
      <c r="O231" s="132"/>
      <c r="P231" s="139"/>
      <c r="Q231" s="132"/>
      <c r="R231" s="135"/>
      <c r="S231" s="132"/>
      <c r="T231" s="132"/>
      <c r="U231" s="132"/>
    </row>
    <row r="232" ht="12.75" customHeight="1">
      <c r="A232" s="132"/>
      <c r="B232" s="132"/>
      <c r="C232" s="132"/>
      <c r="D232" s="132"/>
      <c r="E232" s="133"/>
      <c r="F232" s="132"/>
      <c r="G232" s="132"/>
      <c r="H232" s="132"/>
      <c r="I232" s="132"/>
      <c r="J232" s="132"/>
      <c r="K232" s="132"/>
      <c r="L232" s="132"/>
      <c r="M232" s="135"/>
      <c r="N232" s="137"/>
      <c r="O232" s="132"/>
      <c r="P232" s="139"/>
      <c r="Q232" s="132"/>
      <c r="R232" s="135"/>
      <c r="S232" s="132"/>
      <c r="T232" s="132"/>
      <c r="U232" s="132"/>
    </row>
    <row r="233" ht="12.75" customHeight="1">
      <c r="A233" s="132"/>
      <c r="B233" s="132"/>
      <c r="C233" s="132"/>
      <c r="D233" s="132"/>
      <c r="E233" s="133"/>
      <c r="F233" s="132"/>
      <c r="G233" s="132"/>
      <c r="H233" s="132"/>
      <c r="I233" s="132"/>
      <c r="J233" s="132"/>
      <c r="K233" s="132"/>
      <c r="L233" s="132"/>
      <c r="M233" s="135"/>
      <c r="N233" s="137"/>
      <c r="O233" s="132"/>
      <c r="P233" s="139"/>
      <c r="Q233" s="132"/>
      <c r="R233" s="135"/>
      <c r="S233" s="132"/>
      <c r="T233" s="132"/>
      <c r="U233" s="132"/>
    </row>
    <row r="234" ht="12.75" customHeight="1">
      <c r="A234" s="132"/>
      <c r="B234" s="132"/>
      <c r="C234" s="132"/>
      <c r="D234" s="132"/>
      <c r="E234" s="133"/>
      <c r="F234" s="132"/>
      <c r="G234" s="132"/>
      <c r="H234" s="132"/>
      <c r="I234" s="132"/>
      <c r="J234" s="132"/>
      <c r="K234" s="132"/>
      <c r="L234" s="132"/>
      <c r="M234" s="135"/>
      <c r="N234" s="137"/>
      <c r="O234" s="132"/>
      <c r="P234" s="139"/>
      <c r="Q234" s="132"/>
      <c r="R234" s="135"/>
      <c r="S234" s="132"/>
      <c r="T234" s="132"/>
      <c r="U234" s="132"/>
    </row>
    <row r="235" ht="12.75" customHeight="1">
      <c r="A235" s="132"/>
      <c r="B235" s="132"/>
      <c r="C235" s="132"/>
      <c r="D235" s="132"/>
      <c r="E235" s="133"/>
      <c r="F235" s="132"/>
      <c r="G235" s="132"/>
      <c r="H235" s="132"/>
      <c r="I235" s="132"/>
      <c r="J235" s="132"/>
      <c r="K235" s="132"/>
      <c r="L235" s="132"/>
      <c r="M235" s="135"/>
      <c r="N235" s="137"/>
      <c r="O235" s="132"/>
      <c r="P235" s="139"/>
      <c r="Q235" s="132"/>
      <c r="R235" s="135"/>
      <c r="S235" s="132"/>
      <c r="T235" s="132"/>
      <c r="U235" s="132"/>
    </row>
    <row r="236" ht="12.75" customHeight="1">
      <c r="A236" s="132"/>
      <c r="B236" s="132"/>
      <c r="C236" s="132"/>
      <c r="D236" s="132"/>
      <c r="E236" s="133"/>
      <c r="F236" s="132"/>
      <c r="G236" s="132"/>
      <c r="H236" s="132"/>
      <c r="I236" s="132"/>
      <c r="J236" s="132"/>
      <c r="K236" s="132"/>
      <c r="L236" s="132"/>
      <c r="M236" s="135"/>
      <c r="N236" s="137"/>
      <c r="O236" s="132"/>
      <c r="P236" s="139"/>
      <c r="Q236" s="132"/>
      <c r="R236" s="135"/>
      <c r="S236" s="132"/>
      <c r="T236" s="132"/>
      <c r="U236" s="132"/>
    </row>
    <row r="237" ht="12.75" customHeight="1">
      <c r="A237" s="132"/>
      <c r="B237" s="132"/>
      <c r="C237" s="132"/>
      <c r="D237" s="132"/>
      <c r="E237" s="133"/>
      <c r="F237" s="132"/>
      <c r="G237" s="132"/>
      <c r="H237" s="132"/>
      <c r="I237" s="132"/>
      <c r="J237" s="132"/>
      <c r="K237" s="132"/>
      <c r="L237" s="132"/>
      <c r="M237" s="135"/>
      <c r="N237" s="137"/>
      <c r="O237" s="132"/>
      <c r="P237" s="139"/>
      <c r="Q237" s="132"/>
      <c r="R237" s="135"/>
      <c r="S237" s="132"/>
      <c r="T237" s="132"/>
      <c r="U237" s="132"/>
    </row>
    <row r="238" ht="12.75" customHeight="1">
      <c r="A238" s="132"/>
      <c r="B238" s="132"/>
      <c r="C238" s="132"/>
      <c r="D238" s="132"/>
      <c r="E238" s="133"/>
      <c r="F238" s="132"/>
      <c r="G238" s="132"/>
      <c r="H238" s="132"/>
      <c r="I238" s="132"/>
      <c r="J238" s="132"/>
      <c r="K238" s="132"/>
      <c r="L238" s="132"/>
      <c r="M238" s="135"/>
      <c r="N238" s="137"/>
      <c r="O238" s="132"/>
      <c r="P238" s="139"/>
      <c r="Q238" s="132"/>
      <c r="R238" s="135"/>
      <c r="S238" s="132"/>
      <c r="T238" s="132"/>
      <c r="U238" s="132"/>
    </row>
    <row r="239" ht="12.75" customHeight="1">
      <c r="A239" s="132"/>
      <c r="B239" s="132"/>
      <c r="C239" s="132"/>
      <c r="D239" s="132"/>
      <c r="E239" s="133"/>
      <c r="F239" s="132"/>
      <c r="G239" s="132"/>
      <c r="H239" s="132"/>
      <c r="I239" s="132"/>
      <c r="J239" s="132"/>
      <c r="K239" s="132"/>
      <c r="L239" s="132"/>
      <c r="M239" s="135"/>
      <c r="N239" s="137"/>
      <c r="O239" s="132"/>
      <c r="P239" s="139"/>
      <c r="Q239" s="132"/>
      <c r="R239" s="135"/>
      <c r="S239" s="132"/>
      <c r="T239" s="132"/>
      <c r="U239" s="132"/>
    </row>
    <row r="240" ht="12.75" customHeight="1">
      <c r="A240" s="132"/>
      <c r="B240" s="132"/>
      <c r="C240" s="132"/>
      <c r="D240" s="132"/>
      <c r="E240" s="133"/>
      <c r="F240" s="132"/>
      <c r="G240" s="132"/>
      <c r="H240" s="132"/>
      <c r="I240" s="132"/>
      <c r="J240" s="132"/>
      <c r="K240" s="132"/>
      <c r="L240" s="132"/>
      <c r="M240" s="135"/>
      <c r="N240" s="137"/>
      <c r="O240" s="132"/>
      <c r="P240" s="139"/>
      <c r="Q240" s="132"/>
      <c r="R240" s="135"/>
      <c r="S240" s="132"/>
      <c r="T240" s="132"/>
      <c r="U240" s="132"/>
    </row>
    <row r="241" ht="12.75" customHeight="1">
      <c r="A241" s="132"/>
      <c r="B241" s="132"/>
      <c r="C241" s="132"/>
      <c r="D241" s="132"/>
      <c r="E241" s="133"/>
      <c r="F241" s="132"/>
      <c r="G241" s="132"/>
      <c r="H241" s="132"/>
      <c r="I241" s="132"/>
      <c r="J241" s="132"/>
      <c r="K241" s="132"/>
      <c r="L241" s="132"/>
      <c r="M241" s="135"/>
      <c r="N241" s="137"/>
      <c r="O241" s="132"/>
      <c r="P241" s="139"/>
      <c r="Q241" s="132"/>
      <c r="R241" s="135"/>
      <c r="S241" s="132"/>
      <c r="T241" s="132"/>
      <c r="U241" s="132"/>
    </row>
    <row r="242" ht="12.75" customHeight="1">
      <c r="A242" s="132"/>
      <c r="B242" s="132"/>
      <c r="C242" s="132"/>
      <c r="D242" s="132"/>
      <c r="E242" s="133"/>
      <c r="F242" s="132"/>
      <c r="G242" s="132"/>
      <c r="H242" s="132"/>
      <c r="I242" s="132"/>
      <c r="J242" s="132"/>
      <c r="K242" s="132"/>
      <c r="L242" s="132"/>
      <c r="M242" s="135"/>
      <c r="N242" s="137"/>
      <c r="O242" s="132"/>
      <c r="P242" s="139"/>
      <c r="Q242" s="132"/>
      <c r="R242" s="135"/>
      <c r="S242" s="132"/>
      <c r="T242" s="132"/>
      <c r="U242" s="132"/>
    </row>
    <row r="243" ht="12.75" customHeight="1">
      <c r="A243" s="132"/>
      <c r="B243" s="132"/>
      <c r="C243" s="132"/>
      <c r="D243" s="132"/>
      <c r="E243" s="133"/>
      <c r="F243" s="132"/>
      <c r="G243" s="132"/>
      <c r="H243" s="132"/>
      <c r="I243" s="132"/>
      <c r="J243" s="132"/>
      <c r="K243" s="132"/>
      <c r="L243" s="132"/>
      <c r="M243" s="135"/>
      <c r="N243" s="137"/>
      <c r="O243" s="132"/>
      <c r="P243" s="139"/>
      <c r="Q243" s="132"/>
      <c r="R243" s="135"/>
      <c r="S243" s="132"/>
      <c r="T243" s="132"/>
      <c r="U243" s="132"/>
    </row>
    <row r="244" ht="12.75" customHeight="1">
      <c r="A244" s="132"/>
      <c r="B244" s="132"/>
      <c r="C244" s="132"/>
      <c r="D244" s="132"/>
      <c r="E244" s="133"/>
      <c r="F244" s="132"/>
      <c r="G244" s="132"/>
      <c r="H244" s="132"/>
      <c r="I244" s="132"/>
      <c r="J244" s="132"/>
      <c r="K244" s="132"/>
      <c r="L244" s="132"/>
      <c r="M244" s="135"/>
      <c r="N244" s="137"/>
      <c r="O244" s="132"/>
      <c r="P244" s="139"/>
      <c r="Q244" s="132"/>
      <c r="R244" s="135"/>
      <c r="S244" s="132"/>
      <c r="T244" s="132"/>
      <c r="U244" s="132"/>
    </row>
    <row r="245" ht="12.75" customHeight="1">
      <c r="A245" s="132"/>
      <c r="B245" s="132"/>
      <c r="C245" s="132"/>
      <c r="D245" s="132"/>
      <c r="E245" s="133"/>
      <c r="F245" s="132"/>
      <c r="G245" s="132"/>
      <c r="H245" s="132"/>
      <c r="I245" s="132"/>
      <c r="J245" s="132"/>
      <c r="K245" s="132"/>
      <c r="L245" s="132"/>
      <c r="M245" s="135"/>
      <c r="N245" s="137"/>
      <c r="O245" s="132"/>
      <c r="P245" s="139"/>
      <c r="Q245" s="132"/>
      <c r="R245" s="135"/>
      <c r="S245" s="132"/>
      <c r="T245" s="132"/>
      <c r="U245" s="132"/>
    </row>
    <row r="246" ht="12.75" customHeight="1">
      <c r="A246" s="132"/>
      <c r="B246" s="132"/>
      <c r="C246" s="132"/>
      <c r="D246" s="132"/>
      <c r="E246" s="133"/>
      <c r="F246" s="132"/>
      <c r="G246" s="132"/>
      <c r="H246" s="132"/>
      <c r="I246" s="132"/>
      <c r="J246" s="132"/>
      <c r="K246" s="132"/>
      <c r="L246" s="132"/>
      <c r="M246" s="135"/>
      <c r="N246" s="137"/>
      <c r="O246" s="132"/>
      <c r="P246" s="139"/>
      <c r="Q246" s="132"/>
      <c r="R246" s="135"/>
      <c r="S246" s="132"/>
      <c r="T246" s="132"/>
      <c r="U246" s="132"/>
    </row>
    <row r="247" ht="12.75" customHeight="1">
      <c r="A247" s="132"/>
      <c r="B247" s="132"/>
      <c r="C247" s="132"/>
      <c r="D247" s="132"/>
      <c r="E247" s="133"/>
      <c r="F247" s="132"/>
      <c r="G247" s="132"/>
      <c r="H247" s="132"/>
      <c r="I247" s="132"/>
      <c r="J247" s="132"/>
      <c r="K247" s="132"/>
      <c r="L247" s="132"/>
      <c r="M247" s="135"/>
      <c r="N247" s="137"/>
      <c r="O247" s="132"/>
      <c r="P247" s="139"/>
      <c r="Q247" s="132"/>
      <c r="R247" s="135"/>
      <c r="S247" s="132"/>
      <c r="T247" s="132"/>
      <c r="U247" s="132"/>
    </row>
    <row r="248" ht="12.75" customHeight="1">
      <c r="A248" s="132"/>
      <c r="B248" s="132"/>
      <c r="C248" s="132"/>
      <c r="D248" s="132"/>
      <c r="E248" s="133"/>
      <c r="F248" s="132"/>
      <c r="G248" s="132"/>
      <c r="H248" s="132"/>
      <c r="I248" s="132"/>
      <c r="J248" s="132"/>
      <c r="K248" s="132"/>
      <c r="L248" s="132"/>
      <c r="M248" s="135"/>
      <c r="N248" s="137"/>
      <c r="O248" s="132"/>
      <c r="P248" s="139"/>
      <c r="Q248" s="132"/>
      <c r="R248" s="135"/>
      <c r="S248" s="132"/>
      <c r="T248" s="132"/>
      <c r="U248" s="132"/>
    </row>
    <row r="249" ht="12.75" customHeight="1">
      <c r="A249" s="132"/>
      <c r="B249" s="132"/>
      <c r="C249" s="132"/>
      <c r="D249" s="132"/>
      <c r="E249" s="133"/>
      <c r="F249" s="132"/>
      <c r="G249" s="132"/>
      <c r="H249" s="132"/>
      <c r="I249" s="132"/>
      <c r="J249" s="132"/>
      <c r="K249" s="132"/>
      <c r="L249" s="132"/>
      <c r="M249" s="135"/>
      <c r="N249" s="137"/>
      <c r="O249" s="132"/>
      <c r="P249" s="139"/>
      <c r="Q249" s="132"/>
      <c r="R249" s="135"/>
      <c r="S249" s="132"/>
      <c r="T249" s="132"/>
      <c r="U249" s="132"/>
    </row>
    <row r="250" ht="12.75" customHeight="1">
      <c r="A250" s="132"/>
      <c r="B250" s="132"/>
      <c r="C250" s="132"/>
      <c r="D250" s="132"/>
      <c r="E250" s="133"/>
      <c r="F250" s="132"/>
      <c r="G250" s="132"/>
      <c r="H250" s="132"/>
      <c r="I250" s="132"/>
      <c r="J250" s="132"/>
      <c r="K250" s="132"/>
      <c r="L250" s="132"/>
      <c r="M250" s="135"/>
      <c r="N250" s="137"/>
      <c r="O250" s="132"/>
      <c r="P250" s="139"/>
      <c r="Q250" s="132"/>
      <c r="R250" s="135"/>
      <c r="S250" s="132"/>
      <c r="T250" s="132"/>
      <c r="U250" s="132"/>
    </row>
    <row r="251" ht="12.75" customHeight="1">
      <c r="A251" s="132"/>
      <c r="B251" s="132"/>
      <c r="C251" s="132"/>
      <c r="D251" s="132"/>
      <c r="E251" s="133"/>
      <c r="F251" s="132"/>
      <c r="G251" s="132"/>
      <c r="H251" s="132"/>
      <c r="I251" s="132"/>
      <c r="J251" s="132"/>
      <c r="K251" s="132"/>
      <c r="L251" s="132"/>
      <c r="M251" s="135"/>
      <c r="N251" s="137"/>
      <c r="O251" s="132"/>
      <c r="P251" s="139"/>
      <c r="Q251" s="132"/>
      <c r="R251" s="135"/>
      <c r="S251" s="132"/>
      <c r="T251" s="132"/>
      <c r="U251" s="132"/>
    </row>
    <row r="252" ht="12.75" customHeight="1">
      <c r="A252" s="132"/>
      <c r="B252" s="132"/>
      <c r="C252" s="132"/>
      <c r="D252" s="132"/>
      <c r="E252" s="133"/>
      <c r="F252" s="132"/>
      <c r="G252" s="132"/>
      <c r="H252" s="132"/>
      <c r="I252" s="132"/>
      <c r="J252" s="132"/>
      <c r="K252" s="132"/>
      <c r="L252" s="132"/>
      <c r="M252" s="135"/>
      <c r="N252" s="137"/>
      <c r="O252" s="132"/>
      <c r="P252" s="139"/>
      <c r="Q252" s="132"/>
      <c r="R252" s="135"/>
      <c r="S252" s="132"/>
      <c r="T252" s="132"/>
      <c r="U252" s="132"/>
    </row>
    <row r="253" ht="12.75" customHeight="1">
      <c r="A253" s="132"/>
      <c r="B253" s="132"/>
      <c r="C253" s="132"/>
      <c r="D253" s="132"/>
      <c r="E253" s="133"/>
      <c r="F253" s="132"/>
      <c r="G253" s="132"/>
      <c r="H253" s="132"/>
      <c r="I253" s="132"/>
      <c r="J253" s="132"/>
      <c r="K253" s="132"/>
      <c r="L253" s="132"/>
      <c r="M253" s="135"/>
      <c r="N253" s="137"/>
      <c r="O253" s="132"/>
      <c r="P253" s="139"/>
      <c r="Q253" s="132"/>
      <c r="R253" s="135"/>
      <c r="S253" s="132"/>
      <c r="T253" s="132"/>
      <c r="U253" s="132"/>
    </row>
    <row r="254" ht="12.75" customHeight="1">
      <c r="A254" s="132"/>
      <c r="B254" s="132"/>
      <c r="C254" s="132"/>
      <c r="D254" s="132"/>
      <c r="E254" s="133"/>
      <c r="F254" s="132"/>
      <c r="G254" s="132"/>
      <c r="H254" s="132"/>
      <c r="I254" s="132"/>
      <c r="J254" s="132"/>
      <c r="K254" s="132"/>
      <c r="L254" s="132"/>
      <c r="M254" s="135"/>
      <c r="N254" s="137"/>
      <c r="O254" s="132"/>
      <c r="P254" s="139"/>
      <c r="Q254" s="132"/>
      <c r="R254" s="135"/>
      <c r="S254" s="132"/>
      <c r="T254" s="132"/>
      <c r="U254" s="132"/>
    </row>
    <row r="255" ht="12.75" customHeight="1">
      <c r="A255" s="132"/>
      <c r="B255" s="132"/>
      <c r="C255" s="132"/>
      <c r="D255" s="132"/>
      <c r="E255" s="133"/>
      <c r="F255" s="132"/>
      <c r="G255" s="132"/>
      <c r="H255" s="132"/>
      <c r="I255" s="132"/>
      <c r="J255" s="132"/>
      <c r="K255" s="132"/>
      <c r="L255" s="132"/>
      <c r="M255" s="135"/>
      <c r="N255" s="137"/>
      <c r="O255" s="132"/>
      <c r="P255" s="139"/>
      <c r="Q255" s="132"/>
      <c r="R255" s="135"/>
      <c r="S255" s="132"/>
      <c r="T255" s="132"/>
      <c r="U255" s="132"/>
    </row>
    <row r="256" ht="12.75" customHeight="1">
      <c r="A256" s="132"/>
      <c r="B256" s="132"/>
      <c r="C256" s="132"/>
      <c r="D256" s="132"/>
      <c r="E256" s="133"/>
      <c r="F256" s="132"/>
      <c r="G256" s="132"/>
      <c r="H256" s="132"/>
      <c r="I256" s="132"/>
      <c r="J256" s="132"/>
      <c r="K256" s="132"/>
      <c r="L256" s="132"/>
      <c r="M256" s="135"/>
      <c r="N256" s="137"/>
      <c r="O256" s="132"/>
      <c r="P256" s="139"/>
      <c r="Q256" s="132"/>
      <c r="R256" s="135"/>
      <c r="S256" s="132"/>
      <c r="T256" s="132"/>
      <c r="U256" s="132"/>
    </row>
    <row r="257" ht="12.75" customHeight="1">
      <c r="A257" s="132"/>
      <c r="B257" s="132"/>
      <c r="C257" s="132"/>
      <c r="D257" s="132"/>
      <c r="E257" s="133"/>
      <c r="F257" s="132"/>
      <c r="G257" s="132"/>
      <c r="H257" s="132"/>
      <c r="I257" s="132"/>
      <c r="J257" s="132"/>
      <c r="K257" s="132"/>
      <c r="L257" s="132"/>
      <c r="M257" s="135"/>
      <c r="N257" s="137"/>
      <c r="O257" s="132"/>
      <c r="P257" s="139"/>
      <c r="Q257" s="132"/>
      <c r="R257" s="135"/>
      <c r="S257" s="132"/>
      <c r="T257" s="132"/>
      <c r="U257" s="132"/>
    </row>
    <row r="258" ht="12.75" customHeight="1">
      <c r="A258" s="132"/>
      <c r="B258" s="132"/>
      <c r="C258" s="132"/>
      <c r="D258" s="132"/>
      <c r="E258" s="133"/>
      <c r="F258" s="132"/>
      <c r="G258" s="132"/>
      <c r="H258" s="132"/>
      <c r="I258" s="132"/>
      <c r="J258" s="132"/>
      <c r="K258" s="132"/>
      <c r="L258" s="132"/>
      <c r="M258" s="135"/>
      <c r="N258" s="137"/>
      <c r="O258" s="132"/>
      <c r="P258" s="139"/>
      <c r="Q258" s="132"/>
      <c r="R258" s="135"/>
      <c r="S258" s="132"/>
      <c r="T258" s="132"/>
      <c r="U258" s="132"/>
    </row>
    <row r="259" ht="12.75" customHeight="1">
      <c r="A259" s="132"/>
      <c r="B259" s="132"/>
      <c r="C259" s="132"/>
      <c r="D259" s="132"/>
      <c r="E259" s="133"/>
      <c r="F259" s="132"/>
      <c r="G259" s="132"/>
      <c r="H259" s="132"/>
      <c r="I259" s="132"/>
      <c r="J259" s="132"/>
      <c r="K259" s="132"/>
      <c r="L259" s="132"/>
      <c r="M259" s="135"/>
      <c r="N259" s="137"/>
      <c r="O259" s="132"/>
      <c r="P259" s="139"/>
      <c r="Q259" s="132"/>
      <c r="R259" s="135"/>
      <c r="S259" s="132"/>
      <c r="T259" s="132"/>
      <c r="U259" s="132"/>
    </row>
    <row r="260" ht="12.75" customHeight="1">
      <c r="A260" s="132"/>
      <c r="B260" s="132"/>
      <c r="C260" s="132"/>
      <c r="D260" s="132"/>
      <c r="E260" s="133"/>
      <c r="F260" s="132"/>
      <c r="G260" s="132"/>
      <c r="H260" s="132"/>
      <c r="I260" s="132"/>
      <c r="J260" s="132"/>
      <c r="K260" s="132"/>
      <c r="L260" s="132"/>
      <c r="M260" s="135"/>
      <c r="N260" s="137"/>
      <c r="O260" s="132"/>
      <c r="P260" s="139"/>
      <c r="Q260" s="132"/>
      <c r="R260" s="135"/>
      <c r="S260" s="132"/>
      <c r="T260" s="132"/>
      <c r="U260" s="132"/>
    </row>
    <row r="261" ht="12.75" customHeight="1">
      <c r="A261" s="132"/>
      <c r="B261" s="132"/>
      <c r="C261" s="132"/>
      <c r="D261" s="132"/>
      <c r="E261" s="133"/>
      <c r="F261" s="132"/>
      <c r="G261" s="132"/>
      <c r="H261" s="132"/>
      <c r="I261" s="132"/>
      <c r="J261" s="132"/>
      <c r="K261" s="132"/>
      <c r="L261" s="132"/>
      <c r="M261" s="135"/>
      <c r="N261" s="137"/>
      <c r="O261" s="132"/>
      <c r="P261" s="139"/>
      <c r="Q261" s="132"/>
      <c r="R261" s="135"/>
      <c r="S261" s="132"/>
      <c r="T261" s="132"/>
      <c r="U261" s="132"/>
    </row>
    <row r="262" ht="12.75" customHeight="1">
      <c r="A262" s="132"/>
      <c r="B262" s="132"/>
      <c r="C262" s="132"/>
      <c r="D262" s="132"/>
      <c r="E262" s="133"/>
      <c r="F262" s="132"/>
      <c r="G262" s="132"/>
      <c r="H262" s="132"/>
      <c r="I262" s="132"/>
      <c r="J262" s="132"/>
      <c r="K262" s="132"/>
      <c r="L262" s="132"/>
      <c r="M262" s="135"/>
      <c r="N262" s="137"/>
      <c r="O262" s="132"/>
      <c r="P262" s="139"/>
      <c r="Q262" s="132"/>
      <c r="R262" s="135"/>
      <c r="S262" s="132"/>
      <c r="T262" s="132"/>
      <c r="U262" s="132"/>
    </row>
    <row r="263" ht="12.75" customHeight="1">
      <c r="A263" s="132"/>
      <c r="B263" s="132"/>
      <c r="C263" s="132"/>
      <c r="D263" s="132"/>
      <c r="E263" s="133"/>
      <c r="F263" s="132"/>
      <c r="G263" s="132"/>
      <c r="H263" s="132"/>
      <c r="I263" s="132"/>
      <c r="J263" s="132"/>
      <c r="K263" s="132"/>
      <c r="L263" s="132"/>
      <c r="M263" s="135"/>
      <c r="N263" s="137"/>
      <c r="O263" s="132"/>
      <c r="P263" s="139"/>
      <c r="Q263" s="132"/>
      <c r="R263" s="135"/>
      <c r="S263" s="132"/>
      <c r="T263" s="132"/>
      <c r="U263" s="132"/>
    </row>
    <row r="264" ht="12.75" customHeight="1">
      <c r="A264" s="132"/>
      <c r="B264" s="132"/>
      <c r="C264" s="132"/>
      <c r="D264" s="132"/>
      <c r="E264" s="133"/>
      <c r="F264" s="132"/>
      <c r="G264" s="132"/>
      <c r="H264" s="132"/>
      <c r="I264" s="132"/>
      <c r="J264" s="132"/>
      <c r="K264" s="132"/>
      <c r="L264" s="132"/>
      <c r="M264" s="135"/>
      <c r="N264" s="137"/>
      <c r="O264" s="132"/>
      <c r="P264" s="139"/>
      <c r="Q264" s="132"/>
      <c r="R264" s="135"/>
      <c r="S264" s="132"/>
      <c r="T264" s="132"/>
      <c r="U264" s="132"/>
    </row>
    <row r="265" ht="12.75" customHeight="1">
      <c r="A265" s="132"/>
      <c r="B265" s="132"/>
      <c r="C265" s="132"/>
      <c r="D265" s="132"/>
      <c r="E265" s="133"/>
      <c r="F265" s="132"/>
      <c r="G265" s="132"/>
      <c r="H265" s="132"/>
      <c r="I265" s="132"/>
      <c r="J265" s="132"/>
      <c r="K265" s="132"/>
      <c r="L265" s="132"/>
      <c r="M265" s="135"/>
      <c r="N265" s="137"/>
      <c r="O265" s="132"/>
      <c r="P265" s="139"/>
      <c r="Q265" s="132"/>
      <c r="R265" s="135"/>
      <c r="S265" s="132"/>
      <c r="T265" s="132"/>
      <c r="U265" s="132"/>
    </row>
    <row r="266" ht="12.75" customHeight="1">
      <c r="A266" s="132"/>
      <c r="B266" s="132"/>
      <c r="C266" s="132"/>
      <c r="D266" s="132"/>
      <c r="E266" s="133"/>
      <c r="F266" s="132"/>
      <c r="G266" s="132"/>
      <c r="H266" s="132"/>
      <c r="I266" s="132"/>
      <c r="J266" s="132"/>
      <c r="K266" s="132"/>
      <c r="L266" s="132"/>
      <c r="M266" s="135"/>
      <c r="N266" s="137"/>
      <c r="O266" s="132"/>
      <c r="P266" s="139"/>
      <c r="Q266" s="132"/>
      <c r="R266" s="135"/>
      <c r="S266" s="132"/>
      <c r="T266" s="132"/>
      <c r="U266" s="132"/>
    </row>
    <row r="267" ht="12.75" customHeight="1">
      <c r="A267" s="132"/>
      <c r="B267" s="132"/>
      <c r="C267" s="132"/>
      <c r="D267" s="132"/>
      <c r="E267" s="133"/>
      <c r="F267" s="132"/>
      <c r="G267" s="132"/>
      <c r="H267" s="132"/>
      <c r="I267" s="132"/>
      <c r="J267" s="132"/>
      <c r="K267" s="132"/>
      <c r="L267" s="132"/>
      <c r="M267" s="135"/>
      <c r="N267" s="137"/>
      <c r="O267" s="132"/>
      <c r="P267" s="139"/>
      <c r="Q267" s="132"/>
      <c r="R267" s="135"/>
      <c r="S267" s="132"/>
      <c r="T267" s="132"/>
      <c r="U267" s="132"/>
    </row>
    <row r="268" ht="12.75" customHeight="1">
      <c r="A268" s="132"/>
      <c r="B268" s="132"/>
      <c r="C268" s="132"/>
      <c r="D268" s="132"/>
      <c r="E268" s="133"/>
      <c r="F268" s="132"/>
      <c r="G268" s="132"/>
      <c r="H268" s="132"/>
      <c r="I268" s="132"/>
      <c r="J268" s="132"/>
      <c r="K268" s="132"/>
      <c r="L268" s="132"/>
      <c r="M268" s="135"/>
      <c r="N268" s="137"/>
      <c r="O268" s="132"/>
      <c r="P268" s="139"/>
      <c r="Q268" s="132"/>
      <c r="R268" s="135"/>
      <c r="S268" s="132"/>
      <c r="T268" s="132"/>
      <c r="U268" s="132"/>
    </row>
    <row r="269" ht="12.75" customHeight="1">
      <c r="A269" s="132"/>
      <c r="B269" s="132"/>
      <c r="C269" s="132"/>
      <c r="D269" s="132"/>
      <c r="E269" s="133"/>
      <c r="F269" s="132"/>
      <c r="G269" s="132"/>
      <c r="H269" s="132"/>
      <c r="I269" s="132"/>
      <c r="J269" s="132"/>
      <c r="K269" s="132"/>
      <c r="L269" s="132"/>
      <c r="M269" s="135"/>
      <c r="N269" s="137"/>
      <c r="O269" s="132"/>
      <c r="P269" s="139"/>
      <c r="Q269" s="132"/>
      <c r="R269" s="135"/>
      <c r="S269" s="132"/>
      <c r="T269" s="132"/>
      <c r="U269" s="132"/>
    </row>
    <row r="270" ht="12.75" customHeight="1">
      <c r="A270" s="132"/>
      <c r="B270" s="132"/>
      <c r="C270" s="132"/>
      <c r="D270" s="132"/>
      <c r="E270" s="133"/>
      <c r="F270" s="132"/>
      <c r="G270" s="132"/>
      <c r="H270" s="132"/>
      <c r="I270" s="132"/>
      <c r="J270" s="132"/>
      <c r="K270" s="132"/>
      <c r="L270" s="132"/>
      <c r="M270" s="135"/>
      <c r="N270" s="137"/>
      <c r="O270" s="132"/>
      <c r="P270" s="139"/>
      <c r="Q270" s="132"/>
      <c r="R270" s="135"/>
      <c r="S270" s="132"/>
      <c r="T270" s="132"/>
      <c r="U270" s="132"/>
    </row>
    <row r="271" ht="12.75" customHeight="1">
      <c r="A271" s="132"/>
      <c r="B271" s="132"/>
      <c r="C271" s="132"/>
      <c r="D271" s="132"/>
      <c r="E271" s="133"/>
      <c r="F271" s="132"/>
      <c r="G271" s="132"/>
      <c r="H271" s="132"/>
      <c r="I271" s="132"/>
      <c r="J271" s="132"/>
      <c r="K271" s="132"/>
      <c r="L271" s="132"/>
      <c r="M271" s="135"/>
      <c r="N271" s="137"/>
      <c r="O271" s="132"/>
      <c r="P271" s="139"/>
      <c r="Q271" s="132"/>
      <c r="R271" s="135"/>
      <c r="S271" s="132"/>
      <c r="T271" s="132"/>
      <c r="U271" s="132"/>
    </row>
    <row r="272" ht="12.75" customHeight="1">
      <c r="A272" s="132"/>
      <c r="B272" s="132"/>
      <c r="C272" s="132"/>
      <c r="D272" s="132"/>
      <c r="E272" s="133"/>
      <c r="F272" s="132"/>
      <c r="G272" s="132"/>
      <c r="H272" s="132"/>
      <c r="I272" s="132"/>
      <c r="J272" s="132"/>
      <c r="K272" s="132"/>
      <c r="L272" s="132"/>
      <c r="M272" s="135"/>
      <c r="N272" s="137"/>
      <c r="O272" s="132"/>
      <c r="P272" s="139"/>
      <c r="Q272" s="132"/>
      <c r="R272" s="135"/>
      <c r="S272" s="132"/>
      <c r="T272" s="132"/>
      <c r="U272" s="132"/>
    </row>
    <row r="273" ht="12.75" customHeight="1">
      <c r="A273" s="132"/>
      <c r="B273" s="132"/>
      <c r="C273" s="132"/>
      <c r="D273" s="132"/>
      <c r="E273" s="133"/>
      <c r="F273" s="132"/>
      <c r="G273" s="132"/>
      <c r="H273" s="132"/>
      <c r="I273" s="132"/>
      <c r="J273" s="132"/>
      <c r="K273" s="132"/>
      <c r="L273" s="132"/>
      <c r="M273" s="135"/>
      <c r="N273" s="137"/>
      <c r="O273" s="132"/>
      <c r="P273" s="139"/>
      <c r="Q273" s="132"/>
      <c r="R273" s="135"/>
      <c r="S273" s="132"/>
      <c r="T273" s="132"/>
      <c r="U273" s="132"/>
    </row>
    <row r="274" ht="12.75" customHeight="1">
      <c r="A274" s="132"/>
      <c r="B274" s="132"/>
      <c r="C274" s="132"/>
      <c r="D274" s="132"/>
      <c r="E274" s="133"/>
      <c r="F274" s="132"/>
      <c r="G274" s="132"/>
      <c r="H274" s="132"/>
      <c r="I274" s="132"/>
      <c r="J274" s="132"/>
      <c r="K274" s="132"/>
      <c r="L274" s="132"/>
      <c r="M274" s="135"/>
      <c r="N274" s="137"/>
      <c r="O274" s="132"/>
      <c r="P274" s="139"/>
      <c r="Q274" s="132"/>
      <c r="R274" s="135"/>
      <c r="S274" s="132"/>
      <c r="T274" s="132"/>
      <c r="U274" s="132"/>
    </row>
    <row r="275" ht="12.75" customHeight="1">
      <c r="A275" s="132"/>
      <c r="B275" s="132"/>
      <c r="C275" s="132"/>
      <c r="D275" s="132"/>
      <c r="E275" s="133"/>
      <c r="F275" s="132"/>
      <c r="G275" s="132"/>
      <c r="H275" s="132"/>
      <c r="I275" s="132"/>
      <c r="J275" s="132"/>
      <c r="K275" s="132"/>
      <c r="L275" s="132"/>
      <c r="M275" s="135"/>
      <c r="N275" s="137"/>
      <c r="O275" s="132"/>
      <c r="P275" s="139"/>
      <c r="Q275" s="132"/>
      <c r="R275" s="135"/>
      <c r="S275" s="132"/>
      <c r="T275" s="132"/>
      <c r="U275" s="132"/>
    </row>
    <row r="276" ht="12.75" customHeight="1">
      <c r="A276" s="132"/>
      <c r="B276" s="132"/>
      <c r="C276" s="132"/>
      <c r="D276" s="132"/>
      <c r="E276" s="133"/>
      <c r="F276" s="132"/>
      <c r="G276" s="132"/>
      <c r="H276" s="132"/>
      <c r="I276" s="132"/>
      <c r="J276" s="132"/>
      <c r="K276" s="132"/>
      <c r="L276" s="132"/>
      <c r="M276" s="135"/>
      <c r="N276" s="137"/>
      <c r="O276" s="132"/>
      <c r="P276" s="139"/>
      <c r="Q276" s="132"/>
      <c r="R276" s="135"/>
      <c r="S276" s="132"/>
      <c r="T276" s="132"/>
      <c r="U276" s="132"/>
    </row>
    <row r="277" ht="12.75" customHeight="1">
      <c r="A277" s="132"/>
      <c r="B277" s="132"/>
      <c r="C277" s="132"/>
      <c r="D277" s="132"/>
      <c r="E277" s="133"/>
      <c r="F277" s="132"/>
      <c r="G277" s="132"/>
      <c r="H277" s="132"/>
      <c r="I277" s="132"/>
      <c r="J277" s="132"/>
      <c r="K277" s="132"/>
      <c r="L277" s="132"/>
      <c r="M277" s="135"/>
      <c r="N277" s="137"/>
      <c r="O277" s="132"/>
      <c r="P277" s="139"/>
      <c r="Q277" s="132"/>
      <c r="R277" s="135"/>
      <c r="S277" s="132"/>
      <c r="T277" s="132"/>
      <c r="U277" s="132"/>
    </row>
    <row r="278" ht="12.75" customHeight="1">
      <c r="A278" s="132"/>
      <c r="B278" s="132"/>
      <c r="C278" s="132"/>
      <c r="D278" s="132"/>
      <c r="E278" s="133"/>
      <c r="F278" s="132"/>
      <c r="G278" s="132"/>
      <c r="H278" s="132"/>
      <c r="I278" s="132"/>
      <c r="J278" s="132"/>
      <c r="K278" s="132"/>
      <c r="L278" s="132"/>
      <c r="M278" s="135"/>
      <c r="N278" s="137"/>
      <c r="O278" s="132"/>
      <c r="P278" s="139"/>
      <c r="Q278" s="132"/>
      <c r="R278" s="135"/>
      <c r="S278" s="132"/>
      <c r="T278" s="132"/>
      <c r="U278" s="132"/>
    </row>
    <row r="279" ht="12.75" customHeight="1">
      <c r="A279" s="132"/>
      <c r="B279" s="132"/>
      <c r="C279" s="132"/>
      <c r="D279" s="132"/>
      <c r="E279" s="133"/>
      <c r="F279" s="132"/>
      <c r="G279" s="132"/>
      <c r="H279" s="132"/>
      <c r="I279" s="132"/>
      <c r="J279" s="132"/>
      <c r="K279" s="132"/>
      <c r="L279" s="132"/>
      <c r="M279" s="135"/>
      <c r="N279" s="137"/>
      <c r="O279" s="132"/>
      <c r="P279" s="139"/>
      <c r="Q279" s="132"/>
      <c r="R279" s="135"/>
      <c r="S279" s="132"/>
      <c r="T279" s="132"/>
      <c r="U279" s="132"/>
    </row>
    <row r="280" ht="12.75" customHeight="1">
      <c r="A280" s="132"/>
      <c r="B280" s="132"/>
      <c r="C280" s="132"/>
      <c r="D280" s="132"/>
      <c r="E280" s="133"/>
      <c r="F280" s="132"/>
      <c r="G280" s="132"/>
      <c r="H280" s="132"/>
      <c r="I280" s="132"/>
      <c r="J280" s="132"/>
      <c r="K280" s="132"/>
      <c r="L280" s="132"/>
      <c r="M280" s="135"/>
      <c r="N280" s="137"/>
      <c r="O280" s="132"/>
      <c r="P280" s="139"/>
      <c r="Q280" s="132"/>
      <c r="R280" s="135"/>
      <c r="S280" s="132"/>
      <c r="T280" s="132"/>
      <c r="U280" s="132"/>
    </row>
    <row r="281" ht="12.75" customHeight="1">
      <c r="A281" s="132"/>
      <c r="B281" s="132"/>
      <c r="C281" s="132"/>
      <c r="D281" s="132"/>
      <c r="E281" s="133"/>
      <c r="F281" s="132"/>
      <c r="G281" s="132"/>
      <c r="H281" s="132"/>
      <c r="I281" s="132"/>
      <c r="J281" s="132"/>
      <c r="K281" s="132"/>
      <c r="L281" s="132"/>
      <c r="M281" s="135"/>
      <c r="N281" s="137"/>
      <c r="O281" s="132"/>
      <c r="P281" s="139"/>
      <c r="Q281" s="132"/>
      <c r="R281" s="135"/>
      <c r="S281" s="132"/>
      <c r="T281" s="132"/>
      <c r="U281" s="132"/>
    </row>
    <row r="282" ht="12.75" customHeight="1">
      <c r="A282" s="132"/>
      <c r="B282" s="132"/>
      <c r="C282" s="132"/>
      <c r="D282" s="132"/>
      <c r="E282" s="133"/>
      <c r="F282" s="132"/>
      <c r="G282" s="132"/>
      <c r="H282" s="132"/>
      <c r="I282" s="132"/>
      <c r="J282" s="132"/>
      <c r="K282" s="132"/>
      <c r="L282" s="132"/>
      <c r="M282" s="135"/>
      <c r="N282" s="137"/>
      <c r="O282" s="132"/>
      <c r="P282" s="139"/>
      <c r="Q282" s="132"/>
      <c r="R282" s="135"/>
      <c r="S282" s="132"/>
      <c r="T282" s="132"/>
      <c r="U282" s="132"/>
    </row>
    <row r="283" ht="12.75" customHeight="1">
      <c r="A283" s="132"/>
      <c r="B283" s="132"/>
      <c r="C283" s="132"/>
      <c r="D283" s="132"/>
      <c r="E283" s="133"/>
      <c r="F283" s="132"/>
      <c r="G283" s="132"/>
      <c r="H283" s="132"/>
      <c r="I283" s="132"/>
      <c r="J283" s="132"/>
      <c r="K283" s="132"/>
      <c r="L283" s="132"/>
      <c r="M283" s="135"/>
      <c r="N283" s="137"/>
      <c r="O283" s="132"/>
      <c r="P283" s="139"/>
      <c r="Q283" s="132"/>
      <c r="R283" s="135"/>
      <c r="S283" s="132"/>
      <c r="T283" s="132"/>
      <c r="U283" s="132"/>
    </row>
    <row r="284" ht="12.75" customHeight="1">
      <c r="A284" s="132"/>
      <c r="B284" s="132"/>
      <c r="C284" s="132"/>
      <c r="D284" s="132"/>
      <c r="E284" s="133"/>
      <c r="F284" s="132"/>
      <c r="G284" s="132"/>
      <c r="H284" s="132"/>
      <c r="I284" s="132"/>
      <c r="J284" s="132"/>
      <c r="K284" s="132"/>
      <c r="L284" s="132"/>
      <c r="M284" s="135"/>
      <c r="N284" s="137"/>
      <c r="O284" s="132"/>
      <c r="P284" s="139"/>
      <c r="Q284" s="132"/>
      <c r="R284" s="135"/>
      <c r="S284" s="132"/>
      <c r="T284" s="132"/>
      <c r="U284" s="132"/>
    </row>
    <row r="285" ht="12.75" customHeight="1">
      <c r="A285" s="132"/>
      <c r="B285" s="132"/>
      <c r="C285" s="132"/>
      <c r="D285" s="132"/>
      <c r="E285" s="133"/>
      <c r="F285" s="132"/>
      <c r="G285" s="132"/>
      <c r="H285" s="132"/>
      <c r="I285" s="132"/>
      <c r="J285" s="132"/>
      <c r="K285" s="132"/>
      <c r="L285" s="132"/>
      <c r="M285" s="135"/>
      <c r="N285" s="137"/>
      <c r="O285" s="132"/>
      <c r="P285" s="139"/>
      <c r="Q285" s="132"/>
      <c r="R285" s="135"/>
      <c r="S285" s="132"/>
      <c r="T285" s="132"/>
      <c r="U285" s="132"/>
    </row>
    <row r="286" ht="12.75" customHeight="1">
      <c r="A286" s="132"/>
      <c r="B286" s="132"/>
      <c r="C286" s="132"/>
      <c r="D286" s="132"/>
      <c r="E286" s="133"/>
      <c r="F286" s="132"/>
      <c r="G286" s="132"/>
      <c r="H286" s="132"/>
      <c r="I286" s="132"/>
      <c r="J286" s="132"/>
      <c r="K286" s="132"/>
      <c r="L286" s="132"/>
      <c r="M286" s="135"/>
      <c r="N286" s="137"/>
      <c r="O286" s="132"/>
      <c r="P286" s="139"/>
      <c r="Q286" s="132"/>
      <c r="R286" s="135"/>
      <c r="S286" s="132"/>
      <c r="T286" s="132"/>
      <c r="U286" s="132"/>
    </row>
    <row r="287" ht="12.75" customHeight="1">
      <c r="A287" s="132"/>
      <c r="B287" s="132"/>
      <c r="C287" s="132"/>
      <c r="D287" s="132"/>
      <c r="E287" s="133"/>
      <c r="F287" s="132"/>
      <c r="G287" s="132"/>
      <c r="H287" s="132"/>
      <c r="I287" s="132"/>
      <c r="J287" s="132"/>
      <c r="K287" s="132"/>
      <c r="L287" s="132"/>
      <c r="M287" s="135"/>
      <c r="N287" s="137"/>
      <c r="O287" s="132"/>
      <c r="P287" s="139"/>
      <c r="Q287" s="132"/>
      <c r="R287" s="135"/>
      <c r="S287" s="132"/>
      <c r="T287" s="132"/>
      <c r="U287" s="132"/>
    </row>
    <row r="288" ht="12.75" customHeight="1">
      <c r="A288" s="132"/>
      <c r="B288" s="132"/>
      <c r="C288" s="132"/>
      <c r="D288" s="132"/>
      <c r="E288" s="133"/>
      <c r="F288" s="132"/>
      <c r="G288" s="132"/>
      <c r="H288" s="132"/>
      <c r="I288" s="132"/>
      <c r="J288" s="132"/>
      <c r="K288" s="132"/>
      <c r="L288" s="132"/>
      <c r="M288" s="135"/>
      <c r="N288" s="137"/>
      <c r="O288" s="132"/>
      <c r="P288" s="139"/>
      <c r="Q288" s="132"/>
      <c r="R288" s="135"/>
      <c r="S288" s="132"/>
      <c r="T288" s="132"/>
      <c r="U288" s="132"/>
    </row>
    <row r="289" ht="12.75" customHeight="1">
      <c r="A289" s="132"/>
      <c r="B289" s="132"/>
      <c r="C289" s="132"/>
      <c r="D289" s="132"/>
      <c r="E289" s="133"/>
      <c r="F289" s="132"/>
      <c r="G289" s="132"/>
      <c r="H289" s="132"/>
      <c r="I289" s="132"/>
      <c r="J289" s="132"/>
      <c r="K289" s="132"/>
      <c r="L289" s="132"/>
      <c r="M289" s="135"/>
      <c r="N289" s="137"/>
      <c r="O289" s="132"/>
      <c r="P289" s="139"/>
      <c r="Q289" s="132"/>
      <c r="R289" s="135"/>
      <c r="S289" s="132"/>
      <c r="T289" s="132"/>
      <c r="U289" s="132"/>
    </row>
    <row r="290" ht="12.75" customHeight="1">
      <c r="A290" s="132"/>
      <c r="B290" s="132"/>
      <c r="C290" s="132"/>
      <c r="D290" s="132"/>
      <c r="E290" s="133"/>
      <c r="F290" s="132"/>
      <c r="G290" s="132"/>
      <c r="H290" s="132"/>
      <c r="I290" s="132"/>
      <c r="J290" s="132"/>
      <c r="K290" s="132"/>
      <c r="L290" s="132"/>
      <c r="M290" s="135"/>
      <c r="N290" s="137"/>
      <c r="O290" s="132"/>
      <c r="P290" s="139"/>
      <c r="Q290" s="132"/>
      <c r="R290" s="135"/>
      <c r="S290" s="132"/>
      <c r="T290" s="132"/>
      <c r="U290" s="132"/>
    </row>
    <row r="291" ht="12.75" customHeight="1">
      <c r="A291" s="132"/>
      <c r="B291" s="132"/>
      <c r="C291" s="132"/>
      <c r="D291" s="132"/>
      <c r="E291" s="133"/>
      <c r="F291" s="132"/>
      <c r="G291" s="132"/>
      <c r="H291" s="132"/>
      <c r="I291" s="132"/>
      <c r="J291" s="132"/>
      <c r="K291" s="132"/>
      <c r="L291" s="132"/>
      <c r="M291" s="135"/>
      <c r="N291" s="137"/>
      <c r="O291" s="132"/>
      <c r="P291" s="139"/>
      <c r="Q291" s="132"/>
      <c r="R291" s="135"/>
      <c r="S291" s="132"/>
      <c r="T291" s="132"/>
      <c r="U291" s="132"/>
    </row>
    <row r="292" ht="12.75" customHeight="1">
      <c r="A292" s="132"/>
      <c r="B292" s="132"/>
      <c r="C292" s="132"/>
      <c r="D292" s="132"/>
      <c r="E292" s="133"/>
      <c r="F292" s="132"/>
      <c r="G292" s="132"/>
      <c r="H292" s="132"/>
      <c r="I292" s="132"/>
      <c r="J292" s="132"/>
      <c r="K292" s="132"/>
      <c r="L292" s="132"/>
      <c r="M292" s="135"/>
      <c r="N292" s="137"/>
      <c r="O292" s="132"/>
      <c r="P292" s="139"/>
      <c r="Q292" s="132"/>
      <c r="R292" s="135"/>
      <c r="S292" s="132"/>
      <c r="T292" s="132"/>
      <c r="U292" s="132"/>
    </row>
    <row r="293" ht="12.75" customHeight="1">
      <c r="A293" s="132"/>
      <c r="B293" s="132"/>
      <c r="C293" s="132"/>
      <c r="D293" s="132"/>
      <c r="E293" s="133"/>
      <c r="F293" s="132"/>
      <c r="G293" s="132"/>
      <c r="H293" s="132"/>
      <c r="I293" s="132"/>
      <c r="J293" s="132"/>
      <c r="K293" s="132"/>
      <c r="L293" s="132"/>
      <c r="M293" s="135"/>
      <c r="N293" s="137"/>
      <c r="O293" s="132"/>
      <c r="P293" s="139"/>
      <c r="Q293" s="132"/>
      <c r="R293" s="135"/>
      <c r="S293" s="132"/>
      <c r="T293" s="132"/>
      <c r="U293" s="132"/>
    </row>
    <row r="294" ht="12.75" customHeight="1">
      <c r="A294" s="132"/>
      <c r="B294" s="132"/>
      <c r="C294" s="132"/>
      <c r="D294" s="132"/>
      <c r="E294" s="133"/>
      <c r="F294" s="132"/>
      <c r="G294" s="132"/>
      <c r="H294" s="132"/>
      <c r="I294" s="132"/>
      <c r="J294" s="132"/>
      <c r="K294" s="132"/>
      <c r="L294" s="132"/>
      <c r="M294" s="135"/>
      <c r="N294" s="137"/>
      <c r="O294" s="132"/>
      <c r="P294" s="139"/>
      <c r="Q294" s="132"/>
      <c r="R294" s="135"/>
      <c r="S294" s="132"/>
      <c r="T294" s="132"/>
      <c r="U294" s="132"/>
    </row>
    <row r="295" ht="12.75" customHeight="1">
      <c r="A295" s="132"/>
      <c r="B295" s="132"/>
      <c r="C295" s="132"/>
      <c r="D295" s="132"/>
      <c r="E295" s="133"/>
      <c r="F295" s="132"/>
      <c r="G295" s="132"/>
      <c r="H295" s="132"/>
      <c r="I295" s="132"/>
      <c r="J295" s="132"/>
      <c r="K295" s="132"/>
      <c r="L295" s="132"/>
      <c r="M295" s="135"/>
      <c r="N295" s="137"/>
      <c r="O295" s="132"/>
      <c r="P295" s="139"/>
      <c r="Q295" s="132"/>
      <c r="R295" s="135"/>
      <c r="S295" s="132"/>
      <c r="T295" s="132"/>
      <c r="U295" s="132"/>
    </row>
    <row r="296" ht="12.75" customHeight="1">
      <c r="A296" s="132"/>
      <c r="B296" s="132"/>
      <c r="C296" s="132"/>
      <c r="D296" s="132"/>
      <c r="E296" s="133"/>
      <c r="F296" s="132"/>
      <c r="G296" s="132"/>
      <c r="H296" s="132"/>
      <c r="I296" s="132"/>
      <c r="J296" s="132"/>
      <c r="K296" s="132"/>
      <c r="L296" s="132"/>
      <c r="M296" s="135"/>
      <c r="N296" s="137"/>
      <c r="O296" s="132"/>
      <c r="P296" s="139"/>
      <c r="Q296" s="132"/>
      <c r="R296" s="135"/>
      <c r="S296" s="132"/>
      <c r="T296" s="132"/>
      <c r="U296" s="132"/>
    </row>
    <row r="297" ht="12.75" customHeight="1">
      <c r="A297" s="132"/>
      <c r="B297" s="132"/>
      <c r="C297" s="132"/>
      <c r="D297" s="132"/>
      <c r="E297" s="133"/>
      <c r="F297" s="132"/>
      <c r="G297" s="132"/>
      <c r="H297" s="132"/>
      <c r="I297" s="132"/>
      <c r="J297" s="132"/>
      <c r="K297" s="132"/>
      <c r="L297" s="132"/>
      <c r="M297" s="135"/>
      <c r="N297" s="137"/>
      <c r="O297" s="132"/>
      <c r="P297" s="139"/>
      <c r="Q297" s="132"/>
      <c r="R297" s="135"/>
      <c r="S297" s="132"/>
      <c r="T297" s="132"/>
      <c r="U297" s="132"/>
    </row>
    <row r="298" ht="12.75" customHeight="1">
      <c r="A298" s="132"/>
      <c r="B298" s="132"/>
      <c r="C298" s="132"/>
      <c r="D298" s="132"/>
      <c r="E298" s="133"/>
      <c r="F298" s="132"/>
      <c r="G298" s="132"/>
      <c r="H298" s="132"/>
      <c r="I298" s="132"/>
      <c r="J298" s="132"/>
      <c r="K298" s="132"/>
      <c r="L298" s="132"/>
      <c r="M298" s="135"/>
      <c r="N298" s="137"/>
      <c r="O298" s="132"/>
      <c r="P298" s="139"/>
      <c r="Q298" s="132"/>
      <c r="R298" s="135"/>
      <c r="S298" s="132"/>
      <c r="T298" s="132"/>
      <c r="U298" s="132"/>
    </row>
    <row r="299" ht="12.75" customHeight="1">
      <c r="A299" s="132"/>
      <c r="B299" s="132"/>
      <c r="C299" s="132"/>
      <c r="D299" s="132"/>
      <c r="E299" s="133"/>
      <c r="F299" s="132"/>
      <c r="G299" s="132"/>
      <c r="H299" s="132"/>
      <c r="I299" s="132"/>
      <c r="J299" s="132"/>
      <c r="K299" s="132"/>
      <c r="L299" s="132"/>
      <c r="M299" s="135"/>
      <c r="N299" s="137"/>
      <c r="O299" s="132"/>
      <c r="P299" s="139"/>
      <c r="Q299" s="132"/>
      <c r="R299" s="135"/>
      <c r="S299" s="132"/>
      <c r="T299" s="132"/>
      <c r="U299" s="132"/>
    </row>
    <row r="300" ht="12.75" customHeight="1">
      <c r="A300" s="132"/>
      <c r="B300" s="132"/>
      <c r="C300" s="132"/>
      <c r="D300" s="132"/>
      <c r="E300" s="133"/>
      <c r="F300" s="132"/>
      <c r="G300" s="132"/>
      <c r="H300" s="132"/>
      <c r="I300" s="132"/>
      <c r="J300" s="132"/>
      <c r="K300" s="132"/>
      <c r="L300" s="132"/>
      <c r="M300" s="135"/>
      <c r="N300" s="137"/>
      <c r="O300" s="132"/>
      <c r="P300" s="139"/>
      <c r="Q300" s="132"/>
      <c r="R300" s="135"/>
      <c r="S300" s="132"/>
      <c r="T300" s="132"/>
      <c r="U300" s="132"/>
    </row>
    <row r="301" ht="12.75" customHeight="1">
      <c r="A301" s="132"/>
      <c r="B301" s="132"/>
      <c r="C301" s="132"/>
      <c r="D301" s="132"/>
      <c r="E301" s="133"/>
      <c r="F301" s="132"/>
      <c r="G301" s="132"/>
      <c r="H301" s="132"/>
      <c r="I301" s="132"/>
      <c r="J301" s="132"/>
      <c r="K301" s="132"/>
      <c r="L301" s="132"/>
      <c r="M301" s="135"/>
      <c r="N301" s="137"/>
      <c r="O301" s="132"/>
      <c r="P301" s="139"/>
      <c r="Q301" s="132"/>
      <c r="R301" s="135"/>
      <c r="S301" s="132"/>
      <c r="T301" s="132"/>
      <c r="U301" s="132"/>
    </row>
    <row r="302" ht="12.75" customHeight="1">
      <c r="A302" s="132"/>
      <c r="B302" s="132"/>
      <c r="C302" s="132"/>
      <c r="D302" s="132"/>
      <c r="E302" s="133"/>
      <c r="F302" s="132"/>
      <c r="G302" s="132"/>
      <c r="H302" s="132"/>
      <c r="I302" s="132"/>
      <c r="J302" s="132"/>
      <c r="K302" s="132"/>
      <c r="L302" s="132"/>
      <c r="M302" s="135"/>
      <c r="N302" s="137"/>
      <c r="O302" s="132"/>
      <c r="P302" s="139"/>
      <c r="Q302" s="132"/>
      <c r="R302" s="135"/>
      <c r="S302" s="132"/>
      <c r="T302" s="132"/>
      <c r="U302" s="132"/>
    </row>
    <row r="303" ht="12.75" customHeight="1">
      <c r="A303" s="132"/>
      <c r="B303" s="132"/>
      <c r="C303" s="132"/>
      <c r="D303" s="132"/>
      <c r="E303" s="133"/>
      <c r="F303" s="132"/>
      <c r="G303" s="132"/>
      <c r="H303" s="132"/>
      <c r="I303" s="132"/>
      <c r="J303" s="132"/>
      <c r="K303" s="132"/>
      <c r="L303" s="132"/>
      <c r="M303" s="135"/>
      <c r="N303" s="137"/>
      <c r="O303" s="132"/>
      <c r="P303" s="139"/>
      <c r="Q303" s="132"/>
      <c r="R303" s="135"/>
      <c r="S303" s="132"/>
      <c r="T303" s="132"/>
      <c r="U303" s="132"/>
    </row>
    <row r="304" ht="12.75" customHeight="1">
      <c r="A304" s="132"/>
      <c r="B304" s="132"/>
      <c r="C304" s="132"/>
      <c r="D304" s="132"/>
      <c r="E304" s="133"/>
      <c r="F304" s="132"/>
      <c r="G304" s="132"/>
      <c r="H304" s="132"/>
      <c r="I304" s="132"/>
      <c r="J304" s="132"/>
      <c r="K304" s="132"/>
      <c r="L304" s="132"/>
      <c r="M304" s="135"/>
      <c r="N304" s="137"/>
      <c r="O304" s="132"/>
      <c r="P304" s="139"/>
      <c r="Q304" s="132"/>
      <c r="R304" s="135"/>
      <c r="S304" s="132"/>
      <c r="T304" s="132"/>
      <c r="U304" s="132"/>
    </row>
    <row r="305" ht="12.75" customHeight="1">
      <c r="A305" s="132"/>
      <c r="B305" s="132"/>
      <c r="C305" s="132"/>
      <c r="D305" s="132"/>
      <c r="E305" s="133"/>
      <c r="F305" s="132"/>
      <c r="G305" s="132"/>
      <c r="H305" s="132"/>
      <c r="I305" s="132"/>
      <c r="J305" s="132"/>
      <c r="K305" s="132"/>
      <c r="L305" s="132"/>
      <c r="M305" s="135"/>
      <c r="N305" s="137"/>
      <c r="O305" s="132"/>
      <c r="P305" s="139"/>
      <c r="Q305" s="132"/>
      <c r="R305" s="135"/>
      <c r="S305" s="132"/>
      <c r="T305" s="132"/>
      <c r="U305" s="132"/>
    </row>
    <row r="306" ht="12.75" customHeight="1">
      <c r="A306" s="132"/>
      <c r="B306" s="132"/>
      <c r="C306" s="132"/>
      <c r="D306" s="132"/>
      <c r="E306" s="133"/>
      <c r="F306" s="132"/>
      <c r="G306" s="132"/>
      <c r="H306" s="132"/>
      <c r="I306" s="132"/>
      <c r="J306" s="132"/>
      <c r="K306" s="132"/>
      <c r="L306" s="132"/>
      <c r="M306" s="135"/>
      <c r="N306" s="137"/>
      <c r="O306" s="132"/>
      <c r="P306" s="139"/>
      <c r="Q306" s="132"/>
      <c r="R306" s="135"/>
      <c r="S306" s="132"/>
      <c r="T306" s="132"/>
      <c r="U306" s="132"/>
    </row>
    <row r="307" ht="12.75" customHeight="1">
      <c r="A307" s="132"/>
      <c r="B307" s="132"/>
      <c r="C307" s="132"/>
      <c r="D307" s="132"/>
      <c r="E307" s="133"/>
      <c r="F307" s="132"/>
      <c r="G307" s="132"/>
      <c r="H307" s="132"/>
      <c r="I307" s="132"/>
      <c r="J307" s="132"/>
      <c r="K307" s="132"/>
      <c r="L307" s="132"/>
      <c r="M307" s="135"/>
      <c r="N307" s="137"/>
      <c r="O307" s="132"/>
      <c r="P307" s="139"/>
      <c r="Q307" s="132"/>
      <c r="R307" s="135"/>
      <c r="S307" s="132"/>
      <c r="T307" s="132"/>
      <c r="U307" s="132"/>
    </row>
    <row r="308" ht="12.75" customHeight="1">
      <c r="A308" s="132"/>
      <c r="B308" s="132"/>
      <c r="C308" s="132"/>
      <c r="D308" s="132"/>
      <c r="E308" s="133"/>
      <c r="F308" s="132"/>
      <c r="G308" s="132"/>
      <c r="H308" s="132"/>
      <c r="I308" s="132"/>
      <c r="J308" s="132"/>
      <c r="K308" s="132"/>
      <c r="L308" s="132"/>
      <c r="M308" s="135"/>
      <c r="N308" s="137"/>
      <c r="O308" s="132"/>
      <c r="P308" s="139"/>
      <c r="Q308" s="132"/>
      <c r="R308" s="135"/>
      <c r="S308" s="132"/>
      <c r="T308" s="132"/>
      <c r="U308" s="132"/>
    </row>
    <row r="309" ht="12.75" customHeight="1">
      <c r="A309" s="132"/>
      <c r="B309" s="132"/>
      <c r="C309" s="132"/>
      <c r="D309" s="132"/>
      <c r="E309" s="133"/>
      <c r="F309" s="132"/>
      <c r="G309" s="132"/>
      <c r="H309" s="132"/>
      <c r="I309" s="132"/>
      <c r="J309" s="132"/>
      <c r="K309" s="132"/>
      <c r="L309" s="132"/>
      <c r="M309" s="135"/>
      <c r="N309" s="137"/>
      <c r="O309" s="132"/>
      <c r="P309" s="139"/>
      <c r="Q309" s="132"/>
      <c r="R309" s="135"/>
      <c r="S309" s="132"/>
      <c r="T309" s="132"/>
      <c r="U309" s="132"/>
    </row>
    <row r="310" ht="12.75" customHeight="1">
      <c r="A310" s="132"/>
      <c r="B310" s="132"/>
      <c r="C310" s="132"/>
      <c r="D310" s="132"/>
      <c r="E310" s="133"/>
      <c r="F310" s="132"/>
      <c r="G310" s="132"/>
      <c r="H310" s="132"/>
      <c r="I310" s="132"/>
      <c r="J310" s="132"/>
      <c r="K310" s="132"/>
      <c r="L310" s="132"/>
      <c r="M310" s="135"/>
      <c r="N310" s="137"/>
      <c r="O310" s="132"/>
      <c r="P310" s="139"/>
      <c r="Q310" s="132"/>
      <c r="R310" s="135"/>
      <c r="S310" s="132"/>
      <c r="T310" s="132"/>
      <c r="U310" s="132"/>
    </row>
    <row r="311" ht="12.75" customHeight="1">
      <c r="A311" s="132"/>
      <c r="B311" s="132"/>
      <c r="C311" s="132"/>
      <c r="D311" s="132"/>
      <c r="E311" s="133"/>
      <c r="F311" s="132"/>
      <c r="G311" s="132"/>
      <c r="H311" s="132"/>
      <c r="I311" s="132"/>
      <c r="J311" s="132"/>
      <c r="K311" s="132"/>
      <c r="L311" s="132"/>
      <c r="M311" s="135"/>
      <c r="N311" s="137"/>
      <c r="O311" s="132"/>
      <c r="P311" s="139"/>
      <c r="Q311" s="132"/>
      <c r="R311" s="135"/>
      <c r="S311" s="132"/>
      <c r="T311" s="132"/>
      <c r="U311" s="132"/>
    </row>
    <row r="312" ht="12.75" customHeight="1">
      <c r="A312" s="132"/>
      <c r="B312" s="132"/>
      <c r="C312" s="132"/>
      <c r="D312" s="132"/>
      <c r="E312" s="133"/>
      <c r="F312" s="132"/>
      <c r="G312" s="132"/>
      <c r="H312" s="132"/>
      <c r="I312" s="132"/>
      <c r="J312" s="132"/>
      <c r="K312" s="132"/>
      <c r="L312" s="132"/>
      <c r="M312" s="135"/>
      <c r="N312" s="137"/>
      <c r="O312" s="132"/>
      <c r="P312" s="139"/>
      <c r="Q312" s="132"/>
      <c r="R312" s="135"/>
      <c r="S312" s="132"/>
      <c r="T312" s="132"/>
      <c r="U312" s="132"/>
    </row>
    <row r="313" ht="12.75" customHeight="1">
      <c r="A313" s="132"/>
      <c r="B313" s="132"/>
      <c r="C313" s="132"/>
      <c r="D313" s="132"/>
      <c r="E313" s="133"/>
      <c r="F313" s="132"/>
      <c r="G313" s="132"/>
      <c r="H313" s="132"/>
      <c r="I313" s="132"/>
      <c r="J313" s="132"/>
      <c r="K313" s="132"/>
      <c r="L313" s="132"/>
      <c r="M313" s="135"/>
      <c r="N313" s="137"/>
      <c r="O313" s="132"/>
      <c r="P313" s="139"/>
      <c r="Q313" s="132"/>
      <c r="R313" s="135"/>
      <c r="S313" s="132"/>
      <c r="T313" s="132"/>
      <c r="U313" s="132"/>
    </row>
    <row r="314" ht="12.75" customHeight="1">
      <c r="A314" s="132"/>
      <c r="B314" s="132"/>
      <c r="C314" s="132"/>
      <c r="D314" s="132"/>
      <c r="E314" s="133"/>
      <c r="F314" s="132"/>
      <c r="G314" s="132"/>
      <c r="H314" s="132"/>
      <c r="I314" s="132"/>
      <c r="J314" s="132"/>
      <c r="K314" s="132"/>
      <c r="L314" s="132"/>
      <c r="M314" s="135"/>
      <c r="N314" s="137"/>
      <c r="O314" s="132"/>
      <c r="P314" s="139"/>
      <c r="Q314" s="132"/>
      <c r="R314" s="135"/>
      <c r="S314" s="132"/>
      <c r="T314" s="132"/>
      <c r="U314" s="132"/>
    </row>
    <row r="315" ht="12.75" customHeight="1">
      <c r="A315" s="132"/>
      <c r="B315" s="132"/>
      <c r="C315" s="132"/>
      <c r="D315" s="132"/>
      <c r="E315" s="133"/>
      <c r="F315" s="132"/>
      <c r="G315" s="132"/>
      <c r="H315" s="132"/>
      <c r="I315" s="132"/>
      <c r="J315" s="132"/>
      <c r="K315" s="132"/>
      <c r="L315" s="132"/>
      <c r="M315" s="135"/>
      <c r="N315" s="137"/>
      <c r="O315" s="132"/>
      <c r="P315" s="139"/>
      <c r="Q315" s="132"/>
      <c r="R315" s="135"/>
      <c r="S315" s="132"/>
      <c r="T315" s="132"/>
      <c r="U315" s="132"/>
    </row>
    <row r="316" ht="12.75" customHeight="1">
      <c r="A316" s="132"/>
      <c r="B316" s="132"/>
      <c r="C316" s="132"/>
      <c r="D316" s="132"/>
      <c r="E316" s="133"/>
      <c r="F316" s="132"/>
      <c r="G316" s="132"/>
      <c r="H316" s="132"/>
      <c r="I316" s="132"/>
      <c r="J316" s="132"/>
      <c r="K316" s="132"/>
      <c r="L316" s="132"/>
      <c r="M316" s="135"/>
      <c r="N316" s="137"/>
      <c r="O316" s="132"/>
      <c r="P316" s="139"/>
      <c r="Q316" s="132"/>
      <c r="R316" s="135"/>
      <c r="S316" s="132"/>
      <c r="T316" s="132"/>
      <c r="U316" s="132"/>
    </row>
    <row r="317" ht="12.75" customHeight="1">
      <c r="A317" s="132"/>
      <c r="B317" s="132"/>
      <c r="C317" s="132"/>
      <c r="D317" s="132"/>
      <c r="E317" s="133"/>
      <c r="F317" s="132"/>
      <c r="G317" s="132"/>
      <c r="H317" s="132"/>
      <c r="I317" s="132"/>
      <c r="J317" s="132"/>
      <c r="K317" s="132"/>
      <c r="L317" s="132"/>
      <c r="M317" s="135"/>
      <c r="N317" s="137"/>
      <c r="O317" s="132"/>
      <c r="P317" s="139"/>
      <c r="Q317" s="132"/>
      <c r="R317" s="135"/>
      <c r="S317" s="132"/>
      <c r="T317" s="132"/>
      <c r="U317" s="132"/>
    </row>
    <row r="318" ht="12.75" customHeight="1">
      <c r="A318" s="132"/>
      <c r="B318" s="132"/>
      <c r="C318" s="132"/>
      <c r="D318" s="132"/>
      <c r="E318" s="133"/>
      <c r="F318" s="132"/>
      <c r="G318" s="132"/>
      <c r="H318" s="132"/>
      <c r="I318" s="132"/>
      <c r="J318" s="132"/>
      <c r="K318" s="132"/>
      <c r="L318" s="132"/>
      <c r="M318" s="135"/>
      <c r="N318" s="137"/>
      <c r="O318" s="132"/>
      <c r="P318" s="139"/>
      <c r="Q318" s="132"/>
      <c r="R318" s="135"/>
      <c r="S318" s="132"/>
      <c r="T318" s="132"/>
      <c r="U318" s="132"/>
    </row>
    <row r="319" ht="12.75" customHeight="1">
      <c r="A319" s="132"/>
      <c r="B319" s="132"/>
      <c r="C319" s="132"/>
      <c r="D319" s="132"/>
      <c r="E319" s="133"/>
      <c r="F319" s="132"/>
      <c r="G319" s="132"/>
      <c r="H319" s="132"/>
      <c r="I319" s="132"/>
      <c r="J319" s="132"/>
      <c r="K319" s="132"/>
      <c r="L319" s="132"/>
      <c r="M319" s="135"/>
      <c r="N319" s="137"/>
      <c r="O319" s="132"/>
      <c r="P319" s="139"/>
      <c r="Q319" s="132"/>
      <c r="R319" s="135"/>
      <c r="S319" s="132"/>
      <c r="T319" s="132"/>
      <c r="U319" s="132"/>
    </row>
    <row r="320" ht="12.75" customHeight="1">
      <c r="A320" s="132"/>
      <c r="B320" s="132"/>
      <c r="C320" s="132"/>
      <c r="D320" s="132"/>
      <c r="E320" s="133"/>
      <c r="F320" s="132"/>
      <c r="G320" s="132"/>
      <c r="H320" s="132"/>
      <c r="I320" s="132"/>
      <c r="J320" s="132"/>
      <c r="K320" s="132"/>
      <c r="L320" s="132"/>
      <c r="M320" s="135"/>
      <c r="N320" s="137"/>
      <c r="O320" s="132"/>
      <c r="P320" s="139"/>
      <c r="Q320" s="132"/>
      <c r="R320" s="135"/>
      <c r="S320" s="132"/>
      <c r="T320" s="132"/>
      <c r="U320" s="132"/>
    </row>
    <row r="321" ht="12.75" customHeight="1">
      <c r="A321" s="132"/>
      <c r="B321" s="132"/>
      <c r="C321" s="132"/>
      <c r="D321" s="132"/>
      <c r="E321" s="133"/>
      <c r="F321" s="132"/>
      <c r="G321" s="132"/>
      <c r="H321" s="132"/>
      <c r="I321" s="132"/>
      <c r="J321" s="132"/>
      <c r="K321" s="132"/>
      <c r="L321" s="132"/>
      <c r="M321" s="135"/>
      <c r="N321" s="137"/>
      <c r="O321" s="132"/>
      <c r="P321" s="139"/>
      <c r="Q321" s="132"/>
      <c r="R321" s="135"/>
      <c r="S321" s="132"/>
      <c r="T321" s="132"/>
      <c r="U321" s="132"/>
    </row>
    <row r="322" ht="12.75" customHeight="1">
      <c r="A322" s="132"/>
      <c r="B322" s="132"/>
      <c r="C322" s="132"/>
      <c r="D322" s="132"/>
      <c r="E322" s="133"/>
      <c r="F322" s="132"/>
      <c r="G322" s="132"/>
      <c r="H322" s="132"/>
      <c r="I322" s="132"/>
      <c r="J322" s="132"/>
      <c r="K322" s="132"/>
      <c r="L322" s="132"/>
      <c r="M322" s="135"/>
      <c r="N322" s="137"/>
      <c r="O322" s="132"/>
      <c r="P322" s="139"/>
      <c r="Q322" s="132"/>
      <c r="R322" s="135"/>
      <c r="S322" s="132"/>
      <c r="T322" s="132"/>
      <c r="U322" s="132"/>
    </row>
    <row r="323" ht="12.75" customHeight="1">
      <c r="A323" s="132"/>
      <c r="B323" s="132"/>
      <c r="C323" s="132"/>
      <c r="D323" s="132"/>
      <c r="E323" s="133"/>
      <c r="F323" s="132"/>
      <c r="G323" s="132"/>
      <c r="H323" s="132"/>
      <c r="I323" s="132"/>
      <c r="J323" s="132"/>
      <c r="K323" s="132"/>
      <c r="L323" s="132"/>
      <c r="M323" s="135"/>
      <c r="N323" s="137"/>
      <c r="O323" s="132"/>
      <c r="P323" s="139"/>
      <c r="Q323" s="132"/>
      <c r="R323" s="135"/>
      <c r="S323" s="132"/>
      <c r="T323" s="132"/>
      <c r="U323" s="132"/>
    </row>
    <row r="324" ht="12.75" customHeight="1">
      <c r="A324" s="132"/>
      <c r="B324" s="132"/>
      <c r="C324" s="132"/>
      <c r="D324" s="132"/>
      <c r="E324" s="133"/>
      <c r="F324" s="132"/>
      <c r="G324" s="132"/>
      <c r="H324" s="132"/>
      <c r="I324" s="132"/>
      <c r="J324" s="132"/>
      <c r="K324" s="132"/>
      <c r="L324" s="132"/>
      <c r="M324" s="135"/>
      <c r="N324" s="137"/>
      <c r="O324" s="132"/>
      <c r="P324" s="139"/>
      <c r="Q324" s="132"/>
      <c r="R324" s="135"/>
      <c r="S324" s="132"/>
      <c r="T324" s="132"/>
      <c r="U324" s="132"/>
    </row>
    <row r="325" ht="12.75" customHeight="1">
      <c r="A325" s="132"/>
      <c r="B325" s="132"/>
      <c r="C325" s="132"/>
      <c r="D325" s="132"/>
      <c r="E325" s="133"/>
      <c r="F325" s="132"/>
      <c r="G325" s="132"/>
      <c r="H325" s="132"/>
      <c r="I325" s="132"/>
      <c r="J325" s="132"/>
      <c r="K325" s="132"/>
      <c r="L325" s="132"/>
      <c r="M325" s="135"/>
      <c r="N325" s="137"/>
      <c r="O325" s="132"/>
      <c r="P325" s="139"/>
      <c r="Q325" s="132"/>
      <c r="R325" s="135"/>
      <c r="S325" s="132"/>
      <c r="T325" s="132"/>
      <c r="U325" s="132"/>
    </row>
    <row r="326" ht="12.75" customHeight="1">
      <c r="A326" s="132"/>
      <c r="B326" s="132"/>
      <c r="C326" s="132"/>
      <c r="D326" s="132"/>
      <c r="E326" s="133"/>
      <c r="F326" s="132"/>
      <c r="G326" s="132"/>
      <c r="H326" s="132"/>
      <c r="I326" s="132"/>
      <c r="J326" s="132"/>
      <c r="K326" s="132"/>
      <c r="L326" s="132"/>
      <c r="M326" s="135"/>
      <c r="N326" s="137"/>
      <c r="O326" s="132"/>
      <c r="P326" s="139"/>
      <c r="Q326" s="132"/>
      <c r="R326" s="135"/>
      <c r="S326" s="132"/>
      <c r="T326" s="132"/>
      <c r="U326" s="132"/>
    </row>
    <row r="327" ht="12.75" customHeight="1">
      <c r="A327" s="132"/>
      <c r="B327" s="132"/>
      <c r="C327" s="132"/>
      <c r="D327" s="132"/>
      <c r="E327" s="133"/>
      <c r="F327" s="132"/>
      <c r="G327" s="132"/>
      <c r="H327" s="132"/>
      <c r="I327" s="132"/>
      <c r="J327" s="132"/>
      <c r="K327" s="132"/>
      <c r="L327" s="132"/>
      <c r="M327" s="135"/>
      <c r="N327" s="137"/>
      <c r="O327" s="132"/>
      <c r="P327" s="139"/>
      <c r="Q327" s="132"/>
      <c r="R327" s="135"/>
      <c r="S327" s="132"/>
      <c r="T327" s="132"/>
      <c r="U327" s="132"/>
    </row>
    <row r="328" ht="12.75" customHeight="1">
      <c r="A328" s="132"/>
      <c r="B328" s="132"/>
      <c r="C328" s="132"/>
      <c r="D328" s="132"/>
      <c r="E328" s="133"/>
      <c r="F328" s="132"/>
      <c r="G328" s="132"/>
      <c r="H328" s="132"/>
      <c r="I328" s="132"/>
      <c r="J328" s="132"/>
      <c r="K328" s="132"/>
      <c r="L328" s="132"/>
      <c r="M328" s="135"/>
      <c r="N328" s="137"/>
      <c r="O328" s="132"/>
      <c r="P328" s="139"/>
      <c r="Q328" s="132"/>
      <c r="R328" s="135"/>
      <c r="S328" s="132"/>
      <c r="T328" s="132"/>
      <c r="U328" s="132"/>
    </row>
    <row r="329" ht="12.75" customHeight="1">
      <c r="A329" s="132"/>
      <c r="B329" s="132"/>
      <c r="C329" s="132"/>
      <c r="D329" s="132"/>
      <c r="E329" s="133"/>
      <c r="F329" s="132"/>
      <c r="G329" s="132"/>
      <c r="H329" s="132"/>
      <c r="I329" s="132"/>
      <c r="J329" s="132"/>
      <c r="K329" s="132"/>
      <c r="L329" s="132"/>
      <c r="M329" s="135"/>
      <c r="N329" s="137"/>
      <c r="O329" s="132"/>
      <c r="P329" s="139"/>
      <c r="Q329" s="132"/>
      <c r="R329" s="135"/>
      <c r="S329" s="132"/>
      <c r="T329" s="132"/>
      <c r="U329" s="132"/>
    </row>
    <row r="330" ht="12.75" customHeight="1">
      <c r="A330" s="132"/>
      <c r="B330" s="132"/>
      <c r="C330" s="132"/>
      <c r="D330" s="132"/>
      <c r="E330" s="133"/>
      <c r="F330" s="132"/>
      <c r="G330" s="132"/>
      <c r="H330" s="132"/>
      <c r="I330" s="132"/>
      <c r="J330" s="132"/>
      <c r="K330" s="132"/>
      <c r="L330" s="132"/>
      <c r="M330" s="135"/>
      <c r="N330" s="137"/>
      <c r="O330" s="132"/>
      <c r="P330" s="139"/>
      <c r="Q330" s="132"/>
      <c r="R330" s="135"/>
      <c r="S330" s="132"/>
      <c r="T330" s="132"/>
      <c r="U330" s="132"/>
    </row>
    <row r="331" ht="12.75" customHeight="1">
      <c r="A331" s="132"/>
      <c r="B331" s="132"/>
      <c r="C331" s="132"/>
      <c r="D331" s="132"/>
      <c r="E331" s="133"/>
      <c r="F331" s="132"/>
      <c r="G331" s="132"/>
      <c r="H331" s="132"/>
      <c r="I331" s="132"/>
      <c r="J331" s="132"/>
      <c r="K331" s="132"/>
      <c r="L331" s="132"/>
      <c r="M331" s="135"/>
      <c r="N331" s="137"/>
      <c r="O331" s="132"/>
      <c r="P331" s="139"/>
      <c r="Q331" s="132"/>
      <c r="R331" s="135"/>
      <c r="S331" s="132"/>
      <c r="T331" s="132"/>
      <c r="U331" s="132"/>
    </row>
    <row r="332" ht="12.75" customHeight="1">
      <c r="A332" s="132"/>
      <c r="B332" s="132"/>
      <c r="C332" s="132"/>
      <c r="D332" s="132"/>
      <c r="E332" s="133"/>
      <c r="F332" s="132"/>
      <c r="G332" s="132"/>
      <c r="H332" s="132"/>
      <c r="I332" s="132"/>
      <c r="J332" s="132"/>
      <c r="K332" s="132"/>
      <c r="L332" s="132"/>
      <c r="M332" s="135"/>
      <c r="N332" s="137"/>
      <c r="O332" s="132"/>
      <c r="P332" s="139"/>
      <c r="Q332" s="132"/>
      <c r="R332" s="135"/>
      <c r="S332" s="132"/>
      <c r="T332" s="132"/>
      <c r="U332" s="132"/>
    </row>
    <row r="333" ht="12.75" customHeight="1">
      <c r="A333" s="132"/>
      <c r="B333" s="132"/>
      <c r="C333" s="132"/>
      <c r="D333" s="132"/>
      <c r="E333" s="133"/>
      <c r="F333" s="132"/>
      <c r="G333" s="132"/>
      <c r="H333" s="132"/>
      <c r="I333" s="132"/>
      <c r="J333" s="132"/>
      <c r="K333" s="132"/>
      <c r="L333" s="132"/>
      <c r="M333" s="135"/>
      <c r="N333" s="137"/>
      <c r="O333" s="132"/>
      <c r="P333" s="139"/>
      <c r="Q333" s="132"/>
      <c r="R333" s="135"/>
      <c r="S333" s="132"/>
      <c r="T333" s="132"/>
      <c r="U333" s="132"/>
    </row>
    <row r="334" ht="12.75" customHeight="1">
      <c r="A334" s="132"/>
      <c r="B334" s="132"/>
      <c r="C334" s="132"/>
      <c r="D334" s="132"/>
      <c r="E334" s="133"/>
      <c r="F334" s="132"/>
      <c r="G334" s="132"/>
      <c r="H334" s="132"/>
      <c r="I334" s="132"/>
      <c r="J334" s="132"/>
      <c r="K334" s="132"/>
      <c r="L334" s="132"/>
      <c r="M334" s="135"/>
      <c r="N334" s="137"/>
      <c r="O334" s="132"/>
      <c r="P334" s="139"/>
      <c r="Q334" s="132"/>
      <c r="R334" s="135"/>
      <c r="S334" s="132"/>
      <c r="T334" s="132"/>
      <c r="U334" s="132"/>
    </row>
    <row r="335" ht="12.75" customHeight="1">
      <c r="A335" s="132"/>
      <c r="B335" s="132"/>
      <c r="C335" s="132"/>
      <c r="D335" s="132"/>
      <c r="E335" s="133"/>
      <c r="F335" s="132"/>
      <c r="G335" s="132"/>
      <c r="H335" s="132"/>
      <c r="I335" s="132"/>
      <c r="J335" s="132"/>
      <c r="K335" s="132"/>
      <c r="L335" s="132"/>
      <c r="M335" s="135"/>
      <c r="N335" s="137"/>
      <c r="O335" s="132"/>
      <c r="P335" s="139"/>
      <c r="Q335" s="132"/>
      <c r="R335" s="135"/>
      <c r="S335" s="132"/>
      <c r="T335" s="132"/>
      <c r="U335" s="132"/>
    </row>
    <row r="336" ht="12.75" customHeight="1">
      <c r="A336" s="132"/>
      <c r="B336" s="132"/>
      <c r="C336" s="132"/>
      <c r="D336" s="132"/>
      <c r="E336" s="133"/>
      <c r="F336" s="132"/>
      <c r="G336" s="132"/>
      <c r="H336" s="132"/>
      <c r="I336" s="132"/>
      <c r="J336" s="132"/>
      <c r="K336" s="132"/>
      <c r="L336" s="132"/>
      <c r="M336" s="135"/>
      <c r="N336" s="137"/>
      <c r="O336" s="132"/>
      <c r="P336" s="139"/>
      <c r="Q336" s="132"/>
      <c r="R336" s="135"/>
      <c r="S336" s="132"/>
      <c r="T336" s="132"/>
      <c r="U336" s="132"/>
    </row>
    <row r="337" ht="12.75" customHeight="1">
      <c r="A337" s="132"/>
      <c r="B337" s="132"/>
      <c r="C337" s="132"/>
      <c r="D337" s="132"/>
      <c r="E337" s="133"/>
      <c r="F337" s="132"/>
      <c r="G337" s="132"/>
      <c r="H337" s="132"/>
      <c r="I337" s="132"/>
      <c r="J337" s="132"/>
      <c r="K337" s="132"/>
      <c r="L337" s="132"/>
      <c r="M337" s="135"/>
      <c r="N337" s="137"/>
      <c r="O337" s="132"/>
      <c r="P337" s="139"/>
      <c r="Q337" s="132"/>
      <c r="R337" s="135"/>
      <c r="S337" s="132"/>
      <c r="T337" s="132"/>
      <c r="U337" s="132"/>
    </row>
    <row r="338" ht="12.75" customHeight="1">
      <c r="A338" s="132"/>
      <c r="B338" s="132"/>
      <c r="C338" s="132"/>
      <c r="D338" s="132"/>
      <c r="E338" s="133"/>
      <c r="F338" s="132"/>
      <c r="G338" s="132"/>
      <c r="H338" s="132"/>
      <c r="I338" s="132"/>
      <c r="J338" s="132"/>
      <c r="K338" s="132"/>
      <c r="L338" s="132"/>
      <c r="M338" s="135"/>
      <c r="N338" s="137"/>
      <c r="O338" s="132"/>
      <c r="P338" s="139"/>
      <c r="Q338" s="132"/>
      <c r="R338" s="135"/>
      <c r="S338" s="132"/>
      <c r="T338" s="132"/>
      <c r="U338" s="132"/>
    </row>
    <row r="339" ht="12.75" customHeight="1">
      <c r="A339" s="132"/>
      <c r="B339" s="132"/>
      <c r="C339" s="132"/>
      <c r="D339" s="132"/>
      <c r="E339" s="133"/>
      <c r="F339" s="132"/>
      <c r="G339" s="132"/>
      <c r="H339" s="132"/>
      <c r="I339" s="132"/>
      <c r="J339" s="132"/>
      <c r="K339" s="132"/>
      <c r="L339" s="132"/>
      <c r="M339" s="135"/>
      <c r="N339" s="137"/>
      <c r="O339" s="132"/>
      <c r="P339" s="139"/>
      <c r="Q339" s="132"/>
      <c r="R339" s="135"/>
      <c r="S339" s="132"/>
      <c r="T339" s="132"/>
      <c r="U339" s="132"/>
    </row>
    <row r="340" ht="12.75" customHeight="1">
      <c r="A340" s="132"/>
      <c r="B340" s="132"/>
      <c r="C340" s="132"/>
      <c r="D340" s="132"/>
      <c r="E340" s="133"/>
      <c r="F340" s="132"/>
      <c r="G340" s="132"/>
      <c r="H340" s="132"/>
      <c r="I340" s="132"/>
      <c r="J340" s="132"/>
      <c r="K340" s="132"/>
      <c r="L340" s="132"/>
      <c r="M340" s="135"/>
      <c r="N340" s="137"/>
      <c r="O340" s="132"/>
      <c r="P340" s="139"/>
      <c r="Q340" s="132"/>
      <c r="R340" s="135"/>
      <c r="S340" s="132"/>
      <c r="T340" s="132"/>
      <c r="U340" s="132"/>
    </row>
    <row r="341" ht="12.75" customHeight="1">
      <c r="A341" s="132"/>
      <c r="B341" s="132"/>
      <c r="C341" s="132"/>
      <c r="D341" s="132"/>
      <c r="E341" s="133"/>
      <c r="F341" s="132"/>
      <c r="G341" s="132"/>
      <c r="H341" s="132"/>
      <c r="I341" s="132"/>
      <c r="J341" s="132"/>
      <c r="K341" s="132"/>
      <c r="L341" s="132"/>
      <c r="M341" s="135"/>
      <c r="N341" s="137"/>
      <c r="O341" s="132"/>
      <c r="P341" s="139"/>
      <c r="Q341" s="132"/>
      <c r="R341" s="135"/>
      <c r="S341" s="132"/>
      <c r="T341" s="132"/>
      <c r="U341" s="132"/>
    </row>
    <row r="342" ht="12.75" customHeight="1">
      <c r="A342" s="132"/>
      <c r="B342" s="132"/>
      <c r="C342" s="132"/>
      <c r="D342" s="132"/>
      <c r="E342" s="133"/>
      <c r="F342" s="132"/>
      <c r="G342" s="132"/>
      <c r="H342" s="132"/>
      <c r="I342" s="132"/>
      <c r="J342" s="132"/>
      <c r="K342" s="132"/>
      <c r="L342" s="132"/>
      <c r="M342" s="135"/>
      <c r="N342" s="137"/>
      <c r="O342" s="132"/>
      <c r="P342" s="139"/>
      <c r="Q342" s="132"/>
      <c r="R342" s="135"/>
      <c r="S342" s="132"/>
      <c r="T342" s="132"/>
      <c r="U342" s="132"/>
    </row>
    <row r="343" ht="12.75" customHeight="1">
      <c r="A343" s="132"/>
      <c r="B343" s="132"/>
      <c r="C343" s="132"/>
      <c r="D343" s="132"/>
      <c r="E343" s="133"/>
      <c r="F343" s="132"/>
      <c r="G343" s="132"/>
      <c r="H343" s="132"/>
      <c r="I343" s="132"/>
      <c r="J343" s="132"/>
      <c r="K343" s="132"/>
      <c r="L343" s="132"/>
      <c r="M343" s="135"/>
      <c r="N343" s="137"/>
      <c r="O343" s="132"/>
      <c r="P343" s="139"/>
      <c r="Q343" s="132"/>
      <c r="R343" s="135"/>
      <c r="S343" s="132"/>
      <c r="T343" s="132"/>
      <c r="U343" s="132"/>
    </row>
    <row r="344" ht="12.75" customHeight="1">
      <c r="A344" s="132"/>
      <c r="B344" s="132"/>
      <c r="C344" s="132"/>
      <c r="D344" s="132"/>
      <c r="E344" s="133"/>
      <c r="F344" s="132"/>
      <c r="G344" s="132"/>
      <c r="H344" s="132"/>
      <c r="I344" s="132"/>
      <c r="J344" s="132"/>
      <c r="K344" s="132"/>
      <c r="L344" s="132"/>
      <c r="M344" s="135"/>
      <c r="N344" s="137"/>
      <c r="O344" s="132"/>
      <c r="P344" s="139"/>
      <c r="Q344" s="132"/>
      <c r="R344" s="135"/>
      <c r="S344" s="132"/>
      <c r="T344" s="132"/>
      <c r="U344" s="132"/>
    </row>
    <row r="345" ht="12.75" customHeight="1">
      <c r="A345" s="132"/>
      <c r="B345" s="132"/>
      <c r="C345" s="132"/>
      <c r="D345" s="132"/>
      <c r="E345" s="133"/>
      <c r="F345" s="132"/>
      <c r="G345" s="132"/>
      <c r="H345" s="132"/>
      <c r="I345" s="132"/>
      <c r="J345" s="132"/>
      <c r="K345" s="132"/>
      <c r="L345" s="132"/>
      <c r="M345" s="135"/>
      <c r="N345" s="137"/>
      <c r="O345" s="132"/>
      <c r="P345" s="139"/>
      <c r="Q345" s="132"/>
      <c r="R345" s="135"/>
      <c r="S345" s="132"/>
      <c r="T345" s="132"/>
      <c r="U345" s="132"/>
    </row>
    <row r="346" ht="12.75" customHeight="1">
      <c r="A346" s="132"/>
      <c r="B346" s="132"/>
      <c r="C346" s="132"/>
      <c r="D346" s="132"/>
      <c r="E346" s="133"/>
      <c r="F346" s="132"/>
      <c r="G346" s="132"/>
      <c r="H346" s="132"/>
      <c r="I346" s="132"/>
      <c r="J346" s="132"/>
      <c r="K346" s="132"/>
      <c r="L346" s="132"/>
      <c r="M346" s="135"/>
      <c r="N346" s="137"/>
      <c r="O346" s="132"/>
      <c r="P346" s="139"/>
      <c r="Q346" s="132"/>
      <c r="R346" s="135"/>
      <c r="S346" s="132"/>
      <c r="T346" s="132"/>
      <c r="U346" s="132"/>
    </row>
    <row r="347" ht="12.75" customHeight="1">
      <c r="A347" s="132"/>
      <c r="B347" s="132"/>
      <c r="C347" s="132"/>
      <c r="D347" s="132"/>
      <c r="E347" s="133"/>
      <c r="F347" s="132"/>
      <c r="G347" s="132"/>
      <c r="H347" s="132"/>
      <c r="I347" s="132"/>
      <c r="J347" s="132"/>
      <c r="K347" s="132"/>
      <c r="L347" s="132"/>
      <c r="M347" s="135"/>
      <c r="N347" s="137"/>
      <c r="O347" s="132"/>
      <c r="P347" s="139"/>
      <c r="Q347" s="132"/>
      <c r="R347" s="135"/>
      <c r="S347" s="132"/>
      <c r="T347" s="132"/>
      <c r="U347" s="132"/>
    </row>
    <row r="348" ht="12.75" customHeight="1">
      <c r="A348" s="132"/>
      <c r="B348" s="132"/>
      <c r="C348" s="132"/>
      <c r="D348" s="132"/>
      <c r="E348" s="133"/>
      <c r="F348" s="132"/>
      <c r="G348" s="132"/>
      <c r="H348" s="132"/>
      <c r="I348" s="132"/>
      <c r="J348" s="132"/>
      <c r="K348" s="132"/>
      <c r="L348" s="132"/>
      <c r="M348" s="135"/>
      <c r="N348" s="137"/>
      <c r="O348" s="132"/>
      <c r="P348" s="139"/>
      <c r="Q348" s="132"/>
      <c r="R348" s="135"/>
      <c r="S348" s="132"/>
      <c r="T348" s="132"/>
      <c r="U348" s="132"/>
    </row>
    <row r="349" ht="12.75" customHeight="1">
      <c r="A349" s="132"/>
      <c r="B349" s="132"/>
      <c r="C349" s="132"/>
      <c r="D349" s="132"/>
      <c r="E349" s="133"/>
      <c r="F349" s="132"/>
      <c r="G349" s="132"/>
      <c r="H349" s="132"/>
      <c r="I349" s="132"/>
      <c r="J349" s="132"/>
      <c r="K349" s="132"/>
      <c r="L349" s="132"/>
      <c r="M349" s="135"/>
      <c r="N349" s="137"/>
      <c r="O349" s="132"/>
      <c r="P349" s="139"/>
      <c r="Q349" s="132"/>
      <c r="R349" s="135"/>
      <c r="S349" s="132"/>
      <c r="T349" s="132"/>
      <c r="U349" s="132"/>
    </row>
    <row r="350" ht="12.75" customHeight="1">
      <c r="A350" s="132"/>
      <c r="B350" s="132"/>
      <c r="C350" s="132"/>
      <c r="D350" s="132"/>
      <c r="E350" s="133"/>
      <c r="F350" s="132"/>
      <c r="G350" s="132"/>
      <c r="H350" s="132"/>
      <c r="I350" s="132"/>
      <c r="J350" s="132"/>
      <c r="K350" s="132"/>
      <c r="L350" s="132"/>
      <c r="M350" s="135"/>
      <c r="N350" s="137"/>
      <c r="O350" s="132"/>
      <c r="P350" s="139"/>
      <c r="Q350" s="132"/>
      <c r="R350" s="135"/>
      <c r="S350" s="132"/>
      <c r="T350" s="132"/>
      <c r="U350" s="132"/>
    </row>
    <row r="351" ht="12.75" customHeight="1">
      <c r="A351" s="132"/>
      <c r="B351" s="132"/>
      <c r="C351" s="132"/>
      <c r="D351" s="132"/>
      <c r="E351" s="133"/>
      <c r="F351" s="132"/>
      <c r="G351" s="132"/>
      <c r="H351" s="132"/>
      <c r="I351" s="132"/>
      <c r="J351" s="132"/>
      <c r="K351" s="132"/>
      <c r="L351" s="132"/>
      <c r="M351" s="135"/>
      <c r="N351" s="137"/>
      <c r="O351" s="132"/>
      <c r="P351" s="139"/>
      <c r="Q351" s="132"/>
      <c r="R351" s="135"/>
      <c r="S351" s="132"/>
      <c r="T351" s="132"/>
      <c r="U351" s="132"/>
    </row>
    <row r="352" ht="12.75" customHeight="1">
      <c r="A352" s="132"/>
      <c r="B352" s="132"/>
      <c r="C352" s="132"/>
      <c r="D352" s="132"/>
      <c r="E352" s="133"/>
      <c r="F352" s="132"/>
      <c r="G352" s="132"/>
      <c r="H352" s="132"/>
      <c r="I352" s="132"/>
      <c r="J352" s="132"/>
      <c r="K352" s="132"/>
      <c r="L352" s="132"/>
      <c r="M352" s="135"/>
      <c r="N352" s="137"/>
      <c r="O352" s="132"/>
      <c r="P352" s="139"/>
      <c r="Q352" s="132"/>
      <c r="R352" s="135"/>
      <c r="S352" s="132"/>
      <c r="T352" s="132"/>
      <c r="U352" s="132"/>
    </row>
    <row r="353" ht="12.75" customHeight="1">
      <c r="A353" s="132"/>
      <c r="B353" s="132"/>
      <c r="C353" s="132"/>
      <c r="D353" s="132"/>
      <c r="E353" s="133"/>
      <c r="F353" s="132"/>
      <c r="G353" s="132"/>
      <c r="H353" s="132"/>
      <c r="I353" s="132"/>
      <c r="J353" s="132"/>
      <c r="K353" s="132"/>
      <c r="L353" s="132"/>
      <c r="M353" s="135"/>
      <c r="N353" s="137"/>
      <c r="O353" s="132"/>
      <c r="P353" s="139"/>
      <c r="Q353" s="132"/>
      <c r="R353" s="135"/>
      <c r="S353" s="132"/>
      <c r="T353" s="132"/>
      <c r="U353" s="132"/>
    </row>
    <row r="354" ht="12.75" customHeight="1">
      <c r="A354" s="132"/>
      <c r="B354" s="132"/>
      <c r="C354" s="132"/>
      <c r="D354" s="132"/>
      <c r="E354" s="133"/>
      <c r="F354" s="132"/>
      <c r="G354" s="132"/>
      <c r="H354" s="132"/>
      <c r="I354" s="132"/>
      <c r="J354" s="132"/>
      <c r="K354" s="132"/>
      <c r="L354" s="132"/>
      <c r="M354" s="135"/>
      <c r="N354" s="137"/>
      <c r="O354" s="132"/>
      <c r="P354" s="139"/>
      <c r="Q354" s="132"/>
      <c r="R354" s="135"/>
      <c r="S354" s="132"/>
      <c r="T354" s="132"/>
      <c r="U354" s="132"/>
    </row>
    <row r="355" ht="12.75" customHeight="1">
      <c r="A355" s="132"/>
      <c r="B355" s="132"/>
      <c r="C355" s="132"/>
      <c r="D355" s="132"/>
      <c r="E355" s="133"/>
      <c r="F355" s="132"/>
      <c r="G355" s="132"/>
      <c r="H355" s="132"/>
      <c r="I355" s="132"/>
      <c r="J355" s="132"/>
      <c r="K355" s="132"/>
      <c r="L355" s="132"/>
      <c r="M355" s="135"/>
      <c r="N355" s="137"/>
      <c r="O355" s="132"/>
      <c r="P355" s="139"/>
      <c r="Q355" s="132"/>
      <c r="R355" s="135"/>
      <c r="S355" s="132"/>
      <c r="T355" s="132"/>
      <c r="U355" s="132"/>
    </row>
    <row r="356" ht="12.75" customHeight="1">
      <c r="A356" s="132"/>
      <c r="B356" s="132"/>
      <c r="C356" s="132"/>
      <c r="D356" s="132"/>
      <c r="E356" s="133"/>
      <c r="F356" s="132"/>
      <c r="G356" s="132"/>
      <c r="H356" s="132"/>
      <c r="I356" s="132"/>
      <c r="J356" s="132"/>
      <c r="K356" s="132"/>
      <c r="L356" s="132"/>
      <c r="M356" s="135"/>
      <c r="N356" s="137"/>
      <c r="O356" s="132"/>
      <c r="P356" s="139"/>
      <c r="Q356" s="132"/>
      <c r="R356" s="135"/>
      <c r="S356" s="132"/>
      <c r="T356" s="132"/>
      <c r="U356" s="132"/>
    </row>
    <row r="357" ht="12.75" customHeight="1">
      <c r="A357" s="132"/>
      <c r="B357" s="132"/>
      <c r="C357" s="132"/>
      <c r="D357" s="132"/>
      <c r="E357" s="133"/>
      <c r="F357" s="132"/>
      <c r="G357" s="132"/>
      <c r="H357" s="132"/>
      <c r="I357" s="132"/>
      <c r="J357" s="132"/>
      <c r="K357" s="132"/>
      <c r="L357" s="132"/>
      <c r="M357" s="135"/>
      <c r="N357" s="137"/>
      <c r="O357" s="132"/>
      <c r="P357" s="139"/>
      <c r="Q357" s="132"/>
      <c r="R357" s="135"/>
      <c r="S357" s="132"/>
      <c r="T357" s="132"/>
      <c r="U357" s="132"/>
    </row>
    <row r="358" ht="12.75" customHeight="1">
      <c r="A358" s="132"/>
      <c r="B358" s="132"/>
      <c r="C358" s="132"/>
      <c r="D358" s="132"/>
      <c r="E358" s="133"/>
      <c r="F358" s="132"/>
      <c r="G358" s="132"/>
      <c r="H358" s="132"/>
      <c r="I358" s="132"/>
      <c r="J358" s="132"/>
      <c r="K358" s="132"/>
      <c r="L358" s="132"/>
      <c r="M358" s="135"/>
      <c r="N358" s="137"/>
      <c r="O358" s="132"/>
      <c r="P358" s="139"/>
      <c r="Q358" s="132"/>
      <c r="R358" s="135"/>
      <c r="S358" s="132"/>
      <c r="T358" s="132"/>
      <c r="U358" s="132"/>
    </row>
    <row r="359" ht="12.75" customHeight="1">
      <c r="A359" s="132"/>
      <c r="B359" s="132"/>
      <c r="C359" s="132"/>
      <c r="D359" s="132"/>
      <c r="E359" s="133"/>
      <c r="F359" s="132"/>
      <c r="G359" s="132"/>
      <c r="H359" s="132"/>
      <c r="I359" s="132"/>
      <c r="J359" s="132"/>
      <c r="K359" s="132"/>
      <c r="L359" s="132"/>
      <c r="M359" s="135"/>
      <c r="N359" s="137"/>
      <c r="O359" s="132"/>
      <c r="P359" s="139"/>
      <c r="Q359" s="132"/>
      <c r="R359" s="135"/>
      <c r="S359" s="132"/>
      <c r="T359" s="132"/>
      <c r="U359" s="132"/>
    </row>
    <row r="360" ht="12.75" customHeight="1">
      <c r="A360" s="132"/>
      <c r="B360" s="132"/>
      <c r="C360" s="132"/>
      <c r="D360" s="132"/>
      <c r="E360" s="133"/>
      <c r="F360" s="132"/>
      <c r="G360" s="132"/>
      <c r="H360" s="132"/>
      <c r="I360" s="132"/>
      <c r="J360" s="132"/>
      <c r="K360" s="132"/>
      <c r="L360" s="132"/>
      <c r="M360" s="135"/>
      <c r="N360" s="137"/>
      <c r="O360" s="132"/>
      <c r="P360" s="139"/>
      <c r="Q360" s="132"/>
      <c r="R360" s="135"/>
      <c r="S360" s="132"/>
      <c r="T360" s="132"/>
      <c r="U360" s="132"/>
    </row>
    <row r="361" ht="12.75" customHeight="1">
      <c r="A361" s="132"/>
      <c r="B361" s="132"/>
      <c r="C361" s="132"/>
      <c r="D361" s="132"/>
      <c r="E361" s="133"/>
      <c r="F361" s="132"/>
      <c r="G361" s="132"/>
      <c r="H361" s="132"/>
      <c r="I361" s="132"/>
      <c r="J361" s="132"/>
      <c r="K361" s="132"/>
      <c r="L361" s="132"/>
      <c r="M361" s="135"/>
      <c r="N361" s="137"/>
      <c r="O361" s="132"/>
      <c r="P361" s="139"/>
      <c r="Q361" s="132"/>
      <c r="R361" s="135"/>
      <c r="S361" s="132"/>
      <c r="T361" s="132"/>
      <c r="U361" s="132"/>
    </row>
    <row r="362" ht="12.75" customHeight="1">
      <c r="A362" s="132"/>
      <c r="B362" s="132"/>
      <c r="C362" s="132"/>
      <c r="D362" s="132"/>
      <c r="E362" s="133"/>
      <c r="F362" s="132"/>
      <c r="G362" s="132"/>
      <c r="H362" s="132"/>
      <c r="I362" s="132"/>
      <c r="J362" s="132"/>
      <c r="K362" s="132"/>
      <c r="L362" s="132"/>
      <c r="M362" s="135"/>
      <c r="N362" s="137"/>
      <c r="O362" s="132"/>
      <c r="P362" s="139"/>
      <c r="Q362" s="132"/>
      <c r="R362" s="135"/>
      <c r="S362" s="132"/>
      <c r="T362" s="132"/>
      <c r="U362" s="132"/>
    </row>
    <row r="363" ht="12.75" customHeight="1">
      <c r="A363" s="132"/>
      <c r="B363" s="132"/>
      <c r="C363" s="132"/>
      <c r="D363" s="132"/>
      <c r="E363" s="133"/>
      <c r="F363" s="132"/>
      <c r="G363" s="132"/>
      <c r="H363" s="132"/>
      <c r="I363" s="132"/>
      <c r="J363" s="132"/>
      <c r="K363" s="132"/>
      <c r="L363" s="132"/>
      <c r="M363" s="135"/>
      <c r="N363" s="137"/>
      <c r="O363" s="132"/>
      <c r="P363" s="139"/>
      <c r="Q363" s="132"/>
      <c r="R363" s="135"/>
      <c r="S363" s="132"/>
      <c r="T363" s="132"/>
      <c r="U363" s="132"/>
    </row>
    <row r="364" ht="12.75" customHeight="1">
      <c r="A364" s="132"/>
      <c r="B364" s="132"/>
      <c r="C364" s="132"/>
      <c r="D364" s="132"/>
      <c r="E364" s="133"/>
      <c r="F364" s="132"/>
      <c r="G364" s="132"/>
      <c r="H364" s="132"/>
      <c r="I364" s="132"/>
      <c r="J364" s="132"/>
      <c r="K364" s="132"/>
      <c r="L364" s="132"/>
      <c r="M364" s="135"/>
      <c r="N364" s="137"/>
      <c r="O364" s="132"/>
      <c r="P364" s="139"/>
      <c r="Q364" s="132"/>
      <c r="R364" s="135"/>
      <c r="S364" s="132"/>
      <c r="T364" s="132"/>
      <c r="U364" s="132"/>
    </row>
    <row r="365" ht="12.75" customHeight="1">
      <c r="A365" s="132"/>
      <c r="B365" s="132"/>
      <c r="C365" s="132"/>
      <c r="D365" s="132"/>
      <c r="E365" s="133"/>
      <c r="F365" s="132"/>
      <c r="G365" s="132"/>
      <c r="H365" s="132"/>
      <c r="I365" s="132"/>
      <c r="J365" s="132"/>
      <c r="K365" s="132"/>
      <c r="L365" s="132"/>
      <c r="M365" s="135"/>
      <c r="N365" s="137"/>
      <c r="O365" s="132"/>
      <c r="P365" s="139"/>
      <c r="Q365" s="132"/>
      <c r="R365" s="135"/>
      <c r="S365" s="132"/>
      <c r="T365" s="132"/>
      <c r="U365" s="132"/>
    </row>
    <row r="366" ht="12.75" customHeight="1">
      <c r="A366" s="132"/>
      <c r="B366" s="132"/>
      <c r="C366" s="132"/>
      <c r="D366" s="132"/>
      <c r="E366" s="133"/>
      <c r="F366" s="132"/>
      <c r="G366" s="132"/>
      <c r="H366" s="132"/>
      <c r="I366" s="132"/>
      <c r="J366" s="132"/>
      <c r="K366" s="132"/>
      <c r="L366" s="132"/>
      <c r="M366" s="135"/>
      <c r="N366" s="137"/>
      <c r="O366" s="132"/>
      <c r="P366" s="139"/>
      <c r="Q366" s="132"/>
      <c r="R366" s="135"/>
      <c r="S366" s="132"/>
      <c r="T366" s="132"/>
      <c r="U366" s="132"/>
    </row>
    <row r="367" ht="12.75" customHeight="1">
      <c r="A367" s="132"/>
      <c r="B367" s="132"/>
      <c r="C367" s="132"/>
      <c r="D367" s="132"/>
      <c r="E367" s="133"/>
      <c r="F367" s="132"/>
      <c r="G367" s="132"/>
      <c r="H367" s="132"/>
      <c r="I367" s="132"/>
      <c r="J367" s="132"/>
      <c r="K367" s="132"/>
      <c r="L367" s="132"/>
      <c r="M367" s="135"/>
      <c r="N367" s="137"/>
      <c r="O367" s="132"/>
      <c r="P367" s="139"/>
      <c r="Q367" s="132"/>
      <c r="R367" s="135"/>
      <c r="S367" s="132"/>
      <c r="T367" s="132"/>
      <c r="U367" s="132"/>
    </row>
    <row r="368" ht="12.75" customHeight="1">
      <c r="A368" s="132"/>
      <c r="B368" s="132"/>
      <c r="C368" s="132"/>
      <c r="D368" s="132"/>
      <c r="E368" s="133"/>
      <c r="F368" s="132"/>
      <c r="G368" s="132"/>
      <c r="H368" s="132"/>
      <c r="I368" s="132"/>
      <c r="J368" s="132"/>
      <c r="K368" s="132"/>
      <c r="L368" s="132"/>
      <c r="M368" s="135"/>
      <c r="N368" s="137"/>
      <c r="O368" s="132"/>
      <c r="P368" s="139"/>
      <c r="Q368" s="132"/>
      <c r="R368" s="135"/>
      <c r="S368" s="132"/>
      <c r="T368" s="132"/>
      <c r="U368" s="132"/>
    </row>
    <row r="369" ht="12.75" customHeight="1">
      <c r="A369" s="132"/>
      <c r="B369" s="132"/>
      <c r="C369" s="132"/>
      <c r="D369" s="132"/>
      <c r="E369" s="133"/>
      <c r="F369" s="132"/>
      <c r="G369" s="132"/>
      <c r="H369" s="132"/>
      <c r="I369" s="132"/>
      <c r="J369" s="132"/>
      <c r="K369" s="132"/>
      <c r="L369" s="132"/>
      <c r="M369" s="135"/>
      <c r="N369" s="137"/>
      <c r="O369" s="132"/>
      <c r="P369" s="139"/>
      <c r="Q369" s="132"/>
      <c r="R369" s="135"/>
      <c r="S369" s="132"/>
      <c r="T369" s="132"/>
      <c r="U369" s="132"/>
    </row>
    <row r="370" ht="12.75" customHeight="1">
      <c r="A370" s="132"/>
      <c r="B370" s="132"/>
      <c r="C370" s="132"/>
      <c r="D370" s="132"/>
      <c r="E370" s="133"/>
      <c r="F370" s="132"/>
      <c r="G370" s="132"/>
      <c r="H370" s="132"/>
      <c r="I370" s="132"/>
      <c r="J370" s="132"/>
      <c r="K370" s="132"/>
      <c r="L370" s="132"/>
      <c r="M370" s="135"/>
      <c r="N370" s="137"/>
      <c r="O370" s="132"/>
      <c r="P370" s="139"/>
      <c r="Q370" s="132"/>
      <c r="R370" s="135"/>
      <c r="S370" s="132"/>
      <c r="T370" s="132"/>
      <c r="U370" s="132"/>
    </row>
    <row r="371" ht="12.75" customHeight="1">
      <c r="A371" s="132"/>
      <c r="B371" s="132"/>
      <c r="C371" s="132"/>
      <c r="D371" s="132"/>
      <c r="E371" s="133"/>
      <c r="F371" s="132"/>
      <c r="G371" s="132"/>
      <c r="H371" s="132"/>
      <c r="I371" s="132"/>
      <c r="J371" s="132"/>
      <c r="K371" s="132"/>
      <c r="L371" s="132"/>
      <c r="M371" s="135"/>
      <c r="N371" s="137"/>
      <c r="O371" s="132"/>
      <c r="P371" s="139"/>
      <c r="Q371" s="132"/>
      <c r="R371" s="135"/>
      <c r="S371" s="132"/>
      <c r="T371" s="132"/>
      <c r="U371" s="132"/>
    </row>
    <row r="372" ht="12.75" customHeight="1">
      <c r="A372" s="132"/>
      <c r="B372" s="132"/>
      <c r="C372" s="132"/>
      <c r="D372" s="132"/>
      <c r="E372" s="133"/>
      <c r="F372" s="132"/>
      <c r="G372" s="132"/>
      <c r="H372" s="132"/>
      <c r="I372" s="132"/>
      <c r="J372" s="132"/>
      <c r="K372" s="132"/>
      <c r="L372" s="132"/>
      <c r="M372" s="135"/>
      <c r="N372" s="137"/>
      <c r="O372" s="132"/>
      <c r="P372" s="139"/>
      <c r="Q372" s="132"/>
      <c r="R372" s="135"/>
      <c r="S372" s="132"/>
      <c r="T372" s="132"/>
      <c r="U372" s="132"/>
    </row>
    <row r="373" ht="12.75" customHeight="1">
      <c r="A373" s="132"/>
      <c r="B373" s="132"/>
      <c r="C373" s="132"/>
      <c r="D373" s="132"/>
      <c r="E373" s="133"/>
      <c r="F373" s="132"/>
      <c r="G373" s="132"/>
      <c r="H373" s="132"/>
      <c r="I373" s="132"/>
      <c r="J373" s="132"/>
      <c r="K373" s="132"/>
      <c r="L373" s="132"/>
      <c r="M373" s="135"/>
      <c r="N373" s="137"/>
      <c r="O373" s="132"/>
      <c r="P373" s="139"/>
      <c r="Q373" s="132"/>
      <c r="R373" s="135"/>
      <c r="S373" s="132"/>
      <c r="T373" s="132"/>
      <c r="U373" s="132"/>
    </row>
    <row r="374" ht="12.75" customHeight="1">
      <c r="A374" s="132"/>
      <c r="B374" s="132"/>
      <c r="C374" s="132"/>
      <c r="D374" s="132"/>
      <c r="E374" s="133"/>
      <c r="F374" s="132"/>
      <c r="G374" s="132"/>
      <c r="H374" s="132"/>
      <c r="I374" s="132"/>
      <c r="J374" s="132"/>
      <c r="K374" s="132"/>
      <c r="L374" s="132"/>
      <c r="M374" s="135"/>
      <c r="N374" s="137"/>
      <c r="O374" s="132"/>
      <c r="P374" s="139"/>
      <c r="Q374" s="132"/>
      <c r="R374" s="135"/>
      <c r="S374" s="132"/>
      <c r="T374" s="132"/>
      <c r="U374" s="132"/>
    </row>
    <row r="375" ht="12.75" customHeight="1">
      <c r="A375" s="132"/>
      <c r="B375" s="132"/>
      <c r="C375" s="132"/>
      <c r="D375" s="132"/>
      <c r="E375" s="133"/>
      <c r="F375" s="132"/>
      <c r="G375" s="132"/>
      <c r="H375" s="132"/>
      <c r="I375" s="132"/>
      <c r="J375" s="132"/>
      <c r="K375" s="132"/>
      <c r="L375" s="132"/>
      <c r="M375" s="135"/>
      <c r="N375" s="137"/>
      <c r="O375" s="132"/>
      <c r="P375" s="139"/>
      <c r="Q375" s="132"/>
      <c r="R375" s="135"/>
      <c r="S375" s="132"/>
      <c r="T375" s="132"/>
      <c r="U375" s="132"/>
    </row>
    <row r="376" ht="12.75" customHeight="1">
      <c r="A376" s="132"/>
      <c r="B376" s="132"/>
      <c r="C376" s="132"/>
      <c r="D376" s="132"/>
      <c r="E376" s="133"/>
      <c r="F376" s="132"/>
      <c r="G376" s="132"/>
      <c r="H376" s="132"/>
      <c r="I376" s="132"/>
      <c r="J376" s="132"/>
      <c r="K376" s="132"/>
      <c r="L376" s="132"/>
      <c r="M376" s="135"/>
      <c r="N376" s="137"/>
      <c r="O376" s="132"/>
      <c r="P376" s="139"/>
      <c r="Q376" s="132"/>
      <c r="R376" s="135"/>
      <c r="S376" s="132"/>
      <c r="T376" s="132"/>
      <c r="U376" s="132"/>
    </row>
    <row r="377" ht="12.75" customHeight="1">
      <c r="A377" s="132"/>
      <c r="B377" s="132"/>
      <c r="C377" s="132"/>
      <c r="D377" s="132"/>
      <c r="E377" s="133"/>
      <c r="F377" s="132"/>
      <c r="G377" s="132"/>
      <c r="H377" s="132"/>
      <c r="I377" s="132"/>
      <c r="J377" s="132"/>
      <c r="K377" s="132"/>
      <c r="L377" s="132"/>
      <c r="M377" s="135"/>
      <c r="N377" s="137"/>
      <c r="O377" s="132"/>
      <c r="P377" s="139"/>
      <c r="Q377" s="132"/>
      <c r="R377" s="135"/>
      <c r="S377" s="132"/>
      <c r="T377" s="132"/>
      <c r="U377" s="132"/>
    </row>
    <row r="378" ht="12.75" customHeight="1">
      <c r="A378" s="132"/>
      <c r="B378" s="132"/>
      <c r="C378" s="132"/>
      <c r="D378" s="132"/>
      <c r="E378" s="133"/>
      <c r="F378" s="132"/>
      <c r="G378" s="132"/>
      <c r="H378" s="132"/>
      <c r="I378" s="132"/>
      <c r="J378" s="132"/>
      <c r="K378" s="132"/>
      <c r="L378" s="132"/>
      <c r="M378" s="135"/>
      <c r="N378" s="137"/>
      <c r="O378" s="132"/>
      <c r="P378" s="139"/>
      <c r="Q378" s="132"/>
      <c r="R378" s="135"/>
      <c r="S378" s="132"/>
      <c r="T378" s="132"/>
      <c r="U378" s="132"/>
    </row>
    <row r="379" ht="12.75" customHeight="1">
      <c r="A379" s="132"/>
      <c r="B379" s="132"/>
      <c r="C379" s="132"/>
      <c r="D379" s="132"/>
      <c r="E379" s="133"/>
      <c r="F379" s="132"/>
      <c r="G379" s="132"/>
      <c r="H379" s="132"/>
      <c r="I379" s="132"/>
      <c r="J379" s="132"/>
      <c r="K379" s="132"/>
      <c r="L379" s="132"/>
      <c r="M379" s="135"/>
      <c r="N379" s="137"/>
      <c r="O379" s="132"/>
      <c r="P379" s="139"/>
      <c r="Q379" s="132"/>
      <c r="R379" s="135"/>
      <c r="S379" s="132"/>
      <c r="T379" s="132"/>
      <c r="U379" s="132"/>
    </row>
    <row r="380" ht="12.75" customHeight="1">
      <c r="A380" s="132"/>
      <c r="B380" s="132"/>
      <c r="C380" s="132"/>
      <c r="D380" s="132"/>
      <c r="E380" s="133"/>
      <c r="F380" s="132"/>
      <c r="G380" s="132"/>
      <c r="H380" s="132"/>
      <c r="I380" s="132"/>
      <c r="J380" s="132"/>
      <c r="K380" s="132"/>
      <c r="L380" s="132"/>
      <c r="M380" s="135"/>
      <c r="N380" s="137"/>
      <c r="O380" s="132"/>
      <c r="P380" s="139"/>
      <c r="Q380" s="132"/>
      <c r="R380" s="135"/>
      <c r="S380" s="132"/>
      <c r="T380" s="132"/>
      <c r="U380" s="132"/>
    </row>
    <row r="381" ht="12.75" customHeight="1">
      <c r="A381" s="132"/>
      <c r="B381" s="132"/>
      <c r="C381" s="132"/>
      <c r="D381" s="132"/>
      <c r="E381" s="133"/>
      <c r="F381" s="132"/>
      <c r="G381" s="132"/>
      <c r="H381" s="132"/>
      <c r="I381" s="132"/>
      <c r="J381" s="132"/>
      <c r="K381" s="132"/>
      <c r="L381" s="132"/>
      <c r="M381" s="135"/>
      <c r="N381" s="137"/>
      <c r="O381" s="132"/>
      <c r="P381" s="139"/>
      <c r="Q381" s="132"/>
      <c r="R381" s="135"/>
      <c r="S381" s="132"/>
      <c r="T381" s="132"/>
      <c r="U381" s="132"/>
    </row>
    <row r="382" ht="12.75" customHeight="1">
      <c r="A382" s="132"/>
      <c r="B382" s="132"/>
      <c r="C382" s="132"/>
      <c r="D382" s="132"/>
      <c r="E382" s="133"/>
      <c r="F382" s="132"/>
      <c r="G382" s="132"/>
      <c r="H382" s="132"/>
      <c r="I382" s="132"/>
      <c r="J382" s="132"/>
      <c r="K382" s="132"/>
      <c r="L382" s="132"/>
      <c r="M382" s="135"/>
      <c r="N382" s="137"/>
      <c r="O382" s="132"/>
      <c r="P382" s="139"/>
      <c r="Q382" s="132"/>
      <c r="R382" s="135"/>
      <c r="S382" s="132"/>
      <c r="T382" s="132"/>
      <c r="U382" s="132"/>
    </row>
    <row r="383" ht="12.75" customHeight="1">
      <c r="A383" s="132"/>
      <c r="B383" s="132"/>
      <c r="C383" s="132"/>
      <c r="D383" s="132"/>
      <c r="E383" s="133"/>
      <c r="F383" s="132"/>
      <c r="G383" s="132"/>
      <c r="H383" s="132"/>
      <c r="I383" s="132"/>
      <c r="J383" s="132"/>
      <c r="K383" s="132"/>
      <c r="L383" s="132"/>
      <c r="M383" s="135"/>
      <c r="N383" s="137"/>
      <c r="O383" s="132"/>
      <c r="P383" s="139"/>
      <c r="Q383" s="132"/>
      <c r="R383" s="135"/>
      <c r="S383" s="132"/>
      <c r="T383" s="132"/>
      <c r="U383" s="132"/>
    </row>
    <row r="384" ht="12.75" customHeight="1">
      <c r="A384" s="132"/>
      <c r="B384" s="132"/>
      <c r="C384" s="132"/>
      <c r="D384" s="132"/>
      <c r="E384" s="133"/>
      <c r="F384" s="132"/>
      <c r="G384" s="132"/>
      <c r="H384" s="132"/>
      <c r="I384" s="132"/>
      <c r="J384" s="132"/>
      <c r="K384" s="132"/>
      <c r="L384" s="132"/>
      <c r="M384" s="135"/>
      <c r="N384" s="137"/>
      <c r="O384" s="132"/>
      <c r="P384" s="139"/>
      <c r="Q384" s="132"/>
      <c r="R384" s="135"/>
      <c r="S384" s="132"/>
      <c r="T384" s="132"/>
      <c r="U384" s="132"/>
    </row>
    <row r="385" ht="12.75" customHeight="1">
      <c r="A385" s="132"/>
      <c r="B385" s="132"/>
      <c r="C385" s="132"/>
      <c r="D385" s="132"/>
      <c r="E385" s="133"/>
      <c r="F385" s="132"/>
      <c r="G385" s="132"/>
      <c r="H385" s="132"/>
      <c r="I385" s="132"/>
      <c r="J385" s="132"/>
      <c r="K385" s="132"/>
      <c r="L385" s="132"/>
      <c r="M385" s="135"/>
      <c r="N385" s="137"/>
      <c r="O385" s="132"/>
      <c r="P385" s="139"/>
      <c r="Q385" s="132"/>
      <c r="R385" s="135"/>
      <c r="S385" s="132"/>
      <c r="T385" s="132"/>
      <c r="U385" s="132"/>
    </row>
    <row r="386" ht="12.75" customHeight="1">
      <c r="A386" s="132"/>
      <c r="B386" s="132"/>
      <c r="C386" s="132"/>
      <c r="D386" s="132"/>
      <c r="E386" s="133"/>
      <c r="F386" s="132"/>
      <c r="G386" s="132"/>
      <c r="H386" s="132"/>
      <c r="I386" s="132"/>
      <c r="J386" s="132"/>
      <c r="K386" s="132"/>
      <c r="L386" s="132"/>
      <c r="M386" s="135"/>
      <c r="N386" s="137"/>
      <c r="O386" s="132"/>
      <c r="P386" s="139"/>
      <c r="Q386" s="132"/>
      <c r="R386" s="135"/>
      <c r="S386" s="132"/>
      <c r="T386" s="132"/>
      <c r="U386" s="132"/>
    </row>
    <row r="387" ht="12.75" customHeight="1">
      <c r="A387" s="132"/>
      <c r="B387" s="132"/>
      <c r="C387" s="132"/>
      <c r="D387" s="132"/>
      <c r="E387" s="133"/>
      <c r="F387" s="132"/>
      <c r="G387" s="132"/>
      <c r="H387" s="132"/>
      <c r="I387" s="132"/>
      <c r="J387" s="132"/>
      <c r="K387" s="132"/>
      <c r="L387" s="132"/>
      <c r="M387" s="135"/>
      <c r="N387" s="137"/>
      <c r="O387" s="132"/>
      <c r="P387" s="139"/>
      <c r="Q387" s="132"/>
      <c r="R387" s="135"/>
      <c r="S387" s="132"/>
      <c r="T387" s="132"/>
      <c r="U387" s="132"/>
    </row>
    <row r="388" ht="12.75" customHeight="1">
      <c r="A388" s="132"/>
      <c r="B388" s="132"/>
      <c r="C388" s="132"/>
      <c r="D388" s="132"/>
      <c r="E388" s="133"/>
      <c r="F388" s="132"/>
      <c r="G388" s="132"/>
      <c r="H388" s="132"/>
      <c r="I388" s="132"/>
      <c r="J388" s="132"/>
      <c r="K388" s="132"/>
      <c r="L388" s="132"/>
      <c r="M388" s="135"/>
      <c r="N388" s="137"/>
      <c r="O388" s="132"/>
      <c r="P388" s="139"/>
      <c r="Q388" s="132"/>
      <c r="R388" s="135"/>
      <c r="S388" s="132"/>
      <c r="T388" s="132"/>
      <c r="U388" s="132"/>
    </row>
    <row r="389" ht="12.75" customHeight="1">
      <c r="A389" s="132"/>
      <c r="B389" s="132"/>
      <c r="C389" s="132"/>
      <c r="D389" s="132"/>
      <c r="E389" s="133"/>
      <c r="F389" s="132"/>
      <c r="G389" s="132"/>
      <c r="H389" s="132"/>
      <c r="I389" s="132"/>
      <c r="J389" s="132"/>
      <c r="K389" s="132"/>
      <c r="L389" s="132"/>
      <c r="M389" s="135"/>
      <c r="N389" s="137"/>
      <c r="O389" s="132"/>
      <c r="P389" s="139"/>
      <c r="Q389" s="132"/>
      <c r="R389" s="135"/>
      <c r="S389" s="132"/>
      <c r="T389" s="132"/>
      <c r="U389" s="132"/>
    </row>
    <row r="390" ht="12.75" customHeight="1">
      <c r="A390" s="132"/>
      <c r="B390" s="132"/>
      <c r="C390" s="132"/>
      <c r="D390" s="132"/>
      <c r="E390" s="133"/>
      <c r="F390" s="132"/>
      <c r="G390" s="132"/>
      <c r="H390" s="132"/>
      <c r="I390" s="132"/>
      <c r="J390" s="132"/>
      <c r="K390" s="132"/>
      <c r="L390" s="132"/>
      <c r="M390" s="135"/>
      <c r="N390" s="137"/>
      <c r="O390" s="132"/>
      <c r="P390" s="139"/>
      <c r="Q390" s="132"/>
      <c r="R390" s="135"/>
      <c r="S390" s="132"/>
      <c r="T390" s="132"/>
      <c r="U390" s="132"/>
    </row>
    <row r="391" ht="12.75" customHeight="1">
      <c r="A391" s="132"/>
      <c r="B391" s="132"/>
      <c r="C391" s="132"/>
      <c r="D391" s="132"/>
      <c r="E391" s="133"/>
      <c r="F391" s="132"/>
      <c r="G391" s="132"/>
      <c r="H391" s="132"/>
      <c r="I391" s="132"/>
      <c r="J391" s="132"/>
      <c r="K391" s="132"/>
      <c r="L391" s="132"/>
      <c r="M391" s="135"/>
      <c r="N391" s="137"/>
      <c r="O391" s="132"/>
      <c r="P391" s="139"/>
      <c r="Q391" s="132"/>
      <c r="R391" s="135"/>
      <c r="S391" s="132"/>
      <c r="T391" s="132"/>
      <c r="U391" s="132"/>
    </row>
    <row r="392" ht="12.75" customHeight="1">
      <c r="A392" s="132"/>
      <c r="B392" s="132"/>
      <c r="C392" s="132"/>
      <c r="D392" s="132"/>
      <c r="E392" s="133"/>
      <c r="F392" s="132"/>
      <c r="G392" s="132"/>
      <c r="H392" s="132"/>
      <c r="I392" s="132"/>
      <c r="J392" s="132"/>
      <c r="K392" s="132"/>
      <c r="L392" s="132"/>
      <c r="M392" s="135"/>
      <c r="N392" s="137"/>
      <c r="O392" s="132"/>
      <c r="P392" s="139"/>
      <c r="Q392" s="132"/>
      <c r="R392" s="135"/>
      <c r="S392" s="132"/>
      <c r="T392" s="132"/>
      <c r="U392" s="132"/>
    </row>
    <row r="393" ht="12.75" customHeight="1">
      <c r="A393" s="132"/>
      <c r="B393" s="132"/>
      <c r="C393" s="132"/>
      <c r="D393" s="132"/>
      <c r="E393" s="133"/>
      <c r="F393" s="132"/>
      <c r="G393" s="132"/>
      <c r="H393" s="132"/>
      <c r="I393" s="132"/>
      <c r="J393" s="132"/>
      <c r="K393" s="132"/>
      <c r="L393" s="132"/>
      <c r="M393" s="135"/>
      <c r="N393" s="137"/>
      <c r="O393" s="132"/>
      <c r="P393" s="139"/>
      <c r="Q393" s="132"/>
      <c r="R393" s="135"/>
      <c r="S393" s="132"/>
      <c r="T393" s="132"/>
      <c r="U393" s="132"/>
    </row>
    <row r="394" ht="12.75" customHeight="1">
      <c r="A394" s="132"/>
      <c r="B394" s="132"/>
      <c r="C394" s="132"/>
      <c r="D394" s="132"/>
      <c r="E394" s="133"/>
      <c r="F394" s="132"/>
      <c r="G394" s="132"/>
      <c r="H394" s="132"/>
      <c r="I394" s="132"/>
      <c r="J394" s="132"/>
      <c r="K394" s="132"/>
      <c r="L394" s="132"/>
      <c r="M394" s="135"/>
      <c r="N394" s="137"/>
      <c r="O394" s="132"/>
      <c r="P394" s="139"/>
      <c r="Q394" s="132"/>
      <c r="R394" s="135"/>
      <c r="S394" s="132"/>
      <c r="T394" s="132"/>
      <c r="U394" s="132"/>
    </row>
    <row r="395" ht="12.75" customHeight="1">
      <c r="A395" s="132"/>
      <c r="B395" s="132"/>
      <c r="C395" s="132"/>
      <c r="D395" s="132"/>
      <c r="E395" s="133"/>
      <c r="F395" s="132"/>
      <c r="G395" s="132"/>
      <c r="H395" s="132"/>
      <c r="I395" s="132"/>
      <c r="J395" s="132"/>
      <c r="K395" s="132"/>
      <c r="L395" s="132"/>
      <c r="M395" s="135"/>
      <c r="N395" s="137"/>
      <c r="O395" s="132"/>
      <c r="P395" s="139"/>
      <c r="Q395" s="132"/>
      <c r="R395" s="135"/>
      <c r="S395" s="132"/>
      <c r="T395" s="132"/>
      <c r="U395" s="132"/>
    </row>
    <row r="396" ht="12.75" customHeight="1">
      <c r="A396" s="132"/>
      <c r="B396" s="132"/>
      <c r="C396" s="132"/>
      <c r="D396" s="132"/>
      <c r="E396" s="133"/>
      <c r="F396" s="132"/>
      <c r="G396" s="132"/>
      <c r="H396" s="132"/>
      <c r="I396" s="132"/>
      <c r="J396" s="132"/>
      <c r="K396" s="132"/>
      <c r="L396" s="132"/>
      <c r="M396" s="135"/>
      <c r="N396" s="137"/>
      <c r="O396" s="132"/>
      <c r="P396" s="139"/>
      <c r="Q396" s="132"/>
      <c r="R396" s="135"/>
      <c r="S396" s="132"/>
      <c r="T396" s="132"/>
      <c r="U396" s="132"/>
    </row>
    <row r="397" ht="12.75" customHeight="1">
      <c r="A397" s="132"/>
      <c r="B397" s="132"/>
      <c r="C397" s="132"/>
      <c r="D397" s="132"/>
      <c r="E397" s="133"/>
      <c r="F397" s="132"/>
      <c r="G397" s="132"/>
      <c r="H397" s="132"/>
      <c r="I397" s="132"/>
      <c r="J397" s="132"/>
      <c r="K397" s="132"/>
      <c r="L397" s="132"/>
      <c r="M397" s="135"/>
      <c r="N397" s="137"/>
      <c r="O397" s="132"/>
      <c r="P397" s="139"/>
      <c r="Q397" s="132"/>
      <c r="R397" s="135"/>
      <c r="S397" s="132"/>
      <c r="T397" s="132"/>
      <c r="U397" s="132"/>
    </row>
    <row r="398" ht="12.75" customHeight="1">
      <c r="A398" s="132"/>
      <c r="B398" s="132"/>
      <c r="C398" s="132"/>
      <c r="D398" s="132"/>
      <c r="E398" s="133"/>
      <c r="F398" s="132"/>
      <c r="G398" s="132"/>
      <c r="H398" s="132"/>
      <c r="I398" s="132"/>
      <c r="J398" s="132"/>
      <c r="K398" s="132"/>
      <c r="L398" s="132"/>
      <c r="M398" s="135"/>
      <c r="N398" s="137"/>
      <c r="O398" s="132"/>
      <c r="P398" s="139"/>
      <c r="Q398" s="132"/>
      <c r="R398" s="135"/>
      <c r="S398" s="132"/>
      <c r="T398" s="132"/>
      <c r="U398" s="132"/>
    </row>
    <row r="399" ht="12.75" customHeight="1">
      <c r="A399" s="132"/>
      <c r="B399" s="132"/>
      <c r="C399" s="132"/>
      <c r="D399" s="132"/>
      <c r="E399" s="133"/>
      <c r="F399" s="132"/>
      <c r="G399" s="132"/>
      <c r="H399" s="132"/>
      <c r="I399" s="132"/>
      <c r="J399" s="132"/>
      <c r="K399" s="132"/>
      <c r="L399" s="132"/>
      <c r="M399" s="135"/>
      <c r="N399" s="137"/>
      <c r="O399" s="132"/>
      <c r="P399" s="139"/>
      <c r="Q399" s="132"/>
      <c r="R399" s="135"/>
      <c r="S399" s="132"/>
      <c r="T399" s="132"/>
      <c r="U399" s="132"/>
    </row>
    <row r="400" ht="12.75" customHeight="1">
      <c r="A400" s="132"/>
      <c r="B400" s="132"/>
      <c r="C400" s="132"/>
      <c r="D400" s="132"/>
      <c r="E400" s="133"/>
      <c r="F400" s="132"/>
      <c r="G400" s="132"/>
      <c r="H400" s="132"/>
      <c r="I400" s="132"/>
      <c r="J400" s="132"/>
      <c r="K400" s="132"/>
      <c r="L400" s="132"/>
      <c r="M400" s="135"/>
      <c r="N400" s="137"/>
      <c r="O400" s="132"/>
      <c r="P400" s="139"/>
      <c r="Q400" s="132"/>
      <c r="R400" s="135"/>
      <c r="S400" s="132"/>
      <c r="T400" s="132"/>
      <c r="U400" s="132"/>
    </row>
    <row r="401" ht="12.75" customHeight="1">
      <c r="A401" s="132"/>
      <c r="B401" s="132"/>
      <c r="C401" s="132"/>
      <c r="D401" s="132"/>
      <c r="E401" s="133"/>
      <c r="F401" s="132"/>
      <c r="G401" s="132"/>
      <c r="H401" s="132"/>
      <c r="I401" s="132"/>
      <c r="J401" s="132"/>
      <c r="K401" s="132"/>
      <c r="L401" s="132"/>
      <c r="M401" s="135"/>
      <c r="N401" s="137"/>
      <c r="O401" s="132"/>
      <c r="P401" s="139"/>
      <c r="Q401" s="132"/>
      <c r="R401" s="135"/>
      <c r="S401" s="132"/>
      <c r="T401" s="132"/>
      <c r="U401" s="132"/>
    </row>
    <row r="402" ht="12.75" customHeight="1">
      <c r="A402" s="132"/>
      <c r="B402" s="132"/>
      <c r="C402" s="132"/>
      <c r="D402" s="132"/>
      <c r="E402" s="133"/>
      <c r="F402" s="132"/>
      <c r="G402" s="132"/>
      <c r="H402" s="132"/>
      <c r="I402" s="132"/>
      <c r="J402" s="132"/>
      <c r="K402" s="132"/>
      <c r="L402" s="132"/>
      <c r="M402" s="135"/>
      <c r="N402" s="137"/>
      <c r="O402" s="132"/>
      <c r="P402" s="139"/>
      <c r="Q402" s="132"/>
      <c r="R402" s="135"/>
      <c r="S402" s="132"/>
      <c r="T402" s="132"/>
      <c r="U402" s="132"/>
    </row>
    <row r="403" ht="12.75" customHeight="1">
      <c r="A403" s="132"/>
      <c r="B403" s="132"/>
      <c r="C403" s="132"/>
      <c r="D403" s="132"/>
      <c r="E403" s="133"/>
      <c r="F403" s="132"/>
      <c r="G403" s="132"/>
      <c r="H403" s="132"/>
      <c r="I403" s="132"/>
      <c r="J403" s="132"/>
      <c r="K403" s="132"/>
      <c r="L403" s="132"/>
      <c r="M403" s="135"/>
      <c r="N403" s="137"/>
      <c r="O403" s="132"/>
      <c r="P403" s="139"/>
      <c r="Q403" s="132"/>
      <c r="R403" s="135"/>
      <c r="S403" s="132"/>
      <c r="T403" s="132"/>
      <c r="U403" s="132"/>
    </row>
    <row r="404" ht="12.75" customHeight="1">
      <c r="A404" s="132"/>
      <c r="B404" s="132"/>
      <c r="C404" s="132"/>
      <c r="D404" s="132"/>
      <c r="E404" s="133"/>
      <c r="F404" s="132"/>
      <c r="G404" s="132"/>
      <c r="H404" s="132"/>
      <c r="I404" s="132"/>
      <c r="J404" s="132"/>
      <c r="K404" s="132"/>
      <c r="L404" s="132"/>
      <c r="M404" s="135"/>
      <c r="N404" s="137"/>
      <c r="O404" s="132"/>
      <c r="P404" s="139"/>
      <c r="Q404" s="132"/>
      <c r="R404" s="135"/>
      <c r="S404" s="132"/>
      <c r="T404" s="132"/>
      <c r="U404" s="132"/>
    </row>
    <row r="405" ht="12.75" customHeight="1">
      <c r="A405" s="132"/>
      <c r="B405" s="132"/>
      <c r="C405" s="132"/>
      <c r="D405" s="132"/>
      <c r="E405" s="133"/>
      <c r="F405" s="132"/>
      <c r="G405" s="132"/>
      <c r="H405" s="132"/>
      <c r="I405" s="132"/>
      <c r="J405" s="132"/>
      <c r="K405" s="132"/>
      <c r="L405" s="132"/>
      <c r="M405" s="135"/>
      <c r="N405" s="137"/>
      <c r="O405" s="132"/>
      <c r="P405" s="139"/>
      <c r="Q405" s="132"/>
      <c r="R405" s="135"/>
      <c r="S405" s="132"/>
      <c r="T405" s="132"/>
      <c r="U405" s="132"/>
    </row>
    <row r="406" ht="12.75" customHeight="1">
      <c r="A406" s="132"/>
      <c r="B406" s="132"/>
      <c r="C406" s="132"/>
      <c r="D406" s="132"/>
      <c r="E406" s="133"/>
      <c r="F406" s="132"/>
      <c r="G406" s="132"/>
      <c r="H406" s="132"/>
      <c r="I406" s="132"/>
      <c r="J406" s="132"/>
      <c r="K406" s="132"/>
      <c r="L406" s="132"/>
      <c r="M406" s="135"/>
      <c r="N406" s="137"/>
      <c r="O406" s="132"/>
      <c r="P406" s="139"/>
      <c r="Q406" s="132"/>
      <c r="R406" s="135"/>
      <c r="S406" s="132"/>
      <c r="T406" s="132"/>
      <c r="U406" s="132"/>
    </row>
    <row r="407" ht="12.75" customHeight="1">
      <c r="A407" s="132"/>
      <c r="B407" s="132"/>
      <c r="C407" s="132"/>
      <c r="D407" s="132"/>
      <c r="E407" s="133"/>
      <c r="F407" s="132"/>
      <c r="G407" s="132"/>
      <c r="H407" s="132"/>
      <c r="I407" s="132"/>
      <c r="J407" s="132"/>
      <c r="K407" s="132"/>
      <c r="L407" s="132"/>
      <c r="M407" s="135"/>
      <c r="N407" s="137"/>
      <c r="O407" s="132"/>
      <c r="P407" s="139"/>
      <c r="Q407" s="132"/>
      <c r="R407" s="135"/>
      <c r="S407" s="132"/>
      <c r="T407" s="132"/>
      <c r="U407" s="132"/>
    </row>
    <row r="408" ht="12.75" customHeight="1">
      <c r="A408" s="132"/>
      <c r="B408" s="132"/>
      <c r="C408" s="132"/>
      <c r="D408" s="132"/>
      <c r="E408" s="133"/>
      <c r="F408" s="132"/>
      <c r="G408" s="132"/>
      <c r="H408" s="132"/>
      <c r="I408" s="132"/>
      <c r="J408" s="132"/>
      <c r="K408" s="132"/>
      <c r="L408" s="132"/>
      <c r="M408" s="135"/>
      <c r="N408" s="137"/>
      <c r="O408" s="132"/>
      <c r="P408" s="139"/>
      <c r="Q408" s="132"/>
      <c r="R408" s="135"/>
      <c r="S408" s="132"/>
      <c r="T408" s="132"/>
      <c r="U408" s="132"/>
    </row>
    <row r="409" ht="12.75" customHeight="1">
      <c r="A409" s="132"/>
      <c r="B409" s="132"/>
      <c r="C409" s="132"/>
      <c r="D409" s="132"/>
      <c r="E409" s="133"/>
      <c r="F409" s="132"/>
      <c r="G409" s="132"/>
      <c r="H409" s="132"/>
      <c r="I409" s="132"/>
      <c r="J409" s="132"/>
      <c r="K409" s="132"/>
      <c r="L409" s="132"/>
      <c r="M409" s="135"/>
      <c r="N409" s="137"/>
      <c r="O409" s="132"/>
      <c r="P409" s="139"/>
      <c r="Q409" s="132"/>
      <c r="R409" s="135"/>
      <c r="S409" s="132"/>
      <c r="T409" s="132"/>
      <c r="U409" s="132"/>
    </row>
    <row r="410" ht="12.75" customHeight="1">
      <c r="A410" s="132"/>
      <c r="B410" s="132"/>
      <c r="C410" s="132"/>
      <c r="D410" s="132"/>
      <c r="E410" s="133"/>
      <c r="F410" s="132"/>
      <c r="G410" s="132"/>
      <c r="H410" s="132"/>
      <c r="I410" s="132"/>
      <c r="J410" s="132"/>
      <c r="K410" s="132"/>
      <c r="L410" s="132"/>
      <c r="M410" s="135"/>
      <c r="N410" s="137"/>
      <c r="O410" s="132"/>
      <c r="P410" s="139"/>
      <c r="Q410" s="132"/>
      <c r="R410" s="135"/>
      <c r="S410" s="132"/>
      <c r="T410" s="132"/>
      <c r="U410" s="132"/>
    </row>
    <row r="411" ht="12.75" customHeight="1">
      <c r="A411" s="132"/>
      <c r="B411" s="132"/>
      <c r="C411" s="132"/>
      <c r="D411" s="132"/>
      <c r="E411" s="133"/>
      <c r="F411" s="132"/>
      <c r="G411" s="132"/>
      <c r="H411" s="132"/>
      <c r="I411" s="132"/>
      <c r="J411" s="132"/>
      <c r="K411" s="132"/>
      <c r="L411" s="132"/>
      <c r="M411" s="135"/>
      <c r="N411" s="137"/>
      <c r="O411" s="132"/>
      <c r="P411" s="139"/>
      <c r="Q411" s="132"/>
      <c r="R411" s="135"/>
      <c r="S411" s="132"/>
      <c r="T411" s="132"/>
      <c r="U411" s="132"/>
    </row>
    <row r="412" ht="12.75" customHeight="1">
      <c r="A412" s="132"/>
      <c r="B412" s="132"/>
      <c r="C412" s="132"/>
      <c r="D412" s="132"/>
      <c r="E412" s="133"/>
      <c r="F412" s="132"/>
      <c r="G412" s="132"/>
      <c r="H412" s="132"/>
      <c r="I412" s="132"/>
      <c r="J412" s="132"/>
      <c r="K412" s="132"/>
      <c r="L412" s="132"/>
      <c r="M412" s="135"/>
      <c r="N412" s="137"/>
      <c r="O412" s="132"/>
      <c r="P412" s="139"/>
      <c r="Q412" s="132"/>
      <c r="R412" s="135"/>
      <c r="S412" s="132"/>
      <c r="T412" s="132"/>
      <c r="U412" s="132"/>
    </row>
    <row r="413" ht="12.75" customHeight="1">
      <c r="A413" s="132"/>
      <c r="B413" s="132"/>
      <c r="C413" s="132"/>
      <c r="D413" s="132"/>
      <c r="E413" s="133"/>
      <c r="F413" s="132"/>
      <c r="G413" s="132"/>
      <c r="H413" s="132"/>
      <c r="I413" s="132"/>
      <c r="J413" s="132"/>
      <c r="K413" s="132"/>
      <c r="L413" s="132"/>
      <c r="M413" s="135"/>
      <c r="N413" s="137"/>
      <c r="O413" s="132"/>
      <c r="P413" s="139"/>
      <c r="Q413" s="132"/>
      <c r="R413" s="135"/>
      <c r="S413" s="132"/>
      <c r="T413" s="132"/>
      <c r="U413" s="132"/>
    </row>
    <row r="414" ht="12.75" customHeight="1">
      <c r="A414" s="132"/>
      <c r="B414" s="132"/>
      <c r="C414" s="132"/>
      <c r="D414" s="132"/>
      <c r="E414" s="133"/>
      <c r="F414" s="132"/>
      <c r="G414" s="132"/>
      <c r="H414" s="132"/>
      <c r="I414" s="132"/>
      <c r="J414" s="132"/>
      <c r="K414" s="132"/>
      <c r="L414" s="132"/>
      <c r="M414" s="135"/>
      <c r="N414" s="137"/>
      <c r="O414" s="132"/>
      <c r="P414" s="139"/>
      <c r="Q414" s="132"/>
      <c r="R414" s="135"/>
      <c r="S414" s="132"/>
      <c r="T414" s="132"/>
      <c r="U414" s="132"/>
    </row>
    <row r="415" ht="12.75" customHeight="1">
      <c r="A415" s="132"/>
      <c r="B415" s="132"/>
      <c r="C415" s="132"/>
      <c r="D415" s="132"/>
      <c r="E415" s="133"/>
      <c r="F415" s="132"/>
      <c r="G415" s="132"/>
      <c r="H415" s="132"/>
      <c r="I415" s="132"/>
      <c r="J415" s="132"/>
      <c r="K415" s="132"/>
      <c r="L415" s="132"/>
      <c r="M415" s="135"/>
      <c r="N415" s="137"/>
      <c r="O415" s="132"/>
      <c r="P415" s="139"/>
      <c r="Q415" s="132"/>
      <c r="R415" s="135"/>
      <c r="S415" s="132"/>
      <c r="T415" s="132"/>
      <c r="U415" s="132"/>
    </row>
    <row r="416" ht="12.75" customHeight="1">
      <c r="A416" s="132"/>
      <c r="B416" s="132"/>
      <c r="C416" s="132"/>
      <c r="D416" s="132"/>
      <c r="E416" s="133"/>
      <c r="F416" s="132"/>
      <c r="G416" s="132"/>
      <c r="H416" s="132"/>
      <c r="I416" s="132"/>
      <c r="J416" s="132"/>
      <c r="K416" s="132"/>
      <c r="L416" s="132"/>
      <c r="M416" s="135"/>
      <c r="N416" s="137"/>
      <c r="O416" s="132"/>
      <c r="P416" s="139"/>
      <c r="Q416" s="132"/>
      <c r="R416" s="135"/>
      <c r="S416" s="132"/>
      <c r="T416" s="132"/>
      <c r="U416" s="132"/>
    </row>
    <row r="417" ht="12.75" customHeight="1">
      <c r="A417" s="132"/>
      <c r="B417" s="132"/>
      <c r="C417" s="132"/>
      <c r="D417" s="132"/>
      <c r="E417" s="133"/>
      <c r="F417" s="132"/>
      <c r="G417" s="132"/>
      <c r="H417" s="132"/>
      <c r="I417" s="132"/>
      <c r="J417" s="132"/>
      <c r="K417" s="132"/>
      <c r="L417" s="132"/>
      <c r="M417" s="135"/>
      <c r="N417" s="137"/>
      <c r="O417" s="132"/>
      <c r="P417" s="139"/>
      <c r="Q417" s="132"/>
      <c r="R417" s="135"/>
      <c r="S417" s="132"/>
      <c r="T417" s="132"/>
      <c r="U417" s="132"/>
    </row>
    <row r="418" ht="12.75" customHeight="1">
      <c r="A418" s="132"/>
      <c r="B418" s="132"/>
      <c r="C418" s="132"/>
      <c r="D418" s="132"/>
      <c r="E418" s="133"/>
      <c r="F418" s="132"/>
      <c r="G418" s="132"/>
      <c r="H418" s="132"/>
      <c r="I418" s="132"/>
      <c r="J418" s="132"/>
      <c r="K418" s="132"/>
      <c r="L418" s="132"/>
      <c r="M418" s="135"/>
      <c r="N418" s="137"/>
      <c r="O418" s="132"/>
      <c r="P418" s="139"/>
      <c r="Q418" s="132"/>
      <c r="R418" s="135"/>
      <c r="S418" s="132"/>
      <c r="T418" s="132"/>
      <c r="U418" s="132"/>
    </row>
    <row r="419" ht="12.75" customHeight="1">
      <c r="A419" s="132"/>
      <c r="B419" s="132"/>
      <c r="C419" s="132"/>
      <c r="D419" s="132"/>
      <c r="E419" s="133"/>
      <c r="F419" s="132"/>
      <c r="G419" s="132"/>
      <c r="H419" s="132"/>
      <c r="I419" s="132"/>
      <c r="J419" s="132"/>
      <c r="K419" s="132"/>
      <c r="L419" s="132"/>
      <c r="M419" s="135"/>
      <c r="N419" s="137"/>
      <c r="O419" s="132"/>
      <c r="P419" s="139"/>
      <c r="Q419" s="132"/>
      <c r="R419" s="135"/>
      <c r="S419" s="132"/>
      <c r="T419" s="132"/>
      <c r="U419" s="132"/>
    </row>
    <row r="420" ht="12.75" customHeight="1">
      <c r="A420" s="132"/>
      <c r="B420" s="132"/>
      <c r="C420" s="132"/>
      <c r="D420" s="132"/>
      <c r="E420" s="133"/>
      <c r="F420" s="132"/>
      <c r="G420" s="132"/>
      <c r="H420" s="132"/>
      <c r="I420" s="132"/>
      <c r="J420" s="132"/>
      <c r="K420" s="132"/>
      <c r="L420" s="132"/>
      <c r="M420" s="135"/>
      <c r="N420" s="137"/>
      <c r="O420" s="132"/>
      <c r="P420" s="139"/>
      <c r="Q420" s="132"/>
      <c r="R420" s="135"/>
      <c r="S420" s="132"/>
      <c r="T420" s="132"/>
      <c r="U420" s="132"/>
    </row>
    <row r="421" ht="12.75" customHeight="1">
      <c r="A421" s="132"/>
      <c r="B421" s="132"/>
      <c r="C421" s="132"/>
      <c r="D421" s="132"/>
      <c r="E421" s="133"/>
      <c r="F421" s="132"/>
      <c r="G421" s="132"/>
      <c r="H421" s="132"/>
      <c r="I421" s="132"/>
      <c r="J421" s="132"/>
      <c r="K421" s="132"/>
      <c r="L421" s="132"/>
      <c r="M421" s="135"/>
      <c r="N421" s="137"/>
      <c r="O421" s="132"/>
      <c r="P421" s="139"/>
      <c r="Q421" s="132"/>
      <c r="R421" s="135"/>
      <c r="S421" s="132"/>
      <c r="T421" s="132"/>
      <c r="U421" s="132"/>
    </row>
    <row r="422" ht="12.75" customHeight="1">
      <c r="A422" s="132"/>
      <c r="B422" s="132"/>
      <c r="C422" s="132"/>
      <c r="D422" s="132"/>
      <c r="E422" s="133"/>
      <c r="F422" s="132"/>
      <c r="G422" s="132"/>
      <c r="H422" s="132"/>
      <c r="I422" s="132"/>
      <c r="J422" s="132"/>
      <c r="K422" s="132"/>
      <c r="L422" s="132"/>
      <c r="M422" s="135"/>
      <c r="N422" s="137"/>
      <c r="O422" s="132"/>
      <c r="P422" s="139"/>
      <c r="Q422" s="132"/>
      <c r="R422" s="135"/>
      <c r="S422" s="132"/>
      <c r="T422" s="132"/>
      <c r="U422" s="132"/>
    </row>
    <row r="423" ht="12.75" customHeight="1">
      <c r="A423" s="132"/>
      <c r="B423" s="132"/>
      <c r="C423" s="132"/>
      <c r="D423" s="132"/>
      <c r="E423" s="133"/>
      <c r="F423" s="132"/>
      <c r="G423" s="132"/>
      <c r="H423" s="132"/>
      <c r="I423" s="132"/>
      <c r="J423" s="132"/>
      <c r="K423" s="132"/>
      <c r="L423" s="132"/>
      <c r="M423" s="135"/>
      <c r="N423" s="137"/>
      <c r="O423" s="132"/>
      <c r="P423" s="139"/>
      <c r="Q423" s="132"/>
      <c r="R423" s="135"/>
      <c r="S423" s="132"/>
      <c r="T423" s="132"/>
      <c r="U423" s="132"/>
    </row>
    <row r="424" ht="12.75" customHeight="1">
      <c r="A424" s="132"/>
      <c r="B424" s="132"/>
      <c r="C424" s="132"/>
      <c r="D424" s="132"/>
      <c r="E424" s="133"/>
      <c r="F424" s="132"/>
      <c r="G424" s="132"/>
      <c r="H424" s="132"/>
      <c r="I424" s="132"/>
      <c r="J424" s="132"/>
      <c r="K424" s="132"/>
      <c r="L424" s="132"/>
      <c r="M424" s="135"/>
      <c r="N424" s="137"/>
      <c r="O424" s="132"/>
      <c r="P424" s="139"/>
      <c r="Q424" s="132"/>
      <c r="R424" s="135"/>
      <c r="S424" s="132"/>
      <c r="T424" s="132"/>
      <c r="U424" s="132"/>
    </row>
    <row r="425" ht="12.75" customHeight="1">
      <c r="A425" s="132"/>
      <c r="B425" s="132"/>
      <c r="C425" s="132"/>
      <c r="D425" s="132"/>
      <c r="E425" s="133"/>
      <c r="F425" s="132"/>
      <c r="G425" s="132"/>
      <c r="H425" s="132"/>
      <c r="I425" s="132"/>
      <c r="J425" s="132"/>
      <c r="K425" s="132"/>
      <c r="L425" s="132"/>
      <c r="M425" s="135"/>
      <c r="N425" s="137"/>
      <c r="O425" s="132"/>
      <c r="P425" s="139"/>
      <c r="Q425" s="132"/>
      <c r="R425" s="135"/>
      <c r="S425" s="132"/>
      <c r="T425" s="132"/>
      <c r="U425" s="132"/>
    </row>
    <row r="426" ht="12.75" customHeight="1">
      <c r="A426" s="132"/>
      <c r="B426" s="132"/>
      <c r="C426" s="132"/>
      <c r="D426" s="132"/>
      <c r="E426" s="133"/>
      <c r="F426" s="132"/>
      <c r="G426" s="132"/>
      <c r="H426" s="132"/>
      <c r="I426" s="132"/>
      <c r="J426" s="132"/>
      <c r="K426" s="132"/>
      <c r="L426" s="132"/>
      <c r="M426" s="135"/>
      <c r="N426" s="137"/>
      <c r="O426" s="132"/>
      <c r="P426" s="139"/>
      <c r="Q426" s="132"/>
      <c r="R426" s="135"/>
      <c r="S426" s="132"/>
      <c r="T426" s="132"/>
      <c r="U426" s="132"/>
    </row>
    <row r="427" ht="12.75" customHeight="1">
      <c r="A427" s="132"/>
      <c r="B427" s="132"/>
      <c r="C427" s="132"/>
      <c r="D427" s="132"/>
      <c r="E427" s="133"/>
      <c r="F427" s="132"/>
      <c r="G427" s="132"/>
      <c r="H427" s="132"/>
      <c r="I427" s="132"/>
      <c r="J427" s="132"/>
      <c r="K427" s="132"/>
      <c r="L427" s="132"/>
      <c r="M427" s="135"/>
      <c r="N427" s="137"/>
      <c r="O427" s="132"/>
      <c r="P427" s="139"/>
      <c r="Q427" s="132"/>
      <c r="R427" s="135"/>
      <c r="S427" s="132"/>
      <c r="T427" s="132"/>
      <c r="U427" s="132"/>
    </row>
    <row r="428" ht="12.75" customHeight="1">
      <c r="A428" s="132"/>
      <c r="B428" s="132"/>
      <c r="C428" s="132"/>
      <c r="D428" s="132"/>
      <c r="E428" s="133"/>
      <c r="F428" s="132"/>
      <c r="G428" s="132"/>
      <c r="H428" s="132"/>
      <c r="I428" s="132"/>
      <c r="J428" s="132"/>
      <c r="K428" s="132"/>
      <c r="L428" s="132"/>
      <c r="M428" s="135"/>
      <c r="N428" s="137"/>
      <c r="O428" s="132"/>
      <c r="P428" s="139"/>
      <c r="Q428" s="132"/>
      <c r="R428" s="135"/>
      <c r="S428" s="132"/>
      <c r="T428" s="132"/>
      <c r="U428" s="132"/>
    </row>
    <row r="429" ht="12.75" customHeight="1">
      <c r="A429" s="132"/>
      <c r="B429" s="132"/>
      <c r="C429" s="132"/>
      <c r="D429" s="132"/>
      <c r="E429" s="133"/>
      <c r="F429" s="132"/>
      <c r="G429" s="132"/>
      <c r="H429" s="132"/>
      <c r="I429" s="132"/>
      <c r="J429" s="132"/>
      <c r="K429" s="132"/>
      <c r="L429" s="132"/>
      <c r="M429" s="135"/>
      <c r="N429" s="137"/>
      <c r="O429" s="132"/>
      <c r="P429" s="139"/>
      <c r="Q429" s="132"/>
      <c r="R429" s="135"/>
      <c r="S429" s="132"/>
      <c r="T429" s="132"/>
      <c r="U429" s="132"/>
    </row>
    <row r="430" ht="12.75" customHeight="1">
      <c r="A430" s="132"/>
      <c r="B430" s="132"/>
      <c r="C430" s="132"/>
      <c r="D430" s="132"/>
      <c r="E430" s="133"/>
      <c r="F430" s="132"/>
      <c r="G430" s="132"/>
      <c r="H430" s="132"/>
      <c r="I430" s="132"/>
      <c r="J430" s="132"/>
      <c r="K430" s="132"/>
      <c r="L430" s="132"/>
      <c r="M430" s="135"/>
      <c r="N430" s="137"/>
      <c r="O430" s="132"/>
      <c r="P430" s="139"/>
      <c r="Q430" s="132"/>
      <c r="R430" s="135"/>
      <c r="S430" s="132"/>
      <c r="T430" s="132"/>
      <c r="U430" s="132"/>
    </row>
    <row r="431" ht="12.75" customHeight="1">
      <c r="A431" s="132"/>
      <c r="B431" s="132"/>
      <c r="C431" s="132"/>
      <c r="D431" s="132"/>
      <c r="E431" s="133"/>
      <c r="F431" s="132"/>
      <c r="G431" s="132"/>
      <c r="H431" s="132"/>
      <c r="I431" s="132"/>
      <c r="J431" s="132"/>
      <c r="K431" s="132"/>
      <c r="L431" s="132"/>
      <c r="M431" s="135"/>
      <c r="N431" s="137"/>
      <c r="O431" s="132"/>
      <c r="P431" s="139"/>
      <c r="Q431" s="132"/>
      <c r="R431" s="135"/>
      <c r="S431" s="132"/>
      <c r="T431" s="132"/>
      <c r="U431" s="132"/>
    </row>
    <row r="432" ht="12.75" customHeight="1">
      <c r="A432" s="132"/>
      <c r="B432" s="132"/>
      <c r="C432" s="132"/>
      <c r="D432" s="132"/>
      <c r="E432" s="133"/>
      <c r="F432" s="132"/>
      <c r="G432" s="132"/>
      <c r="H432" s="132"/>
      <c r="I432" s="132"/>
      <c r="J432" s="132"/>
      <c r="K432" s="132"/>
      <c r="L432" s="132"/>
      <c r="M432" s="135"/>
      <c r="N432" s="137"/>
      <c r="O432" s="132"/>
      <c r="P432" s="139"/>
      <c r="Q432" s="132"/>
      <c r="R432" s="135"/>
      <c r="S432" s="132"/>
      <c r="T432" s="132"/>
      <c r="U432" s="132"/>
    </row>
    <row r="433" ht="12.75" customHeight="1">
      <c r="A433" s="132"/>
      <c r="B433" s="132"/>
      <c r="C433" s="132"/>
      <c r="D433" s="132"/>
      <c r="E433" s="133"/>
      <c r="F433" s="132"/>
      <c r="G433" s="132"/>
      <c r="H433" s="132"/>
      <c r="I433" s="132"/>
      <c r="J433" s="132"/>
      <c r="K433" s="132"/>
      <c r="L433" s="132"/>
      <c r="M433" s="135"/>
      <c r="N433" s="137"/>
      <c r="O433" s="132"/>
      <c r="P433" s="139"/>
      <c r="Q433" s="132"/>
      <c r="R433" s="135"/>
      <c r="S433" s="132"/>
      <c r="T433" s="132"/>
      <c r="U433" s="132"/>
    </row>
    <row r="434" ht="12.75" customHeight="1">
      <c r="A434" s="132"/>
      <c r="B434" s="132"/>
      <c r="C434" s="132"/>
      <c r="D434" s="132"/>
      <c r="E434" s="133"/>
      <c r="F434" s="132"/>
      <c r="G434" s="132"/>
      <c r="H434" s="132"/>
      <c r="I434" s="132"/>
      <c r="J434" s="132"/>
      <c r="K434" s="132"/>
      <c r="L434" s="132"/>
      <c r="M434" s="135"/>
      <c r="N434" s="137"/>
      <c r="O434" s="132"/>
      <c r="P434" s="139"/>
      <c r="Q434" s="132"/>
      <c r="R434" s="135"/>
      <c r="S434" s="132"/>
      <c r="T434" s="132"/>
      <c r="U434" s="132"/>
    </row>
    <row r="435" ht="12.75" customHeight="1">
      <c r="A435" s="132"/>
      <c r="B435" s="132"/>
      <c r="C435" s="132"/>
      <c r="D435" s="132"/>
      <c r="E435" s="133"/>
      <c r="F435" s="132"/>
      <c r="G435" s="132"/>
      <c r="H435" s="132"/>
      <c r="I435" s="132"/>
      <c r="J435" s="132"/>
      <c r="K435" s="132"/>
      <c r="L435" s="132"/>
      <c r="M435" s="135"/>
      <c r="N435" s="137"/>
      <c r="O435" s="132"/>
      <c r="P435" s="139"/>
      <c r="Q435" s="132"/>
      <c r="R435" s="135"/>
      <c r="S435" s="132"/>
      <c r="T435" s="132"/>
      <c r="U435" s="132"/>
    </row>
    <row r="436" ht="12.75" customHeight="1">
      <c r="A436" s="132"/>
      <c r="B436" s="132"/>
      <c r="C436" s="132"/>
      <c r="D436" s="132"/>
      <c r="E436" s="133"/>
      <c r="F436" s="132"/>
      <c r="G436" s="132"/>
      <c r="H436" s="132"/>
      <c r="I436" s="132"/>
      <c r="J436" s="132"/>
      <c r="K436" s="132"/>
      <c r="L436" s="132"/>
      <c r="M436" s="135"/>
      <c r="N436" s="137"/>
      <c r="O436" s="132"/>
      <c r="P436" s="139"/>
      <c r="Q436" s="132"/>
      <c r="R436" s="135"/>
      <c r="S436" s="132"/>
      <c r="T436" s="132"/>
      <c r="U436" s="132"/>
    </row>
    <row r="437" ht="12.75" customHeight="1">
      <c r="A437" s="132"/>
      <c r="B437" s="132"/>
      <c r="C437" s="132"/>
      <c r="D437" s="132"/>
      <c r="E437" s="133"/>
      <c r="F437" s="132"/>
      <c r="G437" s="132"/>
      <c r="H437" s="132"/>
      <c r="I437" s="132"/>
      <c r="J437" s="132"/>
      <c r="K437" s="132"/>
      <c r="L437" s="132"/>
      <c r="M437" s="135"/>
      <c r="N437" s="137"/>
      <c r="O437" s="132"/>
      <c r="P437" s="139"/>
      <c r="Q437" s="132"/>
      <c r="R437" s="135"/>
      <c r="S437" s="132"/>
      <c r="T437" s="132"/>
      <c r="U437" s="132"/>
    </row>
    <row r="438" ht="12.75" customHeight="1">
      <c r="A438" s="132"/>
      <c r="B438" s="132"/>
      <c r="C438" s="132"/>
      <c r="D438" s="132"/>
      <c r="E438" s="133"/>
      <c r="F438" s="132"/>
      <c r="G438" s="132"/>
      <c r="H438" s="132"/>
      <c r="I438" s="132"/>
      <c r="J438" s="132"/>
      <c r="K438" s="132"/>
      <c r="L438" s="132"/>
      <c r="M438" s="135"/>
      <c r="N438" s="137"/>
      <c r="O438" s="132"/>
      <c r="P438" s="139"/>
      <c r="Q438" s="132"/>
      <c r="R438" s="135"/>
      <c r="S438" s="132"/>
      <c r="T438" s="132"/>
      <c r="U438" s="132"/>
    </row>
    <row r="439" ht="12.75" customHeight="1">
      <c r="A439" s="132"/>
      <c r="B439" s="132"/>
      <c r="C439" s="132"/>
      <c r="D439" s="132"/>
      <c r="E439" s="133"/>
      <c r="F439" s="132"/>
      <c r="G439" s="132"/>
      <c r="H439" s="132"/>
      <c r="I439" s="132"/>
      <c r="J439" s="132"/>
      <c r="K439" s="132"/>
      <c r="L439" s="132"/>
      <c r="M439" s="135"/>
      <c r="N439" s="137"/>
      <c r="O439" s="132"/>
      <c r="P439" s="139"/>
      <c r="Q439" s="132"/>
      <c r="R439" s="135"/>
      <c r="S439" s="132"/>
      <c r="T439" s="132"/>
      <c r="U439" s="132"/>
    </row>
    <row r="440" ht="12.75" customHeight="1">
      <c r="A440" s="132"/>
      <c r="B440" s="132"/>
      <c r="C440" s="132"/>
      <c r="D440" s="132"/>
      <c r="E440" s="133"/>
      <c r="F440" s="132"/>
      <c r="G440" s="132"/>
      <c r="H440" s="132"/>
      <c r="I440" s="132"/>
      <c r="J440" s="132"/>
      <c r="K440" s="132"/>
      <c r="L440" s="132"/>
      <c r="M440" s="135"/>
      <c r="N440" s="137"/>
      <c r="O440" s="132"/>
      <c r="P440" s="139"/>
      <c r="Q440" s="132"/>
      <c r="R440" s="135"/>
      <c r="S440" s="132"/>
      <c r="T440" s="132"/>
      <c r="U440" s="132"/>
    </row>
    <row r="441" ht="12.75" customHeight="1">
      <c r="A441" s="132"/>
      <c r="B441" s="132"/>
      <c r="C441" s="132"/>
      <c r="D441" s="132"/>
      <c r="E441" s="133"/>
      <c r="F441" s="132"/>
      <c r="G441" s="132"/>
      <c r="H441" s="132"/>
      <c r="I441" s="132"/>
      <c r="J441" s="132"/>
      <c r="K441" s="132"/>
      <c r="L441" s="132"/>
      <c r="M441" s="135"/>
      <c r="N441" s="137"/>
      <c r="O441" s="132"/>
      <c r="P441" s="139"/>
      <c r="Q441" s="132"/>
      <c r="R441" s="135"/>
      <c r="S441" s="132"/>
      <c r="T441" s="132"/>
      <c r="U441" s="132"/>
    </row>
    <row r="442" ht="12.75" customHeight="1">
      <c r="A442" s="132"/>
      <c r="B442" s="132"/>
      <c r="C442" s="132"/>
      <c r="D442" s="132"/>
      <c r="E442" s="133"/>
      <c r="F442" s="132"/>
      <c r="G442" s="132"/>
      <c r="H442" s="132"/>
      <c r="I442" s="132"/>
      <c r="J442" s="132"/>
      <c r="K442" s="132"/>
      <c r="L442" s="132"/>
      <c r="M442" s="135"/>
      <c r="N442" s="137"/>
      <c r="O442" s="132"/>
      <c r="P442" s="139"/>
      <c r="Q442" s="132"/>
      <c r="R442" s="135"/>
      <c r="S442" s="132"/>
      <c r="T442" s="132"/>
      <c r="U442" s="132"/>
    </row>
    <row r="443" ht="12.75" customHeight="1">
      <c r="A443" s="132"/>
      <c r="B443" s="132"/>
      <c r="C443" s="132"/>
      <c r="D443" s="132"/>
      <c r="E443" s="133"/>
      <c r="F443" s="132"/>
      <c r="G443" s="132"/>
      <c r="H443" s="132"/>
      <c r="I443" s="132"/>
      <c r="J443" s="132"/>
      <c r="K443" s="132"/>
      <c r="L443" s="132"/>
      <c r="M443" s="135"/>
      <c r="N443" s="137"/>
      <c r="O443" s="132"/>
      <c r="P443" s="139"/>
      <c r="Q443" s="132"/>
      <c r="R443" s="135"/>
      <c r="S443" s="132"/>
      <c r="T443" s="132"/>
      <c r="U443" s="132"/>
    </row>
    <row r="444" ht="12.75" customHeight="1">
      <c r="A444" s="132"/>
      <c r="B444" s="132"/>
      <c r="C444" s="132"/>
      <c r="D444" s="132"/>
      <c r="E444" s="133"/>
      <c r="F444" s="132"/>
      <c r="G444" s="132"/>
      <c r="H444" s="132"/>
      <c r="I444" s="132"/>
      <c r="J444" s="132"/>
      <c r="K444" s="132"/>
      <c r="L444" s="132"/>
      <c r="M444" s="135"/>
      <c r="N444" s="137"/>
      <c r="O444" s="132"/>
      <c r="P444" s="139"/>
      <c r="Q444" s="132"/>
      <c r="R444" s="135"/>
      <c r="S444" s="132"/>
      <c r="T444" s="132"/>
      <c r="U444" s="132"/>
    </row>
    <row r="445" ht="12.75" customHeight="1">
      <c r="A445" s="132"/>
      <c r="B445" s="132"/>
      <c r="C445" s="132"/>
      <c r="D445" s="132"/>
      <c r="E445" s="133"/>
      <c r="F445" s="132"/>
      <c r="G445" s="132"/>
      <c r="H445" s="132"/>
      <c r="I445" s="132"/>
      <c r="J445" s="132"/>
      <c r="K445" s="132"/>
      <c r="L445" s="132"/>
      <c r="M445" s="135"/>
      <c r="N445" s="137"/>
      <c r="O445" s="132"/>
      <c r="P445" s="139"/>
      <c r="Q445" s="132"/>
      <c r="R445" s="135"/>
      <c r="S445" s="132"/>
      <c r="T445" s="132"/>
      <c r="U445" s="132"/>
    </row>
    <row r="446" ht="12.75" customHeight="1">
      <c r="A446" s="132"/>
      <c r="B446" s="132"/>
      <c r="C446" s="132"/>
      <c r="D446" s="132"/>
      <c r="E446" s="133"/>
      <c r="F446" s="132"/>
      <c r="G446" s="132"/>
      <c r="H446" s="132"/>
      <c r="I446" s="132"/>
      <c r="J446" s="132"/>
      <c r="K446" s="132"/>
      <c r="L446" s="132"/>
      <c r="M446" s="135"/>
      <c r="N446" s="137"/>
      <c r="O446" s="132"/>
      <c r="P446" s="139"/>
      <c r="Q446" s="132"/>
      <c r="R446" s="135"/>
      <c r="S446" s="132"/>
      <c r="T446" s="132"/>
      <c r="U446" s="132"/>
    </row>
    <row r="447" ht="12.75" customHeight="1">
      <c r="A447" s="132"/>
      <c r="B447" s="132"/>
      <c r="C447" s="132"/>
      <c r="D447" s="132"/>
      <c r="E447" s="133"/>
      <c r="F447" s="132"/>
      <c r="G447" s="132"/>
      <c r="H447" s="132"/>
      <c r="I447" s="132"/>
      <c r="J447" s="132"/>
      <c r="K447" s="132"/>
      <c r="L447" s="132"/>
      <c r="M447" s="135"/>
      <c r="N447" s="137"/>
      <c r="O447" s="132"/>
      <c r="P447" s="139"/>
      <c r="Q447" s="132"/>
      <c r="R447" s="135"/>
      <c r="S447" s="132"/>
      <c r="T447" s="132"/>
      <c r="U447" s="132"/>
    </row>
    <row r="448" ht="12.75" customHeight="1">
      <c r="A448" s="132"/>
      <c r="B448" s="132"/>
      <c r="C448" s="132"/>
      <c r="D448" s="132"/>
      <c r="E448" s="133"/>
      <c r="F448" s="132"/>
      <c r="G448" s="132"/>
      <c r="H448" s="132"/>
      <c r="I448" s="132"/>
      <c r="J448" s="132"/>
      <c r="K448" s="132"/>
      <c r="L448" s="132"/>
      <c r="M448" s="135"/>
      <c r="N448" s="137"/>
      <c r="O448" s="132"/>
      <c r="P448" s="139"/>
      <c r="Q448" s="132"/>
      <c r="R448" s="135"/>
      <c r="S448" s="132"/>
      <c r="T448" s="132"/>
      <c r="U448" s="132"/>
    </row>
    <row r="449" ht="12.75" customHeight="1">
      <c r="A449" s="132"/>
      <c r="B449" s="132"/>
      <c r="C449" s="132"/>
      <c r="D449" s="132"/>
      <c r="E449" s="133"/>
      <c r="F449" s="132"/>
      <c r="G449" s="132"/>
      <c r="H449" s="132"/>
      <c r="I449" s="132"/>
      <c r="J449" s="132"/>
      <c r="K449" s="132"/>
      <c r="L449" s="132"/>
      <c r="M449" s="135"/>
      <c r="N449" s="137"/>
      <c r="O449" s="132"/>
      <c r="P449" s="139"/>
      <c r="Q449" s="132"/>
      <c r="R449" s="135"/>
      <c r="S449" s="132"/>
      <c r="T449" s="132"/>
      <c r="U449" s="132"/>
    </row>
    <row r="450" ht="12.75" customHeight="1">
      <c r="A450" s="132"/>
      <c r="B450" s="132"/>
      <c r="C450" s="132"/>
      <c r="D450" s="132"/>
      <c r="E450" s="133"/>
      <c r="F450" s="132"/>
      <c r="G450" s="132"/>
      <c r="H450" s="132"/>
      <c r="I450" s="132"/>
      <c r="J450" s="132"/>
      <c r="K450" s="132"/>
      <c r="L450" s="132"/>
      <c r="M450" s="135"/>
      <c r="N450" s="137"/>
      <c r="O450" s="132"/>
      <c r="P450" s="139"/>
      <c r="Q450" s="132"/>
      <c r="R450" s="135"/>
      <c r="S450" s="132"/>
      <c r="T450" s="132"/>
      <c r="U450" s="132"/>
    </row>
    <row r="451" ht="12.75" customHeight="1">
      <c r="A451" s="132"/>
      <c r="B451" s="132"/>
      <c r="C451" s="132"/>
      <c r="D451" s="132"/>
      <c r="E451" s="133"/>
      <c r="F451" s="132"/>
      <c r="G451" s="132"/>
      <c r="H451" s="132"/>
      <c r="I451" s="132"/>
      <c r="J451" s="132"/>
      <c r="K451" s="132"/>
      <c r="L451" s="132"/>
      <c r="M451" s="135"/>
      <c r="N451" s="137"/>
      <c r="O451" s="132"/>
      <c r="P451" s="139"/>
      <c r="Q451" s="132"/>
      <c r="R451" s="135"/>
      <c r="S451" s="132"/>
      <c r="T451" s="132"/>
      <c r="U451" s="132"/>
    </row>
    <row r="452" ht="12.75" customHeight="1">
      <c r="A452" s="132"/>
      <c r="B452" s="132"/>
      <c r="C452" s="132"/>
      <c r="D452" s="132"/>
      <c r="E452" s="133"/>
      <c r="F452" s="132"/>
      <c r="G452" s="132"/>
      <c r="H452" s="132"/>
      <c r="I452" s="132"/>
      <c r="J452" s="132"/>
      <c r="K452" s="132"/>
      <c r="L452" s="132"/>
      <c r="M452" s="135"/>
      <c r="N452" s="137"/>
      <c r="O452" s="132"/>
      <c r="P452" s="139"/>
      <c r="Q452" s="132"/>
      <c r="R452" s="135"/>
      <c r="S452" s="132"/>
      <c r="T452" s="132"/>
      <c r="U452" s="132"/>
    </row>
    <row r="453" ht="12.75" customHeight="1">
      <c r="A453" s="132"/>
      <c r="B453" s="132"/>
      <c r="C453" s="132"/>
      <c r="D453" s="132"/>
      <c r="E453" s="133"/>
      <c r="F453" s="132"/>
      <c r="G453" s="132"/>
      <c r="H453" s="132"/>
      <c r="I453" s="132"/>
      <c r="J453" s="132"/>
      <c r="K453" s="132"/>
      <c r="L453" s="132"/>
      <c r="M453" s="135"/>
      <c r="N453" s="137"/>
      <c r="O453" s="132"/>
      <c r="P453" s="139"/>
      <c r="Q453" s="132"/>
      <c r="R453" s="135"/>
      <c r="S453" s="132"/>
      <c r="T453" s="132"/>
      <c r="U453" s="132"/>
    </row>
    <row r="454" ht="12.75" customHeight="1">
      <c r="A454" s="132"/>
      <c r="B454" s="132"/>
      <c r="C454" s="132"/>
      <c r="D454" s="132"/>
      <c r="E454" s="133"/>
      <c r="F454" s="132"/>
      <c r="G454" s="132"/>
      <c r="H454" s="132"/>
      <c r="I454" s="132"/>
      <c r="J454" s="132"/>
      <c r="K454" s="132"/>
      <c r="L454" s="132"/>
      <c r="M454" s="135"/>
      <c r="N454" s="137"/>
      <c r="O454" s="132"/>
      <c r="P454" s="139"/>
      <c r="Q454" s="132"/>
      <c r="R454" s="135"/>
      <c r="S454" s="132"/>
      <c r="T454" s="132"/>
      <c r="U454" s="132"/>
    </row>
    <row r="455" ht="12.75" customHeight="1">
      <c r="A455" s="132"/>
      <c r="B455" s="132"/>
      <c r="C455" s="132"/>
      <c r="D455" s="132"/>
      <c r="E455" s="133"/>
      <c r="F455" s="132"/>
      <c r="G455" s="132"/>
      <c r="H455" s="132"/>
      <c r="I455" s="132"/>
      <c r="J455" s="132"/>
      <c r="K455" s="132"/>
      <c r="L455" s="132"/>
      <c r="M455" s="135"/>
      <c r="N455" s="137"/>
      <c r="O455" s="132"/>
      <c r="P455" s="139"/>
      <c r="Q455" s="132"/>
      <c r="R455" s="135"/>
      <c r="S455" s="132"/>
      <c r="T455" s="132"/>
      <c r="U455" s="132"/>
    </row>
    <row r="456" ht="12.75" customHeight="1">
      <c r="A456" s="132"/>
      <c r="B456" s="132"/>
      <c r="C456" s="132"/>
      <c r="D456" s="132"/>
      <c r="E456" s="133"/>
      <c r="F456" s="132"/>
      <c r="G456" s="132"/>
      <c r="H456" s="132"/>
      <c r="I456" s="132"/>
      <c r="J456" s="132"/>
      <c r="K456" s="132"/>
      <c r="L456" s="132"/>
      <c r="M456" s="135"/>
      <c r="N456" s="137"/>
      <c r="O456" s="132"/>
      <c r="P456" s="139"/>
      <c r="Q456" s="132"/>
      <c r="R456" s="135"/>
      <c r="S456" s="132"/>
      <c r="T456" s="132"/>
      <c r="U456" s="132"/>
    </row>
    <row r="457" ht="12.75" customHeight="1">
      <c r="A457" s="132"/>
      <c r="B457" s="132"/>
      <c r="C457" s="132"/>
      <c r="D457" s="132"/>
      <c r="E457" s="133"/>
      <c r="F457" s="132"/>
      <c r="G457" s="132"/>
      <c r="H457" s="132"/>
      <c r="I457" s="132"/>
      <c r="J457" s="132"/>
      <c r="K457" s="132"/>
      <c r="L457" s="132"/>
      <c r="M457" s="135"/>
      <c r="N457" s="137"/>
      <c r="O457" s="132"/>
      <c r="P457" s="139"/>
      <c r="Q457" s="132"/>
      <c r="R457" s="135"/>
      <c r="S457" s="132"/>
      <c r="T457" s="132"/>
      <c r="U457" s="132"/>
    </row>
    <row r="458" ht="12.75" customHeight="1">
      <c r="A458" s="132"/>
      <c r="B458" s="132"/>
      <c r="C458" s="132"/>
      <c r="D458" s="132"/>
      <c r="E458" s="133"/>
      <c r="F458" s="132"/>
      <c r="G458" s="132"/>
      <c r="H458" s="132"/>
      <c r="I458" s="132"/>
      <c r="J458" s="132"/>
      <c r="K458" s="132"/>
      <c r="L458" s="132"/>
      <c r="M458" s="135"/>
      <c r="N458" s="137"/>
      <c r="O458" s="132"/>
      <c r="P458" s="139"/>
      <c r="Q458" s="132"/>
      <c r="R458" s="135"/>
      <c r="S458" s="132"/>
      <c r="T458" s="132"/>
      <c r="U458" s="132"/>
    </row>
    <row r="459" ht="12.75" customHeight="1">
      <c r="A459" s="132"/>
      <c r="B459" s="132"/>
      <c r="C459" s="132"/>
      <c r="D459" s="132"/>
      <c r="E459" s="133"/>
      <c r="F459" s="132"/>
      <c r="G459" s="132"/>
      <c r="H459" s="132"/>
      <c r="I459" s="132"/>
      <c r="J459" s="132"/>
      <c r="K459" s="132"/>
      <c r="L459" s="132"/>
      <c r="M459" s="135"/>
      <c r="N459" s="137"/>
      <c r="O459" s="132"/>
      <c r="P459" s="139"/>
      <c r="Q459" s="132"/>
      <c r="R459" s="135"/>
      <c r="S459" s="132"/>
      <c r="T459" s="132"/>
      <c r="U459" s="132"/>
    </row>
    <row r="460" ht="12.75" customHeight="1">
      <c r="A460" s="132"/>
      <c r="B460" s="132"/>
      <c r="C460" s="132"/>
      <c r="D460" s="132"/>
      <c r="E460" s="133"/>
      <c r="F460" s="132"/>
      <c r="G460" s="132"/>
      <c r="H460" s="132"/>
      <c r="I460" s="132"/>
      <c r="J460" s="132"/>
      <c r="K460" s="132"/>
      <c r="L460" s="132"/>
      <c r="M460" s="135"/>
      <c r="N460" s="137"/>
      <c r="O460" s="132"/>
      <c r="P460" s="139"/>
      <c r="Q460" s="132"/>
      <c r="R460" s="135"/>
      <c r="S460" s="132"/>
      <c r="T460" s="132"/>
      <c r="U460" s="132"/>
    </row>
    <row r="461" ht="12.75" customHeight="1">
      <c r="A461" s="132"/>
      <c r="B461" s="132"/>
      <c r="C461" s="132"/>
      <c r="D461" s="132"/>
      <c r="E461" s="133"/>
      <c r="F461" s="132"/>
      <c r="G461" s="132"/>
      <c r="H461" s="132"/>
      <c r="I461" s="132"/>
      <c r="J461" s="132"/>
      <c r="K461" s="132"/>
      <c r="L461" s="132"/>
      <c r="M461" s="135"/>
      <c r="N461" s="137"/>
      <c r="O461" s="132"/>
      <c r="P461" s="139"/>
      <c r="Q461" s="132"/>
      <c r="R461" s="135"/>
      <c r="S461" s="132"/>
      <c r="T461" s="132"/>
      <c r="U461" s="132"/>
    </row>
    <row r="462" ht="12.75" customHeight="1">
      <c r="A462" s="132"/>
      <c r="B462" s="132"/>
      <c r="C462" s="132"/>
      <c r="D462" s="132"/>
      <c r="E462" s="133"/>
      <c r="F462" s="132"/>
      <c r="G462" s="132"/>
      <c r="H462" s="132"/>
      <c r="I462" s="132"/>
      <c r="J462" s="132"/>
      <c r="K462" s="132"/>
      <c r="L462" s="132"/>
      <c r="M462" s="135"/>
      <c r="N462" s="137"/>
      <c r="O462" s="132"/>
      <c r="P462" s="139"/>
      <c r="Q462" s="132"/>
      <c r="R462" s="135"/>
      <c r="S462" s="132"/>
      <c r="T462" s="132"/>
      <c r="U462" s="132"/>
    </row>
    <row r="463" ht="12.75" customHeight="1">
      <c r="A463" s="132"/>
      <c r="B463" s="132"/>
      <c r="C463" s="132"/>
      <c r="D463" s="132"/>
      <c r="E463" s="133"/>
      <c r="F463" s="132"/>
      <c r="G463" s="132"/>
      <c r="H463" s="132"/>
      <c r="I463" s="132"/>
      <c r="J463" s="132"/>
      <c r="K463" s="132"/>
      <c r="L463" s="132"/>
      <c r="M463" s="135"/>
      <c r="N463" s="137"/>
      <c r="O463" s="132"/>
      <c r="P463" s="139"/>
      <c r="Q463" s="132"/>
      <c r="R463" s="135"/>
      <c r="S463" s="132"/>
      <c r="T463" s="132"/>
      <c r="U463" s="132"/>
    </row>
    <row r="464" ht="12.75" customHeight="1">
      <c r="A464" s="132"/>
      <c r="B464" s="132"/>
      <c r="C464" s="132"/>
      <c r="D464" s="132"/>
      <c r="E464" s="133"/>
      <c r="F464" s="132"/>
      <c r="G464" s="132"/>
      <c r="H464" s="132"/>
      <c r="I464" s="132"/>
      <c r="J464" s="132"/>
      <c r="K464" s="132"/>
      <c r="L464" s="132"/>
      <c r="M464" s="135"/>
      <c r="N464" s="137"/>
      <c r="O464" s="132"/>
      <c r="P464" s="139"/>
      <c r="Q464" s="132"/>
      <c r="R464" s="135"/>
      <c r="S464" s="132"/>
      <c r="T464" s="132"/>
      <c r="U464" s="132"/>
    </row>
    <row r="465" ht="12.75" customHeight="1">
      <c r="A465" s="132"/>
      <c r="B465" s="132"/>
      <c r="C465" s="132"/>
      <c r="D465" s="132"/>
      <c r="E465" s="133"/>
      <c r="F465" s="132"/>
      <c r="G465" s="132"/>
      <c r="H465" s="132"/>
      <c r="I465" s="132"/>
      <c r="J465" s="132"/>
      <c r="K465" s="132"/>
      <c r="L465" s="132"/>
      <c r="M465" s="135"/>
      <c r="N465" s="137"/>
      <c r="O465" s="132"/>
      <c r="P465" s="139"/>
      <c r="Q465" s="132"/>
      <c r="R465" s="135"/>
      <c r="S465" s="132"/>
      <c r="T465" s="132"/>
      <c r="U465" s="132"/>
    </row>
    <row r="466" ht="12.75" customHeight="1">
      <c r="A466" s="132"/>
      <c r="B466" s="132"/>
      <c r="C466" s="132"/>
      <c r="D466" s="132"/>
      <c r="E466" s="133"/>
      <c r="F466" s="132"/>
      <c r="G466" s="132"/>
      <c r="H466" s="132"/>
      <c r="I466" s="132"/>
      <c r="J466" s="132"/>
      <c r="K466" s="132"/>
      <c r="L466" s="132"/>
      <c r="M466" s="135"/>
      <c r="N466" s="137"/>
      <c r="O466" s="132"/>
      <c r="P466" s="139"/>
      <c r="Q466" s="132"/>
      <c r="R466" s="135"/>
      <c r="S466" s="132"/>
      <c r="T466" s="132"/>
      <c r="U466" s="132"/>
    </row>
    <row r="467" ht="12.75" customHeight="1">
      <c r="A467" s="132"/>
      <c r="B467" s="132"/>
      <c r="C467" s="132"/>
      <c r="D467" s="132"/>
      <c r="E467" s="133"/>
      <c r="F467" s="132"/>
      <c r="G467" s="132"/>
      <c r="H467" s="132"/>
      <c r="I467" s="132"/>
      <c r="J467" s="132"/>
      <c r="K467" s="132"/>
      <c r="L467" s="132"/>
      <c r="M467" s="135"/>
      <c r="N467" s="137"/>
      <c r="O467" s="132"/>
      <c r="P467" s="139"/>
      <c r="Q467" s="132"/>
      <c r="R467" s="135"/>
      <c r="S467" s="132"/>
      <c r="T467" s="132"/>
      <c r="U467" s="132"/>
    </row>
    <row r="468" ht="12.75" customHeight="1">
      <c r="A468" s="132"/>
      <c r="B468" s="132"/>
      <c r="C468" s="132"/>
      <c r="D468" s="132"/>
      <c r="E468" s="133"/>
      <c r="F468" s="132"/>
      <c r="G468" s="132"/>
      <c r="H468" s="132"/>
      <c r="I468" s="132"/>
      <c r="J468" s="132"/>
      <c r="K468" s="132"/>
      <c r="L468" s="132"/>
      <c r="M468" s="135"/>
      <c r="N468" s="137"/>
      <c r="O468" s="132"/>
      <c r="P468" s="139"/>
      <c r="Q468" s="132"/>
      <c r="R468" s="135"/>
      <c r="S468" s="132"/>
      <c r="T468" s="132"/>
      <c r="U468" s="132"/>
    </row>
    <row r="469" ht="12.75" customHeight="1">
      <c r="A469" s="132"/>
      <c r="B469" s="132"/>
      <c r="C469" s="132"/>
      <c r="D469" s="132"/>
      <c r="E469" s="133"/>
      <c r="F469" s="132"/>
      <c r="G469" s="132"/>
      <c r="H469" s="132"/>
      <c r="I469" s="132"/>
      <c r="J469" s="132"/>
      <c r="K469" s="132"/>
      <c r="L469" s="132"/>
      <c r="M469" s="135"/>
      <c r="N469" s="137"/>
      <c r="O469" s="132"/>
      <c r="P469" s="139"/>
      <c r="Q469" s="132"/>
      <c r="R469" s="135"/>
      <c r="S469" s="132"/>
      <c r="T469" s="132"/>
      <c r="U469" s="132"/>
    </row>
    <row r="470" ht="12.75" customHeight="1">
      <c r="A470" s="132"/>
      <c r="B470" s="132"/>
      <c r="C470" s="132"/>
      <c r="D470" s="132"/>
      <c r="E470" s="133"/>
      <c r="F470" s="132"/>
      <c r="G470" s="132"/>
      <c r="H470" s="132"/>
      <c r="I470" s="132"/>
      <c r="J470" s="132"/>
      <c r="K470" s="132"/>
      <c r="L470" s="132"/>
      <c r="M470" s="135"/>
      <c r="N470" s="137"/>
      <c r="O470" s="132"/>
      <c r="P470" s="139"/>
      <c r="Q470" s="132"/>
      <c r="R470" s="135"/>
      <c r="S470" s="132"/>
      <c r="T470" s="132"/>
      <c r="U470" s="132"/>
    </row>
    <row r="471" ht="12.75" customHeight="1">
      <c r="A471" s="132"/>
      <c r="B471" s="132"/>
      <c r="C471" s="132"/>
      <c r="D471" s="132"/>
      <c r="E471" s="133"/>
      <c r="F471" s="132"/>
      <c r="G471" s="132"/>
      <c r="H471" s="132"/>
      <c r="I471" s="132"/>
      <c r="J471" s="132"/>
      <c r="K471" s="132"/>
      <c r="L471" s="132"/>
      <c r="M471" s="135"/>
      <c r="N471" s="137"/>
      <c r="O471" s="132"/>
      <c r="P471" s="139"/>
      <c r="Q471" s="132"/>
      <c r="R471" s="135"/>
      <c r="S471" s="132"/>
      <c r="T471" s="132"/>
      <c r="U471" s="132"/>
    </row>
    <row r="472" ht="12.75" customHeight="1">
      <c r="A472" s="132"/>
      <c r="B472" s="132"/>
      <c r="C472" s="132"/>
      <c r="D472" s="132"/>
      <c r="E472" s="133"/>
      <c r="F472" s="132"/>
      <c r="G472" s="132"/>
      <c r="H472" s="132"/>
      <c r="I472" s="132"/>
      <c r="J472" s="132"/>
      <c r="K472" s="132"/>
      <c r="L472" s="132"/>
      <c r="M472" s="135"/>
      <c r="N472" s="137"/>
      <c r="O472" s="132"/>
      <c r="P472" s="139"/>
      <c r="Q472" s="132"/>
      <c r="R472" s="135"/>
      <c r="S472" s="132"/>
      <c r="T472" s="132"/>
      <c r="U472" s="132"/>
    </row>
    <row r="473" ht="12.75" customHeight="1">
      <c r="A473" s="132"/>
      <c r="B473" s="132"/>
      <c r="C473" s="132"/>
      <c r="D473" s="132"/>
      <c r="E473" s="133"/>
      <c r="F473" s="132"/>
      <c r="G473" s="132"/>
      <c r="H473" s="132"/>
      <c r="I473" s="132"/>
      <c r="J473" s="132"/>
      <c r="K473" s="132"/>
      <c r="L473" s="132"/>
      <c r="M473" s="135"/>
      <c r="N473" s="137"/>
      <c r="O473" s="132"/>
      <c r="P473" s="139"/>
      <c r="Q473" s="132"/>
      <c r="R473" s="135"/>
      <c r="S473" s="132"/>
      <c r="T473" s="132"/>
      <c r="U473" s="132"/>
    </row>
    <row r="474" ht="12.75" customHeight="1">
      <c r="A474" s="132"/>
      <c r="B474" s="132"/>
      <c r="C474" s="132"/>
      <c r="D474" s="132"/>
      <c r="E474" s="133"/>
      <c r="F474" s="132"/>
      <c r="G474" s="132"/>
      <c r="H474" s="132"/>
      <c r="I474" s="132"/>
      <c r="J474" s="132"/>
      <c r="K474" s="132"/>
      <c r="L474" s="132"/>
      <c r="M474" s="135"/>
      <c r="N474" s="137"/>
      <c r="O474" s="132"/>
      <c r="P474" s="139"/>
      <c r="Q474" s="132"/>
      <c r="R474" s="135"/>
      <c r="S474" s="132"/>
      <c r="T474" s="132"/>
      <c r="U474" s="132"/>
    </row>
    <row r="475" ht="12.75" customHeight="1">
      <c r="A475" s="132"/>
      <c r="B475" s="132"/>
      <c r="C475" s="132"/>
      <c r="D475" s="132"/>
      <c r="E475" s="133"/>
      <c r="F475" s="132"/>
      <c r="G475" s="132"/>
      <c r="H475" s="132"/>
      <c r="I475" s="132"/>
      <c r="J475" s="132"/>
      <c r="K475" s="132"/>
      <c r="L475" s="132"/>
      <c r="M475" s="135"/>
      <c r="N475" s="137"/>
      <c r="O475" s="132"/>
      <c r="P475" s="139"/>
      <c r="Q475" s="132"/>
      <c r="R475" s="135"/>
      <c r="S475" s="132"/>
      <c r="T475" s="132"/>
      <c r="U475" s="132"/>
    </row>
    <row r="476" ht="12.75" customHeight="1">
      <c r="A476" s="132"/>
      <c r="B476" s="132"/>
      <c r="C476" s="132"/>
      <c r="D476" s="132"/>
      <c r="E476" s="133"/>
      <c r="F476" s="132"/>
      <c r="G476" s="132"/>
      <c r="H476" s="132"/>
      <c r="I476" s="132"/>
      <c r="J476" s="132"/>
      <c r="K476" s="132"/>
      <c r="L476" s="132"/>
      <c r="M476" s="135"/>
      <c r="N476" s="137"/>
      <c r="O476" s="132"/>
      <c r="P476" s="139"/>
      <c r="Q476" s="132"/>
      <c r="R476" s="135"/>
      <c r="S476" s="132"/>
      <c r="T476" s="132"/>
      <c r="U476" s="132"/>
    </row>
    <row r="477" ht="12.75" customHeight="1">
      <c r="A477" s="132"/>
      <c r="B477" s="132"/>
      <c r="C477" s="132"/>
      <c r="D477" s="132"/>
      <c r="E477" s="133"/>
      <c r="F477" s="132"/>
      <c r="G477" s="132"/>
      <c r="H477" s="132"/>
      <c r="I477" s="132"/>
      <c r="J477" s="132"/>
      <c r="K477" s="132"/>
      <c r="L477" s="132"/>
      <c r="M477" s="135"/>
      <c r="N477" s="137"/>
      <c r="O477" s="132"/>
      <c r="P477" s="139"/>
      <c r="Q477" s="132"/>
      <c r="R477" s="135"/>
      <c r="S477" s="132"/>
      <c r="T477" s="132"/>
      <c r="U477" s="132"/>
    </row>
    <row r="478" ht="12.75" customHeight="1">
      <c r="A478" s="132"/>
      <c r="B478" s="132"/>
      <c r="C478" s="132"/>
      <c r="D478" s="132"/>
      <c r="E478" s="133"/>
      <c r="F478" s="132"/>
      <c r="G478" s="132"/>
      <c r="H478" s="132"/>
      <c r="I478" s="132"/>
      <c r="J478" s="132"/>
      <c r="K478" s="132"/>
      <c r="L478" s="132"/>
      <c r="M478" s="135"/>
      <c r="N478" s="137"/>
      <c r="O478" s="132"/>
      <c r="P478" s="139"/>
      <c r="Q478" s="132"/>
      <c r="R478" s="135"/>
      <c r="S478" s="132"/>
      <c r="T478" s="132"/>
      <c r="U478" s="132"/>
    </row>
    <row r="479" ht="12.75" customHeight="1">
      <c r="A479" s="132"/>
      <c r="B479" s="132"/>
      <c r="C479" s="132"/>
      <c r="D479" s="132"/>
      <c r="E479" s="133"/>
      <c r="F479" s="132"/>
      <c r="G479" s="132"/>
      <c r="H479" s="132"/>
      <c r="I479" s="132"/>
      <c r="J479" s="132"/>
      <c r="K479" s="132"/>
      <c r="L479" s="132"/>
      <c r="M479" s="135"/>
      <c r="N479" s="137"/>
      <c r="O479" s="132"/>
      <c r="P479" s="139"/>
      <c r="Q479" s="132"/>
      <c r="R479" s="135"/>
      <c r="S479" s="132"/>
      <c r="T479" s="132"/>
      <c r="U479" s="132"/>
    </row>
    <row r="480" ht="12.75" customHeight="1">
      <c r="A480" s="132"/>
      <c r="B480" s="132"/>
      <c r="C480" s="132"/>
      <c r="D480" s="132"/>
      <c r="E480" s="133"/>
      <c r="F480" s="132"/>
      <c r="G480" s="132"/>
      <c r="H480" s="132"/>
      <c r="I480" s="132"/>
      <c r="J480" s="132"/>
      <c r="K480" s="132"/>
      <c r="L480" s="132"/>
      <c r="M480" s="135"/>
      <c r="N480" s="137"/>
      <c r="O480" s="132"/>
      <c r="P480" s="139"/>
      <c r="Q480" s="132"/>
      <c r="R480" s="135"/>
      <c r="S480" s="132"/>
      <c r="T480" s="132"/>
      <c r="U480" s="132"/>
    </row>
    <row r="481" ht="12.75" customHeight="1">
      <c r="A481" s="132"/>
      <c r="B481" s="132"/>
      <c r="C481" s="132"/>
      <c r="D481" s="132"/>
      <c r="E481" s="133"/>
      <c r="F481" s="132"/>
      <c r="G481" s="132"/>
      <c r="H481" s="132"/>
      <c r="I481" s="132"/>
      <c r="J481" s="132"/>
      <c r="K481" s="132"/>
      <c r="L481" s="132"/>
      <c r="M481" s="135"/>
      <c r="N481" s="137"/>
      <c r="O481" s="132"/>
      <c r="P481" s="139"/>
      <c r="Q481" s="132"/>
      <c r="R481" s="135"/>
      <c r="S481" s="132"/>
      <c r="T481" s="132"/>
      <c r="U481" s="132"/>
    </row>
    <row r="482" ht="12.75" customHeight="1">
      <c r="A482" s="132"/>
      <c r="B482" s="132"/>
      <c r="C482" s="132"/>
      <c r="D482" s="132"/>
      <c r="E482" s="133"/>
      <c r="F482" s="132"/>
      <c r="G482" s="132"/>
      <c r="H482" s="132"/>
      <c r="I482" s="132"/>
      <c r="J482" s="132"/>
      <c r="K482" s="132"/>
      <c r="L482" s="132"/>
      <c r="M482" s="135"/>
      <c r="N482" s="137"/>
      <c r="O482" s="132"/>
      <c r="P482" s="139"/>
      <c r="Q482" s="132"/>
      <c r="R482" s="135"/>
      <c r="S482" s="132"/>
      <c r="T482" s="132"/>
      <c r="U482" s="132"/>
    </row>
    <row r="483" ht="12.75" customHeight="1">
      <c r="A483" s="132"/>
      <c r="B483" s="132"/>
      <c r="C483" s="132"/>
      <c r="D483" s="132"/>
      <c r="E483" s="133"/>
      <c r="F483" s="132"/>
      <c r="G483" s="132"/>
      <c r="H483" s="132"/>
      <c r="I483" s="132"/>
      <c r="J483" s="132"/>
      <c r="K483" s="132"/>
      <c r="L483" s="132"/>
      <c r="M483" s="135"/>
      <c r="N483" s="137"/>
      <c r="O483" s="132"/>
      <c r="P483" s="139"/>
      <c r="Q483" s="132"/>
      <c r="R483" s="135"/>
      <c r="S483" s="132"/>
      <c r="T483" s="132"/>
      <c r="U483" s="132"/>
    </row>
    <row r="484" ht="12.75" customHeight="1">
      <c r="A484" s="132"/>
      <c r="B484" s="132"/>
      <c r="C484" s="132"/>
      <c r="D484" s="132"/>
      <c r="E484" s="133"/>
      <c r="F484" s="132"/>
      <c r="G484" s="132"/>
      <c r="H484" s="132"/>
      <c r="I484" s="132"/>
      <c r="J484" s="132"/>
      <c r="K484" s="132"/>
      <c r="L484" s="132"/>
      <c r="M484" s="135"/>
      <c r="N484" s="137"/>
      <c r="O484" s="132"/>
      <c r="P484" s="139"/>
      <c r="Q484" s="132"/>
      <c r="R484" s="135"/>
      <c r="S484" s="132"/>
      <c r="T484" s="132"/>
      <c r="U484" s="132"/>
    </row>
    <row r="485" ht="12.75" customHeight="1">
      <c r="A485" s="132"/>
      <c r="B485" s="132"/>
      <c r="C485" s="132"/>
      <c r="D485" s="132"/>
      <c r="E485" s="133"/>
      <c r="F485" s="132"/>
      <c r="G485" s="132"/>
      <c r="H485" s="132"/>
      <c r="I485" s="132"/>
      <c r="J485" s="132"/>
      <c r="K485" s="132"/>
      <c r="L485" s="132"/>
      <c r="M485" s="135"/>
      <c r="N485" s="137"/>
      <c r="O485" s="132"/>
      <c r="P485" s="139"/>
      <c r="Q485" s="132"/>
      <c r="R485" s="135"/>
      <c r="S485" s="132"/>
      <c r="T485" s="132"/>
      <c r="U485" s="132"/>
    </row>
    <row r="486" ht="12.75" customHeight="1">
      <c r="A486" s="132"/>
      <c r="B486" s="132"/>
      <c r="C486" s="132"/>
      <c r="D486" s="132"/>
      <c r="E486" s="133"/>
      <c r="F486" s="132"/>
      <c r="G486" s="132"/>
      <c r="H486" s="132"/>
      <c r="I486" s="132"/>
      <c r="J486" s="132"/>
      <c r="K486" s="132"/>
      <c r="L486" s="132"/>
      <c r="M486" s="135"/>
      <c r="N486" s="137"/>
      <c r="O486" s="132"/>
      <c r="P486" s="139"/>
      <c r="Q486" s="132"/>
      <c r="R486" s="135"/>
      <c r="S486" s="132"/>
      <c r="T486" s="132"/>
      <c r="U486" s="132"/>
    </row>
    <row r="487" ht="12.75" customHeight="1">
      <c r="A487" s="132"/>
      <c r="B487" s="132"/>
      <c r="C487" s="132"/>
      <c r="D487" s="132"/>
      <c r="E487" s="133"/>
      <c r="F487" s="132"/>
      <c r="G487" s="132"/>
      <c r="H487" s="132"/>
      <c r="I487" s="132"/>
      <c r="J487" s="132"/>
      <c r="K487" s="132"/>
      <c r="L487" s="132"/>
      <c r="M487" s="135"/>
      <c r="N487" s="137"/>
      <c r="O487" s="132"/>
      <c r="P487" s="139"/>
      <c r="Q487" s="132"/>
      <c r="R487" s="135"/>
      <c r="S487" s="132"/>
      <c r="T487" s="132"/>
      <c r="U487" s="132"/>
    </row>
    <row r="488" ht="12.75" customHeight="1">
      <c r="A488" s="132"/>
      <c r="B488" s="132"/>
      <c r="C488" s="132"/>
      <c r="D488" s="132"/>
      <c r="E488" s="133"/>
      <c r="F488" s="132"/>
      <c r="G488" s="132"/>
      <c r="H488" s="132"/>
      <c r="I488" s="132"/>
      <c r="J488" s="132"/>
      <c r="K488" s="132"/>
      <c r="L488" s="132"/>
      <c r="M488" s="135"/>
      <c r="N488" s="137"/>
      <c r="O488" s="132"/>
      <c r="P488" s="139"/>
      <c r="Q488" s="132"/>
      <c r="R488" s="135"/>
      <c r="S488" s="132"/>
      <c r="T488" s="132"/>
      <c r="U488" s="132"/>
    </row>
    <row r="489" ht="12.75" customHeight="1">
      <c r="A489" s="132"/>
      <c r="B489" s="132"/>
      <c r="C489" s="132"/>
      <c r="D489" s="132"/>
      <c r="E489" s="133"/>
      <c r="F489" s="132"/>
      <c r="G489" s="132"/>
      <c r="H489" s="132"/>
      <c r="I489" s="132"/>
      <c r="J489" s="132"/>
      <c r="K489" s="132"/>
      <c r="L489" s="132"/>
      <c r="M489" s="135"/>
      <c r="N489" s="137"/>
      <c r="O489" s="132"/>
      <c r="P489" s="139"/>
      <c r="Q489" s="132"/>
      <c r="R489" s="135"/>
      <c r="S489" s="132"/>
      <c r="T489" s="132"/>
      <c r="U489" s="132"/>
    </row>
    <row r="490" ht="12.75" customHeight="1">
      <c r="A490" s="132"/>
      <c r="B490" s="132"/>
      <c r="C490" s="132"/>
      <c r="D490" s="132"/>
      <c r="E490" s="133"/>
      <c r="F490" s="132"/>
      <c r="G490" s="132"/>
      <c r="H490" s="132"/>
      <c r="I490" s="132"/>
      <c r="J490" s="132"/>
      <c r="K490" s="132"/>
      <c r="L490" s="132"/>
      <c r="M490" s="135"/>
      <c r="N490" s="137"/>
      <c r="O490" s="132"/>
      <c r="P490" s="139"/>
      <c r="Q490" s="132"/>
      <c r="R490" s="135"/>
      <c r="S490" s="132"/>
      <c r="T490" s="132"/>
      <c r="U490" s="132"/>
    </row>
    <row r="491" ht="12.75" customHeight="1">
      <c r="A491" s="132"/>
      <c r="B491" s="132"/>
      <c r="C491" s="132"/>
      <c r="D491" s="132"/>
      <c r="E491" s="133"/>
      <c r="F491" s="132"/>
      <c r="G491" s="132"/>
      <c r="H491" s="132"/>
      <c r="I491" s="132"/>
      <c r="J491" s="132"/>
      <c r="K491" s="132"/>
      <c r="L491" s="132"/>
      <c r="M491" s="135"/>
      <c r="N491" s="137"/>
      <c r="O491" s="132"/>
      <c r="P491" s="139"/>
      <c r="Q491" s="132"/>
      <c r="R491" s="135"/>
      <c r="S491" s="132"/>
      <c r="T491" s="132"/>
      <c r="U491" s="132"/>
    </row>
    <row r="492" ht="12.75" customHeight="1">
      <c r="A492" s="132"/>
      <c r="B492" s="132"/>
      <c r="C492" s="132"/>
      <c r="D492" s="132"/>
      <c r="E492" s="133"/>
      <c r="F492" s="132"/>
      <c r="G492" s="132"/>
      <c r="H492" s="132"/>
      <c r="I492" s="132"/>
      <c r="J492" s="132"/>
      <c r="K492" s="132"/>
      <c r="L492" s="132"/>
      <c r="M492" s="135"/>
      <c r="N492" s="137"/>
      <c r="O492" s="132"/>
      <c r="P492" s="139"/>
      <c r="Q492" s="132"/>
      <c r="R492" s="135"/>
      <c r="S492" s="132"/>
      <c r="T492" s="132"/>
      <c r="U492" s="132"/>
    </row>
    <row r="493" ht="12.75" customHeight="1">
      <c r="A493" s="132"/>
      <c r="B493" s="132"/>
      <c r="C493" s="132"/>
      <c r="D493" s="132"/>
      <c r="E493" s="133"/>
      <c r="F493" s="132"/>
      <c r="G493" s="132"/>
      <c r="H493" s="132"/>
      <c r="I493" s="132"/>
      <c r="J493" s="132"/>
      <c r="K493" s="132"/>
      <c r="L493" s="132"/>
      <c r="M493" s="135"/>
      <c r="N493" s="137"/>
      <c r="O493" s="132"/>
      <c r="P493" s="139"/>
      <c r="Q493" s="132"/>
      <c r="R493" s="135"/>
      <c r="S493" s="132"/>
      <c r="T493" s="132"/>
      <c r="U493" s="132"/>
    </row>
    <row r="494" ht="12.75" customHeight="1">
      <c r="A494" s="132"/>
      <c r="B494" s="132"/>
      <c r="C494" s="132"/>
      <c r="D494" s="132"/>
      <c r="E494" s="133"/>
      <c r="F494" s="132"/>
      <c r="G494" s="132"/>
      <c r="H494" s="132"/>
      <c r="I494" s="132"/>
      <c r="J494" s="132"/>
      <c r="K494" s="132"/>
      <c r="L494" s="132"/>
      <c r="M494" s="135"/>
      <c r="N494" s="137"/>
      <c r="O494" s="132"/>
      <c r="P494" s="139"/>
      <c r="Q494" s="132"/>
      <c r="R494" s="135"/>
      <c r="S494" s="132"/>
      <c r="T494" s="132"/>
      <c r="U494" s="132"/>
    </row>
    <row r="495" ht="12.75" customHeight="1">
      <c r="A495" s="132"/>
      <c r="B495" s="132"/>
      <c r="C495" s="132"/>
      <c r="D495" s="132"/>
      <c r="E495" s="133"/>
      <c r="F495" s="132"/>
      <c r="G495" s="132"/>
      <c r="H495" s="132"/>
      <c r="I495" s="132"/>
      <c r="J495" s="132"/>
      <c r="K495" s="132"/>
      <c r="L495" s="132"/>
      <c r="M495" s="135"/>
      <c r="N495" s="137"/>
      <c r="O495" s="132"/>
      <c r="P495" s="139"/>
      <c r="Q495" s="132"/>
      <c r="R495" s="135"/>
      <c r="S495" s="132"/>
      <c r="T495" s="132"/>
      <c r="U495" s="132"/>
    </row>
    <row r="496" ht="12.75" customHeight="1">
      <c r="A496" s="132"/>
      <c r="B496" s="132"/>
      <c r="C496" s="132"/>
      <c r="D496" s="132"/>
      <c r="E496" s="133"/>
      <c r="F496" s="132"/>
      <c r="G496" s="132"/>
      <c r="H496" s="132"/>
      <c r="I496" s="132"/>
      <c r="J496" s="132"/>
      <c r="K496" s="132"/>
      <c r="L496" s="132"/>
      <c r="M496" s="135"/>
      <c r="N496" s="137"/>
      <c r="O496" s="132"/>
      <c r="P496" s="139"/>
      <c r="Q496" s="132"/>
      <c r="R496" s="135"/>
      <c r="S496" s="132"/>
      <c r="T496" s="132"/>
      <c r="U496" s="132"/>
    </row>
    <row r="497" ht="12.75" customHeight="1">
      <c r="A497" s="132"/>
      <c r="B497" s="132"/>
      <c r="C497" s="132"/>
      <c r="D497" s="132"/>
      <c r="E497" s="133"/>
      <c r="F497" s="132"/>
      <c r="G497" s="132"/>
      <c r="H497" s="132"/>
      <c r="I497" s="132"/>
      <c r="J497" s="132"/>
      <c r="K497" s="132"/>
      <c r="L497" s="132"/>
      <c r="M497" s="135"/>
      <c r="N497" s="137"/>
      <c r="O497" s="132"/>
      <c r="P497" s="139"/>
      <c r="Q497" s="132"/>
      <c r="R497" s="135"/>
      <c r="S497" s="132"/>
      <c r="T497" s="132"/>
      <c r="U497" s="132"/>
    </row>
    <row r="498" ht="12.75" customHeight="1">
      <c r="A498" s="132"/>
      <c r="B498" s="132"/>
      <c r="C498" s="132"/>
      <c r="D498" s="132"/>
      <c r="E498" s="133"/>
      <c r="F498" s="132"/>
      <c r="G498" s="132"/>
      <c r="H498" s="132"/>
      <c r="I498" s="132"/>
      <c r="J498" s="132"/>
      <c r="K498" s="132"/>
      <c r="L498" s="132"/>
      <c r="M498" s="135"/>
      <c r="N498" s="137"/>
      <c r="O498" s="132"/>
      <c r="P498" s="139"/>
      <c r="Q498" s="132"/>
      <c r="R498" s="135"/>
      <c r="S498" s="132"/>
      <c r="T498" s="132"/>
      <c r="U498" s="132"/>
    </row>
    <row r="499" ht="12.75" customHeight="1">
      <c r="A499" s="132"/>
      <c r="B499" s="132"/>
      <c r="C499" s="132"/>
      <c r="D499" s="132"/>
      <c r="E499" s="133"/>
      <c r="F499" s="132"/>
      <c r="G499" s="132"/>
      <c r="H499" s="132"/>
      <c r="I499" s="132"/>
      <c r="J499" s="132"/>
      <c r="K499" s="132"/>
      <c r="L499" s="132"/>
      <c r="M499" s="135"/>
      <c r="N499" s="137"/>
      <c r="O499" s="132"/>
      <c r="P499" s="139"/>
      <c r="Q499" s="132"/>
      <c r="R499" s="135"/>
      <c r="S499" s="132"/>
      <c r="T499" s="132"/>
      <c r="U499" s="132"/>
    </row>
    <row r="500" ht="12.75" customHeight="1">
      <c r="A500" s="132"/>
      <c r="B500" s="132"/>
      <c r="C500" s="132"/>
      <c r="D500" s="132"/>
      <c r="E500" s="133"/>
      <c r="F500" s="132"/>
      <c r="G500" s="132"/>
      <c r="H500" s="132"/>
      <c r="I500" s="132"/>
      <c r="J500" s="132"/>
      <c r="K500" s="132"/>
      <c r="L500" s="132"/>
      <c r="M500" s="135"/>
      <c r="N500" s="137"/>
      <c r="O500" s="132"/>
      <c r="P500" s="139"/>
      <c r="Q500" s="132"/>
      <c r="R500" s="135"/>
      <c r="S500" s="132"/>
      <c r="T500" s="132"/>
      <c r="U500" s="132"/>
    </row>
    <row r="501" ht="12.75" customHeight="1">
      <c r="A501" s="132"/>
      <c r="B501" s="132"/>
      <c r="C501" s="132"/>
      <c r="D501" s="132"/>
      <c r="E501" s="133"/>
      <c r="F501" s="132"/>
      <c r="G501" s="132"/>
      <c r="H501" s="132"/>
      <c r="I501" s="132"/>
      <c r="J501" s="132"/>
      <c r="K501" s="132"/>
      <c r="L501" s="132"/>
      <c r="M501" s="135"/>
      <c r="N501" s="137"/>
      <c r="O501" s="132"/>
      <c r="P501" s="139"/>
      <c r="Q501" s="132"/>
      <c r="R501" s="135"/>
      <c r="S501" s="132"/>
      <c r="T501" s="132"/>
      <c r="U501" s="132"/>
    </row>
    <row r="502" ht="12.75" customHeight="1">
      <c r="A502" s="132"/>
      <c r="B502" s="132"/>
      <c r="C502" s="132"/>
      <c r="D502" s="132"/>
      <c r="E502" s="133"/>
      <c r="F502" s="132"/>
      <c r="G502" s="132"/>
      <c r="H502" s="132"/>
      <c r="I502" s="132"/>
      <c r="J502" s="132"/>
      <c r="K502" s="132"/>
      <c r="L502" s="132"/>
      <c r="M502" s="135"/>
      <c r="N502" s="137"/>
      <c r="O502" s="132"/>
      <c r="P502" s="139"/>
      <c r="Q502" s="132"/>
      <c r="R502" s="135"/>
      <c r="S502" s="132"/>
      <c r="T502" s="132"/>
      <c r="U502" s="132"/>
    </row>
    <row r="503" ht="12.75" customHeight="1">
      <c r="A503" s="132"/>
      <c r="B503" s="132"/>
      <c r="C503" s="132"/>
      <c r="D503" s="132"/>
      <c r="E503" s="133"/>
      <c r="F503" s="132"/>
      <c r="G503" s="132"/>
      <c r="H503" s="132"/>
      <c r="I503" s="132"/>
      <c r="J503" s="132"/>
      <c r="K503" s="132"/>
      <c r="L503" s="132"/>
      <c r="M503" s="135"/>
      <c r="N503" s="137"/>
      <c r="O503" s="132"/>
      <c r="P503" s="139"/>
      <c r="Q503" s="132"/>
      <c r="R503" s="135"/>
      <c r="S503" s="132"/>
      <c r="T503" s="132"/>
      <c r="U503" s="132"/>
    </row>
    <row r="504" ht="12.75" customHeight="1">
      <c r="A504" s="132"/>
      <c r="B504" s="132"/>
      <c r="C504" s="132"/>
      <c r="D504" s="132"/>
      <c r="E504" s="133"/>
      <c r="F504" s="132"/>
      <c r="G504" s="132"/>
      <c r="H504" s="132"/>
      <c r="I504" s="132"/>
      <c r="J504" s="132"/>
      <c r="K504" s="132"/>
      <c r="L504" s="132"/>
      <c r="M504" s="135"/>
      <c r="N504" s="137"/>
      <c r="O504" s="132"/>
      <c r="P504" s="139"/>
      <c r="Q504" s="132"/>
      <c r="R504" s="135"/>
      <c r="S504" s="132"/>
      <c r="T504" s="132"/>
      <c r="U504" s="132"/>
    </row>
    <row r="505" ht="12.75" customHeight="1">
      <c r="A505" s="132"/>
      <c r="B505" s="132"/>
      <c r="C505" s="132"/>
      <c r="D505" s="132"/>
      <c r="E505" s="133"/>
      <c r="F505" s="132"/>
      <c r="G505" s="132"/>
      <c r="H505" s="132"/>
      <c r="I505" s="132"/>
      <c r="J505" s="132"/>
      <c r="K505" s="132"/>
      <c r="L505" s="132"/>
      <c r="M505" s="135"/>
      <c r="N505" s="137"/>
      <c r="O505" s="132"/>
      <c r="P505" s="139"/>
      <c r="Q505" s="132"/>
      <c r="R505" s="135"/>
      <c r="S505" s="132"/>
      <c r="T505" s="132"/>
      <c r="U505" s="132"/>
    </row>
    <row r="506" ht="12.75" customHeight="1">
      <c r="A506" s="132"/>
      <c r="B506" s="132"/>
      <c r="C506" s="132"/>
      <c r="D506" s="132"/>
      <c r="E506" s="133"/>
      <c r="F506" s="132"/>
      <c r="G506" s="132"/>
      <c r="H506" s="132"/>
      <c r="I506" s="132"/>
      <c r="J506" s="132"/>
      <c r="K506" s="132"/>
      <c r="L506" s="132"/>
      <c r="M506" s="135"/>
      <c r="N506" s="137"/>
      <c r="O506" s="132"/>
      <c r="P506" s="139"/>
      <c r="Q506" s="132"/>
      <c r="R506" s="135"/>
      <c r="S506" s="132"/>
      <c r="T506" s="132"/>
      <c r="U506" s="132"/>
    </row>
    <row r="507" ht="12.75" customHeight="1">
      <c r="A507" s="132"/>
      <c r="B507" s="132"/>
      <c r="C507" s="132"/>
      <c r="D507" s="132"/>
      <c r="E507" s="133"/>
      <c r="F507" s="132"/>
      <c r="G507" s="132"/>
      <c r="H507" s="132"/>
      <c r="I507" s="132"/>
      <c r="J507" s="132"/>
      <c r="K507" s="132"/>
      <c r="L507" s="132"/>
      <c r="M507" s="135"/>
      <c r="N507" s="137"/>
      <c r="O507" s="132"/>
      <c r="P507" s="139"/>
      <c r="Q507" s="132"/>
      <c r="R507" s="135"/>
      <c r="S507" s="132"/>
      <c r="T507" s="132"/>
      <c r="U507" s="132"/>
    </row>
    <row r="508" ht="12.75" customHeight="1">
      <c r="A508" s="132"/>
      <c r="B508" s="132"/>
      <c r="C508" s="132"/>
      <c r="D508" s="132"/>
      <c r="E508" s="133"/>
      <c r="F508" s="132"/>
      <c r="G508" s="132"/>
      <c r="H508" s="132"/>
      <c r="I508" s="132"/>
      <c r="J508" s="132"/>
      <c r="K508" s="132"/>
      <c r="L508" s="132"/>
      <c r="M508" s="135"/>
      <c r="N508" s="137"/>
      <c r="O508" s="132"/>
      <c r="P508" s="139"/>
      <c r="Q508" s="132"/>
      <c r="R508" s="135"/>
      <c r="S508" s="132"/>
      <c r="T508" s="132"/>
      <c r="U508" s="132"/>
    </row>
    <row r="509" ht="12.75" customHeight="1">
      <c r="A509" s="132"/>
      <c r="B509" s="132"/>
      <c r="C509" s="132"/>
      <c r="D509" s="132"/>
      <c r="E509" s="133"/>
      <c r="F509" s="132"/>
      <c r="G509" s="132"/>
      <c r="H509" s="132"/>
      <c r="I509" s="132"/>
      <c r="J509" s="132"/>
      <c r="K509" s="132"/>
      <c r="L509" s="132"/>
      <c r="M509" s="135"/>
      <c r="N509" s="137"/>
      <c r="O509" s="132"/>
      <c r="P509" s="139"/>
      <c r="Q509" s="132"/>
      <c r="R509" s="135"/>
      <c r="S509" s="132"/>
      <c r="T509" s="132"/>
      <c r="U509" s="132"/>
    </row>
    <row r="510" ht="12.75" customHeight="1">
      <c r="A510" s="132"/>
      <c r="B510" s="132"/>
      <c r="C510" s="132"/>
      <c r="D510" s="132"/>
      <c r="E510" s="133"/>
      <c r="F510" s="132"/>
      <c r="G510" s="132"/>
      <c r="H510" s="132"/>
      <c r="I510" s="132"/>
      <c r="J510" s="132"/>
      <c r="K510" s="132"/>
      <c r="L510" s="132"/>
      <c r="M510" s="135"/>
      <c r="N510" s="137"/>
      <c r="O510" s="132"/>
      <c r="P510" s="139"/>
      <c r="Q510" s="132"/>
      <c r="R510" s="135"/>
      <c r="S510" s="132"/>
      <c r="T510" s="132"/>
      <c r="U510" s="132"/>
    </row>
    <row r="511" ht="12.75" customHeight="1">
      <c r="A511" s="132"/>
      <c r="B511" s="132"/>
      <c r="C511" s="132"/>
      <c r="D511" s="132"/>
      <c r="E511" s="133"/>
      <c r="F511" s="132"/>
      <c r="G511" s="132"/>
      <c r="H511" s="132"/>
      <c r="I511" s="132"/>
      <c r="J511" s="132"/>
      <c r="K511" s="132"/>
      <c r="L511" s="132"/>
      <c r="M511" s="135"/>
      <c r="N511" s="137"/>
      <c r="O511" s="132"/>
      <c r="P511" s="139"/>
      <c r="Q511" s="132"/>
      <c r="R511" s="135"/>
      <c r="S511" s="132"/>
      <c r="T511" s="132"/>
      <c r="U511" s="132"/>
    </row>
    <row r="512" ht="12.75" customHeight="1">
      <c r="A512" s="132"/>
      <c r="B512" s="132"/>
      <c r="C512" s="132"/>
      <c r="D512" s="132"/>
      <c r="E512" s="133"/>
      <c r="F512" s="132"/>
      <c r="G512" s="132"/>
      <c r="H512" s="132"/>
      <c r="I512" s="132"/>
      <c r="J512" s="132"/>
      <c r="K512" s="132"/>
      <c r="L512" s="132"/>
      <c r="M512" s="135"/>
      <c r="N512" s="137"/>
      <c r="O512" s="132"/>
      <c r="P512" s="139"/>
      <c r="Q512" s="132"/>
      <c r="R512" s="135"/>
      <c r="S512" s="132"/>
      <c r="T512" s="132"/>
      <c r="U512" s="132"/>
    </row>
    <row r="513" ht="12.75" customHeight="1">
      <c r="A513" s="132"/>
      <c r="B513" s="132"/>
      <c r="C513" s="132"/>
      <c r="D513" s="132"/>
      <c r="E513" s="133"/>
      <c r="F513" s="132"/>
      <c r="G513" s="132"/>
      <c r="H513" s="132"/>
      <c r="I513" s="132"/>
      <c r="J513" s="132"/>
      <c r="K513" s="132"/>
      <c r="L513" s="132"/>
      <c r="M513" s="135"/>
      <c r="N513" s="137"/>
      <c r="O513" s="132"/>
      <c r="P513" s="139"/>
      <c r="Q513" s="132"/>
      <c r="R513" s="135"/>
      <c r="S513" s="132"/>
      <c r="T513" s="132"/>
      <c r="U513" s="132"/>
    </row>
    <row r="514" ht="12.75" customHeight="1">
      <c r="A514" s="132"/>
      <c r="B514" s="132"/>
      <c r="C514" s="132"/>
      <c r="D514" s="132"/>
      <c r="E514" s="133"/>
      <c r="F514" s="132"/>
      <c r="G514" s="132"/>
      <c r="H514" s="132"/>
      <c r="I514" s="132"/>
      <c r="J514" s="132"/>
      <c r="K514" s="132"/>
      <c r="L514" s="132"/>
      <c r="M514" s="135"/>
      <c r="N514" s="137"/>
      <c r="O514" s="132"/>
      <c r="P514" s="139"/>
      <c r="Q514" s="132"/>
      <c r="R514" s="135"/>
      <c r="S514" s="132"/>
      <c r="T514" s="132"/>
      <c r="U514" s="132"/>
    </row>
    <row r="515" ht="12.75" customHeight="1">
      <c r="A515" s="132"/>
      <c r="B515" s="132"/>
      <c r="C515" s="132"/>
      <c r="D515" s="132"/>
      <c r="E515" s="133"/>
      <c r="F515" s="132"/>
      <c r="G515" s="132"/>
      <c r="H515" s="132"/>
      <c r="I515" s="132"/>
      <c r="J515" s="132"/>
      <c r="K515" s="132"/>
      <c r="L515" s="132"/>
      <c r="M515" s="135"/>
      <c r="N515" s="137"/>
      <c r="O515" s="132"/>
      <c r="P515" s="139"/>
      <c r="Q515" s="132"/>
      <c r="R515" s="135"/>
      <c r="S515" s="132"/>
      <c r="T515" s="132"/>
      <c r="U515" s="132"/>
    </row>
    <row r="516" ht="12.75" customHeight="1">
      <c r="A516" s="132"/>
      <c r="B516" s="132"/>
      <c r="C516" s="132"/>
      <c r="D516" s="132"/>
      <c r="E516" s="133"/>
      <c r="F516" s="132"/>
      <c r="G516" s="132"/>
      <c r="H516" s="132"/>
      <c r="I516" s="132"/>
      <c r="J516" s="132"/>
      <c r="K516" s="132"/>
      <c r="L516" s="132"/>
      <c r="M516" s="135"/>
      <c r="N516" s="137"/>
      <c r="O516" s="132"/>
      <c r="P516" s="139"/>
      <c r="Q516" s="132"/>
      <c r="R516" s="135"/>
      <c r="S516" s="132"/>
      <c r="T516" s="132"/>
      <c r="U516" s="132"/>
    </row>
    <row r="517" ht="12.75" customHeight="1">
      <c r="A517" s="132"/>
      <c r="B517" s="132"/>
      <c r="C517" s="132"/>
      <c r="D517" s="132"/>
      <c r="E517" s="133"/>
      <c r="F517" s="132"/>
      <c r="G517" s="132"/>
      <c r="H517" s="132"/>
      <c r="I517" s="132"/>
      <c r="J517" s="132"/>
      <c r="K517" s="132"/>
      <c r="L517" s="132"/>
      <c r="M517" s="135"/>
      <c r="N517" s="137"/>
      <c r="O517" s="132"/>
      <c r="P517" s="139"/>
      <c r="Q517" s="132"/>
      <c r="R517" s="135"/>
      <c r="S517" s="132"/>
      <c r="T517" s="132"/>
      <c r="U517" s="132"/>
    </row>
    <row r="518" ht="12.75" customHeight="1">
      <c r="A518" s="132"/>
      <c r="B518" s="132"/>
      <c r="C518" s="132"/>
      <c r="D518" s="132"/>
      <c r="E518" s="133"/>
      <c r="F518" s="132"/>
      <c r="G518" s="132"/>
      <c r="H518" s="132"/>
      <c r="I518" s="132"/>
      <c r="J518" s="132"/>
      <c r="K518" s="132"/>
      <c r="L518" s="132"/>
      <c r="M518" s="135"/>
      <c r="N518" s="137"/>
      <c r="O518" s="132"/>
      <c r="P518" s="139"/>
      <c r="Q518" s="132"/>
      <c r="R518" s="135"/>
      <c r="S518" s="132"/>
      <c r="T518" s="132"/>
      <c r="U518" s="132"/>
    </row>
    <row r="519" ht="12.75" customHeight="1">
      <c r="A519" s="132"/>
      <c r="B519" s="132"/>
      <c r="C519" s="132"/>
      <c r="D519" s="132"/>
      <c r="E519" s="133"/>
      <c r="F519" s="132"/>
      <c r="G519" s="132"/>
      <c r="H519" s="132"/>
      <c r="I519" s="132"/>
      <c r="J519" s="132"/>
      <c r="K519" s="132"/>
      <c r="L519" s="132"/>
      <c r="M519" s="135"/>
      <c r="N519" s="137"/>
      <c r="O519" s="132"/>
      <c r="P519" s="139"/>
      <c r="Q519" s="132"/>
      <c r="R519" s="135"/>
      <c r="S519" s="132"/>
      <c r="T519" s="132"/>
      <c r="U519" s="132"/>
    </row>
    <row r="520" ht="12.75" customHeight="1">
      <c r="A520" s="132"/>
      <c r="B520" s="132"/>
      <c r="C520" s="132"/>
      <c r="D520" s="132"/>
      <c r="E520" s="133"/>
      <c r="F520" s="132"/>
      <c r="G520" s="132"/>
      <c r="H520" s="132"/>
      <c r="I520" s="132"/>
      <c r="J520" s="132"/>
      <c r="K520" s="132"/>
      <c r="L520" s="132"/>
      <c r="M520" s="135"/>
      <c r="N520" s="137"/>
      <c r="O520" s="132"/>
      <c r="P520" s="139"/>
      <c r="Q520" s="132"/>
      <c r="R520" s="135"/>
      <c r="S520" s="132"/>
      <c r="T520" s="132"/>
      <c r="U520" s="132"/>
    </row>
    <row r="521" ht="12.75" customHeight="1">
      <c r="A521" s="132"/>
      <c r="B521" s="132"/>
      <c r="C521" s="132"/>
      <c r="D521" s="132"/>
      <c r="E521" s="133"/>
      <c r="F521" s="132"/>
      <c r="G521" s="132"/>
      <c r="H521" s="132"/>
      <c r="I521" s="132"/>
      <c r="J521" s="132"/>
      <c r="K521" s="132"/>
      <c r="L521" s="132"/>
      <c r="M521" s="135"/>
      <c r="N521" s="137"/>
      <c r="O521" s="132"/>
      <c r="P521" s="139"/>
      <c r="Q521" s="132"/>
      <c r="R521" s="135"/>
      <c r="S521" s="132"/>
      <c r="T521" s="132"/>
      <c r="U521" s="132"/>
    </row>
    <row r="522" ht="12.75" customHeight="1">
      <c r="A522" s="132"/>
      <c r="B522" s="132"/>
      <c r="C522" s="132"/>
      <c r="D522" s="132"/>
      <c r="E522" s="133"/>
      <c r="F522" s="132"/>
      <c r="G522" s="132"/>
      <c r="H522" s="132"/>
      <c r="I522" s="132"/>
      <c r="J522" s="132"/>
      <c r="K522" s="132"/>
      <c r="L522" s="132"/>
      <c r="M522" s="135"/>
      <c r="N522" s="137"/>
      <c r="O522" s="132"/>
      <c r="P522" s="139"/>
      <c r="Q522" s="132"/>
      <c r="R522" s="135"/>
      <c r="S522" s="132"/>
      <c r="T522" s="132"/>
      <c r="U522" s="132"/>
    </row>
    <row r="523" ht="12.75" customHeight="1">
      <c r="A523" s="132"/>
      <c r="B523" s="132"/>
      <c r="C523" s="132"/>
      <c r="D523" s="132"/>
      <c r="E523" s="133"/>
      <c r="F523" s="132"/>
      <c r="G523" s="132"/>
      <c r="H523" s="132"/>
      <c r="I523" s="132"/>
      <c r="J523" s="132"/>
      <c r="K523" s="132"/>
      <c r="L523" s="132"/>
      <c r="M523" s="135"/>
      <c r="N523" s="137"/>
      <c r="O523" s="132"/>
      <c r="P523" s="139"/>
      <c r="Q523" s="132"/>
      <c r="R523" s="135"/>
      <c r="S523" s="132"/>
      <c r="T523" s="132"/>
      <c r="U523" s="132"/>
    </row>
    <row r="524" ht="12.75" customHeight="1">
      <c r="A524" s="132"/>
      <c r="B524" s="132"/>
      <c r="C524" s="132"/>
      <c r="D524" s="132"/>
      <c r="E524" s="133"/>
      <c r="F524" s="132"/>
      <c r="G524" s="132"/>
      <c r="H524" s="132"/>
      <c r="I524" s="132"/>
      <c r="J524" s="132"/>
      <c r="K524" s="132"/>
      <c r="L524" s="132"/>
      <c r="M524" s="135"/>
      <c r="N524" s="137"/>
      <c r="O524" s="132"/>
      <c r="P524" s="139"/>
      <c r="Q524" s="132"/>
      <c r="R524" s="135"/>
      <c r="S524" s="132"/>
      <c r="T524" s="132"/>
      <c r="U524" s="132"/>
    </row>
    <row r="525" ht="12.75" customHeight="1">
      <c r="A525" s="132"/>
      <c r="B525" s="132"/>
      <c r="C525" s="132"/>
      <c r="D525" s="132"/>
      <c r="E525" s="133"/>
      <c r="F525" s="132"/>
      <c r="G525" s="132"/>
      <c r="H525" s="132"/>
      <c r="I525" s="132"/>
      <c r="J525" s="132"/>
      <c r="K525" s="132"/>
      <c r="L525" s="132"/>
      <c r="M525" s="135"/>
      <c r="N525" s="137"/>
      <c r="O525" s="132"/>
      <c r="P525" s="139"/>
      <c r="Q525" s="132"/>
      <c r="R525" s="135"/>
      <c r="S525" s="132"/>
      <c r="T525" s="132"/>
      <c r="U525" s="132"/>
    </row>
    <row r="526" ht="12.75" customHeight="1">
      <c r="A526" s="132"/>
      <c r="B526" s="132"/>
      <c r="C526" s="132"/>
      <c r="D526" s="132"/>
      <c r="E526" s="133"/>
      <c r="F526" s="132"/>
      <c r="G526" s="132"/>
      <c r="H526" s="132"/>
      <c r="I526" s="132"/>
      <c r="J526" s="132"/>
      <c r="K526" s="132"/>
      <c r="L526" s="132"/>
      <c r="M526" s="135"/>
      <c r="N526" s="137"/>
      <c r="O526" s="132"/>
      <c r="P526" s="139"/>
      <c r="Q526" s="132"/>
      <c r="R526" s="135"/>
      <c r="S526" s="132"/>
      <c r="T526" s="132"/>
      <c r="U526" s="132"/>
    </row>
    <row r="527" ht="12.75" customHeight="1">
      <c r="A527" s="132"/>
      <c r="B527" s="132"/>
      <c r="C527" s="132"/>
      <c r="D527" s="132"/>
      <c r="E527" s="133"/>
      <c r="F527" s="132"/>
      <c r="G527" s="132"/>
      <c r="H527" s="132"/>
      <c r="I527" s="132"/>
      <c r="J527" s="132"/>
      <c r="K527" s="132"/>
      <c r="L527" s="132"/>
      <c r="M527" s="135"/>
      <c r="N527" s="137"/>
      <c r="O527" s="132"/>
      <c r="P527" s="139"/>
      <c r="Q527" s="132"/>
      <c r="R527" s="135"/>
      <c r="S527" s="132"/>
      <c r="T527" s="132"/>
      <c r="U527" s="132"/>
    </row>
    <row r="528" ht="12.75" customHeight="1">
      <c r="A528" s="132"/>
      <c r="B528" s="132"/>
      <c r="C528" s="132"/>
      <c r="D528" s="132"/>
      <c r="E528" s="133"/>
      <c r="F528" s="132"/>
      <c r="G528" s="132"/>
      <c r="H528" s="132"/>
      <c r="I528" s="132"/>
      <c r="J528" s="132"/>
      <c r="K528" s="132"/>
      <c r="L528" s="132"/>
      <c r="M528" s="135"/>
      <c r="N528" s="137"/>
      <c r="O528" s="132"/>
      <c r="P528" s="139"/>
      <c r="Q528" s="132"/>
      <c r="R528" s="135"/>
      <c r="S528" s="132"/>
      <c r="T528" s="132"/>
      <c r="U528" s="132"/>
    </row>
    <row r="529" ht="12.75" customHeight="1">
      <c r="A529" s="132"/>
      <c r="B529" s="132"/>
      <c r="C529" s="132"/>
      <c r="D529" s="132"/>
      <c r="E529" s="133"/>
      <c r="F529" s="132"/>
      <c r="G529" s="132"/>
      <c r="H529" s="132"/>
      <c r="I529" s="132"/>
      <c r="J529" s="132"/>
      <c r="K529" s="132"/>
      <c r="L529" s="132"/>
      <c r="M529" s="135"/>
      <c r="N529" s="137"/>
      <c r="O529" s="132"/>
      <c r="P529" s="139"/>
      <c r="Q529" s="132"/>
      <c r="R529" s="135"/>
      <c r="S529" s="132"/>
      <c r="T529" s="132"/>
      <c r="U529" s="132"/>
    </row>
    <row r="530" ht="12.75" customHeight="1">
      <c r="A530" s="132"/>
      <c r="B530" s="132"/>
      <c r="C530" s="132"/>
      <c r="D530" s="132"/>
      <c r="E530" s="133"/>
      <c r="F530" s="132"/>
      <c r="G530" s="132"/>
      <c r="H530" s="132"/>
      <c r="I530" s="132"/>
      <c r="J530" s="132"/>
      <c r="K530" s="132"/>
      <c r="L530" s="132"/>
      <c r="M530" s="135"/>
      <c r="N530" s="137"/>
      <c r="O530" s="132"/>
      <c r="P530" s="139"/>
      <c r="Q530" s="132"/>
      <c r="R530" s="135"/>
      <c r="S530" s="132"/>
      <c r="T530" s="132"/>
      <c r="U530" s="132"/>
    </row>
    <row r="531" ht="12.75" customHeight="1">
      <c r="A531" s="132"/>
      <c r="B531" s="132"/>
      <c r="C531" s="132"/>
      <c r="D531" s="132"/>
      <c r="E531" s="133"/>
      <c r="F531" s="132"/>
      <c r="G531" s="132"/>
      <c r="H531" s="132"/>
      <c r="I531" s="132"/>
      <c r="J531" s="132"/>
      <c r="K531" s="132"/>
      <c r="L531" s="132"/>
      <c r="M531" s="135"/>
      <c r="N531" s="137"/>
      <c r="O531" s="132"/>
      <c r="P531" s="139"/>
      <c r="Q531" s="132"/>
      <c r="R531" s="135"/>
      <c r="S531" s="132"/>
      <c r="T531" s="132"/>
      <c r="U531" s="132"/>
    </row>
    <row r="532" ht="12.75" customHeight="1">
      <c r="A532" s="132"/>
      <c r="B532" s="132"/>
      <c r="C532" s="132"/>
      <c r="D532" s="132"/>
      <c r="E532" s="133"/>
      <c r="F532" s="132"/>
      <c r="G532" s="132"/>
      <c r="H532" s="132"/>
      <c r="I532" s="132"/>
      <c r="J532" s="132"/>
      <c r="K532" s="132"/>
      <c r="L532" s="132"/>
      <c r="M532" s="135"/>
      <c r="N532" s="137"/>
      <c r="O532" s="132"/>
      <c r="P532" s="139"/>
      <c r="Q532" s="132"/>
      <c r="R532" s="135"/>
      <c r="S532" s="132"/>
      <c r="T532" s="132"/>
      <c r="U532" s="132"/>
    </row>
    <row r="533" ht="12.75" customHeight="1">
      <c r="A533" s="132"/>
      <c r="B533" s="132"/>
      <c r="C533" s="132"/>
      <c r="D533" s="132"/>
      <c r="E533" s="133"/>
      <c r="F533" s="132"/>
      <c r="G533" s="132"/>
      <c r="H533" s="132"/>
      <c r="I533" s="132"/>
      <c r="J533" s="132"/>
      <c r="K533" s="132"/>
      <c r="L533" s="132"/>
      <c r="M533" s="135"/>
      <c r="N533" s="137"/>
      <c r="O533" s="132"/>
      <c r="P533" s="139"/>
      <c r="Q533" s="132"/>
      <c r="R533" s="135"/>
      <c r="S533" s="132"/>
      <c r="T533" s="132"/>
      <c r="U533" s="132"/>
    </row>
    <row r="534" ht="12.75" customHeight="1">
      <c r="A534" s="132"/>
      <c r="B534" s="132"/>
      <c r="C534" s="132"/>
      <c r="D534" s="132"/>
      <c r="E534" s="133"/>
      <c r="F534" s="132"/>
      <c r="G534" s="132"/>
      <c r="H534" s="132"/>
      <c r="I534" s="132"/>
      <c r="J534" s="132"/>
      <c r="K534" s="132"/>
      <c r="L534" s="132"/>
      <c r="M534" s="135"/>
      <c r="N534" s="137"/>
      <c r="O534" s="132"/>
      <c r="P534" s="139"/>
      <c r="Q534" s="132"/>
      <c r="R534" s="135"/>
      <c r="S534" s="132"/>
      <c r="T534" s="132"/>
      <c r="U534" s="132"/>
    </row>
    <row r="535" ht="12.75" customHeight="1">
      <c r="A535" s="132"/>
      <c r="B535" s="132"/>
      <c r="C535" s="132"/>
      <c r="D535" s="132"/>
      <c r="E535" s="133"/>
      <c r="F535" s="132"/>
      <c r="G535" s="132"/>
      <c r="H535" s="132"/>
      <c r="I535" s="132"/>
      <c r="J535" s="132"/>
      <c r="K535" s="132"/>
      <c r="L535" s="132"/>
      <c r="M535" s="135"/>
      <c r="N535" s="137"/>
      <c r="O535" s="132"/>
      <c r="P535" s="139"/>
      <c r="Q535" s="132"/>
      <c r="R535" s="135"/>
      <c r="S535" s="132"/>
      <c r="T535" s="132"/>
      <c r="U535" s="132"/>
    </row>
    <row r="536" ht="12.75" customHeight="1">
      <c r="A536" s="132"/>
      <c r="B536" s="132"/>
      <c r="C536" s="132"/>
      <c r="D536" s="132"/>
      <c r="E536" s="133"/>
      <c r="F536" s="132"/>
      <c r="G536" s="132"/>
      <c r="H536" s="132"/>
      <c r="I536" s="132"/>
      <c r="J536" s="132"/>
      <c r="K536" s="132"/>
      <c r="L536" s="132"/>
      <c r="M536" s="135"/>
      <c r="N536" s="137"/>
      <c r="O536" s="132"/>
      <c r="P536" s="139"/>
      <c r="Q536" s="132"/>
      <c r="R536" s="135"/>
      <c r="S536" s="132"/>
      <c r="T536" s="132"/>
      <c r="U536" s="132"/>
    </row>
    <row r="537" ht="12.75" customHeight="1">
      <c r="A537" s="132"/>
      <c r="B537" s="132"/>
      <c r="C537" s="132"/>
      <c r="D537" s="132"/>
      <c r="E537" s="133"/>
      <c r="F537" s="132"/>
      <c r="G537" s="132"/>
      <c r="H537" s="132"/>
      <c r="I537" s="132"/>
      <c r="J537" s="132"/>
      <c r="K537" s="132"/>
      <c r="L537" s="132"/>
      <c r="M537" s="135"/>
      <c r="N537" s="137"/>
      <c r="O537" s="132"/>
      <c r="P537" s="139"/>
      <c r="Q537" s="132"/>
      <c r="R537" s="135"/>
      <c r="S537" s="132"/>
      <c r="T537" s="132"/>
      <c r="U537" s="132"/>
    </row>
    <row r="538" ht="12.75" customHeight="1">
      <c r="A538" s="132"/>
      <c r="B538" s="132"/>
      <c r="C538" s="132"/>
      <c r="D538" s="132"/>
      <c r="E538" s="133"/>
      <c r="F538" s="132"/>
      <c r="G538" s="132"/>
      <c r="H538" s="132"/>
      <c r="I538" s="132"/>
      <c r="J538" s="132"/>
      <c r="K538" s="132"/>
      <c r="L538" s="132"/>
      <c r="M538" s="135"/>
      <c r="N538" s="137"/>
      <c r="O538" s="132"/>
      <c r="P538" s="139"/>
      <c r="Q538" s="132"/>
      <c r="R538" s="135"/>
      <c r="S538" s="132"/>
      <c r="T538" s="132"/>
      <c r="U538" s="132"/>
    </row>
    <row r="539" ht="12.75" customHeight="1">
      <c r="A539" s="132"/>
      <c r="B539" s="132"/>
      <c r="C539" s="132"/>
      <c r="D539" s="132"/>
      <c r="E539" s="133"/>
      <c r="F539" s="132"/>
      <c r="G539" s="132"/>
      <c r="H539" s="132"/>
      <c r="I539" s="132"/>
      <c r="J539" s="132"/>
      <c r="K539" s="132"/>
      <c r="L539" s="132"/>
      <c r="M539" s="135"/>
      <c r="N539" s="137"/>
      <c r="O539" s="132"/>
      <c r="P539" s="139"/>
      <c r="Q539" s="132"/>
      <c r="R539" s="135"/>
      <c r="S539" s="132"/>
      <c r="T539" s="132"/>
      <c r="U539" s="132"/>
    </row>
    <row r="540" ht="12.75" customHeight="1">
      <c r="A540" s="132"/>
      <c r="B540" s="132"/>
      <c r="C540" s="132"/>
      <c r="D540" s="132"/>
      <c r="E540" s="133"/>
      <c r="F540" s="132"/>
      <c r="G540" s="132"/>
      <c r="H540" s="132"/>
      <c r="I540" s="132"/>
      <c r="J540" s="132"/>
      <c r="K540" s="132"/>
      <c r="L540" s="132"/>
      <c r="M540" s="135"/>
      <c r="N540" s="137"/>
      <c r="O540" s="132"/>
      <c r="P540" s="139"/>
      <c r="Q540" s="132"/>
      <c r="R540" s="135"/>
      <c r="S540" s="132"/>
      <c r="T540" s="132"/>
      <c r="U540" s="132"/>
    </row>
    <row r="541" ht="12.75" customHeight="1">
      <c r="A541" s="132"/>
      <c r="B541" s="132"/>
      <c r="C541" s="132"/>
      <c r="D541" s="132"/>
      <c r="E541" s="133"/>
      <c r="F541" s="132"/>
      <c r="G541" s="132"/>
      <c r="H541" s="132"/>
      <c r="I541" s="132"/>
      <c r="J541" s="132"/>
      <c r="K541" s="132"/>
      <c r="L541" s="132"/>
      <c r="M541" s="135"/>
      <c r="N541" s="137"/>
      <c r="O541" s="132"/>
      <c r="P541" s="139"/>
      <c r="Q541" s="132"/>
      <c r="R541" s="135"/>
      <c r="S541" s="132"/>
      <c r="T541" s="132"/>
      <c r="U541" s="132"/>
    </row>
    <row r="542" ht="12.75" customHeight="1">
      <c r="A542" s="132"/>
      <c r="B542" s="132"/>
      <c r="C542" s="132"/>
      <c r="D542" s="132"/>
      <c r="E542" s="133"/>
      <c r="F542" s="132"/>
      <c r="G542" s="132"/>
      <c r="H542" s="132"/>
      <c r="I542" s="132"/>
      <c r="J542" s="132"/>
      <c r="K542" s="132"/>
      <c r="L542" s="132"/>
      <c r="M542" s="135"/>
      <c r="N542" s="137"/>
      <c r="O542" s="132"/>
      <c r="P542" s="139"/>
      <c r="Q542" s="132"/>
      <c r="R542" s="135"/>
      <c r="S542" s="132"/>
      <c r="T542" s="132"/>
      <c r="U542" s="132"/>
    </row>
    <row r="543" ht="12.75" customHeight="1">
      <c r="A543" s="132"/>
      <c r="B543" s="132"/>
      <c r="C543" s="132"/>
      <c r="D543" s="132"/>
      <c r="E543" s="133"/>
      <c r="F543" s="132"/>
      <c r="G543" s="132"/>
      <c r="H543" s="132"/>
      <c r="I543" s="132"/>
      <c r="J543" s="132"/>
      <c r="K543" s="132"/>
      <c r="L543" s="132"/>
      <c r="M543" s="135"/>
      <c r="N543" s="137"/>
      <c r="O543" s="132"/>
      <c r="P543" s="139"/>
      <c r="Q543" s="132"/>
      <c r="R543" s="135"/>
      <c r="S543" s="132"/>
      <c r="T543" s="132"/>
      <c r="U543" s="132"/>
    </row>
    <row r="544" ht="12.75" customHeight="1">
      <c r="A544" s="132"/>
      <c r="B544" s="132"/>
      <c r="C544" s="132"/>
      <c r="D544" s="132"/>
      <c r="E544" s="133"/>
      <c r="F544" s="132"/>
      <c r="G544" s="132"/>
      <c r="H544" s="132"/>
      <c r="I544" s="132"/>
      <c r="J544" s="132"/>
      <c r="K544" s="132"/>
      <c r="L544" s="132"/>
      <c r="M544" s="135"/>
      <c r="N544" s="137"/>
      <c r="O544" s="132"/>
      <c r="P544" s="139"/>
      <c r="Q544" s="132"/>
      <c r="R544" s="135"/>
      <c r="S544" s="132"/>
      <c r="T544" s="132"/>
      <c r="U544" s="132"/>
    </row>
    <row r="545" ht="12.75" customHeight="1">
      <c r="A545" s="132"/>
      <c r="B545" s="132"/>
      <c r="C545" s="132"/>
      <c r="D545" s="132"/>
      <c r="E545" s="133"/>
      <c r="F545" s="132"/>
      <c r="G545" s="132"/>
      <c r="H545" s="132"/>
      <c r="I545" s="132"/>
      <c r="J545" s="132"/>
      <c r="K545" s="132"/>
      <c r="L545" s="132"/>
      <c r="M545" s="135"/>
      <c r="N545" s="137"/>
      <c r="O545" s="132"/>
      <c r="P545" s="139"/>
      <c r="Q545" s="132"/>
      <c r="R545" s="135"/>
      <c r="S545" s="132"/>
      <c r="T545" s="132"/>
      <c r="U545" s="132"/>
    </row>
    <row r="546" ht="12.75" customHeight="1">
      <c r="A546" s="132"/>
      <c r="B546" s="132"/>
      <c r="C546" s="132"/>
      <c r="D546" s="132"/>
      <c r="E546" s="133"/>
      <c r="F546" s="132"/>
      <c r="G546" s="132"/>
      <c r="H546" s="132"/>
      <c r="I546" s="132"/>
      <c r="J546" s="132"/>
      <c r="K546" s="132"/>
      <c r="L546" s="132"/>
      <c r="M546" s="135"/>
      <c r="N546" s="137"/>
      <c r="O546" s="132"/>
      <c r="P546" s="139"/>
      <c r="Q546" s="132"/>
      <c r="R546" s="135"/>
      <c r="S546" s="132"/>
      <c r="T546" s="132"/>
      <c r="U546" s="132"/>
    </row>
    <row r="547" ht="12.75" customHeight="1">
      <c r="A547" s="132"/>
      <c r="B547" s="132"/>
      <c r="C547" s="132"/>
      <c r="D547" s="132"/>
      <c r="E547" s="133"/>
      <c r="F547" s="132"/>
      <c r="G547" s="132"/>
      <c r="H547" s="132"/>
      <c r="I547" s="132"/>
      <c r="J547" s="132"/>
      <c r="K547" s="132"/>
      <c r="L547" s="132"/>
      <c r="M547" s="135"/>
      <c r="N547" s="137"/>
      <c r="O547" s="132"/>
      <c r="P547" s="139"/>
      <c r="Q547" s="132"/>
      <c r="R547" s="135"/>
      <c r="S547" s="132"/>
      <c r="T547" s="132"/>
      <c r="U547" s="132"/>
    </row>
    <row r="548" ht="12.75" customHeight="1">
      <c r="A548" s="132"/>
      <c r="B548" s="132"/>
      <c r="C548" s="132"/>
      <c r="D548" s="132"/>
      <c r="E548" s="133"/>
      <c r="F548" s="132"/>
      <c r="G548" s="132"/>
      <c r="H548" s="132"/>
      <c r="I548" s="132"/>
      <c r="J548" s="132"/>
      <c r="K548" s="132"/>
      <c r="L548" s="132"/>
      <c r="M548" s="135"/>
      <c r="N548" s="137"/>
      <c r="O548" s="132"/>
      <c r="P548" s="139"/>
      <c r="Q548" s="132"/>
      <c r="R548" s="135"/>
      <c r="S548" s="132"/>
      <c r="T548" s="132"/>
      <c r="U548" s="132"/>
    </row>
    <row r="549" ht="12.75" customHeight="1">
      <c r="A549" s="132"/>
      <c r="B549" s="132"/>
      <c r="C549" s="132"/>
      <c r="D549" s="132"/>
      <c r="E549" s="133"/>
      <c r="F549" s="132"/>
      <c r="G549" s="132"/>
      <c r="H549" s="132"/>
      <c r="I549" s="132"/>
      <c r="J549" s="132"/>
      <c r="K549" s="132"/>
      <c r="L549" s="132"/>
      <c r="M549" s="135"/>
      <c r="N549" s="137"/>
      <c r="O549" s="132"/>
      <c r="P549" s="139"/>
      <c r="Q549" s="132"/>
      <c r="R549" s="135"/>
      <c r="S549" s="132"/>
      <c r="T549" s="132"/>
      <c r="U549" s="132"/>
    </row>
    <row r="550" ht="12.75" customHeight="1">
      <c r="A550" s="132"/>
      <c r="B550" s="132"/>
      <c r="C550" s="132"/>
      <c r="D550" s="132"/>
      <c r="E550" s="133"/>
      <c r="F550" s="132"/>
      <c r="G550" s="132"/>
      <c r="H550" s="132"/>
      <c r="I550" s="132"/>
      <c r="J550" s="132"/>
      <c r="K550" s="132"/>
      <c r="L550" s="132"/>
      <c r="M550" s="135"/>
      <c r="N550" s="137"/>
      <c r="O550" s="132"/>
      <c r="P550" s="139"/>
      <c r="Q550" s="132"/>
      <c r="R550" s="135"/>
      <c r="S550" s="132"/>
      <c r="T550" s="132"/>
      <c r="U550" s="132"/>
    </row>
    <row r="551" ht="12.75" customHeight="1">
      <c r="A551" s="132"/>
      <c r="B551" s="132"/>
      <c r="C551" s="132"/>
      <c r="D551" s="132"/>
      <c r="E551" s="133"/>
      <c r="F551" s="132"/>
      <c r="G551" s="132"/>
      <c r="H551" s="132"/>
      <c r="I551" s="132"/>
      <c r="J551" s="132"/>
      <c r="K551" s="132"/>
      <c r="L551" s="132"/>
      <c r="M551" s="135"/>
      <c r="N551" s="137"/>
      <c r="O551" s="132"/>
      <c r="P551" s="139"/>
      <c r="Q551" s="132"/>
      <c r="R551" s="135"/>
      <c r="S551" s="132"/>
      <c r="T551" s="132"/>
      <c r="U551" s="132"/>
    </row>
    <row r="552" ht="12.75" customHeight="1">
      <c r="A552" s="132"/>
      <c r="B552" s="132"/>
      <c r="C552" s="132"/>
      <c r="D552" s="132"/>
      <c r="E552" s="133"/>
      <c r="F552" s="132"/>
      <c r="G552" s="132"/>
      <c r="H552" s="132"/>
      <c r="I552" s="132"/>
      <c r="J552" s="132"/>
      <c r="K552" s="132"/>
      <c r="L552" s="132"/>
      <c r="M552" s="135"/>
      <c r="N552" s="137"/>
      <c r="O552" s="132"/>
      <c r="P552" s="139"/>
      <c r="Q552" s="132"/>
      <c r="R552" s="135"/>
      <c r="S552" s="132"/>
      <c r="T552" s="132"/>
      <c r="U552" s="132"/>
    </row>
    <row r="553" ht="12.75" customHeight="1">
      <c r="A553" s="132"/>
      <c r="B553" s="132"/>
      <c r="C553" s="132"/>
      <c r="D553" s="132"/>
      <c r="E553" s="133"/>
      <c r="F553" s="132"/>
      <c r="G553" s="132"/>
      <c r="H553" s="132"/>
      <c r="I553" s="132"/>
      <c r="J553" s="132"/>
      <c r="K553" s="132"/>
      <c r="L553" s="132"/>
      <c r="M553" s="135"/>
      <c r="N553" s="137"/>
      <c r="O553" s="132"/>
      <c r="P553" s="139"/>
      <c r="Q553" s="132"/>
      <c r="R553" s="135"/>
      <c r="S553" s="132"/>
      <c r="T553" s="132"/>
      <c r="U553" s="132"/>
    </row>
    <row r="554" ht="12.75" customHeight="1">
      <c r="A554" s="132"/>
      <c r="B554" s="132"/>
      <c r="C554" s="132"/>
      <c r="D554" s="132"/>
      <c r="E554" s="133"/>
      <c r="F554" s="132"/>
      <c r="G554" s="132"/>
      <c r="H554" s="132"/>
      <c r="I554" s="132"/>
      <c r="J554" s="132"/>
      <c r="K554" s="132"/>
      <c r="L554" s="132"/>
      <c r="M554" s="135"/>
      <c r="N554" s="137"/>
      <c r="O554" s="132"/>
      <c r="P554" s="139"/>
      <c r="Q554" s="132"/>
      <c r="R554" s="135"/>
      <c r="S554" s="132"/>
      <c r="T554" s="132"/>
      <c r="U554" s="132"/>
    </row>
    <row r="555" ht="12.75" customHeight="1">
      <c r="A555" s="132"/>
      <c r="B555" s="132"/>
      <c r="C555" s="132"/>
      <c r="D555" s="132"/>
      <c r="E555" s="133"/>
      <c r="F555" s="132"/>
      <c r="G555" s="132"/>
      <c r="H555" s="132"/>
      <c r="I555" s="132"/>
      <c r="J555" s="132"/>
      <c r="K555" s="132"/>
      <c r="L555" s="132"/>
      <c r="M555" s="135"/>
      <c r="N555" s="137"/>
      <c r="O555" s="132"/>
      <c r="P555" s="139"/>
      <c r="Q555" s="132"/>
      <c r="R555" s="135"/>
      <c r="S555" s="132"/>
      <c r="T555" s="132"/>
      <c r="U555" s="132"/>
    </row>
    <row r="556" ht="12.75" customHeight="1">
      <c r="A556" s="132"/>
      <c r="B556" s="132"/>
      <c r="C556" s="132"/>
      <c r="D556" s="132"/>
      <c r="E556" s="133"/>
      <c r="F556" s="132"/>
      <c r="G556" s="132"/>
      <c r="H556" s="132"/>
      <c r="I556" s="132"/>
      <c r="J556" s="132"/>
      <c r="K556" s="132"/>
      <c r="L556" s="132"/>
      <c r="M556" s="135"/>
      <c r="N556" s="137"/>
      <c r="O556" s="132"/>
      <c r="P556" s="139"/>
      <c r="Q556" s="132"/>
      <c r="R556" s="135"/>
      <c r="S556" s="132"/>
      <c r="T556" s="132"/>
      <c r="U556" s="132"/>
    </row>
    <row r="557" ht="12.75" customHeight="1">
      <c r="A557" s="132"/>
      <c r="B557" s="132"/>
      <c r="C557" s="132"/>
      <c r="D557" s="132"/>
      <c r="E557" s="133"/>
      <c r="F557" s="132"/>
      <c r="G557" s="132"/>
      <c r="H557" s="132"/>
      <c r="I557" s="132"/>
      <c r="J557" s="132"/>
      <c r="K557" s="132"/>
      <c r="L557" s="132"/>
      <c r="M557" s="135"/>
      <c r="N557" s="137"/>
      <c r="O557" s="132"/>
      <c r="P557" s="139"/>
      <c r="Q557" s="132"/>
      <c r="R557" s="135"/>
      <c r="S557" s="132"/>
      <c r="T557" s="132"/>
      <c r="U557" s="132"/>
    </row>
    <row r="558" ht="12.75" customHeight="1">
      <c r="A558" s="132"/>
      <c r="B558" s="132"/>
      <c r="C558" s="132"/>
      <c r="D558" s="132"/>
      <c r="E558" s="133"/>
      <c r="F558" s="132"/>
      <c r="G558" s="132"/>
      <c r="H558" s="132"/>
      <c r="I558" s="132"/>
      <c r="J558" s="132"/>
      <c r="K558" s="132"/>
      <c r="L558" s="132"/>
      <c r="M558" s="135"/>
      <c r="N558" s="137"/>
      <c r="O558" s="132"/>
      <c r="P558" s="139"/>
      <c r="Q558" s="132"/>
      <c r="R558" s="135"/>
      <c r="S558" s="132"/>
      <c r="T558" s="132"/>
      <c r="U558" s="132"/>
    </row>
    <row r="559" ht="12.75" customHeight="1">
      <c r="A559" s="132"/>
      <c r="B559" s="132"/>
      <c r="C559" s="132"/>
      <c r="D559" s="132"/>
      <c r="E559" s="133"/>
      <c r="F559" s="132"/>
      <c r="G559" s="132"/>
      <c r="H559" s="132"/>
      <c r="I559" s="132"/>
      <c r="J559" s="132"/>
      <c r="K559" s="132"/>
      <c r="L559" s="132"/>
      <c r="M559" s="135"/>
      <c r="N559" s="137"/>
      <c r="O559" s="132"/>
      <c r="P559" s="139"/>
      <c r="Q559" s="132"/>
      <c r="R559" s="135"/>
      <c r="S559" s="132"/>
      <c r="T559" s="132"/>
      <c r="U559" s="132"/>
    </row>
    <row r="560" ht="12.75" customHeight="1">
      <c r="A560" s="132"/>
      <c r="B560" s="132"/>
      <c r="C560" s="132"/>
      <c r="D560" s="132"/>
      <c r="E560" s="133"/>
      <c r="F560" s="132"/>
      <c r="G560" s="132"/>
      <c r="H560" s="132"/>
      <c r="I560" s="132"/>
      <c r="J560" s="132"/>
      <c r="K560" s="132"/>
      <c r="L560" s="132"/>
      <c r="M560" s="135"/>
      <c r="N560" s="137"/>
      <c r="O560" s="132"/>
      <c r="P560" s="139"/>
      <c r="Q560" s="132"/>
      <c r="R560" s="135"/>
      <c r="S560" s="132"/>
      <c r="T560" s="132"/>
      <c r="U560" s="132"/>
    </row>
    <row r="561" ht="12.75" customHeight="1">
      <c r="A561" s="132"/>
      <c r="B561" s="132"/>
      <c r="C561" s="132"/>
      <c r="D561" s="132"/>
      <c r="E561" s="133"/>
      <c r="F561" s="132"/>
      <c r="G561" s="132"/>
      <c r="H561" s="132"/>
      <c r="I561" s="132"/>
      <c r="J561" s="132"/>
      <c r="K561" s="132"/>
      <c r="L561" s="132"/>
      <c r="M561" s="135"/>
      <c r="N561" s="137"/>
      <c r="O561" s="132"/>
      <c r="P561" s="139"/>
      <c r="Q561" s="132"/>
      <c r="R561" s="135"/>
      <c r="S561" s="132"/>
      <c r="T561" s="132"/>
      <c r="U561" s="132"/>
    </row>
    <row r="562" ht="12.75" customHeight="1">
      <c r="A562" s="132"/>
      <c r="B562" s="132"/>
      <c r="C562" s="132"/>
      <c r="D562" s="132"/>
      <c r="E562" s="133"/>
      <c r="F562" s="132"/>
      <c r="G562" s="132"/>
      <c r="H562" s="132"/>
      <c r="I562" s="132"/>
      <c r="J562" s="132"/>
      <c r="K562" s="132"/>
      <c r="L562" s="132"/>
      <c r="M562" s="135"/>
      <c r="N562" s="137"/>
      <c r="O562" s="132"/>
      <c r="P562" s="139"/>
      <c r="Q562" s="132"/>
      <c r="R562" s="135"/>
      <c r="S562" s="132"/>
      <c r="T562" s="132"/>
      <c r="U562" s="132"/>
    </row>
    <row r="563" ht="12.75" customHeight="1">
      <c r="A563" s="132"/>
      <c r="B563" s="132"/>
      <c r="C563" s="132"/>
      <c r="D563" s="132"/>
      <c r="E563" s="133"/>
      <c r="F563" s="132"/>
      <c r="G563" s="132"/>
      <c r="H563" s="132"/>
      <c r="I563" s="132"/>
      <c r="J563" s="132"/>
      <c r="K563" s="132"/>
      <c r="L563" s="132"/>
      <c r="M563" s="135"/>
      <c r="N563" s="137"/>
      <c r="O563" s="132"/>
      <c r="P563" s="139"/>
      <c r="Q563" s="132"/>
      <c r="R563" s="135"/>
      <c r="S563" s="132"/>
      <c r="T563" s="132"/>
      <c r="U563" s="132"/>
    </row>
    <row r="564" ht="12.75" customHeight="1">
      <c r="A564" s="132"/>
      <c r="B564" s="132"/>
      <c r="C564" s="132"/>
      <c r="D564" s="132"/>
      <c r="E564" s="133"/>
      <c r="F564" s="132"/>
      <c r="G564" s="132"/>
      <c r="H564" s="132"/>
      <c r="I564" s="132"/>
      <c r="J564" s="132"/>
      <c r="K564" s="132"/>
      <c r="L564" s="132"/>
      <c r="M564" s="135"/>
      <c r="N564" s="137"/>
      <c r="O564" s="132"/>
      <c r="P564" s="139"/>
      <c r="Q564" s="132"/>
      <c r="R564" s="135"/>
      <c r="S564" s="132"/>
      <c r="T564" s="132"/>
      <c r="U564" s="132"/>
    </row>
    <row r="565" ht="12.75" customHeight="1">
      <c r="A565" s="132"/>
      <c r="B565" s="132"/>
      <c r="C565" s="132"/>
      <c r="D565" s="132"/>
      <c r="E565" s="133"/>
      <c r="F565" s="132"/>
      <c r="G565" s="132"/>
      <c r="H565" s="132"/>
      <c r="I565" s="132"/>
      <c r="J565" s="132"/>
      <c r="K565" s="132"/>
      <c r="L565" s="132"/>
      <c r="M565" s="135"/>
      <c r="N565" s="137"/>
      <c r="O565" s="132"/>
      <c r="P565" s="139"/>
      <c r="Q565" s="132"/>
      <c r="R565" s="135"/>
      <c r="S565" s="132"/>
      <c r="T565" s="132"/>
      <c r="U565" s="132"/>
    </row>
    <row r="566" ht="12.75" customHeight="1">
      <c r="A566" s="132"/>
      <c r="B566" s="132"/>
      <c r="C566" s="132"/>
      <c r="D566" s="132"/>
      <c r="E566" s="133"/>
      <c r="F566" s="132"/>
      <c r="G566" s="132"/>
      <c r="H566" s="132"/>
      <c r="I566" s="132"/>
      <c r="J566" s="132"/>
      <c r="K566" s="132"/>
      <c r="L566" s="132"/>
      <c r="M566" s="135"/>
      <c r="N566" s="137"/>
      <c r="O566" s="132"/>
      <c r="P566" s="139"/>
      <c r="Q566" s="132"/>
      <c r="R566" s="135"/>
      <c r="S566" s="132"/>
      <c r="T566" s="132"/>
      <c r="U566" s="132"/>
    </row>
    <row r="567" ht="12.75" customHeight="1">
      <c r="A567" s="132"/>
      <c r="B567" s="132"/>
      <c r="C567" s="132"/>
      <c r="D567" s="132"/>
      <c r="E567" s="133"/>
      <c r="F567" s="132"/>
      <c r="G567" s="132"/>
      <c r="H567" s="132"/>
      <c r="I567" s="132"/>
      <c r="J567" s="132"/>
      <c r="K567" s="132"/>
      <c r="L567" s="132"/>
      <c r="M567" s="135"/>
      <c r="N567" s="137"/>
      <c r="O567" s="132"/>
      <c r="P567" s="139"/>
      <c r="Q567" s="132"/>
      <c r="R567" s="135"/>
      <c r="S567" s="132"/>
      <c r="T567" s="132"/>
      <c r="U567" s="132"/>
    </row>
    <row r="568" ht="12.75" customHeight="1">
      <c r="A568" s="132"/>
      <c r="B568" s="132"/>
      <c r="C568" s="132"/>
      <c r="D568" s="132"/>
      <c r="E568" s="133"/>
      <c r="F568" s="132"/>
      <c r="G568" s="132"/>
      <c r="H568" s="132"/>
      <c r="I568" s="132"/>
      <c r="J568" s="132"/>
      <c r="K568" s="132"/>
      <c r="L568" s="132"/>
      <c r="M568" s="135"/>
      <c r="N568" s="137"/>
      <c r="O568" s="132"/>
      <c r="P568" s="139"/>
      <c r="Q568" s="132"/>
      <c r="R568" s="135"/>
      <c r="S568" s="132"/>
      <c r="T568" s="132"/>
      <c r="U568" s="132"/>
    </row>
    <row r="569" ht="12.75" customHeight="1">
      <c r="A569" s="132"/>
      <c r="B569" s="132"/>
      <c r="C569" s="132"/>
      <c r="D569" s="132"/>
      <c r="E569" s="133"/>
      <c r="F569" s="132"/>
      <c r="G569" s="132"/>
      <c r="H569" s="132"/>
      <c r="I569" s="132"/>
      <c r="J569" s="132"/>
      <c r="K569" s="132"/>
      <c r="L569" s="132"/>
      <c r="M569" s="135"/>
      <c r="N569" s="137"/>
      <c r="O569" s="132"/>
      <c r="P569" s="139"/>
      <c r="Q569" s="132"/>
      <c r="R569" s="135"/>
      <c r="S569" s="132"/>
      <c r="T569" s="132"/>
      <c r="U569" s="132"/>
    </row>
    <row r="570" ht="12.75" customHeight="1">
      <c r="A570" s="132"/>
      <c r="B570" s="132"/>
      <c r="C570" s="132"/>
      <c r="D570" s="132"/>
      <c r="E570" s="133"/>
      <c r="F570" s="132"/>
      <c r="G570" s="132"/>
      <c r="H570" s="132"/>
      <c r="I570" s="132"/>
      <c r="J570" s="132"/>
      <c r="K570" s="132"/>
      <c r="L570" s="132"/>
      <c r="M570" s="135"/>
      <c r="N570" s="137"/>
      <c r="O570" s="132"/>
      <c r="P570" s="139"/>
      <c r="Q570" s="132"/>
      <c r="R570" s="135"/>
      <c r="S570" s="132"/>
      <c r="T570" s="132"/>
      <c r="U570" s="132"/>
    </row>
    <row r="571" ht="12.75" customHeight="1">
      <c r="A571" s="132"/>
      <c r="B571" s="132"/>
      <c r="C571" s="132"/>
      <c r="D571" s="132"/>
      <c r="E571" s="133"/>
      <c r="F571" s="132"/>
      <c r="G571" s="132"/>
      <c r="H571" s="132"/>
      <c r="I571" s="132"/>
      <c r="J571" s="132"/>
      <c r="K571" s="132"/>
      <c r="L571" s="132"/>
      <c r="M571" s="135"/>
      <c r="N571" s="137"/>
      <c r="O571" s="132"/>
      <c r="P571" s="139"/>
      <c r="Q571" s="132"/>
      <c r="R571" s="135"/>
      <c r="S571" s="132"/>
      <c r="T571" s="132"/>
      <c r="U571" s="132"/>
    </row>
    <row r="572" ht="12.75" customHeight="1">
      <c r="A572" s="132"/>
      <c r="B572" s="132"/>
      <c r="C572" s="132"/>
      <c r="D572" s="132"/>
      <c r="E572" s="133"/>
      <c r="F572" s="132"/>
      <c r="G572" s="132"/>
      <c r="H572" s="132"/>
      <c r="I572" s="132"/>
      <c r="J572" s="132"/>
      <c r="K572" s="132"/>
      <c r="L572" s="132"/>
      <c r="M572" s="135"/>
      <c r="N572" s="137"/>
      <c r="O572" s="132"/>
      <c r="P572" s="139"/>
      <c r="Q572" s="132"/>
      <c r="R572" s="135"/>
      <c r="S572" s="132"/>
      <c r="T572" s="132"/>
      <c r="U572" s="132"/>
    </row>
    <row r="573" ht="12.75" customHeight="1">
      <c r="A573" s="132"/>
      <c r="B573" s="132"/>
      <c r="C573" s="132"/>
      <c r="D573" s="132"/>
      <c r="E573" s="133"/>
      <c r="F573" s="132"/>
      <c r="G573" s="132"/>
      <c r="H573" s="132"/>
      <c r="I573" s="132"/>
      <c r="J573" s="132"/>
      <c r="K573" s="132"/>
      <c r="L573" s="132"/>
      <c r="M573" s="135"/>
      <c r="N573" s="137"/>
      <c r="O573" s="132"/>
      <c r="P573" s="139"/>
      <c r="Q573" s="132"/>
      <c r="R573" s="135"/>
      <c r="S573" s="132"/>
      <c r="T573" s="132"/>
      <c r="U573" s="132"/>
    </row>
    <row r="574" ht="12.75" customHeight="1">
      <c r="A574" s="132"/>
      <c r="B574" s="132"/>
      <c r="C574" s="132"/>
      <c r="D574" s="132"/>
      <c r="E574" s="133"/>
      <c r="F574" s="132"/>
      <c r="G574" s="132"/>
      <c r="H574" s="132"/>
      <c r="I574" s="132"/>
      <c r="J574" s="132"/>
      <c r="K574" s="132"/>
      <c r="L574" s="132"/>
      <c r="M574" s="135"/>
      <c r="N574" s="137"/>
      <c r="O574" s="132"/>
      <c r="P574" s="139"/>
      <c r="Q574" s="132"/>
      <c r="R574" s="135"/>
      <c r="S574" s="132"/>
      <c r="T574" s="132"/>
      <c r="U574" s="132"/>
    </row>
    <row r="575" ht="12.75" customHeight="1">
      <c r="A575" s="132"/>
      <c r="B575" s="132"/>
      <c r="C575" s="132"/>
      <c r="D575" s="132"/>
      <c r="E575" s="133"/>
      <c r="F575" s="132"/>
      <c r="G575" s="132"/>
      <c r="H575" s="132"/>
      <c r="I575" s="132"/>
      <c r="J575" s="132"/>
      <c r="K575" s="132"/>
      <c r="L575" s="132"/>
      <c r="M575" s="135"/>
      <c r="N575" s="137"/>
      <c r="O575" s="132"/>
      <c r="P575" s="139"/>
      <c r="Q575" s="132"/>
      <c r="R575" s="135"/>
      <c r="S575" s="132"/>
      <c r="T575" s="132"/>
      <c r="U575" s="132"/>
    </row>
    <row r="576" ht="12.75" customHeight="1">
      <c r="A576" s="132"/>
      <c r="B576" s="132"/>
      <c r="C576" s="132"/>
      <c r="D576" s="132"/>
      <c r="E576" s="133"/>
      <c r="F576" s="132"/>
      <c r="G576" s="132"/>
      <c r="H576" s="132"/>
      <c r="I576" s="132"/>
      <c r="J576" s="132"/>
      <c r="K576" s="132"/>
      <c r="L576" s="132"/>
      <c r="M576" s="135"/>
      <c r="N576" s="137"/>
      <c r="O576" s="132"/>
      <c r="P576" s="139"/>
      <c r="Q576" s="132"/>
      <c r="R576" s="135"/>
      <c r="S576" s="132"/>
      <c r="T576" s="132"/>
      <c r="U576" s="132"/>
    </row>
    <row r="577" ht="12.75" customHeight="1">
      <c r="A577" s="132"/>
      <c r="B577" s="132"/>
      <c r="C577" s="132"/>
      <c r="D577" s="132"/>
      <c r="E577" s="133"/>
      <c r="F577" s="132"/>
      <c r="G577" s="132"/>
      <c r="H577" s="132"/>
      <c r="I577" s="132"/>
      <c r="J577" s="132"/>
      <c r="K577" s="132"/>
      <c r="L577" s="132"/>
      <c r="M577" s="135"/>
      <c r="N577" s="137"/>
      <c r="O577" s="132"/>
      <c r="P577" s="139"/>
      <c r="Q577" s="132"/>
      <c r="R577" s="135"/>
      <c r="S577" s="132"/>
      <c r="T577" s="132"/>
      <c r="U577" s="132"/>
    </row>
    <row r="578" ht="12.75" customHeight="1">
      <c r="A578" s="132"/>
      <c r="B578" s="132"/>
      <c r="C578" s="132"/>
      <c r="D578" s="132"/>
      <c r="E578" s="133"/>
      <c r="F578" s="132"/>
      <c r="G578" s="132"/>
      <c r="H578" s="132"/>
      <c r="I578" s="132"/>
      <c r="J578" s="132"/>
      <c r="K578" s="132"/>
      <c r="L578" s="132"/>
      <c r="M578" s="135"/>
      <c r="N578" s="137"/>
      <c r="O578" s="132"/>
      <c r="P578" s="139"/>
      <c r="Q578" s="132"/>
      <c r="R578" s="135"/>
      <c r="S578" s="132"/>
      <c r="T578" s="132"/>
      <c r="U578" s="132"/>
    </row>
    <row r="579" ht="12.75" customHeight="1">
      <c r="A579" s="132"/>
      <c r="B579" s="132"/>
      <c r="C579" s="132"/>
      <c r="D579" s="132"/>
      <c r="E579" s="133"/>
      <c r="F579" s="132"/>
      <c r="G579" s="132"/>
      <c r="H579" s="132"/>
      <c r="I579" s="132"/>
      <c r="J579" s="132"/>
      <c r="K579" s="132"/>
      <c r="L579" s="132"/>
      <c r="M579" s="135"/>
      <c r="N579" s="137"/>
      <c r="O579" s="132"/>
      <c r="P579" s="139"/>
      <c r="Q579" s="132"/>
      <c r="R579" s="135"/>
      <c r="S579" s="132"/>
      <c r="T579" s="132"/>
      <c r="U579" s="132"/>
    </row>
    <row r="580" ht="12.75" customHeight="1">
      <c r="A580" s="132"/>
      <c r="B580" s="132"/>
      <c r="C580" s="132"/>
      <c r="D580" s="132"/>
      <c r="E580" s="133"/>
      <c r="F580" s="132"/>
      <c r="G580" s="132"/>
      <c r="H580" s="132"/>
      <c r="I580" s="132"/>
      <c r="J580" s="132"/>
      <c r="K580" s="132"/>
      <c r="L580" s="132"/>
      <c r="M580" s="135"/>
      <c r="N580" s="137"/>
      <c r="O580" s="132"/>
      <c r="P580" s="139"/>
      <c r="Q580" s="132"/>
      <c r="R580" s="135"/>
      <c r="S580" s="132"/>
      <c r="T580" s="132"/>
      <c r="U580" s="132"/>
    </row>
    <row r="581" ht="12.75" customHeight="1">
      <c r="A581" s="132"/>
      <c r="B581" s="132"/>
      <c r="C581" s="132"/>
      <c r="D581" s="132"/>
      <c r="E581" s="133"/>
      <c r="F581" s="132"/>
      <c r="G581" s="132"/>
      <c r="H581" s="132"/>
      <c r="I581" s="132"/>
      <c r="J581" s="132"/>
      <c r="K581" s="132"/>
      <c r="L581" s="132"/>
      <c r="M581" s="135"/>
      <c r="N581" s="137"/>
      <c r="O581" s="132"/>
      <c r="P581" s="139"/>
      <c r="Q581" s="132"/>
      <c r="R581" s="135"/>
      <c r="S581" s="132"/>
      <c r="T581" s="132"/>
      <c r="U581" s="132"/>
    </row>
    <row r="582" ht="12.75" customHeight="1">
      <c r="A582" s="132"/>
      <c r="B582" s="132"/>
      <c r="C582" s="132"/>
      <c r="D582" s="132"/>
      <c r="E582" s="133"/>
      <c r="F582" s="132"/>
      <c r="G582" s="132"/>
      <c r="H582" s="132"/>
      <c r="I582" s="132"/>
      <c r="J582" s="132"/>
      <c r="K582" s="132"/>
      <c r="L582" s="132"/>
      <c r="M582" s="135"/>
      <c r="N582" s="137"/>
      <c r="O582" s="132"/>
      <c r="P582" s="139"/>
      <c r="Q582" s="132"/>
      <c r="R582" s="135"/>
      <c r="S582" s="132"/>
      <c r="T582" s="132"/>
      <c r="U582" s="132"/>
    </row>
    <row r="583" ht="12.75" customHeight="1">
      <c r="A583" s="132"/>
      <c r="B583" s="132"/>
      <c r="C583" s="132"/>
      <c r="D583" s="132"/>
      <c r="E583" s="133"/>
      <c r="F583" s="132"/>
      <c r="G583" s="132"/>
      <c r="H583" s="132"/>
      <c r="I583" s="132"/>
      <c r="J583" s="132"/>
      <c r="K583" s="132"/>
      <c r="L583" s="132"/>
      <c r="M583" s="135"/>
      <c r="N583" s="137"/>
      <c r="O583" s="132"/>
      <c r="P583" s="139"/>
      <c r="Q583" s="132"/>
      <c r="R583" s="135"/>
      <c r="S583" s="132"/>
      <c r="T583" s="132"/>
      <c r="U583" s="132"/>
    </row>
    <row r="584" ht="12.75" customHeight="1">
      <c r="A584" s="132"/>
      <c r="B584" s="132"/>
      <c r="C584" s="132"/>
      <c r="D584" s="132"/>
      <c r="E584" s="133"/>
      <c r="F584" s="132"/>
      <c r="G584" s="132"/>
      <c r="H584" s="132"/>
      <c r="I584" s="132"/>
      <c r="J584" s="132"/>
      <c r="K584" s="132"/>
      <c r="L584" s="132"/>
      <c r="M584" s="135"/>
      <c r="N584" s="137"/>
      <c r="O584" s="132"/>
      <c r="P584" s="139"/>
      <c r="Q584" s="132"/>
      <c r="R584" s="135"/>
      <c r="S584" s="132"/>
      <c r="T584" s="132"/>
      <c r="U584" s="132"/>
    </row>
    <row r="585" ht="12.75" customHeight="1">
      <c r="A585" s="132"/>
      <c r="B585" s="132"/>
      <c r="C585" s="132"/>
      <c r="D585" s="132"/>
      <c r="E585" s="133"/>
      <c r="F585" s="132"/>
      <c r="G585" s="132"/>
      <c r="H585" s="132"/>
      <c r="I585" s="132"/>
      <c r="J585" s="132"/>
      <c r="K585" s="132"/>
      <c r="L585" s="132"/>
      <c r="M585" s="135"/>
      <c r="N585" s="137"/>
      <c r="O585" s="132"/>
      <c r="P585" s="139"/>
      <c r="Q585" s="132"/>
      <c r="R585" s="135"/>
      <c r="S585" s="132"/>
      <c r="T585" s="132"/>
      <c r="U585" s="132"/>
    </row>
    <row r="586" ht="12.75" customHeight="1">
      <c r="A586" s="132"/>
      <c r="B586" s="132"/>
      <c r="C586" s="132"/>
      <c r="D586" s="132"/>
      <c r="E586" s="133"/>
      <c r="F586" s="132"/>
      <c r="G586" s="132"/>
      <c r="H586" s="132"/>
      <c r="I586" s="132"/>
      <c r="J586" s="132"/>
      <c r="K586" s="132"/>
      <c r="L586" s="132"/>
      <c r="M586" s="135"/>
      <c r="N586" s="137"/>
      <c r="O586" s="132"/>
      <c r="P586" s="139"/>
      <c r="Q586" s="132"/>
      <c r="R586" s="135"/>
      <c r="S586" s="132"/>
      <c r="T586" s="132"/>
      <c r="U586" s="132"/>
    </row>
    <row r="587" ht="12.75" customHeight="1">
      <c r="A587" s="132"/>
      <c r="B587" s="132"/>
      <c r="C587" s="132"/>
      <c r="D587" s="132"/>
      <c r="E587" s="133"/>
      <c r="F587" s="132"/>
      <c r="G587" s="132"/>
      <c r="H587" s="132"/>
      <c r="I587" s="132"/>
      <c r="J587" s="132"/>
      <c r="K587" s="132"/>
      <c r="L587" s="132"/>
      <c r="M587" s="135"/>
      <c r="N587" s="137"/>
      <c r="O587" s="132"/>
      <c r="P587" s="139"/>
      <c r="Q587" s="132"/>
      <c r="R587" s="135"/>
      <c r="S587" s="132"/>
      <c r="T587" s="132"/>
      <c r="U587" s="132"/>
    </row>
    <row r="588" ht="12.75" customHeight="1">
      <c r="A588" s="132"/>
      <c r="B588" s="132"/>
      <c r="C588" s="132"/>
      <c r="D588" s="132"/>
      <c r="E588" s="133"/>
      <c r="F588" s="132"/>
      <c r="G588" s="132"/>
      <c r="H588" s="132"/>
      <c r="I588" s="132"/>
      <c r="J588" s="132"/>
      <c r="K588" s="132"/>
      <c r="L588" s="132"/>
      <c r="M588" s="135"/>
      <c r="N588" s="137"/>
      <c r="O588" s="132"/>
      <c r="P588" s="139"/>
      <c r="Q588" s="132"/>
      <c r="R588" s="135"/>
      <c r="S588" s="132"/>
      <c r="T588" s="132"/>
      <c r="U588" s="132"/>
    </row>
    <row r="589" ht="12.75" customHeight="1">
      <c r="A589" s="132"/>
      <c r="B589" s="132"/>
      <c r="C589" s="132"/>
      <c r="D589" s="132"/>
      <c r="E589" s="133"/>
      <c r="F589" s="132"/>
      <c r="G589" s="132"/>
      <c r="H589" s="132"/>
      <c r="I589" s="132"/>
      <c r="J589" s="132"/>
      <c r="K589" s="132"/>
      <c r="L589" s="132"/>
      <c r="M589" s="135"/>
      <c r="N589" s="137"/>
      <c r="O589" s="132"/>
      <c r="P589" s="139"/>
      <c r="Q589" s="132"/>
      <c r="R589" s="135"/>
      <c r="S589" s="132"/>
      <c r="T589" s="132"/>
      <c r="U589" s="132"/>
    </row>
    <row r="590" ht="12.75" customHeight="1">
      <c r="A590" s="132"/>
      <c r="B590" s="132"/>
      <c r="C590" s="132"/>
      <c r="D590" s="132"/>
      <c r="E590" s="133"/>
      <c r="F590" s="132"/>
      <c r="G590" s="132"/>
      <c r="H590" s="132"/>
      <c r="I590" s="132"/>
      <c r="J590" s="132"/>
      <c r="K590" s="132"/>
      <c r="L590" s="132"/>
      <c r="M590" s="135"/>
      <c r="N590" s="137"/>
      <c r="O590" s="132"/>
      <c r="P590" s="139"/>
      <c r="Q590" s="132"/>
      <c r="R590" s="135"/>
      <c r="S590" s="132"/>
      <c r="T590" s="132"/>
      <c r="U590" s="132"/>
    </row>
    <row r="591" ht="12.75" customHeight="1">
      <c r="A591" s="132"/>
      <c r="B591" s="132"/>
      <c r="C591" s="132"/>
      <c r="D591" s="132"/>
      <c r="E591" s="133"/>
      <c r="F591" s="132"/>
      <c r="G591" s="132"/>
      <c r="H591" s="132"/>
      <c r="I591" s="132"/>
      <c r="J591" s="132"/>
      <c r="K591" s="132"/>
      <c r="L591" s="132"/>
      <c r="M591" s="135"/>
      <c r="N591" s="137"/>
      <c r="O591" s="132"/>
      <c r="P591" s="139"/>
      <c r="Q591" s="132"/>
      <c r="R591" s="135"/>
      <c r="S591" s="132"/>
      <c r="T591" s="132"/>
      <c r="U591" s="132"/>
    </row>
    <row r="592" ht="12.75" customHeight="1">
      <c r="A592" s="132"/>
      <c r="B592" s="132"/>
      <c r="C592" s="132"/>
      <c r="D592" s="132"/>
      <c r="E592" s="133"/>
      <c r="F592" s="132"/>
      <c r="G592" s="132"/>
      <c r="H592" s="132"/>
      <c r="I592" s="132"/>
      <c r="J592" s="132"/>
      <c r="K592" s="132"/>
      <c r="L592" s="132"/>
      <c r="M592" s="135"/>
      <c r="N592" s="137"/>
      <c r="O592" s="132"/>
      <c r="P592" s="139"/>
      <c r="Q592" s="132"/>
      <c r="R592" s="135"/>
      <c r="S592" s="132"/>
      <c r="T592" s="132"/>
      <c r="U592" s="132"/>
    </row>
    <row r="593" ht="12.75" customHeight="1">
      <c r="A593" s="132"/>
      <c r="B593" s="132"/>
      <c r="C593" s="132"/>
      <c r="D593" s="132"/>
      <c r="E593" s="133"/>
      <c r="F593" s="132"/>
      <c r="G593" s="132"/>
      <c r="H593" s="132"/>
      <c r="I593" s="132"/>
      <c r="J593" s="132"/>
      <c r="K593" s="132"/>
      <c r="L593" s="132"/>
      <c r="M593" s="135"/>
      <c r="N593" s="137"/>
      <c r="O593" s="132"/>
      <c r="P593" s="139"/>
      <c r="Q593" s="132"/>
      <c r="R593" s="135"/>
      <c r="S593" s="132"/>
      <c r="T593" s="132"/>
      <c r="U593" s="132"/>
    </row>
    <row r="594" ht="12.75" customHeight="1">
      <c r="A594" s="132"/>
      <c r="B594" s="132"/>
      <c r="C594" s="132"/>
      <c r="D594" s="132"/>
      <c r="E594" s="133"/>
      <c r="F594" s="132"/>
      <c r="G594" s="132"/>
      <c r="H594" s="132"/>
      <c r="I594" s="132"/>
      <c r="J594" s="132"/>
      <c r="K594" s="132"/>
      <c r="L594" s="132"/>
      <c r="M594" s="135"/>
      <c r="N594" s="137"/>
      <c r="O594" s="132"/>
      <c r="P594" s="139"/>
      <c r="Q594" s="132"/>
      <c r="R594" s="135"/>
      <c r="S594" s="132"/>
      <c r="T594" s="132"/>
      <c r="U594" s="132"/>
    </row>
    <row r="595" ht="12.75" customHeight="1">
      <c r="A595" s="132"/>
      <c r="B595" s="132"/>
      <c r="C595" s="132"/>
      <c r="D595" s="132"/>
      <c r="E595" s="133"/>
      <c r="F595" s="132"/>
      <c r="G595" s="132"/>
      <c r="H595" s="132"/>
      <c r="I595" s="132"/>
      <c r="J595" s="132"/>
      <c r="K595" s="132"/>
      <c r="L595" s="132"/>
      <c r="M595" s="135"/>
      <c r="N595" s="137"/>
      <c r="O595" s="132"/>
      <c r="P595" s="139"/>
      <c r="Q595" s="132"/>
      <c r="R595" s="135"/>
      <c r="S595" s="132"/>
      <c r="T595" s="132"/>
      <c r="U595" s="132"/>
    </row>
    <row r="596" ht="12.75" customHeight="1">
      <c r="A596" s="132"/>
      <c r="B596" s="132"/>
      <c r="C596" s="132"/>
      <c r="D596" s="132"/>
      <c r="E596" s="133"/>
      <c r="F596" s="132"/>
      <c r="G596" s="132"/>
      <c r="H596" s="132"/>
      <c r="I596" s="132"/>
      <c r="J596" s="132"/>
      <c r="K596" s="132"/>
      <c r="L596" s="132"/>
      <c r="M596" s="135"/>
      <c r="N596" s="137"/>
      <c r="O596" s="132"/>
      <c r="P596" s="139"/>
      <c r="Q596" s="132"/>
      <c r="R596" s="135"/>
      <c r="S596" s="132"/>
      <c r="T596" s="132"/>
      <c r="U596" s="132"/>
    </row>
    <row r="597" ht="12.75" customHeight="1">
      <c r="A597" s="132"/>
      <c r="B597" s="132"/>
      <c r="C597" s="132"/>
      <c r="D597" s="132"/>
      <c r="E597" s="133"/>
      <c r="F597" s="132"/>
      <c r="G597" s="132"/>
      <c r="H597" s="132"/>
      <c r="I597" s="132"/>
      <c r="J597" s="132"/>
      <c r="K597" s="132"/>
      <c r="L597" s="132"/>
      <c r="M597" s="135"/>
      <c r="N597" s="137"/>
      <c r="O597" s="132"/>
      <c r="P597" s="139"/>
      <c r="Q597" s="132"/>
      <c r="R597" s="135"/>
      <c r="S597" s="132"/>
      <c r="T597" s="132"/>
      <c r="U597" s="132"/>
    </row>
    <row r="598" ht="12.75" customHeight="1">
      <c r="A598" s="132"/>
      <c r="B598" s="132"/>
      <c r="C598" s="132"/>
      <c r="D598" s="132"/>
      <c r="E598" s="133"/>
      <c r="F598" s="132"/>
      <c r="G598" s="132"/>
      <c r="H598" s="132"/>
      <c r="I598" s="132"/>
      <c r="J598" s="132"/>
      <c r="K598" s="132"/>
      <c r="L598" s="132"/>
      <c r="M598" s="135"/>
      <c r="N598" s="137"/>
      <c r="O598" s="132"/>
      <c r="P598" s="139"/>
      <c r="Q598" s="132"/>
      <c r="R598" s="135"/>
      <c r="S598" s="132"/>
      <c r="T598" s="132"/>
      <c r="U598" s="132"/>
    </row>
    <row r="599" ht="12.75" customHeight="1">
      <c r="A599" s="132"/>
      <c r="B599" s="132"/>
      <c r="C599" s="132"/>
      <c r="D599" s="132"/>
      <c r="E599" s="133"/>
      <c r="F599" s="132"/>
      <c r="G599" s="132"/>
      <c r="H599" s="132"/>
      <c r="I599" s="132"/>
      <c r="J599" s="132"/>
      <c r="K599" s="132"/>
      <c r="L599" s="132"/>
      <c r="M599" s="135"/>
      <c r="N599" s="137"/>
      <c r="O599" s="132"/>
      <c r="P599" s="139"/>
      <c r="Q599" s="132"/>
      <c r="R599" s="135"/>
      <c r="S599" s="132"/>
      <c r="T599" s="132"/>
      <c r="U599" s="132"/>
    </row>
    <row r="600" ht="12.75" customHeight="1">
      <c r="A600" s="132"/>
      <c r="B600" s="132"/>
      <c r="C600" s="132"/>
      <c r="D600" s="132"/>
      <c r="E600" s="133"/>
      <c r="F600" s="132"/>
      <c r="G600" s="132"/>
      <c r="H600" s="132"/>
      <c r="I600" s="132"/>
      <c r="J600" s="132"/>
      <c r="K600" s="132"/>
      <c r="L600" s="132"/>
      <c r="M600" s="135"/>
      <c r="N600" s="137"/>
      <c r="O600" s="132"/>
      <c r="P600" s="139"/>
      <c r="Q600" s="132"/>
      <c r="R600" s="135"/>
      <c r="S600" s="132"/>
      <c r="T600" s="132"/>
      <c r="U600" s="132"/>
    </row>
    <row r="601" ht="12.75" customHeight="1">
      <c r="A601" s="132"/>
      <c r="B601" s="132"/>
      <c r="C601" s="132"/>
      <c r="D601" s="132"/>
      <c r="E601" s="133"/>
      <c r="F601" s="132"/>
      <c r="G601" s="132"/>
      <c r="H601" s="132"/>
      <c r="I601" s="132"/>
      <c r="J601" s="132"/>
      <c r="K601" s="132"/>
      <c r="L601" s="132"/>
      <c r="M601" s="135"/>
      <c r="N601" s="137"/>
      <c r="O601" s="132"/>
      <c r="P601" s="139"/>
      <c r="Q601" s="132"/>
      <c r="R601" s="135"/>
      <c r="S601" s="132"/>
      <c r="T601" s="132"/>
      <c r="U601" s="132"/>
    </row>
    <row r="602" ht="12.75" customHeight="1">
      <c r="A602" s="132"/>
      <c r="B602" s="132"/>
      <c r="C602" s="132"/>
      <c r="D602" s="132"/>
      <c r="E602" s="133"/>
      <c r="F602" s="132"/>
      <c r="G602" s="132"/>
      <c r="H602" s="132"/>
      <c r="I602" s="132"/>
      <c r="J602" s="132"/>
      <c r="K602" s="132"/>
      <c r="L602" s="132"/>
      <c r="M602" s="135"/>
      <c r="N602" s="137"/>
      <c r="O602" s="132"/>
      <c r="P602" s="139"/>
      <c r="Q602" s="132"/>
      <c r="R602" s="135"/>
      <c r="S602" s="132"/>
      <c r="T602" s="132"/>
      <c r="U602" s="132"/>
    </row>
    <row r="603" ht="12.75" customHeight="1">
      <c r="A603" s="132"/>
      <c r="B603" s="132"/>
      <c r="C603" s="132"/>
      <c r="D603" s="132"/>
      <c r="E603" s="133"/>
      <c r="F603" s="132"/>
      <c r="G603" s="132"/>
      <c r="H603" s="132"/>
      <c r="I603" s="132"/>
      <c r="J603" s="132"/>
      <c r="K603" s="132"/>
      <c r="L603" s="132"/>
      <c r="M603" s="135"/>
      <c r="N603" s="137"/>
      <c r="O603" s="132"/>
      <c r="P603" s="139"/>
      <c r="Q603" s="132"/>
      <c r="R603" s="135"/>
      <c r="S603" s="132"/>
      <c r="T603" s="132"/>
      <c r="U603" s="132"/>
    </row>
    <row r="604" ht="12.75" customHeight="1">
      <c r="A604" s="132"/>
      <c r="B604" s="132"/>
      <c r="C604" s="132"/>
      <c r="D604" s="132"/>
      <c r="E604" s="133"/>
      <c r="F604" s="132"/>
      <c r="G604" s="132"/>
      <c r="H604" s="132"/>
      <c r="I604" s="132"/>
      <c r="J604" s="132"/>
      <c r="K604" s="132"/>
      <c r="L604" s="132"/>
      <c r="M604" s="135"/>
      <c r="N604" s="137"/>
      <c r="O604" s="132"/>
      <c r="P604" s="139"/>
      <c r="Q604" s="132"/>
      <c r="R604" s="135"/>
      <c r="S604" s="132"/>
      <c r="T604" s="132"/>
      <c r="U604" s="132"/>
    </row>
    <row r="605" ht="12.75" customHeight="1">
      <c r="A605" s="132"/>
      <c r="B605" s="132"/>
      <c r="C605" s="132"/>
      <c r="D605" s="132"/>
      <c r="E605" s="133"/>
      <c r="F605" s="132"/>
      <c r="G605" s="132"/>
      <c r="H605" s="132"/>
      <c r="I605" s="132"/>
      <c r="J605" s="132"/>
      <c r="K605" s="132"/>
      <c r="L605" s="132"/>
      <c r="M605" s="135"/>
      <c r="N605" s="137"/>
      <c r="O605" s="132"/>
      <c r="P605" s="139"/>
      <c r="Q605" s="132"/>
      <c r="R605" s="135"/>
      <c r="S605" s="132"/>
      <c r="T605" s="132"/>
      <c r="U605" s="132"/>
    </row>
    <row r="606" ht="12.75" customHeight="1">
      <c r="A606" s="132"/>
      <c r="B606" s="132"/>
      <c r="C606" s="132"/>
      <c r="D606" s="132"/>
      <c r="E606" s="133"/>
      <c r="F606" s="132"/>
      <c r="G606" s="132"/>
      <c r="H606" s="132"/>
      <c r="I606" s="132"/>
      <c r="J606" s="132"/>
      <c r="K606" s="132"/>
      <c r="L606" s="132"/>
      <c r="M606" s="135"/>
      <c r="N606" s="137"/>
      <c r="O606" s="132"/>
      <c r="P606" s="139"/>
      <c r="Q606" s="132"/>
      <c r="R606" s="135"/>
      <c r="S606" s="132"/>
      <c r="T606" s="132"/>
      <c r="U606" s="132"/>
    </row>
    <row r="607" ht="12.75" customHeight="1">
      <c r="A607" s="132"/>
      <c r="B607" s="132"/>
      <c r="C607" s="132"/>
      <c r="D607" s="132"/>
      <c r="E607" s="133"/>
      <c r="F607" s="132"/>
      <c r="G607" s="132"/>
      <c r="H607" s="132"/>
      <c r="I607" s="132"/>
      <c r="J607" s="132"/>
      <c r="K607" s="132"/>
      <c r="L607" s="132"/>
      <c r="M607" s="135"/>
      <c r="N607" s="137"/>
      <c r="O607" s="132"/>
      <c r="P607" s="139"/>
      <c r="Q607" s="132"/>
      <c r="R607" s="135"/>
      <c r="S607" s="132"/>
      <c r="T607" s="132"/>
      <c r="U607" s="132"/>
    </row>
    <row r="608" ht="12.75" customHeight="1">
      <c r="A608" s="132"/>
      <c r="B608" s="132"/>
      <c r="C608" s="132"/>
      <c r="D608" s="132"/>
      <c r="E608" s="133"/>
      <c r="F608" s="132"/>
      <c r="G608" s="132"/>
      <c r="H608" s="132"/>
      <c r="I608" s="132"/>
      <c r="J608" s="132"/>
      <c r="K608" s="132"/>
      <c r="L608" s="132"/>
      <c r="M608" s="135"/>
      <c r="N608" s="137"/>
      <c r="O608" s="132"/>
      <c r="P608" s="139"/>
      <c r="Q608" s="132"/>
      <c r="R608" s="135"/>
      <c r="S608" s="132"/>
      <c r="T608" s="132"/>
      <c r="U608" s="132"/>
    </row>
    <row r="609" ht="12.75" customHeight="1">
      <c r="A609" s="132"/>
      <c r="B609" s="132"/>
      <c r="C609" s="132"/>
      <c r="D609" s="132"/>
      <c r="E609" s="133"/>
      <c r="F609" s="132"/>
      <c r="G609" s="132"/>
      <c r="H609" s="132"/>
      <c r="I609" s="132"/>
      <c r="J609" s="132"/>
      <c r="K609" s="132"/>
      <c r="L609" s="132"/>
      <c r="M609" s="135"/>
      <c r="N609" s="137"/>
      <c r="O609" s="132"/>
      <c r="P609" s="139"/>
      <c r="Q609" s="132"/>
      <c r="R609" s="135"/>
      <c r="S609" s="132"/>
      <c r="T609" s="132"/>
      <c r="U609" s="132"/>
    </row>
    <row r="610" ht="12.75" customHeight="1">
      <c r="A610" s="132"/>
      <c r="B610" s="132"/>
      <c r="C610" s="132"/>
      <c r="D610" s="132"/>
      <c r="E610" s="133"/>
      <c r="F610" s="132"/>
      <c r="G610" s="132"/>
      <c r="H610" s="132"/>
      <c r="I610" s="132"/>
      <c r="J610" s="132"/>
      <c r="K610" s="132"/>
      <c r="L610" s="132"/>
      <c r="M610" s="135"/>
      <c r="N610" s="137"/>
      <c r="O610" s="132"/>
      <c r="P610" s="139"/>
      <c r="Q610" s="132"/>
      <c r="R610" s="135"/>
      <c r="S610" s="132"/>
      <c r="T610" s="132"/>
      <c r="U610" s="132"/>
    </row>
    <row r="611" ht="12.75" customHeight="1">
      <c r="A611" s="132"/>
      <c r="B611" s="132"/>
      <c r="C611" s="132"/>
      <c r="D611" s="132"/>
      <c r="E611" s="133"/>
      <c r="F611" s="132"/>
      <c r="G611" s="132"/>
      <c r="H611" s="132"/>
      <c r="I611" s="132"/>
      <c r="J611" s="132"/>
      <c r="K611" s="132"/>
      <c r="L611" s="132"/>
      <c r="M611" s="135"/>
      <c r="N611" s="137"/>
      <c r="O611" s="132"/>
      <c r="P611" s="139"/>
      <c r="Q611" s="132"/>
      <c r="R611" s="135"/>
      <c r="S611" s="132"/>
      <c r="T611" s="132"/>
      <c r="U611" s="132"/>
    </row>
    <row r="612" ht="12.75" customHeight="1">
      <c r="A612" s="132"/>
      <c r="B612" s="132"/>
      <c r="C612" s="132"/>
      <c r="D612" s="132"/>
      <c r="E612" s="133"/>
      <c r="F612" s="132"/>
      <c r="G612" s="132"/>
      <c r="H612" s="132"/>
      <c r="I612" s="132"/>
      <c r="J612" s="132"/>
      <c r="K612" s="132"/>
      <c r="L612" s="132"/>
      <c r="M612" s="135"/>
      <c r="N612" s="137"/>
      <c r="O612" s="132"/>
      <c r="P612" s="139"/>
      <c r="Q612" s="132"/>
      <c r="R612" s="135"/>
      <c r="S612" s="132"/>
      <c r="T612" s="132"/>
      <c r="U612" s="132"/>
    </row>
    <row r="613" ht="12.75" customHeight="1">
      <c r="A613" s="132"/>
      <c r="B613" s="132"/>
      <c r="C613" s="132"/>
      <c r="D613" s="132"/>
      <c r="E613" s="133"/>
      <c r="F613" s="132"/>
      <c r="G613" s="132"/>
      <c r="H613" s="132"/>
      <c r="I613" s="132"/>
      <c r="J613" s="132"/>
      <c r="K613" s="132"/>
      <c r="L613" s="132"/>
      <c r="M613" s="135"/>
      <c r="N613" s="137"/>
      <c r="O613" s="132"/>
      <c r="P613" s="139"/>
      <c r="Q613" s="132"/>
      <c r="R613" s="135"/>
      <c r="S613" s="132"/>
      <c r="T613" s="132"/>
      <c r="U613" s="132"/>
    </row>
    <row r="614" ht="12.75" customHeight="1">
      <c r="A614" s="132"/>
      <c r="B614" s="132"/>
      <c r="C614" s="132"/>
      <c r="D614" s="132"/>
      <c r="E614" s="133"/>
      <c r="F614" s="132"/>
      <c r="G614" s="132"/>
      <c r="H614" s="132"/>
      <c r="I614" s="132"/>
      <c r="J614" s="132"/>
      <c r="K614" s="132"/>
      <c r="L614" s="132"/>
      <c r="M614" s="135"/>
      <c r="N614" s="137"/>
      <c r="O614" s="132"/>
      <c r="P614" s="139"/>
      <c r="Q614" s="132"/>
      <c r="R614" s="135"/>
      <c r="S614" s="132"/>
      <c r="T614" s="132"/>
      <c r="U614" s="132"/>
    </row>
    <row r="615" ht="12.75" customHeight="1">
      <c r="A615" s="132"/>
      <c r="B615" s="132"/>
      <c r="C615" s="132"/>
      <c r="D615" s="132"/>
      <c r="E615" s="133"/>
      <c r="F615" s="132"/>
      <c r="G615" s="132"/>
      <c r="H615" s="132"/>
      <c r="I615" s="132"/>
      <c r="J615" s="132"/>
      <c r="K615" s="132"/>
      <c r="L615" s="132"/>
      <c r="M615" s="135"/>
      <c r="N615" s="137"/>
      <c r="O615" s="132"/>
      <c r="P615" s="139"/>
      <c r="Q615" s="132"/>
      <c r="R615" s="135"/>
      <c r="S615" s="132"/>
      <c r="T615" s="132"/>
      <c r="U615" s="132"/>
    </row>
    <row r="616" ht="12.75" customHeight="1">
      <c r="A616" s="132"/>
      <c r="B616" s="132"/>
      <c r="C616" s="132"/>
      <c r="D616" s="132"/>
      <c r="E616" s="133"/>
      <c r="F616" s="132"/>
      <c r="G616" s="132"/>
      <c r="H616" s="132"/>
      <c r="I616" s="132"/>
      <c r="J616" s="132"/>
      <c r="K616" s="132"/>
      <c r="L616" s="132"/>
      <c r="M616" s="135"/>
      <c r="N616" s="137"/>
      <c r="O616" s="132"/>
      <c r="P616" s="139"/>
      <c r="Q616" s="132"/>
      <c r="R616" s="135"/>
      <c r="S616" s="132"/>
      <c r="T616" s="132"/>
      <c r="U616" s="132"/>
    </row>
    <row r="617" ht="12.75" customHeight="1">
      <c r="A617" s="132"/>
      <c r="B617" s="132"/>
      <c r="C617" s="132"/>
      <c r="D617" s="132"/>
      <c r="E617" s="133"/>
      <c r="F617" s="132"/>
      <c r="G617" s="132"/>
      <c r="H617" s="132"/>
      <c r="I617" s="132"/>
      <c r="J617" s="132"/>
      <c r="K617" s="132"/>
      <c r="L617" s="132"/>
      <c r="M617" s="135"/>
      <c r="N617" s="137"/>
      <c r="O617" s="132"/>
      <c r="P617" s="139"/>
      <c r="Q617" s="132"/>
      <c r="R617" s="135"/>
      <c r="S617" s="132"/>
      <c r="T617" s="132"/>
      <c r="U617" s="132"/>
    </row>
    <row r="618" ht="12.75" customHeight="1">
      <c r="A618" s="132"/>
      <c r="B618" s="132"/>
      <c r="C618" s="132"/>
      <c r="D618" s="132"/>
      <c r="E618" s="133"/>
      <c r="F618" s="132"/>
      <c r="G618" s="132"/>
      <c r="H618" s="132"/>
      <c r="I618" s="132"/>
      <c r="J618" s="132"/>
      <c r="K618" s="132"/>
      <c r="L618" s="132"/>
      <c r="M618" s="135"/>
      <c r="N618" s="137"/>
      <c r="O618" s="132"/>
      <c r="P618" s="139"/>
      <c r="Q618" s="132"/>
      <c r="R618" s="135"/>
      <c r="S618" s="132"/>
      <c r="T618" s="132"/>
      <c r="U618" s="132"/>
    </row>
    <row r="619" ht="12.75" customHeight="1">
      <c r="A619" s="132"/>
      <c r="B619" s="132"/>
      <c r="C619" s="132"/>
      <c r="D619" s="132"/>
      <c r="E619" s="133"/>
      <c r="F619" s="132"/>
      <c r="G619" s="132"/>
      <c r="H619" s="132"/>
      <c r="I619" s="132"/>
      <c r="J619" s="132"/>
      <c r="K619" s="132"/>
      <c r="L619" s="132"/>
      <c r="M619" s="135"/>
      <c r="N619" s="137"/>
      <c r="O619" s="132"/>
      <c r="P619" s="139"/>
      <c r="Q619" s="132"/>
      <c r="R619" s="135"/>
      <c r="S619" s="132"/>
      <c r="T619" s="132"/>
      <c r="U619" s="132"/>
    </row>
    <row r="620" ht="12.75" customHeight="1">
      <c r="A620" s="132"/>
      <c r="B620" s="132"/>
      <c r="C620" s="132"/>
      <c r="D620" s="132"/>
      <c r="E620" s="133"/>
      <c r="F620" s="132"/>
      <c r="G620" s="132"/>
      <c r="H620" s="132"/>
      <c r="I620" s="132"/>
      <c r="J620" s="132"/>
      <c r="K620" s="132"/>
      <c r="L620" s="132"/>
      <c r="M620" s="135"/>
      <c r="N620" s="137"/>
      <c r="O620" s="132"/>
      <c r="P620" s="139"/>
      <c r="Q620" s="132"/>
      <c r="R620" s="135"/>
      <c r="S620" s="132"/>
      <c r="T620" s="132"/>
      <c r="U620" s="132"/>
    </row>
    <row r="621" ht="12.75" customHeight="1">
      <c r="A621" s="132"/>
      <c r="B621" s="132"/>
      <c r="C621" s="132"/>
      <c r="D621" s="132"/>
      <c r="E621" s="133"/>
      <c r="F621" s="132"/>
      <c r="G621" s="132"/>
      <c r="H621" s="132"/>
      <c r="I621" s="132"/>
      <c r="J621" s="132"/>
      <c r="K621" s="132"/>
      <c r="L621" s="132"/>
      <c r="M621" s="135"/>
      <c r="N621" s="137"/>
      <c r="O621" s="132"/>
      <c r="P621" s="139"/>
      <c r="Q621" s="132"/>
      <c r="R621" s="135"/>
      <c r="S621" s="132"/>
      <c r="T621" s="132"/>
      <c r="U621" s="132"/>
    </row>
    <row r="622" ht="12.75" customHeight="1">
      <c r="A622" s="132"/>
      <c r="B622" s="132"/>
      <c r="C622" s="132"/>
      <c r="D622" s="132"/>
      <c r="E622" s="133"/>
      <c r="F622" s="132"/>
      <c r="G622" s="132"/>
      <c r="H622" s="132"/>
      <c r="I622" s="132"/>
      <c r="J622" s="132"/>
      <c r="K622" s="132"/>
      <c r="L622" s="132"/>
      <c r="M622" s="135"/>
      <c r="N622" s="137"/>
      <c r="O622" s="132"/>
      <c r="P622" s="139"/>
      <c r="Q622" s="132"/>
      <c r="R622" s="135"/>
      <c r="S622" s="132"/>
      <c r="T622" s="132"/>
      <c r="U622" s="132"/>
    </row>
    <row r="623" ht="12.75" customHeight="1">
      <c r="A623" s="132"/>
      <c r="B623" s="132"/>
      <c r="C623" s="132"/>
      <c r="D623" s="132"/>
      <c r="E623" s="133"/>
      <c r="F623" s="132"/>
      <c r="G623" s="132"/>
      <c r="H623" s="132"/>
      <c r="I623" s="132"/>
      <c r="J623" s="132"/>
      <c r="K623" s="132"/>
      <c r="L623" s="132"/>
      <c r="M623" s="135"/>
      <c r="N623" s="137"/>
      <c r="O623" s="132"/>
      <c r="P623" s="139"/>
      <c r="Q623" s="132"/>
      <c r="R623" s="135"/>
      <c r="S623" s="132"/>
      <c r="T623" s="132"/>
      <c r="U623" s="132"/>
    </row>
    <row r="624" ht="12.75" customHeight="1">
      <c r="A624" s="132"/>
      <c r="B624" s="132"/>
      <c r="C624" s="132"/>
      <c r="D624" s="132"/>
      <c r="E624" s="133"/>
      <c r="F624" s="132"/>
      <c r="G624" s="132"/>
      <c r="H624" s="132"/>
      <c r="I624" s="132"/>
      <c r="J624" s="132"/>
      <c r="K624" s="132"/>
      <c r="L624" s="132"/>
      <c r="M624" s="135"/>
      <c r="N624" s="137"/>
      <c r="O624" s="132"/>
      <c r="P624" s="139"/>
      <c r="Q624" s="132"/>
      <c r="R624" s="135"/>
      <c r="S624" s="132"/>
      <c r="T624" s="132"/>
      <c r="U624" s="132"/>
    </row>
    <row r="625" ht="12.75" customHeight="1">
      <c r="A625" s="132"/>
      <c r="B625" s="132"/>
      <c r="C625" s="132"/>
      <c r="D625" s="132"/>
      <c r="E625" s="133"/>
      <c r="F625" s="132"/>
      <c r="G625" s="132"/>
      <c r="H625" s="132"/>
      <c r="I625" s="132"/>
      <c r="J625" s="132"/>
      <c r="K625" s="132"/>
      <c r="L625" s="132"/>
      <c r="M625" s="135"/>
      <c r="N625" s="137"/>
      <c r="O625" s="132"/>
      <c r="P625" s="139"/>
      <c r="Q625" s="132"/>
      <c r="R625" s="135"/>
      <c r="S625" s="132"/>
      <c r="T625" s="132"/>
      <c r="U625" s="132"/>
    </row>
    <row r="626" ht="12.75" customHeight="1">
      <c r="A626" s="132"/>
      <c r="B626" s="132"/>
      <c r="C626" s="132"/>
      <c r="D626" s="132"/>
      <c r="E626" s="133"/>
      <c r="F626" s="132"/>
      <c r="G626" s="132"/>
      <c r="H626" s="132"/>
      <c r="I626" s="132"/>
      <c r="J626" s="132"/>
      <c r="K626" s="132"/>
      <c r="L626" s="132"/>
      <c r="M626" s="135"/>
      <c r="N626" s="137"/>
      <c r="O626" s="132"/>
      <c r="P626" s="139"/>
      <c r="Q626" s="132"/>
      <c r="R626" s="135"/>
      <c r="S626" s="132"/>
      <c r="T626" s="132"/>
      <c r="U626" s="132"/>
    </row>
    <row r="627" ht="12.75" customHeight="1">
      <c r="A627" s="132"/>
      <c r="B627" s="132"/>
      <c r="C627" s="132"/>
      <c r="D627" s="132"/>
      <c r="E627" s="133"/>
      <c r="F627" s="132"/>
      <c r="G627" s="132"/>
      <c r="H627" s="132"/>
      <c r="I627" s="132"/>
      <c r="J627" s="132"/>
      <c r="K627" s="132"/>
      <c r="L627" s="132"/>
      <c r="M627" s="135"/>
      <c r="N627" s="137"/>
      <c r="O627" s="132"/>
      <c r="P627" s="139"/>
      <c r="Q627" s="132"/>
      <c r="R627" s="135"/>
      <c r="S627" s="132"/>
      <c r="T627" s="132"/>
      <c r="U627" s="132"/>
    </row>
    <row r="628" ht="12.75" customHeight="1">
      <c r="A628" s="132"/>
      <c r="B628" s="132"/>
      <c r="C628" s="132"/>
      <c r="D628" s="132"/>
      <c r="E628" s="133"/>
      <c r="F628" s="132"/>
      <c r="G628" s="132"/>
      <c r="H628" s="132"/>
      <c r="I628" s="132"/>
      <c r="J628" s="132"/>
      <c r="K628" s="132"/>
      <c r="L628" s="132"/>
      <c r="M628" s="135"/>
      <c r="N628" s="137"/>
      <c r="O628" s="132"/>
      <c r="P628" s="139"/>
      <c r="Q628" s="132"/>
      <c r="R628" s="135"/>
      <c r="S628" s="132"/>
      <c r="T628" s="132"/>
      <c r="U628" s="132"/>
    </row>
    <row r="629" ht="12.75" customHeight="1">
      <c r="A629" s="132"/>
      <c r="B629" s="132"/>
      <c r="C629" s="132"/>
      <c r="D629" s="132"/>
      <c r="E629" s="133"/>
      <c r="F629" s="132"/>
      <c r="G629" s="132"/>
      <c r="H629" s="132"/>
      <c r="I629" s="132"/>
      <c r="J629" s="132"/>
      <c r="K629" s="132"/>
      <c r="L629" s="132"/>
      <c r="M629" s="135"/>
      <c r="N629" s="137"/>
      <c r="O629" s="132"/>
      <c r="P629" s="139"/>
      <c r="Q629" s="132"/>
      <c r="R629" s="135"/>
      <c r="S629" s="132"/>
      <c r="T629" s="132"/>
      <c r="U629" s="132"/>
    </row>
    <row r="630" ht="12.75" customHeight="1">
      <c r="A630" s="132"/>
      <c r="B630" s="132"/>
      <c r="C630" s="132"/>
      <c r="D630" s="132"/>
      <c r="E630" s="133"/>
      <c r="F630" s="132"/>
      <c r="G630" s="132"/>
      <c r="H630" s="132"/>
      <c r="I630" s="132"/>
      <c r="J630" s="132"/>
      <c r="K630" s="132"/>
      <c r="L630" s="132"/>
      <c r="M630" s="135"/>
      <c r="N630" s="137"/>
      <c r="O630" s="132"/>
      <c r="P630" s="139"/>
      <c r="Q630" s="132"/>
      <c r="R630" s="135"/>
      <c r="S630" s="132"/>
      <c r="T630" s="132"/>
      <c r="U630" s="132"/>
    </row>
    <row r="631" ht="12.75" customHeight="1">
      <c r="A631" s="132"/>
      <c r="B631" s="132"/>
      <c r="C631" s="132"/>
      <c r="D631" s="132"/>
      <c r="E631" s="133"/>
      <c r="F631" s="132"/>
      <c r="G631" s="132"/>
      <c r="H631" s="132"/>
      <c r="I631" s="132"/>
      <c r="J631" s="132"/>
      <c r="K631" s="132"/>
      <c r="L631" s="132"/>
      <c r="M631" s="135"/>
      <c r="N631" s="137"/>
      <c r="O631" s="132"/>
      <c r="P631" s="139"/>
      <c r="Q631" s="132"/>
      <c r="R631" s="135"/>
      <c r="S631" s="132"/>
      <c r="T631" s="132"/>
      <c r="U631" s="132"/>
    </row>
    <row r="632" ht="12.75" customHeight="1">
      <c r="A632" s="132"/>
      <c r="B632" s="132"/>
      <c r="C632" s="132"/>
      <c r="D632" s="132"/>
      <c r="E632" s="133"/>
      <c r="F632" s="132"/>
      <c r="G632" s="132"/>
      <c r="H632" s="132"/>
      <c r="I632" s="132"/>
      <c r="J632" s="132"/>
      <c r="K632" s="132"/>
      <c r="L632" s="132"/>
      <c r="M632" s="135"/>
      <c r="N632" s="137"/>
      <c r="O632" s="132"/>
      <c r="P632" s="139"/>
      <c r="Q632" s="132"/>
      <c r="R632" s="135"/>
      <c r="S632" s="132"/>
      <c r="T632" s="132"/>
      <c r="U632" s="132"/>
    </row>
    <row r="633" ht="12.75" customHeight="1">
      <c r="A633" s="132"/>
      <c r="B633" s="132"/>
      <c r="C633" s="132"/>
      <c r="D633" s="132"/>
      <c r="E633" s="133"/>
      <c r="F633" s="132"/>
      <c r="G633" s="132"/>
      <c r="H633" s="132"/>
      <c r="I633" s="132"/>
      <c r="J633" s="132"/>
      <c r="K633" s="132"/>
      <c r="L633" s="132"/>
      <c r="M633" s="135"/>
      <c r="N633" s="137"/>
      <c r="O633" s="132"/>
      <c r="P633" s="139"/>
      <c r="Q633" s="132"/>
      <c r="R633" s="135"/>
      <c r="S633" s="132"/>
      <c r="T633" s="132"/>
      <c r="U633" s="132"/>
    </row>
    <row r="634" ht="12.75" customHeight="1">
      <c r="A634" s="132"/>
      <c r="B634" s="132"/>
      <c r="C634" s="132"/>
      <c r="D634" s="132"/>
      <c r="E634" s="133"/>
      <c r="F634" s="132"/>
      <c r="G634" s="132"/>
      <c r="H634" s="132"/>
      <c r="I634" s="132"/>
      <c r="J634" s="132"/>
      <c r="K634" s="132"/>
      <c r="L634" s="132"/>
      <c r="M634" s="135"/>
      <c r="N634" s="137"/>
      <c r="O634" s="132"/>
      <c r="P634" s="139"/>
      <c r="Q634" s="132"/>
      <c r="R634" s="135"/>
      <c r="S634" s="132"/>
      <c r="T634" s="132"/>
      <c r="U634" s="132"/>
    </row>
    <row r="635" ht="12.75" customHeight="1">
      <c r="A635" s="132"/>
      <c r="B635" s="132"/>
      <c r="C635" s="132"/>
      <c r="D635" s="132"/>
      <c r="E635" s="133"/>
      <c r="F635" s="132"/>
      <c r="G635" s="132"/>
      <c r="H635" s="132"/>
      <c r="I635" s="132"/>
      <c r="J635" s="132"/>
      <c r="K635" s="132"/>
      <c r="L635" s="132"/>
      <c r="M635" s="135"/>
      <c r="N635" s="137"/>
      <c r="O635" s="132"/>
      <c r="P635" s="139"/>
      <c r="Q635" s="132"/>
      <c r="R635" s="135"/>
      <c r="S635" s="132"/>
      <c r="T635" s="132"/>
      <c r="U635" s="132"/>
    </row>
    <row r="636" ht="12.75" customHeight="1">
      <c r="A636" s="132"/>
      <c r="B636" s="132"/>
      <c r="C636" s="132"/>
      <c r="D636" s="132"/>
      <c r="E636" s="133"/>
      <c r="F636" s="132"/>
      <c r="G636" s="132"/>
      <c r="H636" s="132"/>
      <c r="I636" s="132"/>
      <c r="J636" s="132"/>
      <c r="K636" s="132"/>
      <c r="L636" s="132"/>
      <c r="M636" s="135"/>
      <c r="N636" s="137"/>
      <c r="O636" s="132"/>
      <c r="P636" s="139"/>
      <c r="Q636" s="132"/>
      <c r="R636" s="135"/>
      <c r="S636" s="132"/>
      <c r="T636" s="132"/>
      <c r="U636" s="132"/>
    </row>
    <row r="637" ht="12.75" customHeight="1">
      <c r="A637" s="132"/>
      <c r="B637" s="132"/>
      <c r="C637" s="132"/>
      <c r="D637" s="132"/>
      <c r="E637" s="133"/>
      <c r="F637" s="132"/>
      <c r="G637" s="132"/>
      <c r="H637" s="132"/>
      <c r="I637" s="132"/>
      <c r="J637" s="132"/>
      <c r="K637" s="132"/>
      <c r="L637" s="132"/>
      <c r="M637" s="135"/>
      <c r="N637" s="137"/>
      <c r="O637" s="132"/>
      <c r="P637" s="139"/>
      <c r="Q637" s="132"/>
      <c r="R637" s="135"/>
      <c r="S637" s="132"/>
      <c r="T637" s="132"/>
      <c r="U637" s="132"/>
    </row>
    <row r="638" ht="12.75" customHeight="1">
      <c r="A638" s="132"/>
      <c r="B638" s="132"/>
      <c r="C638" s="132"/>
      <c r="D638" s="132"/>
      <c r="E638" s="133"/>
      <c r="F638" s="132"/>
      <c r="G638" s="132"/>
      <c r="H638" s="132"/>
      <c r="I638" s="132"/>
      <c r="J638" s="132"/>
      <c r="K638" s="132"/>
      <c r="L638" s="132"/>
      <c r="M638" s="135"/>
      <c r="N638" s="137"/>
      <c r="O638" s="132"/>
      <c r="P638" s="139"/>
      <c r="Q638" s="132"/>
      <c r="R638" s="135"/>
      <c r="S638" s="132"/>
      <c r="T638" s="132"/>
      <c r="U638" s="132"/>
    </row>
    <row r="639" ht="12.75" customHeight="1">
      <c r="A639" s="132"/>
      <c r="B639" s="132"/>
      <c r="C639" s="132"/>
      <c r="D639" s="132"/>
      <c r="E639" s="133"/>
      <c r="F639" s="132"/>
      <c r="G639" s="132"/>
      <c r="H639" s="132"/>
      <c r="I639" s="132"/>
      <c r="J639" s="132"/>
      <c r="K639" s="132"/>
      <c r="L639" s="132"/>
      <c r="M639" s="135"/>
      <c r="N639" s="137"/>
      <c r="O639" s="132"/>
      <c r="P639" s="139"/>
      <c r="Q639" s="132"/>
      <c r="R639" s="135"/>
      <c r="S639" s="132"/>
      <c r="T639" s="132"/>
      <c r="U639" s="132"/>
    </row>
    <row r="640" ht="12.75" customHeight="1">
      <c r="A640" s="132"/>
      <c r="B640" s="132"/>
      <c r="C640" s="132"/>
      <c r="D640" s="132"/>
      <c r="E640" s="133"/>
      <c r="F640" s="132"/>
      <c r="G640" s="132"/>
      <c r="H640" s="132"/>
      <c r="I640" s="132"/>
      <c r="J640" s="132"/>
      <c r="K640" s="132"/>
      <c r="L640" s="132"/>
      <c r="M640" s="135"/>
      <c r="N640" s="137"/>
      <c r="O640" s="132"/>
      <c r="P640" s="139"/>
      <c r="Q640" s="132"/>
      <c r="R640" s="135"/>
      <c r="S640" s="132"/>
      <c r="T640" s="132"/>
      <c r="U640" s="132"/>
    </row>
    <row r="641" ht="12.75" customHeight="1">
      <c r="A641" s="132"/>
      <c r="B641" s="132"/>
      <c r="C641" s="132"/>
      <c r="D641" s="132"/>
      <c r="E641" s="133"/>
      <c r="F641" s="132"/>
      <c r="G641" s="132"/>
      <c r="H641" s="132"/>
      <c r="I641" s="132"/>
      <c r="J641" s="132"/>
      <c r="K641" s="132"/>
      <c r="L641" s="132"/>
      <c r="M641" s="135"/>
      <c r="N641" s="137"/>
      <c r="O641" s="132"/>
      <c r="P641" s="139"/>
      <c r="Q641" s="132"/>
      <c r="R641" s="135"/>
      <c r="S641" s="132"/>
      <c r="T641" s="132"/>
      <c r="U641" s="132"/>
    </row>
    <row r="642" ht="12.75" customHeight="1">
      <c r="A642" s="132"/>
      <c r="B642" s="132"/>
      <c r="C642" s="132"/>
      <c r="D642" s="132"/>
      <c r="E642" s="133"/>
      <c r="F642" s="132"/>
      <c r="G642" s="132"/>
      <c r="H642" s="132"/>
      <c r="I642" s="132"/>
      <c r="J642" s="132"/>
      <c r="K642" s="132"/>
      <c r="L642" s="132"/>
      <c r="M642" s="135"/>
      <c r="N642" s="137"/>
      <c r="O642" s="132"/>
      <c r="P642" s="139"/>
      <c r="Q642" s="132"/>
      <c r="R642" s="135"/>
      <c r="S642" s="132"/>
      <c r="T642" s="132"/>
      <c r="U642" s="132"/>
    </row>
    <row r="643" ht="12.75" customHeight="1">
      <c r="A643" s="132"/>
      <c r="B643" s="132"/>
      <c r="C643" s="132"/>
      <c r="D643" s="132"/>
      <c r="E643" s="133"/>
      <c r="F643" s="132"/>
      <c r="G643" s="132"/>
      <c r="H643" s="132"/>
      <c r="I643" s="132"/>
      <c r="J643" s="132"/>
      <c r="K643" s="132"/>
      <c r="L643" s="132"/>
      <c r="M643" s="135"/>
      <c r="N643" s="137"/>
      <c r="O643" s="132"/>
      <c r="P643" s="139"/>
      <c r="Q643" s="132"/>
      <c r="R643" s="135"/>
      <c r="S643" s="132"/>
      <c r="T643" s="132"/>
      <c r="U643" s="132"/>
    </row>
    <row r="644" ht="12.75" customHeight="1">
      <c r="A644" s="132"/>
      <c r="B644" s="132"/>
      <c r="C644" s="132"/>
      <c r="D644" s="132"/>
      <c r="E644" s="133"/>
      <c r="F644" s="132"/>
      <c r="G644" s="132"/>
      <c r="H644" s="132"/>
      <c r="I644" s="132"/>
      <c r="J644" s="132"/>
      <c r="K644" s="132"/>
      <c r="L644" s="132"/>
      <c r="M644" s="135"/>
      <c r="N644" s="137"/>
      <c r="O644" s="132"/>
      <c r="P644" s="139"/>
      <c r="Q644" s="132"/>
      <c r="R644" s="135"/>
      <c r="S644" s="132"/>
      <c r="T644" s="132"/>
      <c r="U644" s="132"/>
    </row>
    <row r="645" ht="12.75" customHeight="1">
      <c r="A645" s="132"/>
      <c r="B645" s="132"/>
      <c r="C645" s="132"/>
      <c r="D645" s="132"/>
      <c r="E645" s="133"/>
      <c r="F645" s="132"/>
      <c r="G645" s="132"/>
      <c r="H645" s="132"/>
      <c r="I645" s="132"/>
      <c r="J645" s="132"/>
      <c r="K645" s="132"/>
      <c r="L645" s="132"/>
      <c r="M645" s="135"/>
      <c r="N645" s="137"/>
      <c r="O645" s="132"/>
      <c r="P645" s="139"/>
      <c r="Q645" s="132"/>
      <c r="R645" s="135"/>
      <c r="S645" s="132"/>
      <c r="T645" s="132"/>
      <c r="U645" s="132"/>
    </row>
    <row r="646" ht="12.75" customHeight="1">
      <c r="A646" s="132"/>
      <c r="B646" s="132"/>
      <c r="C646" s="132"/>
      <c r="D646" s="132"/>
      <c r="E646" s="133"/>
      <c r="F646" s="132"/>
      <c r="G646" s="132"/>
      <c r="H646" s="132"/>
      <c r="I646" s="132"/>
      <c r="J646" s="132"/>
      <c r="K646" s="132"/>
      <c r="L646" s="132"/>
      <c r="M646" s="135"/>
      <c r="N646" s="137"/>
      <c r="O646" s="132"/>
      <c r="P646" s="139"/>
      <c r="Q646" s="132"/>
      <c r="R646" s="135"/>
      <c r="S646" s="132"/>
      <c r="T646" s="132"/>
      <c r="U646" s="132"/>
    </row>
    <row r="647" ht="12.75" customHeight="1">
      <c r="A647" s="132"/>
      <c r="B647" s="132"/>
      <c r="C647" s="132"/>
      <c r="D647" s="132"/>
      <c r="E647" s="133"/>
      <c r="F647" s="132"/>
      <c r="G647" s="132"/>
      <c r="H647" s="132"/>
      <c r="I647" s="132"/>
      <c r="J647" s="132"/>
      <c r="K647" s="132"/>
      <c r="L647" s="132"/>
      <c r="M647" s="135"/>
      <c r="N647" s="137"/>
      <c r="O647" s="132"/>
      <c r="P647" s="139"/>
      <c r="Q647" s="132"/>
      <c r="R647" s="135"/>
      <c r="S647" s="132"/>
      <c r="T647" s="132"/>
      <c r="U647" s="132"/>
    </row>
    <row r="648" ht="12.75" customHeight="1">
      <c r="A648" s="132"/>
      <c r="B648" s="132"/>
      <c r="C648" s="132"/>
      <c r="D648" s="132"/>
      <c r="E648" s="133"/>
      <c r="F648" s="132"/>
      <c r="G648" s="132"/>
      <c r="H648" s="132"/>
      <c r="I648" s="132"/>
      <c r="J648" s="132"/>
      <c r="K648" s="132"/>
      <c r="L648" s="132"/>
      <c r="M648" s="135"/>
      <c r="N648" s="137"/>
      <c r="O648" s="132"/>
      <c r="P648" s="139"/>
      <c r="Q648" s="132"/>
      <c r="R648" s="135"/>
      <c r="S648" s="132"/>
      <c r="T648" s="132"/>
      <c r="U648" s="132"/>
    </row>
    <row r="649" ht="12.75" customHeight="1">
      <c r="A649" s="132"/>
      <c r="B649" s="132"/>
      <c r="C649" s="132"/>
      <c r="D649" s="132"/>
      <c r="E649" s="133"/>
      <c r="F649" s="132"/>
      <c r="G649" s="132"/>
      <c r="H649" s="132"/>
      <c r="I649" s="132"/>
      <c r="J649" s="132"/>
      <c r="K649" s="132"/>
      <c r="L649" s="132"/>
      <c r="M649" s="135"/>
      <c r="N649" s="137"/>
      <c r="O649" s="132"/>
      <c r="P649" s="139"/>
      <c r="Q649" s="132"/>
      <c r="R649" s="135"/>
      <c r="S649" s="132"/>
      <c r="T649" s="132"/>
      <c r="U649" s="132"/>
    </row>
    <row r="650" ht="12.75" customHeight="1">
      <c r="A650" s="132"/>
      <c r="B650" s="132"/>
      <c r="C650" s="132"/>
      <c r="D650" s="132"/>
      <c r="E650" s="133"/>
      <c r="F650" s="132"/>
      <c r="G650" s="132"/>
      <c r="H650" s="132"/>
      <c r="I650" s="132"/>
      <c r="J650" s="132"/>
      <c r="K650" s="132"/>
      <c r="L650" s="132"/>
      <c r="M650" s="135"/>
      <c r="N650" s="137"/>
      <c r="O650" s="132"/>
      <c r="P650" s="139"/>
      <c r="Q650" s="132"/>
      <c r="R650" s="135"/>
      <c r="S650" s="132"/>
      <c r="T650" s="132"/>
      <c r="U650" s="132"/>
    </row>
    <row r="651" ht="12.75" customHeight="1">
      <c r="A651" s="132"/>
      <c r="B651" s="132"/>
      <c r="C651" s="132"/>
      <c r="D651" s="132"/>
      <c r="E651" s="133"/>
      <c r="F651" s="132"/>
      <c r="G651" s="132"/>
      <c r="H651" s="132"/>
      <c r="I651" s="132"/>
      <c r="J651" s="132"/>
      <c r="K651" s="132"/>
      <c r="L651" s="132"/>
      <c r="M651" s="135"/>
      <c r="N651" s="137"/>
      <c r="O651" s="132"/>
      <c r="P651" s="139"/>
      <c r="Q651" s="132"/>
      <c r="R651" s="135"/>
      <c r="S651" s="132"/>
      <c r="T651" s="132"/>
      <c r="U651" s="132"/>
    </row>
    <row r="652" ht="12.75" customHeight="1">
      <c r="A652" s="132"/>
      <c r="B652" s="132"/>
      <c r="C652" s="132"/>
      <c r="D652" s="132"/>
      <c r="E652" s="133"/>
      <c r="F652" s="132"/>
      <c r="G652" s="132"/>
      <c r="H652" s="132"/>
      <c r="I652" s="132"/>
      <c r="J652" s="132"/>
      <c r="K652" s="132"/>
      <c r="L652" s="132"/>
      <c r="M652" s="135"/>
      <c r="N652" s="137"/>
      <c r="O652" s="132"/>
      <c r="P652" s="139"/>
      <c r="Q652" s="132"/>
      <c r="R652" s="135"/>
      <c r="S652" s="132"/>
      <c r="T652" s="132"/>
      <c r="U652" s="132"/>
    </row>
    <row r="653" ht="12.75" customHeight="1">
      <c r="A653" s="132"/>
      <c r="B653" s="132"/>
      <c r="C653" s="132"/>
      <c r="D653" s="132"/>
      <c r="E653" s="133"/>
      <c r="F653" s="132"/>
      <c r="G653" s="132"/>
      <c r="H653" s="132"/>
      <c r="I653" s="132"/>
      <c r="J653" s="132"/>
      <c r="K653" s="132"/>
      <c r="L653" s="132"/>
      <c r="M653" s="135"/>
      <c r="N653" s="137"/>
      <c r="O653" s="132"/>
      <c r="P653" s="139"/>
      <c r="Q653" s="132"/>
      <c r="R653" s="135"/>
      <c r="S653" s="132"/>
      <c r="T653" s="132"/>
      <c r="U653" s="132"/>
    </row>
    <row r="654" ht="12.75" customHeight="1">
      <c r="A654" s="132"/>
      <c r="B654" s="132"/>
      <c r="C654" s="132"/>
      <c r="D654" s="132"/>
      <c r="E654" s="133"/>
      <c r="F654" s="132"/>
      <c r="G654" s="132"/>
      <c r="H654" s="132"/>
      <c r="I654" s="132"/>
      <c r="J654" s="132"/>
      <c r="K654" s="132"/>
      <c r="L654" s="132"/>
      <c r="M654" s="135"/>
      <c r="N654" s="137"/>
      <c r="O654" s="132"/>
      <c r="P654" s="139"/>
      <c r="Q654" s="132"/>
      <c r="R654" s="135"/>
      <c r="S654" s="132"/>
      <c r="T654" s="132"/>
      <c r="U654" s="132"/>
    </row>
    <row r="655" ht="12.75" customHeight="1">
      <c r="A655" s="132"/>
      <c r="B655" s="132"/>
      <c r="C655" s="132"/>
      <c r="D655" s="132"/>
      <c r="E655" s="133"/>
      <c r="F655" s="132"/>
      <c r="G655" s="132"/>
      <c r="H655" s="132"/>
      <c r="I655" s="132"/>
      <c r="J655" s="132"/>
      <c r="K655" s="132"/>
      <c r="L655" s="132"/>
      <c r="M655" s="135"/>
      <c r="N655" s="137"/>
      <c r="O655" s="132"/>
      <c r="P655" s="139"/>
      <c r="Q655" s="132"/>
      <c r="R655" s="135"/>
      <c r="S655" s="132"/>
      <c r="T655" s="132"/>
      <c r="U655" s="132"/>
    </row>
    <row r="656" ht="12.75" customHeight="1">
      <c r="A656" s="132"/>
      <c r="B656" s="132"/>
      <c r="C656" s="132"/>
      <c r="D656" s="132"/>
      <c r="E656" s="133"/>
      <c r="F656" s="132"/>
      <c r="G656" s="132"/>
      <c r="H656" s="132"/>
      <c r="I656" s="132"/>
      <c r="J656" s="132"/>
      <c r="K656" s="132"/>
      <c r="L656" s="132"/>
      <c r="M656" s="135"/>
      <c r="N656" s="137"/>
      <c r="O656" s="132"/>
      <c r="P656" s="139"/>
      <c r="Q656" s="132"/>
      <c r="R656" s="135"/>
      <c r="S656" s="132"/>
      <c r="T656" s="132"/>
      <c r="U656" s="132"/>
    </row>
    <row r="657" ht="12.75" customHeight="1">
      <c r="A657" s="132"/>
      <c r="B657" s="132"/>
      <c r="C657" s="132"/>
      <c r="D657" s="132"/>
      <c r="E657" s="133"/>
      <c r="F657" s="132"/>
      <c r="G657" s="132"/>
      <c r="H657" s="132"/>
      <c r="I657" s="132"/>
      <c r="J657" s="132"/>
      <c r="K657" s="132"/>
      <c r="L657" s="132"/>
      <c r="M657" s="135"/>
      <c r="N657" s="137"/>
      <c r="O657" s="132"/>
      <c r="P657" s="139"/>
      <c r="Q657" s="132"/>
      <c r="R657" s="135"/>
      <c r="S657" s="132"/>
      <c r="T657" s="132"/>
      <c r="U657" s="132"/>
    </row>
    <row r="658" ht="12.75" customHeight="1">
      <c r="A658" s="132"/>
      <c r="B658" s="132"/>
      <c r="C658" s="132"/>
      <c r="D658" s="132"/>
      <c r="E658" s="133"/>
      <c r="F658" s="132"/>
      <c r="G658" s="132"/>
      <c r="H658" s="132"/>
      <c r="I658" s="132"/>
      <c r="J658" s="132"/>
      <c r="K658" s="132"/>
      <c r="L658" s="132"/>
      <c r="M658" s="135"/>
      <c r="N658" s="137"/>
      <c r="O658" s="132"/>
      <c r="P658" s="139"/>
      <c r="Q658" s="132"/>
      <c r="R658" s="135"/>
      <c r="S658" s="132"/>
      <c r="T658" s="132"/>
      <c r="U658" s="132"/>
    </row>
    <row r="659" ht="12.75" customHeight="1">
      <c r="A659" s="132"/>
      <c r="B659" s="132"/>
      <c r="C659" s="132"/>
      <c r="D659" s="132"/>
      <c r="E659" s="133"/>
      <c r="F659" s="132"/>
      <c r="G659" s="132"/>
      <c r="H659" s="132"/>
      <c r="I659" s="132"/>
      <c r="J659" s="132"/>
      <c r="K659" s="132"/>
      <c r="L659" s="132"/>
      <c r="M659" s="135"/>
      <c r="N659" s="137"/>
      <c r="O659" s="132"/>
      <c r="P659" s="139"/>
      <c r="Q659" s="132"/>
      <c r="R659" s="135"/>
      <c r="S659" s="132"/>
      <c r="T659" s="132"/>
      <c r="U659" s="132"/>
    </row>
    <row r="660" ht="12.75" customHeight="1">
      <c r="A660" s="132"/>
      <c r="B660" s="132"/>
      <c r="C660" s="132"/>
      <c r="D660" s="132"/>
      <c r="E660" s="133"/>
      <c r="F660" s="132"/>
      <c r="G660" s="132"/>
      <c r="H660" s="132"/>
      <c r="I660" s="132"/>
      <c r="J660" s="132"/>
      <c r="K660" s="132"/>
      <c r="L660" s="132"/>
      <c r="M660" s="135"/>
      <c r="N660" s="137"/>
      <c r="O660" s="132"/>
      <c r="P660" s="139"/>
      <c r="Q660" s="132"/>
      <c r="R660" s="135"/>
      <c r="S660" s="132"/>
      <c r="T660" s="132"/>
      <c r="U660" s="132"/>
    </row>
    <row r="661" ht="12.75" customHeight="1">
      <c r="A661" s="132"/>
      <c r="B661" s="132"/>
      <c r="C661" s="132"/>
      <c r="D661" s="132"/>
      <c r="E661" s="133"/>
      <c r="F661" s="132"/>
      <c r="G661" s="132"/>
      <c r="H661" s="132"/>
      <c r="I661" s="132"/>
      <c r="J661" s="132"/>
      <c r="K661" s="132"/>
      <c r="L661" s="132"/>
      <c r="M661" s="135"/>
      <c r="N661" s="137"/>
      <c r="O661" s="132"/>
      <c r="P661" s="139"/>
      <c r="Q661" s="132"/>
      <c r="R661" s="135"/>
      <c r="S661" s="132"/>
      <c r="T661" s="132"/>
      <c r="U661" s="132"/>
    </row>
    <row r="662" ht="12.75" customHeight="1">
      <c r="A662" s="132"/>
      <c r="B662" s="132"/>
      <c r="C662" s="132"/>
      <c r="D662" s="132"/>
      <c r="E662" s="133"/>
      <c r="F662" s="132"/>
      <c r="G662" s="132"/>
      <c r="H662" s="132"/>
      <c r="I662" s="132"/>
      <c r="J662" s="132"/>
      <c r="K662" s="132"/>
      <c r="L662" s="132"/>
      <c r="M662" s="135"/>
      <c r="N662" s="137"/>
      <c r="O662" s="132"/>
      <c r="P662" s="139"/>
      <c r="Q662" s="132"/>
      <c r="R662" s="135"/>
      <c r="S662" s="132"/>
      <c r="T662" s="132"/>
      <c r="U662" s="132"/>
    </row>
    <row r="663" ht="12.75" customHeight="1">
      <c r="A663" s="132"/>
      <c r="B663" s="132"/>
      <c r="C663" s="132"/>
      <c r="D663" s="132"/>
      <c r="E663" s="133"/>
      <c r="F663" s="132"/>
      <c r="G663" s="132"/>
      <c r="H663" s="132"/>
      <c r="I663" s="132"/>
      <c r="J663" s="132"/>
      <c r="K663" s="132"/>
      <c r="L663" s="132"/>
      <c r="M663" s="135"/>
      <c r="N663" s="137"/>
      <c r="O663" s="132"/>
      <c r="P663" s="139"/>
      <c r="Q663" s="132"/>
      <c r="R663" s="135"/>
      <c r="S663" s="132"/>
      <c r="T663" s="132"/>
      <c r="U663" s="132"/>
    </row>
    <row r="664" ht="12.75" customHeight="1">
      <c r="A664" s="132"/>
      <c r="B664" s="132"/>
      <c r="C664" s="132"/>
      <c r="D664" s="132"/>
      <c r="E664" s="133"/>
      <c r="F664" s="132"/>
      <c r="G664" s="132"/>
      <c r="H664" s="132"/>
      <c r="I664" s="132"/>
      <c r="J664" s="132"/>
      <c r="K664" s="132"/>
      <c r="L664" s="132"/>
      <c r="M664" s="135"/>
      <c r="N664" s="137"/>
      <c r="O664" s="132"/>
      <c r="P664" s="139"/>
      <c r="Q664" s="132"/>
      <c r="R664" s="135"/>
      <c r="S664" s="132"/>
      <c r="T664" s="132"/>
      <c r="U664" s="132"/>
    </row>
    <row r="665" ht="12.75" customHeight="1">
      <c r="A665" s="132"/>
      <c r="B665" s="132"/>
      <c r="C665" s="132"/>
      <c r="D665" s="132"/>
      <c r="E665" s="133"/>
      <c r="F665" s="132"/>
      <c r="G665" s="132"/>
      <c r="H665" s="132"/>
      <c r="I665" s="132"/>
      <c r="J665" s="132"/>
      <c r="K665" s="132"/>
      <c r="L665" s="132"/>
      <c r="M665" s="135"/>
      <c r="N665" s="137"/>
      <c r="O665" s="132"/>
      <c r="P665" s="139"/>
      <c r="Q665" s="132"/>
      <c r="R665" s="135"/>
      <c r="S665" s="132"/>
      <c r="T665" s="132"/>
      <c r="U665" s="132"/>
    </row>
    <row r="666" ht="12.75" customHeight="1">
      <c r="A666" s="132"/>
      <c r="B666" s="132"/>
      <c r="C666" s="132"/>
      <c r="D666" s="132"/>
      <c r="E666" s="133"/>
      <c r="F666" s="132"/>
      <c r="G666" s="132"/>
      <c r="H666" s="132"/>
      <c r="I666" s="132"/>
      <c r="J666" s="132"/>
      <c r="K666" s="132"/>
      <c r="L666" s="132"/>
      <c r="M666" s="135"/>
      <c r="N666" s="137"/>
      <c r="O666" s="132"/>
      <c r="P666" s="139"/>
      <c r="Q666" s="132"/>
      <c r="R666" s="135"/>
      <c r="S666" s="132"/>
      <c r="T666" s="132"/>
      <c r="U666" s="132"/>
    </row>
    <row r="667" ht="12.75" customHeight="1">
      <c r="A667" s="132"/>
      <c r="B667" s="132"/>
      <c r="C667" s="132"/>
      <c r="D667" s="132"/>
      <c r="E667" s="133"/>
      <c r="F667" s="132"/>
      <c r="G667" s="132"/>
      <c r="H667" s="132"/>
      <c r="I667" s="132"/>
      <c r="J667" s="132"/>
      <c r="K667" s="132"/>
      <c r="L667" s="132"/>
      <c r="M667" s="135"/>
      <c r="N667" s="137"/>
      <c r="O667" s="132"/>
      <c r="P667" s="139"/>
      <c r="Q667" s="132"/>
      <c r="R667" s="135"/>
      <c r="S667" s="132"/>
      <c r="T667" s="132"/>
      <c r="U667" s="132"/>
    </row>
    <row r="668" ht="12.75" customHeight="1">
      <c r="A668" s="132"/>
      <c r="B668" s="132"/>
      <c r="C668" s="132"/>
      <c r="D668" s="132"/>
      <c r="E668" s="133"/>
      <c r="F668" s="132"/>
      <c r="G668" s="132"/>
      <c r="H668" s="132"/>
      <c r="I668" s="132"/>
      <c r="J668" s="132"/>
      <c r="K668" s="132"/>
      <c r="L668" s="132"/>
      <c r="M668" s="135"/>
      <c r="N668" s="137"/>
      <c r="O668" s="132"/>
      <c r="P668" s="139"/>
      <c r="Q668" s="132"/>
      <c r="R668" s="135"/>
      <c r="S668" s="132"/>
      <c r="T668" s="132"/>
      <c r="U668" s="132"/>
    </row>
    <row r="669" ht="12.75" customHeight="1">
      <c r="A669" s="132"/>
      <c r="B669" s="132"/>
      <c r="C669" s="132"/>
      <c r="D669" s="132"/>
      <c r="E669" s="133"/>
      <c r="F669" s="132"/>
      <c r="G669" s="132"/>
      <c r="H669" s="132"/>
      <c r="I669" s="132"/>
      <c r="J669" s="132"/>
      <c r="K669" s="132"/>
      <c r="L669" s="132"/>
      <c r="M669" s="135"/>
      <c r="N669" s="137"/>
      <c r="O669" s="132"/>
      <c r="P669" s="139"/>
      <c r="Q669" s="132"/>
      <c r="R669" s="135"/>
      <c r="S669" s="132"/>
      <c r="T669" s="132"/>
      <c r="U669" s="132"/>
    </row>
    <row r="670" ht="12.75" customHeight="1">
      <c r="A670" s="132"/>
      <c r="B670" s="132"/>
      <c r="C670" s="132"/>
      <c r="D670" s="132"/>
      <c r="E670" s="133"/>
      <c r="F670" s="132"/>
      <c r="G670" s="132"/>
      <c r="H670" s="132"/>
      <c r="I670" s="132"/>
      <c r="J670" s="132"/>
      <c r="K670" s="132"/>
      <c r="L670" s="132"/>
      <c r="M670" s="135"/>
      <c r="N670" s="137"/>
      <c r="O670" s="132"/>
      <c r="P670" s="139"/>
      <c r="Q670" s="132"/>
      <c r="R670" s="135"/>
      <c r="S670" s="132"/>
      <c r="T670" s="132"/>
      <c r="U670" s="132"/>
    </row>
    <row r="671" ht="12.75" customHeight="1">
      <c r="A671" s="132"/>
      <c r="B671" s="132"/>
      <c r="C671" s="132"/>
      <c r="D671" s="132"/>
      <c r="E671" s="133"/>
      <c r="F671" s="132"/>
      <c r="G671" s="132"/>
      <c r="H671" s="132"/>
      <c r="I671" s="132"/>
      <c r="J671" s="132"/>
      <c r="K671" s="132"/>
      <c r="L671" s="132"/>
      <c r="M671" s="135"/>
      <c r="N671" s="137"/>
      <c r="O671" s="132"/>
      <c r="P671" s="139"/>
      <c r="Q671" s="132"/>
      <c r="R671" s="135"/>
      <c r="S671" s="132"/>
      <c r="T671" s="132"/>
      <c r="U671" s="132"/>
    </row>
    <row r="672" ht="12.75" customHeight="1">
      <c r="A672" s="132"/>
      <c r="B672" s="132"/>
      <c r="C672" s="132"/>
      <c r="D672" s="132"/>
      <c r="E672" s="133"/>
      <c r="F672" s="132"/>
      <c r="G672" s="132"/>
      <c r="H672" s="132"/>
      <c r="I672" s="132"/>
      <c r="J672" s="132"/>
      <c r="K672" s="132"/>
      <c r="L672" s="132"/>
      <c r="M672" s="135"/>
      <c r="N672" s="137"/>
      <c r="O672" s="132"/>
      <c r="P672" s="139"/>
      <c r="Q672" s="132"/>
      <c r="R672" s="135"/>
      <c r="S672" s="132"/>
      <c r="T672" s="132"/>
      <c r="U672" s="132"/>
    </row>
    <row r="673" ht="12.75" customHeight="1">
      <c r="A673" s="132"/>
      <c r="B673" s="132"/>
      <c r="C673" s="132"/>
      <c r="D673" s="132"/>
      <c r="E673" s="133"/>
      <c r="F673" s="132"/>
      <c r="G673" s="132"/>
      <c r="H673" s="132"/>
      <c r="I673" s="132"/>
      <c r="J673" s="132"/>
      <c r="K673" s="132"/>
      <c r="L673" s="132"/>
      <c r="M673" s="135"/>
      <c r="N673" s="137"/>
      <c r="O673" s="132"/>
      <c r="P673" s="139"/>
      <c r="Q673" s="132"/>
      <c r="R673" s="135"/>
      <c r="S673" s="132"/>
      <c r="T673" s="132"/>
      <c r="U673" s="132"/>
    </row>
    <row r="674" ht="12.75" customHeight="1">
      <c r="A674" s="132"/>
      <c r="B674" s="132"/>
      <c r="C674" s="132"/>
      <c r="D674" s="132"/>
      <c r="E674" s="133"/>
      <c r="F674" s="132"/>
      <c r="G674" s="132"/>
      <c r="H674" s="132"/>
      <c r="I674" s="132"/>
      <c r="J674" s="132"/>
      <c r="K674" s="132"/>
      <c r="L674" s="132"/>
      <c r="M674" s="135"/>
      <c r="N674" s="137"/>
      <c r="O674" s="132"/>
      <c r="P674" s="139"/>
      <c r="Q674" s="132"/>
      <c r="R674" s="135"/>
      <c r="S674" s="132"/>
      <c r="T674" s="132"/>
      <c r="U674" s="132"/>
    </row>
    <row r="675" ht="12.75" customHeight="1">
      <c r="A675" s="132"/>
      <c r="B675" s="132"/>
      <c r="C675" s="132"/>
      <c r="D675" s="132"/>
      <c r="E675" s="133"/>
      <c r="F675" s="132"/>
      <c r="G675" s="132"/>
      <c r="H675" s="132"/>
      <c r="I675" s="132"/>
      <c r="J675" s="132"/>
      <c r="K675" s="132"/>
      <c r="L675" s="132"/>
      <c r="M675" s="135"/>
      <c r="N675" s="137"/>
      <c r="O675" s="132"/>
      <c r="P675" s="139"/>
      <c r="Q675" s="132"/>
      <c r="R675" s="135"/>
      <c r="S675" s="132"/>
      <c r="T675" s="132"/>
      <c r="U675" s="132"/>
    </row>
    <row r="676" ht="12.75" customHeight="1">
      <c r="A676" s="132"/>
      <c r="B676" s="132"/>
      <c r="C676" s="132"/>
      <c r="D676" s="132"/>
      <c r="E676" s="133"/>
      <c r="F676" s="132"/>
      <c r="G676" s="132"/>
      <c r="H676" s="132"/>
      <c r="I676" s="132"/>
      <c r="J676" s="132"/>
      <c r="K676" s="132"/>
      <c r="L676" s="132"/>
      <c r="M676" s="135"/>
      <c r="N676" s="137"/>
      <c r="O676" s="132"/>
      <c r="P676" s="139"/>
      <c r="Q676" s="132"/>
      <c r="R676" s="135"/>
      <c r="S676" s="132"/>
      <c r="T676" s="132"/>
      <c r="U676" s="132"/>
    </row>
    <row r="677" ht="12.75" customHeight="1">
      <c r="A677" s="132"/>
      <c r="B677" s="132"/>
      <c r="C677" s="132"/>
      <c r="D677" s="132"/>
      <c r="E677" s="133"/>
      <c r="F677" s="132"/>
      <c r="G677" s="132"/>
      <c r="H677" s="132"/>
      <c r="I677" s="132"/>
      <c r="J677" s="132"/>
      <c r="K677" s="132"/>
      <c r="L677" s="132"/>
      <c r="M677" s="135"/>
      <c r="N677" s="137"/>
      <c r="O677" s="132"/>
      <c r="P677" s="139"/>
      <c r="Q677" s="132"/>
      <c r="R677" s="135"/>
      <c r="S677" s="132"/>
      <c r="T677" s="132"/>
      <c r="U677" s="132"/>
    </row>
    <row r="678" ht="12.75" customHeight="1">
      <c r="A678" s="132"/>
      <c r="B678" s="132"/>
      <c r="C678" s="132"/>
      <c r="D678" s="132"/>
      <c r="E678" s="133"/>
      <c r="F678" s="132"/>
      <c r="G678" s="132"/>
      <c r="H678" s="132"/>
      <c r="I678" s="132"/>
      <c r="J678" s="132"/>
      <c r="K678" s="132"/>
      <c r="L678" s="132"/>
      <c r="M678" s="135"/>
      <c r="N678" s="137"/>
      <c r="O678" s="132"/>
      <c r="P678" s="139"/>
      <c r="Q678" s="132"/>
      <c r="R678" s="135"/>
      <c r="S678" s="132"/>
      <c r="T678" s="132"/>
      <c r="U678" s="132"/>
    </row>
    <row r="679" ht="12.75" customHeight="1">
      <c r="A679" s="132"/>
      <c r="B679" s="132"/>
      <c r="C679" s="132"/>
      <c r="D679" s="132"/>
      <c r="E679" s="133"/>
      <c r="F679" s="132"/>
      <c r="G679" s="132"/>
      <c r="H679" s="132"/>
      <c r="I679" s="132"/>
      <c r="J679" s="132"/>
      <c r="K679" s="132"/>
      <c r="L679" s="132"/>
      <c r="M679" s="135"/>
      <c r="N679" s="137"/>
      <c r="O679" s="132"/>
      <c r="P679" s="139"/>
      <c r="Q679" s="132"/>
      <c r="R679" s="135"/>
      <c r="S679" s="132"/>
      <c r="T679" s="132"/>
      <c r="U679" s="132"/>
    </row>
    <row r="680" ht="12.75" customHeight="1">
      <c r="A680" s="132"/>
      <c r="B680" s="132"/>
      <c r="C680" s="132"/>
      <c r="D680" s="132"/>
      <c r="E680" s="133"/>
      <c r="F680" s="132"/>
      <c r="G680" s="132"/>
      <c r="H680" s="132"/>
      <c r="I680" s="132"/>
      <c r="J680" s="132"/>
      <c r="K680" s="132"/>
      <c r="L680" s="132"/>
      <c r="M680" s="135"/>
      <c r="N680" s="137"/>
      <c r="O680" s="132"/>
      <c r="P680" s="139"/>
      <c r="Q680" s="132"/>
      <c r="R680" s="135"/>
      <c r="S680" s="132"/>
      <c r="T680" s="132"/>
      <c r="U680" s="132"/>
    </row>
    <row r="681" ht="12.75" customHeight="1">
      <c r="A681" s="132"/>
      <c r="B681" s="132"/>
      <c r="C681" s="132"/>
      <c r="D681" s="132"/>
      <c r="E681" s="133"/>
      <c r="F681" s="132"/>
      <c r="G681" s="132"/>
      <c r="H681" s="132"/>
      <c r="I681" s="132"/>
      <c r="J681" s="132"/>
      <c r="K681" s="132"/>
      <c r="L681" s="132"/>
      <c r="M681" s="135"/>
      <c r="N681" s="137"/>
      <c r="O681" s="132"/>
      <c r="P681" s="139"/>
      <c r="Q681" s="132"/>
      <c r="R681" s="135"/>
      <c r="S681" s="132"/>
      <c r="T681" s="132"/>
      <c r="U681" s="132"/>
    </row>
    <row r="682" ht="12.75" customHeight="1">
      <c r="A682" s="132"/>
      <c r="B682" s="132"/>
      <c r="C682" s="132"/>
      <c r="D682" s="132"/>
      <c r="E682" s="133"/>
      <c r="F682" s="132"/>
      <c r="G682" s="132"/>
      <c r="H682" s="132"/>
      <c r="I682" s="132"/>
      <c r="J682" s="132"/>
      <c r="K682" s="132"/>
      <c r="L682" s="132"/>
      <c r="M682" s="135"/>
      <c r="N682" s="137"/>
      <c r="O682" s="132"/>
      <c r="P682" s="139"/>
      <c r="Q682" s="132"/>
      <c r="R682" s="135"/>
      <c r="S682" s="132"/>
      <c r="T682" s="132"/>
      <c r="U682" s="132"/>
    </row>
    <row r="683" ht="12.75" customHeight="1">
      <c r="A683" s="132"/>
      <c r="B683" s="132"/>
      <c r="C683" s="132"/>
      <c r="D683" s="132"/>
      <c r="E683" s="133"/>
      <c r="F683" s="132"/>
      <c r="G683" s="132"/>
      <c r="H683" s="132"/>
      <c r="I683" s="132"/>
      <c r="J683" s="132"/>
      <c r="K683" s="132"/>
      <c r="L683" s="132"/>
      <c r="M683" s="135"/>
      <c r="N683" s="137"/>
      <c r="O683" s="132"/>
      <c r="P683" s="139"/>
      <c r="Q683" s="132"/>
      <c r="R683" s="135"/>
      <c r="S683" s="132"/>
      <c r="T683" s="132"/>
      <c r="U683" s="132"/>
    </row>
    <row r="684" ht="12.75" customHeight="1">
      <c r="A684" s="132"/>
      <c r="B684" s="132"/>
      <c r="C684" s="132"/>
      <c r="D684" s="132"/>
      <c r="E684" s="133"/>
      <c r="F684" s="132"/>
      <c r="G684" s="132"/>
      <c r="H684" s="132"/>
      <c r="I684" s="132"/>
      <c r="J684" s="132"/>
      <c r="K684" s="132"/>
      <c r="L684" s="132"/>
      <c r="M684" s="135"/>
      <c r="N684" s="137"/>
      <c r="O684" s="132"/>
      <c r="P684" s="139"/>
      <c r="Q684" s="132"/>
      <c r="R684" s="135"/>
      <c r="S684" s="132"/>
      <c r="T684" s="132"/>
      <c r="U684" s="132"/>
    </row>
    <row r="685" ht="12.75" customHeight="1">
      <c r="A685" s="132"/>
      <c r="B685" s="132"/>
      <c r="C685" s="132"/>
      <c r="D685" s="132"/>
      <c r="E685" s="133"/>
      <c r="F685" s="132"/>
      <c r="G685" s="132"/>
      <c r="H685" s="132"/>
      <c r="I685" s="132"/>
      <c r="J685" s="132"/>
      <c r="K685" s="132"/>
      <c r="L685" s="132"/>
      <c r="M685" s="135"/>
      <c r="N685" s="137"/>
      <c r="O685" s="132"/>
      <c r="P685" s="139"/>
      <c r="Q685" s="132"/>
      <c r="R685" s="135"/>
      <c r="S685" s="132"/>
      <c r="T685" s="132"/>
      <c r="U685" s="132"/>
    </row>
    <row r="686" ht="12.75" customHeight="1">
      <c r="A686" s="132"/>
      <c r="B686" s="132"/>
      <c r="C686" s="132"/>
      <c r="D686" s="132"/>
      <c r="E686" s="133"/>
      <c r="F686" s="132"/>
      <c r="G686" s="132"/>
      <c r="H686" s="132"/>
      <c r="I686" s="132"/>
      <c r="J686" s="132"/>
      <c r="K686" s="132"/>
      <c r="L686" s="132"/>
      <c r="M686" s="135"/>
      <c r="N686" s="137"/>
      <c r="O686" s="132"/>
      <c r="P686" s="139"/>
      <c r="Q686" s="132"/>
      <c r="R686" s="135"/>
      <c r="S686" s="132"/>
      <c r="T686" s="132"/>
      <c r="U686" s="132"/>
    </row>
    <row r="687" ht="12.75" customHeight="1">
      <c r="A687" s="132"/>
      <c r="B687" s="132"/>
      <c r="C687" s="132"/>
      <c r="D687" s="132"/>
      <c r="E687" s="133"/>
      <c r="F687" s="132"/>
      <c r="G687" s="132"/>
      <c r="H687" s="132"/>
      <c r="I687" s="132"/>
      <c r="J687" s="132"/>
      <c r="K687" s="132"/>
      <c r="L687" s="132"/>
      <c r="M687" s="135"/>
      <c r="N687" s="137"/>
      <c r="O687" s="132"/>
      <c r="P687" s="139"/>
      <c r="Q687" s="132"/>
      <c r="R687" s="135"/>
      <c r="S687" s="132"/>
      <c r="T687" s="132"/>
      <c r="U687" s="132"/>
    </row>
    <row r="688" ht="12.75" customHeight="1">
      <c r="A688" s="132"/>
      <c r="B688" s="132"/>
      <c r="C688" s="132"/>
      <c r="D688" s="132"/>
      <c r="E688" s="133"/>
      <c r="F688" s="132"/>
      <c r="G688" s="132"/>
      <c r="H688" s="132"/>
      <c r="I688" s="132"/>
      <c r="J688" s="132"/>
      <c r="K688" s="132"/>
      <c r="L688" s="132"/>
      <c r="M688" s="135"/>
      <c r="N688" s="137"/>
      <c r="O688" s="132"/>
      <c r="P688" s="139"/>
      <c r="Q688" s="132"/>
      <c r="R688" s="135"/>
      <c r="S688" s="132"/>
      <c r="T688" s="132"/>
      <c r="U688" s="132"/>
    </row>
    <row r="689" ht="12.75" customHeight="1">
      <c r="A689" s="132"/>
      <c r="B689" s="132"/>
      <c r="C689" s="132"/>
      <c r="D689" s="132"/>
      <c r="E689" s="133"/>
      <c r="F689" s="132"/>
      <c r="G689" s="132"/>
      <c r="H689" s="132"/>
      <c r="I689" s="132"/>
      <c r="J689" s="132"/>
      <c r="K689" s="132"/>
      <c r="L689" s="132"/>
      <c r="M689" s="135"/>
      <c r="N689" s="137"/>
      <c r="O689" s="132"/>
      <c r="P689" s="139"/>
      <c r="Q689" s="132"/>
      <c r="R689" s="135"/>
      <c r="S689" s="132"/>
      <c r="T689" s="132"/>
      <c r="U689" s="132"/>
    </row>
    <row r="690" ht="12.75" customHeight="1">
      <c r="A690" s="132"/>
      <c r="B690" s="132"/>
      <c r="C690" s="132"/>
      <c r="D690" s="132"/>
      <c r="E690" s="133"/>
      <c r="F690" s="132"/>
      <c r="G690" s="132"/>
      <c r="H690" s="132"/>
      <c r="I690" s="132"/>
      <c r="J690" s="132"/>
      <c r="K690" s="132"/>
      <c r="L690" s="132"/>
      <c r="M690" s="135"/>
      <c r="N690" s="137"/>
      <c r="O690" s="132"/>
      <c r="P690" s="139"/>
      <c r="Q690" s="132"/>
      <c r="R690" s="135"/>
      <c r="S690" s="132"/>
      <c r="T690" s="132"/>
      <c r="U690" s="132"/>
    </row>
    <row r="691" ht="12.75" customHeight="1">
      <c r="A691" s="132"/>
      <c r="B691" s="132"/>
      <c r="C691" s="132"/>
      <c r="D691" s="132"/>
      <c r="E691" s="133"/>
      <c r="F691" s="132"/>
      <c r="G691" s="132"/>
      <c r="H691" s="132"/>
      <c r="I691" s="132"/>
      <c r="J691" s="132"/>
      <c r="K691" s="132"/>
      <c r="L691" s="132"/>
      <c r="M691" s="135"/>
      <c r="N691" s="137"/>
      <c r="O691" s="132"/>
      <c r="P691" s="139"/>
      <c r="Q691" s="132"/>
      <c r="R691" s="135"/>
      <c r="S691" s="132"/>
      <c r="T691" s="132"/>
      <c r="U691" s="132"/>
    </row>
    <row r="692" ht="12.75" customHeight="1">
      <c r="A692" s="132"/>
      <c r="B692" s="132"/>
      <c r="C692" s="132"/>
      <c r="D692" s="132"/>
      <c r="E692" s="133"/>
      <c r="F692" s="132"/>
      <c r="G692" s="132"/>
      <c r="H692" s="132"/>
      <c r="I692" s="132"/>
      <c r="J692" s="132"/>
      <c r="K692" s="132"/>
      <c r="L692" s="132"/>
      <c r="M692" s="135"/>
      <c r="N692" s="137"/>
      <c r="O692" s="132"/>
      <c r="P692" s="139"/>
      <c r="Q692" s="132"/>
      <c r="R692" s="135"/>
      <c r="S692" s="132"/>
      <c r="T692" s="132"/>
      <c r="U692" s="132"/>
    </row>
    <row r="693" ht="12.75" customHeight="1">
      <c r="A693" s="132"/>
      <c r="B693" s="132"/>
      <c r="C693" s="132"/>
      <c r="D693" s="132"/>
      <c r="E693" s="133"/>
      <c r="F693" s="132"/>
      <c r="G693" s="132"/>
      <c r="H693" s="132"/>
      <c r="I693" s="132"/>
      <c r="J693" s="132"/>
      <c r="K693" s="132"/>
      <c r="L693" s="132"/>
      <c r="M693" s="135"/>
      <c r="N693" s="137"/>
      <c r="O693" s="132"/>
      <c r="P693" s="139"/>
      <c r="Q693" s="132"/>
      <c r="R693" s="135"/>
      <c r="S693" s="132"/>
      <c r="T693" s="132"/>
      <c r="U693" s="132"/>
    </row>
    <row r="694" ht="12.75" customHeight="1">
      <c r="A694" s="132"/>
      <c r="B694" s="132"/>
      <c r="C694" s="132"/>
      <c r="D694" s="132"/>
      <c r="E694" s="133"/>
      <c r="F694" s="132"/>
      <c r="G694" s="132"/>
      <c r="H694" s="132"/>
      <c r="I694" s="132"/>
      <c r="J694" s="132"/>
      <c r="K694" s="132"/>
      <c r="L694" s="132"/>
      <c r="M694" s="135"/>
      <c r="N694" s="137"/>
      <c r="O694" s="132"/>
      <c r="P694" s="139"/>
      <c r="Q694" s="132"/>
      <c r="R694" s="135"/>
      <c r="S694" s="132"/>
      <c r="T694" s="132"/>
      <c r="U694" s="132"/>
    </row>
    <row r="695" ht="12.75" customHeight="1">
      <c r="A695" s="132"/>
      <c r="B695" s="132"/>
      <c r="C695" s="132"/>
      <c r="D695" s="132"/>
      <c r="E695" s="133"/>
      <c r="F695" s="132"/>
      <c r="G695" s="132"/>
      <c r="H695" s="132"/>
      <c r="I695" s="132"/>
      <c r="J695" s="132"/>
      <c r="K695" s="132"/>
      <c r="L695" s="132"/>
      <c r="M695" s="135"/>
      <c r="N695" s="137"/>
      <c r="O695" s="132"/>
      <c r="P695" s="139"/>
      <c r="Q695" s="132"/>
      <c r="R695" s="135"/>
      <c r="S695" s="132"/>
      <c r="T695" s="132"/>
      <c r="U695" s="132"/>
    </row>
    <row r="696" ht="12.75" customHeight="1">
      <c r="A696" s="132"/>
      <c r="B696" s="132"/>
      <c r="C696" s="132"/>
      <c r="D696" s="132"/>
      <c r="E696" s="133"/>
      <c r="F696" s="132"/>
      <c r="G696" s="132"/>
      <c r="H696" s="132"/>
      <c r="I696" s="132"/>
      <c r="J696" s="132"/>
      <c r="K696" s="132"/>
      <c r="L696" s="132"/>
      <c r="M696" s="135"/>
      <c r="N696" s="137"/>
      <c r="O696" s="132"/>
      <c r="P696" s="139"/>
      <c r="Q696" s="132"/>
      <c r="R696" s="135"/>
      <c r="S696" s="132"/>
      <c r="T696" s="132"/>
      <c r="U696" s="132"/>
    </row>
    <row r="697" ht="12.75" customHeight="1">
      <c r="A697" s="132"/>
      <c r="B697" s="132"/>
      <c r="C697" s="132"/>
      <c r="D697" s="132"/>
      <c r="E697" s="133"/>
      <c r="F697" s="132"/>
      <c r="G697" s="132"/>
      <c r="H697" s="132"/>
      <c r="I697" s="132"/>
      <c r="J697" s="132"/>
      <c r="K697" s="132"/>
      <c r="L697" s="132"/>
      <c r="M697" s="135"/>
      <c r="N697" s="137"/>
      <c r="O697" s="132"/>
      <c r="P697" s="139"/>
      <c r="Q697" s="132"/>
      <c r="R697" s="135"/>
      <c r="S697" s="132"/>
      <c r="T697" s="132"/>
      <c r="U697" s="132"/>
    </row>
    <row r="698" ht="12.75" customHeight="1">
      <c r="A698" s="132"/>
      <c r="B698" s="132"/>
      <c r="C698" s="132"/>
      <c r="D698" s="132"/>
      <c r="E698" s="133"/>
      <c r="F698" s="132"/>
      <c r="G698" s="132"/>
      <c r="H698" s="132"/>
      <c r="I698" s="132"/>
      <c r="J698" s="132"/>
      <c r="K698" s="132"/>
      <c r="L698" s="132"/>
      <c r="M698" s="135"/>
      <c r="N698" s="137"/>
      <c r="O698" s="132"/>
      <c r="P698" s="139"/>
      <c r="Q698" s="132"/>
      <c r="R698" s="135"/>
      <c r="S698" s="132"/>
      <c r="T698" s="132"/>
      <c r="U698" s="132"/>
    </row>
    <row r="699" ht="12.75" customHeight="1">
      <c r="A699" s="132"/>
      <c r="B699" s="132"/>
      <c r="C699" s="132"/>
      <c r="D699" s="132"/>
      <c r="E699" s="133"/>
      <c r="F699" s="132"/>
      <c r="G699" s="132"/>
      <c r="H699" s="132"/>
      <c r="I699" s="132"/>
      <c r="J699" s="132"/>
      <c r="K699" s="132"/>
      <c r="L699" s="132"/>
      <c r="M699" s="135"/>
      <c r="N699" s="137"/>
      <c r="O699" s="132"/>
      <c r="P699" s="139"/>
      <c r="Q699" s="132"/>
      <c r="R699" s="135"/>
      <c r="S699" s="132"/>
      <c r="T699" s="132"/>
      <c r="U699" s="132"/>
    </row>
    <row r="700" ht="12.75" customHeight="1">
      <c r="A700" s="132"/>
      <c r="B700" s="132"/>
      <c r="C700" s="132"/>
      <c r="D700" s="132"/>
      <c r="E700" s="133"/>
      <c r="F700" s="132"/>
      <c r="G700" s="132"/>
      <c r="H700" s="132"/>
      <c r="I700" s="132"/>
      <c r="J700" s="132"/>
      <c r="K700" s="132"/>
      <c r="L700" s="132"/>
      <c r="M700" s="135"/>
      <c r="N700" s="137"/>
      <c r="O700" s="132"/>
      <c r="P700" s="139"/>
      <c r="Q700" s="132"/>
      <c r="R700" s="135"/>
      <c r="S700" s="132"/>
      <c r="T700" s="132"/>
      <c r="U700" s="132"/>
    </row>
    <row r="701" ht="12.75" customHeight="1">
      <c r="A701" s="132"/>
      <c r="B701" s="132"/>
      <c r="C701" s="132"/>
      <c r="D701" s="132"/>
      <c r="E701" s="133"/>
      <c r="F701" s="132"/>
      <c r="G701" s="132"/>
      <c r="H701" s="132"/>
      <c r="I701" s="132"/>
      <c r="J701" s="132"/>
      <c r="K701" s="132"/>
      <c r="L701" s="132"/>
      <c r="M701" s="135"/>
      <c r="N701" s="137"/>
      <c r="O701" s="132"/>
      <c r="P701" s="139"/>
      <c r="Q701" s="132"/>
      <c r="R701" s="135"/>
      <c r="S701" s="132"/>
      <c r="T701" s="132"/>
      <c r="U701" s="132"/>
    </row>
    <row r="702" ht="12.75" customHeight="1">
      <c r="A702" s="132"/>
      <c r="B702" s="132"/>
      <c r="C702" s="132"/>
      <c r="D702" s="132"/>
      <c r="E702" s="133"/>
      <c r="F702" s="132"/>
      <c r="G702" s="132"/>
      <c r="H702" s="132"/>
      <c r="I702" s="132"/>
      <c r="J702" s="132"/>
      <c r="K702" s="132"/>
      <c r="L702" s="132"/>
      <c r="M702" s="135"/>
      <c r="N702" s="137"/>
      <c r="O702" s="132"/>
      <c r="P702" s="139"/>
      <c r="Q702" s="132"/>
      <c r="R702" s="135"/>
      <c r="S702" s="132"/>
      <c r="T702" s="132"/>
      <c r="U702" s="132"/>
    </row>
    <row r="703" ht="12.75" customHeight="1">
      <c r="A703" s="132"/>
      <c r="B703" s="132"/>
      <c r="C703" s="132"/>
      <c r="D703" s="132"/>
      <c r="E703" s="133"/>
      <c r="F703" s="132"/>
      <c r="G703" s="132"/>
      <c r="H703" s="132"/>
      <c r="I703" s="132"/>
      <c r="J703" s="132"/>
      <c r="K703" s="132"/>
      <c r="L703" s="132"/>
      <c r="M703" s="135"/>
      <c r="N703" s="137"/>
      <c r="O703" s="132"/>
      <c r="P703" s="139"/>
      <c r="Q703" s="132"/>
      <c r="R703" s="135"/>
      <c r="S703" s="132"/>
      <c r="T703" s="132"/>
      <c r="U703" s="132"/>
    </row>
    <row r="704" ht="12.75" customHeight="1">
      <c r="A704" s="132"/>
      <c r="B704" s="132"/>
      <c r="C704" s="132"/>
      <c r="D704" s="132"/>
      <c r="E704" s="133"/>
      <c r="F704" s="132"/>
      <c r="G704" s="132"/>
      <c r="H704" s="132"/>
      <c r="I704" s="132"/>
      <c r="J704" s="132"/>
      <c r="K704" s="132"/>
      <c r="L704" s="132"/>
      <c r="M704" s="135"/>
      <c r="N704" s="137"/>
      <c r="O704" s="132"/>
      <c r="P704" s="139"/>
      <c r="Q704" s="132"/>
      <c r="R704" s="135"/>
      <c r="S704" s="132"/>
      <c r="T704" s="132"/>
      <c r="U704" s="132"/>
    </row>
    <row r="705" ht="12.75" customHeight="1">
      <c r="A705" s="132"/>
      <c r="B705" s="132"/>
      <c r="C705" s="132"/>
      <c r="D705" s="132"/>
      <c r="E705" s="133"/>
      <c r="F705" s="132"/>
      <c r="G705" s="132"/>
      <c r="H705" s="132"/>
      <c r="I705" s="132"/>
      <c r="J705" s="132"/>
      <c r="K705" s="132"/>
      <c r="L705" s="132"/>
      <c r="M705" s="135"/>
      <c r="N705" s="137"/>
      <c r="O705" s="132"/>
      <c r="P705" s="139"/>
      <c r="Q705" s="132"/>
      <c r="R705" s="135"/>
      <c r="S705" s="132"/>
      <c r="T705" s="132"/>
      <c r="U705" s="132"/>
    </row>
    <row r="706" ht="12.75" customHeight="1">
      <c r="A706" s="132"/>
      <c r="B706" s="132"/>
      <c r="C706" s="132"/>
      <c r="D706" s="132"/>
      <c r="E706" s="133"/>
      <c r="F706" s="132"/>
      <c r="G706" s="132"/>
      <c r="H706" s="132"/>
      <c r="I706" s="132"/>
      <c r="J706" s="132"/>
      <c r="K706" s="132"/>
      <c r="L706" s="132"/>
      <c r="M706" s="135"/>
      <c r="N706" s="137"/>
      <c r="O706" s="132"/>
      <c r="P706" s="139"/>
      <c r="Q706" s="132"/>
      <c r="R706" s="135"/>
      <c r="S706" s="132"/>
      <c r="T706" s="132"/>
      <c r="U706" s="132"/>
    </row>
    <row r="707" ht="12.75" customHeight="1">
      <c r="A707" s="132"/>
      <c r="B707" s="132"/>
      <c r="C707" s="132"/>
      <c r="D707" s="132"/>
      <c r="E707" s="133"/>
      <c r="F707" s="132"/>
      <c r="G707" s="132"/>
      <c r="H707" s="132"/>
      <c r="I707" s="132"/>
      <c r="J707" s="132"/>
      <c r="K707" s="132"/>
      <c r="L707" s="132"/>
      <c r="M707" s="135"/>
      <c r="N707" s="137"/>
      <c r="O707" s="132"/>
      <c r="P707" s="139"/>
      <c r="Q707" s="132"/>
      <c r="R707" s="135"/>
      <c r="S707" s="132"/>
      <c r="T707" s="132"/>
      <c r="U707" s="132"/>
    </row>
    <row r="708" ht="12.75" customHeight="1">
      <c r="A708" s="132"/>
      <c r="B708" s="132"/>
      <c r="C708" s="132"/>
      <c r="D708" s="132"/>
      <c r="E708" s="133"/>
      <c r="F708" s="132"/>
      <c r="G708" s="132"/>
      <c r="H708" s="132"/>
      <c r="I708" s="132"/>
      <c r="J708" s="132"/>
      <c r="K708" s="132"/>
      <c r="L708" s="132"/>
      <c r="M708" s="135"/>
      <c r="N708" s="137"/>
      <c r="O708" s="132"/>
      <c r="P708" s="139"/>
      <c r="Q708" s="132"/>
      <c r="R708" s="135"/>
      <c r="S708" s="132"/>
      <c r="T708" s="132"/>
      <c r="U708" s="132"/>
    </row>
    <row r="709" ht="12.75" customHeight="1">
      <c r="A709" s="132"/>
      <c r="B709" s="132"/>
      <c r="C709" s="132"/>
      <c r="D709" s="132"/>
      <c r="E709" s="133"/>
      <c r="F709" s="132"/>
      <c r="G709" s="132"/>
      <c r="H709" s="132"/>
      <c r="I709" s="132"/>
      <c r="J709" s="132"/>
      <c r="K709" s="132"/>
      <c r="L709" s="132"/>
      <c r="M709" s="135"/>
      <c r="N709" s="137"/>
      <c r="O709" s="132"/>
      <c r="P709" s="139"/>
      <c r="Q709" s="132"/>
      <c r="R709" s="135"/>
      <c r="S709" s="132"/>
      <c r="T709" s="132"/>
      <c r="U709" s="132"/>
    </row>
    <row r="710" ht="12.75" customHeight="1">
      <c r="A710" s="132"/>
      <c r="B710" s="132"/>
      <c r="C710" s="132"/>
      <c r="D710" s="132"/>
      <c r="E710" s="133"/>
      <c r="F710" s="132"/>
      <c r="G710" s="132"/>
      <c r="H710" s="132"/>
      <c r="I710" s="132"/>
      <c r="J710" s="132"/>
      <c r="K710" s="132"/>
      <c r="L710" s="132"/>
      <c r="M710" s="135"/>
      <c r="N710" s="137"/>
      <c r="O710" s="132"/>
      <c r="P710" s="139"/>
      <c r="Q710" s="132"/>
      <c r="R710" s="135"/>
      <c r="S710" s="132"/>
      <c r="T710" s="132"/>
      <c r="U710" s="132"/>
    </row>
    <row r="711" ht="12.75" customHeight="1">
      <c r="A711" s="132"/>
      <c r="B711" s="132"/>
      <c r="C711" s="132"/>
      <c r="D711" s="132"/>
      <c r="E711" s="133"/>
      <c r="F711" s="132"/>
      <c r="G711" s="132"/>
      <c r="H711" s="132"/>
      <c r="I711" s="132"/>
      <c r="J711" s="132"/>
      <c r="K711" s="132"/>
      <c r="L711" s="132"/>
      <c r="M711" s="135"/>
      <c r="N711" s="137"/>
      <c r="O711" s="132"/>
      <c r="P711" s="139"/>
      <c r="Q711" s="132"/>
      <c r="R711" s="135"/>
      <c r="S711" s="132"/>
      <c r="T711" s="132"/>
      <c r="U711" s="132"/>
    </row>
    <row r="712" ht="12.75" customHeight="1">
      <c r="A712" s="132"/>
      <c r="B712" s="132"/>
      <c r="C712" s="132"/>
      <c r="D712" s="132"/>
      <c r="E712" s="133"/>
      <c r="F712" s="132"/>
      <c r="G712" s="132"/>
      <c r="H712" s="132"/>
      <c r="I712" s="132"/>
      <c r="J712" s="132"/>
      <c r="K712" s="132"/>
      <c r="L712" s="132"/>
      <c r="M712" s="135"/>
      <c r="N712" s="137"/>
      <c r="O712" s="132"/>
      <c r="P712" s="139"/>
      <c r="Q712" s="132"/>
      <c r="R712" s="135"/>
      <c r="S712" s="132"/>
      <c r="T712" s="132"/>
      <c r="U712" s="132"/>
    </row>
    <row r="713" ht="12.75" customHeight="1">
      <c r="A713" s="132"/>
      <c r="B713" s="132"/>
      <c r="C713" s="132"/>
      <c r="D713" s="132"/>
      <c r="E713" s="133"/>
      <c r="F713" s="132"/>
      <c r="G713" s="132"/>
      <c r="H713" s="132"/>
      <c r="I713" s="132"/>
      <c r="J713" s="132"/>
      <c r="K713" s="132"/>
      <c r="L713" s="132"/>
      <c r="M713" s="135"/>
      <c r="N713" s="137"/>
      <c r="O713" s="132"/>
      <c r="P713" s="139"/>
      <c r="Q713" s="132"/>
      <c r="R713" s="135"/>
      <c r="S713" s="132"/>
      <c r="T713" s="132"/>
      <c r="U713" s="132"/>
    </row>
    <row r="714" ht="12.75" customHeight="1">
      <c r="A714" s="132"/>
      <c r="B714" s="132"/>
      <c r="C714" s="132"/>
      <c r="D714" s="132"/>
      <c r="E714" s="133"/>
      <c r="F714" s="132"/>
      <c r="G714" s="132"/>
      <c r="H714" s="132"/>
      <c r="I714" s="132"/>
      <c r="J714" s="132"/>
      <c r="K714" s="132"/>
      <c r="L714" s="132"/>
      <c r="M714" s="135"/>
      <c r="N714" s="137"/>
      <c r="O714" s="132"/>
      <c r="P714" s="139"/>
      <c r="Q714" s="132"/>
      <c r="R714" s="135"/>
      <c r="S714" s="132"/>
      <c r="T714" s="132"/>
      <c r="U714" s="132"/>
    </row>
    <row r="715" ht="12.75" customHeight="1">
      <c r="A715" s="132"/>
      <c r="B715" s="132"/>
      <c r="C715" s="132"/>
      <c r="D715" s="132"/>
      <c r="E715" s="133"/>
      <c r="F715" s="132"/>
      <c r="G715" s="132"/>
      <c r="H715" s="132"/>
      <c r="I715" s="132"/>
      <c r="J715" s="132"/>
      <c r="K715" s="132"/>
      <c r="L715" s="132"/>
      <c r="M715" s="135"/>
      <c r="N715" s="137"/>
      <c r="O715" s="132"/>
      <c r="P715" s="139"/>
      <c r="Q715" s="132"/>
      <c r="R715" s="135"/>
      <c r="S715" s="132"/>
      <c r="T715" s="132"/>
      <c r="U715" s="132"/>
    </row>
    <row r="716" ht="12.75" customHeight="1">
      <c r="A716" s="132"/>
      <c r="B716" s="132"/>
      <c r="C716" s="132"/>
      <c r="D716" s="132"/>
      <c r="E716" s="133"/>
      <c r="F716" s="132"/>
      <c r="G716" s="132"/>
      <c r="H716" s="132"/>
      <c r="I716" s="132"/>
      <c r="J716" s="132"/>
      <c r="K716" s="132"/>
      <c r="L716" s="132"/>
      <c r="M716" s="135"/>
      <c r="N716" s="137"/>
      <c r="O716" s="132"/>
      <c r="P716" s="139"/>
      <c r="Q716" s="132"/>
      <c r="R716" s="135"/>
      <c r="S716" s="132"/>
      <c r="T716" s="132"/>
      <c r="U716" s="132"/>
    </row>
    <row r="717" ht="12.75" customHeight="1">
      <c r="A717" s="132"/>
      <c r="B717" s="132"/>
      <c r="C717" s="132"/>
      <c r="D717" s="132"/>
      <c r="E717" s="133"/>
      <c r="F717" s="132"/>
      <c r="G717" s="132"/>
      <c r="H717" s="132"/>
      <c r="I717" s="132"/>
      <c r="J717" s="132"/>
      <c r="K717" s="132"/>
      <c r="L717" s="132"/>
      <c r="M717" s="135"/>
      <c r="N717" s="137"/>
      <c r="O717" s="132"/>
      <c r="P717" s="139"/>
      <c r="Q717" s="132"/>
      <c r="R717" s="135"/>
      <c r="S717" s="132"/>
      <c r="T717" s="132"/>
      <c r="U717" s="132"/>
    </row>
    <row r="718" ht="12.75" customHeight="1">
      <c r="A718" s="132"/>
      <c r="B718" s="132"/>
      <c r="C718" s="132"/>
      <c r="D718" s="132"/>
      <c r="E718" s="133"/>
      <c r="F718" s="132"/>
      <c r="G718" s="132"/>
      <c r="H718" s="132"/>
      <c r="I718" s="132"/>
      <c r="J718" s="132"/>
      <c r="K718" s="132"/>
      <c r="L718" s="132"/>
      <c r="M718" s="135"/>
      <c r="N718" s="137"/>
      <c r="O718" s="132"/>
      <c r="P718" s="139"/>
      <c r="Q718" s="132"/>
      <c r="R718" s="135"/>
      <c r="S718" s="132"/>
      <c r="T718" s="132"/>
      <c r="U718" s="132"/>
    </row>
    <row r="719" ht="12.75" customHeight="1">
      <c r="A719" s="132"/>
      <c r="B719" s="132"/>
      <c r="C719" s="132"/>
      <c r="D719" s="132"/>
      <c r="E719" s="133"/>
      <c r="F719" s="132"/>
      <c r="G719" s="132"/>
      <c r="H719" s="132"/>
      <c r="I719" s="132"/>
      <c r="J719" s="132"/>
      <c r="K719" s="132"/>
      <c r="L719" s="132"/>
      <c r="M719" s="135"/>
      <c r="N719" s="137"/>
      <c r="O719" s="132"/>
      <c r="P719" s="139"/>
      <c r="Q719" s="132"/>
      <c r="R719" s="135"/>
      <c r="S719" s="132"/>
      <c r="T719" s="132"/>
      <c r="U719" s="132"/>
    </row>
    <row r="720" ht="12.75" customHeight="1">
      <c r="A720" s="132"/>
      <c r="B720" s="132"/>
      <c r="C720" s="132"/>
      <c r="D720" s="132"/>
      <c r="E720" s="133"/>
      <c r="F720" s="132"/>
      <c r="G720" s="132"/>
      <c r="H720" s="132"/>
      <c r="I720" s="132"/>
      <c r="J720" s="132"/>
      <c r="K720" s="132"/>
      <c r="L720" s="132"/>
      <c r="M720" s="135"/>
      <c r="N720" s="137"/>
      <c r="O720" s="132"/>
      <c r="P720" s="139"/>
      <c r="Q720" s="132"/>
      <c r="R720" s="135"/>
      <c r="S720" s="132"/>
      <c r="T720" s="132"/>
      <c r="U720" s="132"/>
    </row>
    <row r="721" ht="12.75" customHeight="1">
      <c r="A721" s="132"/>
      <c r="B721" s="132"/>
      <c r="C721" s="132"/>
      <c r="D721" s="132"/>
      <c r="E721" s="133"/>
      <c r="F721" s="132"/>
      <c r="G721" s="132"/>
      <c r="H721" s="132"/>
      <c r="I721" s="132"/>
      <c r="J721" s="132"/>
      <c r="K721" s="132"/>
      <c r="L721" s="132"/>
      <c r="M721" s="135"/>
      <c r="N721" s="137"/>
      <c r="O721" s="132"/>
      <c r="P721" s="139"/>
      <c r="Q721" s="132"/>
      <c r="R721" s="135"/>
      <c r="S721" s="132"/>
      <c r="T721" s="132"/>
      <c r="U721" s="132"/>
    </row>
    <row r="722" ht="12.75" customHeight="1">
      <c r="A722" s="132"/>
      <c r="B722" s="132"/>
      <c r="C722" s="132"/>
      <c r="D722" s="132"/>
      <c r="E722" s="133"/>
      <c r="F722" s="132"/>
      <c r="G722" s="132"/>
      <c r="H722" s="132"/>
      <c r="I722" s="132"/>
      <c r="J722" s="132"/>
      <c r="K722" s="132"/>
      <c r="L722" s="132"/>
      <c r="M722" s="135"/>
      <c r="N722" s="137"/>
      <c r="O722" s="132"/>
      <c r="P722" s="139"/>
      <c r="Q722" s="132"/>
      <c r="R722" s="135"/>
      <c r="S722" s="132"/>
      <c r="T722" s="132"/>
      <c r="U722" s="132"/>
    </row>
    <row r="723" ht="12.75" customHeight="1">
      <c r="A723" s="132"/>
      <c r="B723" s="132"/>
      <c r="C723" s="132"/>
      <c r="D723" s="132"/>
      <c r="E723" s="133"/>
      <c r="F723" s="132"/>
      <c r="G723" s="132"/>
      <c r="H723" s="132"/>
      <c r="I723" s="132"/>
      <c r="J723" s="132"/>
      <c r="K723" s="132"/>
      <c r="L723" s="132"/>
      <c r="M723" s="135"/>
      <c r="N723" s="137"/>
      <c r="O723" s="132"/>
      <c r="P723" s="139"/>
      <c r="Q723" s="132"/>
      <c r="R723" s="135"/>
      <c r="S723" s="132"/>
      <c r="T723" s="132"/>
      <c r="U723" s="132"/>
    </row>
    <row r="724" ht="12.75" customHeight="1">
      <c r="A724" s="132"/>
      <c r="B724" s="132"/>
      <c r="C724" s="132"/>
      <c r="D724" s="132"/>
      <c r="E724" s="133"/>
      <c r="F724" s="132"/>
      <c r="G724" s="132"/>
      <c r="H724" s="132"/>
      <c r="I724" s="132"/>
      <c r="J724" s="132"/>
      <c r="K724" s="132"/>
      <c r="L724" s="132"/>
      <c r="M724" s="135"/>
      <c r="N724" s="137"/>
      <c r="O724" s="132"/>
      <c r="P724" s="139"/>
      <c r="Q724" s="132"/>
      <c r="R724" s="135"/>
      <c r="S724" s="132"/>
      <c r="T724" s="132"/>
      <c r="U724" s="132"/>
    </row>
    <row r="725" ht="12.75" customHeight="1">
      <c r="A725" s="132"/>
      <c r="B725" s="132"/>
      <c r="C725" s="132"/>
      <c r="D725" s="132"/>
      <c r="E725" s="133"/>
      <c r="F725" s="132"/>
      <c r="G725" s="132"/>
      <c r="H725" s="132"/>
      <c r="I725" s="132"/>
      <c r="J725" s="132"/>
      <c r="K725" s="132"/>
      <c r="L725" s="132"/>
      <c r="M725" s="135"/>
      <c r="N725" s="137"/>
      <c r="O725" s="132"/>
      <c r="P725" s="139"/>
      <c r="Q725" s="132"/>
      <c r="R725" s="135"/>
      <c r="S725" s="132"/>
      <c r="T725" s="132"/>
      <c r="U725" s="132"/>
    </row>
    <row r="726" ht="12.75" customHeight="1">
      <c r="A726" s="132"/>
      <c r="B726" s="132"/>
      <c r="C726" s="132"/>
      <c r="D726" s="132"/>
      <c r="E726" s="133"/>
      <c r="F726" s="132"/>
      <c r="G726" s="132"/>
      <c r="H726" s="132"/>
      <c r="I726" s="132"/>
      <c r="J726" s="132"/>
      <c r="K726" s="132"/>
      <c r="L726" s="132"/>
      <c r="M726" s="135"/>
      <c r="N726" s="137"/>
      <c r="O726" s="132"/>
      <c r="P726" s="139"/>
      <c r="Q726" s="132"/>
      <c r="R726" s="135"/>
      <c r="S726" s="132"/>
      <c r="T726" s="132"/>
      <c r="U726" s="132"/>
    </row>
    <row r="727" ht="12.75" customHeight="1">
      <c r="A727" s="132"/>
      <c r="B727" s="132"/>
      <c r="C727" s="132"/>
      <c r="D727" s="132"/>
      <c r="E727" s="133"/>
      <c r="F727" s="132"/>
      <c r="G727" s="132"/>
      <c r="H727" s="132"/>
      <c r="I727" s="132"/>
      <c r="J727" s="132"/>
      <c r="K727" s="132"/>
      <c r="L727" s="132"/>
      <c r="M727" s="135"/>
      <c r="N727" s="137"/>
      <c r="O727" s="132"/>
      <c r="P727" s="139"/>
      <c r="Q727" s="132"/>
      <c r="R727" s="135"/>
      <c r="S727" s="132"/>
      <c r="T727" s="132"/>
      <c r="U727" s="132"/>
    </row>
    <row r="728" ht="12.75" customHeight="1">
      <c r="A728" s="132"/>
      <c r="B728" s="132"/>
      <c r="C728" s="132"/>
      <c r="D728" s="132"/>
      <c r="E728" s="133"/>
      <c r="F728" s="132"/>
      <c r="G728" s="132"/>
      <c r="H728" s="132"/>
      <c r="I728" s="132"/>
      <c r="J728" s="132"/>
      <c r="K728" s="132"/>
      <c r="L728" s="132"/>
      <c r="M728" s="135"/>
      <c r="N728" s="137"/>
      <c r="O728" s="132"/>
      <c r="P728" s="139"/>
      <c r="Q728" s="132"/>
      <c r="R728" s="135"/>
      <c r="S728" s="132"/>
      <c r="T728" s="132"/>
      <c r="U728" s="132"/>
    </row>
    <row r="729" ht="12.75" customHeight="1">
      <c r="A729" s="132"/>
      <c r="B729" s="132"/>
      <c r="C729" s="132"/>
      <c r="D729" s="132"/>
      <c r="E729" s="133"/>
      <c r="F729" s="132"/>
      <c r="G729" s="132"/>
      <c r="H729" s="132"/>
      <c r="I729" s="132"/>
      <c r="J729" s="132"/>
      <c r="K729" s="132"/>
      <c r="L729" s="132"/>
      <c r="M729" s="135"/>
      <c r="N729" s="137"/>
      <c r="O729" s="132"/>
      <c r="P729" s="139"/>
      <c r="Q729" s="132"/>
      <c r="R729" s="135"/>
      <c r="S729" s="132"/>
      <c r="T729" s="132"/>
      <c r="U729" s="132"/>
    </row>
    <row r="730" ht="12.75" customHeight="1">
      <c r="A730" s="132"/>
      <c r="B730" s="132"/>
      <c r="C730" s="132"/>
      <c r="D730" s="132"/>
      <c r="E730" s="133"/>
      <c r="F730" s="132"/>
      <c r="G730" s="132"/>
      <c r="H730" s="132"/>
      <c r="I730" s="132"/>
      <c r="J730" s="132"/>
      <c r="K730" s="132"/>
      <c r="L730" s="132"/>
      <c r="M730" s="135"/>
      <c r="N730" s="137"/>
      <c r="O730" s="132"/>
      <c r="P730" s="139"/>
      <c r="Q730" s="132"/>
      <c r="R730" s="135"/>
      <c r="S730" s="132"/>
      <c r="T730" s="132"/>
      <c r="U730" s="132"/>
    </row>
    <row r="731" ht="12.75" customHeight="1">
      <c r="A731" s="132"/>
      <c r="B731" s="132"/>
      <c r="C731" s="132"/>
      <c r="D731" s="132"/>
      <c r="E731" s="133"/>
      <c r="F731" s="132"/>
      <c r="G731" s="132"/>
      <c r="H731" s="132"/>
      <c r="I731" s="132"/>
      <c r="J731" s="132"/>
      <c r="K731" s="132"/>
      <c r="L731" s="132"/>
      <c r="M731" s="135"/>
      <c r="N731" s="137"/>
      <c r="O731" s="132"/>
      <c r="P731" s="139"/>
      <c r="Q731" s="132"/>
      <c r="R731" s="135"/>
      <c r="S731" s="132"/>
      <c r="T731" s="132"/>
      <c r="U731" s="132"/>
    </row>
    <row r="732" ht="12.75" customHeight="1">
      <c r="A732" s="132"/>
      <c r="B732" s="132"/>
      <c r="C732" s="132"/>
      <c r="D732" s="132"/>
      <c r="E732" s="133"/>
      <c r="F732" s="132"/>
      <c r="G732" s="132"/>
      <c r="H732" s="132"/>
      <c r="I732" s="132"/>
      <c r="J732" s="132"/>
      <c r="K732" s="132"/>
      <c r="L732" s="132"/>
      <c r="M732" s="135"/>
      <c r="N732" s="137"/>
      <c r="O732" s="132"/>
      <c r="P732" s="139"/>
      <c r="Q732" s="132"/>
      <c r="R732" s="135"/>
      <c r="S732" s="132"/>
      <c r="T732" s="132"/>
      <c r="U732" s="132"/>
    </row>
    <row r="733" ht="12.75" customHeight="1">
      <c r="A733" s="132"/>
      <c r="B733" s="132"/>
      <c r="C733" s="132"/>
      <c r="D733" s="132"/>
      <c r="E733" s="133"/>
      <c r="F733" s="132"/>
      <c r="G733" s="132"/>
      <c r="H733" s="132"/>
      <c r="I733" s="132"/>
      <c r="J733" s="132"/>
      <c r="K733" s="132"/>
      <c r="L733" s="132"/>
      <c r="M733" s="135"/>
      <c r="N733" s="137"/>
      <c r="O733" s="132"/>
      <c r="P733" s="139"/>
      <c r="Q733" s="132"/>
      <c r="R733" s="135"/>
      <c r="S733" s="132"/>
      <c r="T733" s="132"/>
      <c r="U733" s="132"/>
    </row>
    <row r="734" ht="12.75" customHeight="1">
      <c r="A734" s="132"/>
      <c r="B734" s="132"/>
      <c r="C734" s="132"/>
      <c r="D734" s="132"/>
      <c r="E734" s="133"/>
      <c r="F734" s="132"/>
      <c r="G734" s="132"/>
      <c r="H734" s="132"/>
      <c r="I734" s="132"/>
      <c r="J734" s="132"/>
      <c r="K734" s="132"/>
      <c r="L734" s="132"/>
      <c r="M734" s="135"/>
      <c r="N734" s="137"/>
      <c r="O734" s="132"/>
      <c r="P734" s="139"/>
      <c r="Q734" s="132"/>
      <c r="R734" s="135"/>
      <c r="S734" s="132"/>
      <c r="T734" s="132"/>
      <c r="U734" s="132"/>
    </row>
    <row r="735" ht="12.75" customHeight="1">
      <c r="A735" s="132"/>
      <c r="B735" s="132"/>
      <c r="C735" s="132"/>
      <c r="D735" s="132"/>
      <c r="E735" s="133"/>
      <c r="F735" s="132"/>
      <c r="G735" s="132"/>
      <c r="H735" s="132"/>
      <c r="I735" s="132"/>
      <c r="J735" s="132"/>
      <c r="K735" s="132"/>
      <c r="L735" s="132"/>
      <c r="M735" s="135"/>
      <c r="N735" s="137"/>
      <c r="O735" s="132"/>
      <c r="P735" s="139"/>
      <c r="Q735" s="132"/>
      <c r="R735" s="135"/>
      <c r="S735" s="132"/>
      <c r="T735" s="132"/>
      <c r="U735" s="132"/>
    </row>
    <row r="736" ht="12.75" customHeight="1">
      <c r="A736" s="132"/>
      <c r="B736" s="132"/>
      <c r="C736" s="132"/>
      <c r="D736" s="132"/>
      <c r="E736" s="133"/>
      <c r="F736" s="132"/>
      <c r="G736" s="132"/>
      <c r="H736" s="132"/>
      <c r="I736" s="132"/>
      <c r="J736" s="132"/>
      <c r="K736" s="132"/>
      <c r="L736" s="132"/>
      <c r="M736" s="135"/>
      <c r="N736" s="137"/>
      <c r="O736" s="132"/>
      <c r="P736" s="139"/>
      <c r="Q736" s="132"/>
      <c r="R736" s="135"/>
      <c r="S736" s="132"/>
      <c r="T736" s="132"/>
      <c r="U736" s="132"/>
    </row>
    <row r="737" ht="12.75" customHeight="1">
      <c r="A737" s="132"/>
      <c r="B737" s="132"/>
      <c r="C737" s="132"/>
      <c r="D737" s="132"/>
      <c r="E737" s="133"/>
      <c r="F737" s="132"/>
      <c r="G737" s="132"/>
      <c r="H737" s="132"/>
      <c r="I737" s="132"/>
      <c r="J737" s="132"/>
      <c r="K737" s="132"/>
      <c r="L737" s="132"/>
      <c r="M737" s="135"/>
      <c r="N737" s="137"/>
      <c r="O737" s="132"/>
      <c r="P737" s="139"/>
      <c r="Q737" s="132"/>
      <c r="R737" s="135"/>
      <c r="S737" s="132"/>
      <c r="T737" s="132"/>
      <c r="U737" s="132"/>
    </row>
    <row r="738" ht="12.75" customHeight="1">
      <c r="A738" s="132"/>
      <c r="B738" s="132"/>
      <c r="C738" s="132"/>
      <c r="D738" s="132"/>
      <c r="E738" s="133"/>
      <c r="F738" s="132"/>
      <c r="G738" s="132"/>
      <c r="H738" s="132"/>
      <c r="I738" s="132"/>
      <c r="J738" s="132"/>
      <c r="K738" s="132"/>
      <c r="L738" s="132"/>
      <c r="M738" s="135"/>
      <c r="N738" s="137"/>
      <c r="O738" s="132"/>
      <c r="P738" s="139"/>
      <c r="Q738" s="132"/>
      <c r="R738" s="135"/>
      <c r="S738" s="132"/>
      <c r="T738" s="132"/>
      <c r="U738" s="132"/>
    </row>
    <row r="739" ht="12.75" customHeight="1">
      <c r="A739" s="132"/>
      <c r="B739" s="132"/>
      <c r="C739" s="132"/>
      <c r="D739" s="132"/>
      <c r="E739" s="133"/>
      <c r="F739" s="132"/>
      <c r="G739" s="132"/>
      <c r="H739" s="132"/>
      <c r="I739" s="132"/>
      <c r="J739" s="132"/>
      <c r="K739" s="132"/>
      <c r="L739" s="132"/>
      <c r="M739" s="135"/>
      <c r="N739" s="137"/>
      <c r="O739" s="132"/>
      <c r="P739" s="139"/>
      <c r="Q739" s="132"/>
      <c r="R739" s="135"/>
      <c r="S739" s="132"/>
      <c r="T739" s="132"/>
      <c r="U739" s="132"/>
    </row>
    <row r="740" ht="12.75" customHeight="1">
      <c r="A740" s="132"/>
      <c r="B740" s="132"/>
      <c r="C740" s="132"/>
      <c r="D740" s="132"/>
      <c r="E740" s="133"/>
      <c r="F740" s="132"/>
      <c r="G740" s="132"/>
      <c r="H740" s="132"/>
      <c r="I740" s="132"/>
      <c r="J740" s="132"/>
      <c r="K740" s="132"/>
      <c r="L740" s="132"/>
      <c r="M740" s="135"/>
      <c r="N740" s="137"/>
      <c r="O740" s="132"/>
      <c r="P740" s="139"/>
      <c r="Q740" s="132"/>
      <c r="R740" s="135"/>
      <c r="S740" s="132"/>
      <c r="T740" s="132"/>
      <c r="U740" s="132"/>
    </row>
    <row r="741" ht="12.75" customHeight="1">
      <c r="A741" s="132"/>
      <c r="B741" s="132"/>
      <c r="C741" s="132"/>
      <c r="D741" s="132"/>
      <c r="E741" s="133"/>
      <c r="F741" s="132"/>
      <c r="G741" s="132"/>
      <c r="H741" s="132"/>
      <c r="I741" s="132"/>
      <c r="J741" s="132"/>
      <c r="K741" s="132"/>
      <c r="L741" s="132"/>
      <c r="M741" s="135"/>
      <c r="N741" s="137"/>
      <c r="O741" s="132"/>
      <c r="P741" s="139"/>
      <c r="Q741" s="132"/>
      <c r="R741" s="135"/>
      <c r="S741" s="132"/>
      <c r="T741" s="132"/>
      <c r="U741" s="132"/>
    </row>
    <row r="742" ht="12.75" customHeight="1">
      <c r="A742" s="132"/>
      <c r="B742" s="132"/>
      <c r="C742" s="132"/>
      <c r="D742" s="132"/>
      <c r="E742" s="133"/>
      <c r="F742" s="132"/>
      <c r="G742" s="132"/>
      <c r="H742" s="132"/>
      <c r="I742" s="132"/>
      <c r="J742" s="132"/>
      <c r="K742" s="132"/>
      <c r="L742" s="132"/>
      <c r="M742" s="135"/>
      <c r="N742" s="137"/>
      <c r="O742" s="132"/>
      <c r="P742" s="139"/>
      <c r="Q742" s="132"/>
      <c r="R742" s="135"/>
      <c r="S742" s="132"/>
      <c r="T742" s="132"/>
      <c r="U742" s="132"/>
    </row>
    <row r="743" ht="12.75" customHeight="1">
      <c r="A743" s="132"/>
      <c r="B743" s="132"/>
      <c r="C743" s="132"/>
      <c r="D743" s="132"/>
      <c r="E743" s="133"/>
      <c r="F743" s="132"/>
      <c r="G743" s="132"/>
      <c r="H743" s="132"/>
      <c r="I743" s="132"/>
      <c r="J743" s="132"/>
      <c r="K743" s="132"/>
      <c r="L743" s="132"/>
      <c r="M743" s="135"/>
      <c r="N743" s="137"/>
      <c r="O743" s="132"/>
      <c r="P743" s="139"/>
      <c r="Q743" s="132"/>
      <c r="R743" s="135"/>
      <c r="S743" s="132"/>
      <c r="T743" s="132"/>
      <c r="U743" s="132"/>
    </row>
    <row r="744" ht="12.75" customHeight="1">
      <c r="A744" s="132"/>
      <c r="B744" s="132"/>
      <c r="C744" s="132"/>
      <c r="D744" s="132"/>
      <c r="E744" s="133"/>
      <c r="F744" s="132"/>
      <c r="G744" s="132"/>
      <c r="H744" s="132"/>
      <c r="I744" s="132"/>
      <c r="J744" s="132"/>
      <c r="K744" s="132"/>
      <c r="L744" s="132"/>
      <c r="M744" s="135"/>
      <c r="N744" s="137"/>
      <c r="O744" s="132"/>
      <c r="P744" s="139"/>
      <c r="Q744" s="132"/>
      <c r="R744" s="135"/>
      <c r="S744" s="132"/>
      <c r="T744" s="132"/>
      <c r="U744" s="132"/>
    </row>
    <row r="745" ht="12.75" customHeight="1">
      <c r="A745" s="132"/>
      <c r="B745" s="132"/>
      <c r="C745" s="132"/>
      <c r="D745" s="132"/>
      <c r="E745" s="133"/>
      <c r="F745" s="132"/>
      <c r="G745" s="132"/>
      <c r="H745" s="132"/>
      <c r="I745" s="132"/>
      <c r="J745" s="132"/>
      <c r="K745" s="132"/>
      <c r="L745" s="132"/>
      <c r="M745" s="135"/>
      <c r="N745" s="137"/>
      <c r="O745" s="132"/>
      <c r="P745" s="139"/>
      <c r="Q745" s="132"/>
      <c r="R745" s="135"/>
      <c r="S745" s="132"/>
      <c r="T745" s="132"/>
      <c r="U745" s="132"/>
    </row>
    <row r="746" ht="12.75" customHeight="1">
      <c r="A746" s="132"/>
      <c r="B746" s="132"/>
      <c r="C746" s="132"/>
      <c r="D746" s="132"/>
      <c r="E746" s="133"/>
      <c r="F746" s="132"/>
      <c r="G746" s="132"/>
      <c r="H746" s="132"/>
      <c r="I746" s="132"/>
      <c r="J746" s="132"/>
      <c r="K746" s="132"/>
      <c r="L746" s="132"/>
      <c r="M746" s="135"/>
      <c r="N746" s="137"/>
      <c r="O746" s="132"/>
      <c r="P746" s="139"/>
      <c r="Q746" s="132"/>
      <c r="R746" s="135"/>
      <c r="S746" s="132"/>
      <c r="T746" s="132"/>
      <c r="U746" s="132"/>
    </row>
    <row r="747" ht="12.75" customHeight="1">
      <c r="A747" s="132"/>
      <c r="B747" s="132"/>
      <c r="C747" s="132"/>
      <c r="D747" s="132"/>
      <c r="E747" s="133"/>
      <c r="F747" s="132"/>
      <c r="G747" s="132"/>
      <c r="H747" s="132"/>
      <c r="I747" s="132"/>
      <c r="J747" s="132"/>
      <c r="K747" s="132"/>
      <c r="L747" s="132"/>
      <c r="M747" s="135"/>
      <c r="N747" s="137"/>
      <c r="O747" s="132"/>
      <c r="P747" s="139"/>
      <c r="Q747" s="132"/>
      <c r="R747" s="135"/>
      <c r="S747" s="132"/>
      <c r="T747" s="132"/>
      <c r="U747" s="132"/>
    </row>
    <row r="748" ht="12.75" customHeight="1">
      <c r="A748" s="132"/>
      <c r="B748" s="132"/>
      <c r="C748" s="132"/>
      <c r="D748" s="132"/>
      <c r="E748" s="133"/>
      <c r="F748" s="132"/>
      <c r="G748" s="132"/>
      <c r="H748" s="132"/>
      <c r="I748" s="132"/>
      <c r="J748" s="132"/>
      <c r="K748" s="132"/>
      <c r="L748" s="132"/>
      <c r="M748" s="135"/>
      <c r="N748" s="137"/>
      <c r="O748" s="132"/>
      <c r="P748" s="139"/>
      <c r="Q748" s="132"/>
      <c r="R748" s="135"/>
      <c r="S748" s="132"/>
      <c r="T748" s="132"/>
      <c r="U748" s="132"/>
    </row>
    <row r="749" ht="12.75" customHeight="1">
      <c r="A749" s="132"/>
      <c r="B749" s="132"/>
      <c r="C749" s="132"/>
      <c r="D749" s="132"/>
      <c r="E749" s="133"/>
      <c r="F749" s="132"/>
      <c r="G749" s="132"/>
      <c r="H749" s="132"/>
      <c r="I749" s="132"/>
      <c r="J749" s="132"/>
      <c r="K749" s="132"/>
      <c r="L749" s="132"/>
      <c r="M749" s="135"/>
      <c r="N749" s="137"/>
      <c r="O749" s="132"/>
      <c r="P749" s="139"/>
      <c r="Q749" s="132"/>
      <c r="R749" s="135"/>
      <c r="S749" s="132"/>
      <c r="T749" s="132"/>
      <c r="U749" s="132"/>
    </row>
    <row r="750" ht="12.75" customHeight="1">
      <c r="A750" s="132"/>
      <c r="B750" s="132"/>
      <c r="C750" s="132"/>
      <c r="D750" s="132"/>
      <c r="E750" s="133"/>
      <c r="F750" s="132"/>
      <c r="G750" s="132"/>
      <c r="H750" s="132"/>
      <c r="I750" s="132"/>
      <c r="J750" s="132"/>
      <c r="K750" s="132"/>
      <c r="L750" s="132"/>
      <c r="M750" s="135"/>
      <c r="N750" s="137"/>
      <c r="O750" s="132"/>
      <c r="P750" s="139"/>
      <c r="Q750" s="132"/>
      <c r="R750" s="135"/>
      <c r="S750" s="132"/>
      <c r="T750" s="132"/>
      <c r="U750" s="132"/>
    </row>
    <row r="751" ht="12.75" customHeight="1">
      <c r="A751" s="132"/>
      <c r="B751" s="132"/>
      <c r="C751" s="132"/>
      <c r="D751" s="132"/>
      <c r="E751" s="133"/>
      <c r="F751" s="132"/>
      <c r="G751" s="132"/>
      <c r="H751" s="132"/>
      <c r="I751" s="132"/>
      <c r="J751" s="132"/>
      <c r="K751" s="132"/>
      <c r="L751" s="132"/>
      <c r="M751" s="135"/>
      <c r="N751" s="137"/>
      <c r="O751" s="132"/>
      <c r="P751" s="139"/>
      <c r="Q751" s="132"/>
      <c r="R751" s="135"/>
      <c r="S751" s="132"/>
      <c r="T751" s="132"/>
      <c r="U751" s="132"/>
    </row>
    <row r="752" ht="12.75" customHeight="1">
      <c r="A752" s="132"/>
      <c r="B752" s="132"/>
      <c r="C752" s="132"/>
      <c r="D752" s="132"/>
      <c r="E752" s="133"/>
      <c r="F752" s="132"/>
      <c r="G752" s="132"/>
      <c r="H752" s="132"/>
      <c r="I752" s="132"/>
      <c r="J752" s="132"/>
      <c r="K752" s="132"/>
      <c r="L752" s="132"/>
      <c r="M752" s="135"/>
      <c r="N752" s="137"/>
      <c r="O752" s="132"/>
      <c r="P752" s="139"/>
      <c r="Q752" s="132"/>
      <c r="R752" s="135"/>
      <c r="S752" s="132"/>
      <c r="T752" s="132"/>
      <c r="U752" s="132"/>
    </row>
    <row r="753" ht="12.75" customHeight="1">
      <c r="A753" s="132"/>
      <c r="B753" s="132"/>
      <c r="C753" s="132"/>
      <c r="D753" s="132"/>
      <c r="E753" s="133"/>
      <c r="F753" s="132"/>
      <c r="G753" s="132"/>
      <c r="H753" s="132"/>
      <c r="I753" s="132"/>
      <c r="J753" s="132"/>
      <c r="K753" s="132"/>
      <c r="L753" s="132"/>
      <c r="M753" s="135"/>
      <c r="N753" s="137"/>
      <c r="O753" s="132"/>
      <c r="P753" s="139"/>
      <c r="Q753" s="132"/>
      <c r="R753" s="135"/>
      <c r="S753" s="132"/>
      <c r="T753" s="132"/>
      <c r="U753" s="132"/>
    </row>
    <row r="754" ht="12.75" customHeight="1">
      <c r="A754" s="132"/>
      <c r="B754" s="132"/>
      <c r="C754" s="132"/>
      <c r="D754" s="132"/>
      <c r="E754" s="133"/>
      <c r="F754" s="132"/>
      <c r="G754" s="132"/>
      <c r="H754" s="132"/>
      <c r="I754" s="132"/>
      <c r="J754" s="132"/>
      <c r="K754" s="132"/>
      <c r="L754" s="132"/>
      <c r="M754" s="135"/>
      <c r="N754" s="137"/>
      <c r="O754" s="132"/>
      <c r="P754" s="139"/>
      <c r="Q754" s="132"/>
      <c r="R754" s="135"/>
      <c r="S754" s="132"/>
      <c r="T754" s="132"/>
      <c r="U754" s="132"/>
    </row>
    <row r="755" ht="12.75" customHeight="1">
      <c r="A755" s="132"/>
      <c r="B755" s="132"/>
      <c r="C755" s="132"/>
      <c r="D755" s="132"/>
      <c r="E755" s="133"/>
      <c r="F755" s="132"/>
      <c r="G755" s="132"/>
      <c r="H755" s="132"/>
      <c r="I755" s="132"/>
      <c r="J755" s="132"/>
      <c r="K755" s="132"/>
      <c r="L755" s="132"/>
      <c r="M755" s="135"/>
      <c r="N755" s="137"/>
      <c r="O755" s="132"/>
      <c r="P755" s="139"/>
      <c r="Q755" s="132"/>
      <c r="R755" s="135"/>
      <c r="S755" s="132"/>
      <c r="T755" s="132"/>
      <c r="U755" s="132"/>
    </row>
    <row r="756" ht="12.75" customHeight="1">
      <c r="A756" s="132"/>
      <c r="B756" s="132"/>
      <c r="C756" s="132"/>
      <c r="D756" s="132"/>
      <c r="E756" s="133"/>
      <c r="F756" s="132"/>
      <c r="G756" s="132"/>
      <c r="H756" s="132"/>
      <c r="I756" s="132"/>
      <c r="J756" s="132"/>
      <c r="K756" s="132"/>
      <c r="L756" s="132"/>
      <c r="M756" s="135"/>
      <c r="N756" s="137"/>
      <c r="O756" s="132"/>
      <c r="P756" s="139"/>
      <c r="Q756" s="132"/>
      <c r="R756" s="135"/>
      <c r="S756" s="132"/>
      <c r="T756" s="132"/>
      <c r="U756" s="132"/>
    </row>
    <row r="757" ht="12.75" customHeight="1">
      <c r="A757" s="132"/>
      <c r="B757" s="132"/>
      <c r="C757" s="132"/>
      <c r="D757" s="132"/>
      <c r="E757" s="133"/>
      <c r="F757" s="132"/>
      <c r="G757" s="132"/>
      <c r="H757" s="132"/>
      <c r="I757" s="132"/>
      <c r="J757" s="132"/>
      <c r="K757" s="132"/>
      <c r="L757" s="132"/>
      <c r="M757" s="135"/>
      <c r="N757" s="137"/>
      <c r="O757" s="132"/>
      <c r="P757" s="139"/>
      <c r="Q757" s="132"/>
      <c r="R757" s="135"/>
      <c r="S757" s="132"/>
      <c r="T757" s="132"/>
      <c r="U757" s="132"/>
    </row>
    <row r="758" ht="12.75" customHeight="1">
      <c r="A758" s="132"/>
      <c r="B758" s="132"/>
      <c r="C758" s="132"/>
      <c r="D758" s="132"/>
      <c r="E758" s="133"/>
      <c r="F758" s="132"/>
      <c r="G758" s="132"/>
      <c r="H758" s="132"/>
      <c r="I758" s="132"/>
      <c r="J758" s="132"/>
      <c r="K758" s="132"/>
      <c r="L758" s="132"/>
      <c r="M758" s="135"/>
      <c r="N758" s="137"/>
      <c r="O758" s="132"/>
      <c r="P758" s="139"/>
      <c r="Q758" s="132"/>
      <c r="R758" s="135"/>
      <c r="S758" s="132"/>
      <c r="T758" s="132"/>
      <c r="U758" s="132"/>
    </row>
    <row r="759" ht="12.75" customHeight="1">
      <c r="A759" s="132"/>
      <c r="B759" s="132"/>
      <c r="C759" s="132"/>
      <c r="D759" s="132"/>
      <c r="E759" s="133"/>
      <c r="F759" s="132"/>
      <c r="G759" s="132"/>
      <c r="H759" s="132"/>
      <c r="I759" s="132"/>
      <c r="J759" s="132"/>
      <c r="K759" s="132"/>
      <c r="L759" s="132"/>
      <c r="M759" s="135"/>
      <c r="N759" s="137"/>
      <c r="O759" s="132"/>
      <c r="P759" s="139"/>
      <c r="Q759" s="132"/>
      <c r="R759" s="135"/>
      <c r="S759" s="132"/>
      <c r="T759" s="132"/>
      <c r="U759" s="132"/>
    </row>
    <row r="760" ht="12.75" customHeight="1">
      <c r="A760" s="132"/>
      <c r="B760" s="132"/>
      <c r="C760" s="132"/>
      <c r="D760" s="132"/>
      <c r="E760" s="133"/>
      <c r="F760" s="132"/>
      <c r="G760" s="132"/>
      <c r="H760" s="132"/>
      <c r="I760" s="132"/>
      <c r="J760" s="132"/>
      <c r="K760" s="132"/>
      <c r="L760" s="132"/>
      <c r="M760" s="135"/>
      <c r="N760" s="137"/>
      <c r="O760" s="132"/>
      <c r="P760" s="139"/>
      <c r="Q760" s="132"/>
      <c r="R760" s="135"/>
      <c r="S760" s="132"/>
      <c r="T760" s="132"/>
      <c r="U760" s="132"/>
    </row>
    <row r="761" ht="12.75" customHeight="1">
      <c r="A761" s="132"/>
      <c r="B761" s="132"/>
      <c r="C761" s="132"/>
      <c r="D761" s="132"/>
      <c r="E761" s="133"/>
      <c r="F761" s="132"/>
      <c r="G761" s="132"/>
      <c r="H761" s="132"/>
      <c r="I761" s="132"/>
      <c r="J761" s="132"/>
      <c r="K761" s="132"/>
      <c r="L761" s="132"/>
      <c r="M761" s="135"/>
      <c r="N761" s="137"/>
      <c r="O761" s="132"/>
      <c r="P761" s="139"/>
      <c r="Q761" s="132"/>
      <c r="R761" s="135"/>
      <c r="S761" s="132"/>
      <c r="T761" s="132"/>
      <c r="U761" s="132"/>
    </row>
    <row r="762" ht="12.75" customHeight="1">
      <c r="A762" s="132"/>
      <c r="B762" s="132"/>
      <c r="C762" s="132"/>
      <c r="D762" s="132"/>
      <c r="E762" s="133"/>
      <c r="F762" s="132"/>
      <c r="G762" s="132"/>
      <c r="H762" s="132"/>
      <c r="I762" s="132"/>
      <c r="J762" s="132"/>
      <c r="K762" s="132"/>
      <c r="L762" s="132"/>
      <c r="M762" s="135"/>
      <c r="N762" s="137"/>
      <c r="O762" s="132"/>
      <c r="P762" s="139"/>
      <c r="Q762" s="132"/>
      <c r="R762" s="135"/>
      <c r="S762" s="132"/>
      <c r="T762" s="132"/>
      <c r="U762" s="132"/>
    </row>
    <row r="763" ht="12.75" customHeight="1">
      <c r="A763" s="132"/>
      <c r="B763" s="132"/>
      <c r="C763" s="132"/>
      <c r="D763" s="132"/>
      <c r="E763" s="133"/>
      <c r="F763" s="132"/>
      <c r="G763" s="132"/>
      <c r="H763" s="132"/>
      <c r="I763" s="132"/>
      <c r="J763" s="132"/>
      <c r="K763" s="132"/>
      <c r="L763" s="132"/>
      <c r="M763" s="135"/>
      <c r="N763" s="137"/>
      <c r="O763" s="132"/>
      <c r="P763" s="139"/>
      <c r="Q763" s="132"/>
      <c r="R763" s="135"/>
      <c r="S763" s="132"/>
      <c r="T763" s="132"/>
      <c r="U763" s="132"/>
    </row>
    <row r="764" ht="12.75" customHeight="1">
      <c r="A764" s="132"/>
      <c r="B764" s="132"/>
      <c r="C764" s="132"/>
      <c r="D764" s="132"/>
      <c r="E764" s="133"/>
      <c r="F764" s="132"/>
      <c r="G764" s="132"/>
      <c r="H764" s="132"/>
      <c r="I764" s="132"/>
      <c r="J764" s="132"/>
      <c r="K764" s="132"/>
      <c r="L764" s="132"/>
      <c r="M764" s="135"/>
      <c r="N764" s="137"/>
      <c r="O764" s="132"/>
      <c r="P764" s="139"/>
      <c r="Q764" s="132"/>
      <c r="R764" s="135"/>
      <c r="S764" s="132"/>
      <c r="T764" s="132"/>
      <c r="U764" s="132"/>
    </row>
    <row r="765" ht="12.75" customHeight="1">
      <c r="A765" s="132"/>
      <c r="B765" s="132"/>
      <c r="C765" s="132"/>
      <c r="D765" s="132"/>
      <c r="E765" s="133"/>
      <c r="F765" s="132"/>
      <c r="G765" s="132"/>
      <c r="H765" s="132"/>
      <c r="I765" s="132"/>
      <c r="J765" s="132"/>
      <c r="K765" s="132"/>
      <c r="L765" s="132"/>
      <c r="M765" s="135"/>
      <c r="N765" s="137"/>
      <c r="O765" s="132"/>
      <c r="P765" s="139"/>
      <c r="Q765" s="132"/>
      <c r="R765" s="135"/>
      <c r="S765" s="132"/>
      <c r="T765" s="132"/>
      <c r="U765" s="132"/>
    </row>
    <row r="766" ht="12.75" customHeight="1">
      <c r="A766" s="132"/>
      <c r="B766" s="132"/>
      <c r="C766" s="132"/>
      <c r="D766" s="132"/>
      <c r="E766" s="133"/>
      <c r="F766" s="132"/>
      <c r="G766" s="132"/>
      <c r="H766" s="132"/>
      <c r="I766" s="132"/>
      <c r="J766" s="132"/>
      <c r="K766" s="132"/>
      <c r="L766" s="132"/>
      <c r="M766" s="135"/>
      <c r="N766" s="137"/>
      <c r="O766" s="132"/>
      <c r="P766" s="139"/>
      <c r="Q766" s="132"/>
      <c r="R766" s="135"/>
      <c r="S766" s="132"/>
      <c r="T766" s="132"/>
      <c r="U766" s="132"/>
    </row>
    <row r="767" ht="12.75" customHeight="1">
      <c r="A767" s="132"/>
      <c r="B767" s="132"/>
      <c r="C767" s="132"/>
      <c r="D767" s="132"/>
      <c r="E767" s="133"/>
      <c r="F767" s="132"/>
      <c r="G767" s="132"/>
      <c r="H767" s="132"/>
      <c r="I767" s="132"/>
      <c r="J767" s="132"/>
      <c r="K767" s="132"/>
      <c r="L767" s="132"/>
      <c r="M767" s="135"/>
      <c r="N767" s="137"/>
      <c r="O767" s="132"/>
      <c r="P767" s="139"/>
      <c r="Q767" s="132"/>
      <c r="R767" s="135"/>
      <c r="S767" s="132"/>
      <c r="T767" s="132"/>
      <c r="U767" s="132"/>
    </row>
    <row r="768" ht="12.75" customHeight="1">
      <c r="A768" s="132"/>
      <c r="B768" s="132"/>
      <c r="C768" s="132"/>
      <c r="D768" s="132"/>
      <c r="E768" s="133"/>
      <c r="F768" s="132"/>
      <c r="G768" s="132"/>
      <c r="H768" s="132"/>
      <c r="I768" s="132"/>
      <c r="J768" s="132"/>
      <c r="K768" s="132"/>
      <c r="L768" s="132"/>
      <c r="M768" s="135"/>
      <c r="N768" s="137"/>
      <c r="O768" s="132"/>
      <c r="P768" s="139"/>
      <c r="Q768" s="132"/>
      <c r="R768" s="135"/>
      <c r="S768" s="132"/>
      <c r="T768" s="132"/>
      <c r="U768" s="132"/>
    </row>
    <row r="769" ht="12.75" customHeight="1">
      <c r="A769" s="132"/>
      <c r="B769" s="132"/>
      <c r="C769" s="132"/>
      <c r="D769" s="132"/>
      <c r="E769" s="133"/>
      <c r="F769" s="132"/>
      <c r="G769" s="132"/>
      <c r="H769" s="132"/>
      <c r="I769" s="132"/>
      <c r="J769" s="132"/>
      <c r="K769" s="132"/>
      <c r="L769" s="132"/>
      <c r="M769" s="135"/>
      <c r="N769" s="137"/>
      <c r="O769" s="132"/>
      <c r="P769" s="139"/>
      <c r="Q769" s="132"/>
      <c r="R769" s="135"/>
      <c r="S769" s="132"/>
      <c r="T769" s="132"/>
      <c r="U769" s="132"/>
    </row>
    <row r="770" ht="12.75" customHeight="1">
      <c r="A770" s="132"/>
      <c r="B770" s="132"/>
      <c r="C770" s="132"/>
      <c r="D770" s="132"/>
      <c r="E770" s="133"/>
      <c r="F770" s="132"/>
      <c r="G770" s="132"/>
      <c r="H770" s="132"/>
      <c r="I770" s="132"/>
      <c r="J770" s="132"/>
      <c r="K770" s="132"/>
      <c r="L770" s="132"/>
      <c r="M770" s="135"/>
      <c r="N770" s="137"/>
      <c r="O770" s="132"/>
      <c r="P770" s="139"/>
      <c r="Q770" s="132"/>
      <c r="R770" s="135"/>
      <c r="S770" s="132"/>
      <c r="T770" s="132"/>
      <c r="U770" s="132"/>
    </row>
    <row r="771" ht="12.75" customHeight="1">
      <c r="A771" s="132"/>
      <c r="B771" s="132"/>
      <c r="C771" s="132"/>
      <c r="D771" s="132"/>
      <c r="E771" s="133"/>
      <c r="F771" s="132"/>
      <c r="G771" s="132"/>
      <c r="H771" s="132"/>
      <c r="I771" s="132"/>
      <c r="J771" s="132"/>
      <c r="K771" s="132"/>
      <c r="L771" s="132"/>
      <c r="M771" s="135"/>
      <c r="N771" s="137"/>
      <c r="O771" s="132"/>
      <c r="P771" s="139"/>
      <c r="Q771" s="132"/>
      <c r="R771" s="135"/>
      <c r="S771" s="132"/>
      <c r="T771" s="132"/>
      <c r="U771" s="132"/>
    </row>
    <row r="772" ht="12.75" customHeight="1">
      <c r="A772" s="132"/>
      <c r="B772" s="132"/>
      <c r="C772" s="132"/>
      <c r="D772" s="132"/>
      <c r="E772" s="133"/>
      <c r="F772" s="132"/>
      <c r="G772" s="132"/>
      <c r="H772" s="132"/>
      <c r="I772" s="132"/>
      <c r="J772" s="132"/>
      <c r="K772" s="132"/>
      <c r="L772" s="132"/>
      <c r="M772" s="135"/>
      <c r="N772" s="137"/>
      <c r="O772" s="132"/>
      <c r="P772" s="139"/>
      <c r="Q772" s="132"/>
      <c r="R772" s="135"/>
      <c r="S772" s="132"/>
      <c r="T772" s="132"/>
      <c r="U772" s="132"/>
    </row>
    <row r="773" ht="12.75" customHeight="1">
      <c r="A773" s="132"/>
      <c r="B773" s="132"/>
      <c r="C773" s="132"/>
      <c r="D773" s="132"/>
      <c r="E773" s="133"/>
      <c r="F773" s="132"/>
      <c r="G773" s="132"/>
      <c r="H773" s="132"/>
      <c r="I773" s="132"/>
      <c r="J773" s="132"/>
      <c r="K773" s="132"/>
      <c r="L773" s="132"/>
      <c r="M773" s="135"/>
      <c r="N773" s="137"/>
      <c r="O773" s="132"/>
      <c r="P773" s="139"/>
      <c r="Q773" s="132"/>
      <c r="R773" s="135"/>
      <c r="S773" s="132"/>
      <c r="T773" s="132"/>
      <c r="U773" s="132"/>
    </row>
    <row r="774" ht="12.75" customHeight="1">
      <c r="A774" s="132"/>
      <c r="B774" s="132"/>
      <c r="C774" s="132"/>
      <c r="D774" s="132"/>
      <c r="E774" s="133"/>
      <c r="F774" s="132"/>
      <c r="G774" s="132"/>
      <c r="H774" s="132"/>
      <c r="I774" s="132"/>
      <c r="J774" s="132"/>
      <c r="K774" s="132"/>
      <c r="L774" s="132"/>
      <c r="M774" s="135"/>
      <c r="N774" s="137"/>
      <c r="O774" s="132"/>
      <c r="P774" s="139"/>
      <c r="Q774" s="132"/>
      <c r="R774" s="135"/>
      <c r="S774" s="132"/>
      <c r="T774" s="132"/>
      <c r="U774" s="132"/>
    </row>
    <row r="775" ht="12.75" customHeight="1">
      <c r="A775" s="132"/>
      <c r="B775" s="132"/>
      <c r="C775" s="132"/>
      <c r="D775" s="132"/>
      <c r="E775" s="133"/>
      <c r="F775" s="132"/>
      <c r="G775" s="132"/>
      <c r="H775" s="132"/>
      <c r="I775" s="132"/>
      <c r="J775" s="132"/>
      <c r="K775" s="132"/>
      <c r="L775" s="132"/>
      <c r="M775" s="135"/>
      <c r="N775" s="137"/>
      <c r="O775" s="132"/>
      <c r="P775" s="139"/>
      <c r="Q775" s="132"/>
      <c r="R775" s="135"/>
      <c r="S775" s="132"/>
      <c r="T775" s="132"/>
      <c r="U775" s="132"/>
    </row>
    <row r="776" ht="12.75" customHeight="1">
      <c r="A776" s="132"/>
      <c r="B776" s="132"/>
      <c r="C776" s="132"/>
      <c r="D776" s="132"/>
      <c r="E776" s="133"/>
      <c r="F776" s="132"/>
      <c r="G776" s="132"/>
      <c r="H776" s="132"/>
      <c r="I776" s="132"/>
      <c r="J776" s="132"/>
      <c r="K776" s="132"/>
      <c r="L776" s="132"/>
      <c r="M776" s="135"/>
      <c r="N776" s="137"/>
      <c r="O776" s="132"/>
      <c r="P776" s="139"/>
      <c r="Q776" s="132"/>
      <c r="R776" s="135"/>
      <c r="S776" s="132"/>
      <c r="T776" s="132"/>
      <c r="U776" s="132"/>
    </row>
    <row r="777" ht="12.75" customHeight="1">
      <c r="A777" s="132"/>
      <c r="B777" s="132"/>
      <c r="C777" s="132"/>
      <c r="D777" s="132"/>
      <c r="E777" s="133"/>
      <c r="F777" s="132"/>
      <c r="G777" s="132"/>
      <c r="H777" s="132"/>
      <c r="I777" s="132"/>
      <c r="J777" s="132"/>
      <c r="K777" s="132"/>
      <c r="L777" s="132"/>
      <c r="M777" s="135"/>
      <c r="N777" s="137"/>
      <c r="O777" s="132"/>
      <c r="P777" s="139"/>
      <c r="Q777" s="132"/>
      <c r="R777" s="135"/>
      <c r="S777" s="132"/>
      <c r="T777" s="132"/>
      <c r="U777" s="132"/>
    </row>
    <row r="778" ht="12.75" customHeight="1">
      <c r="A778" s="132"/>
      <c r="B778" s="132"/>
      <c r="C778" s="132"/>
      <c r="D778" s="132"/>
      <c r="E778" s="133"/>
      <c r="F778" s="132"/>
      <c r="G778" s="132"/>
      <c r="H778" s="132"/>
      <c r="I778" s="132"/>
      <c r="J778" s="132"/>
      <c r="K778" s="132"/>
      <c r="L778" s="132"/>
      <c r="M778" s="135"/>
      <c r="N778" s="137"/>
      <c r="O778" s="132"/>
      <c r="P778" s="139"/>
      <c r="Q778" s="132"/>
      <c r="R778" s="135"/>
      <c r="S778" s="132"/>
      <c r="T778" s="132"/>
      <c r="U778" s="132"/>
    </row>
    <row r="779" ht="12.75" customHeight="1">
      <c r="A779" s="132"/>
      <c r="B779" s="132"/>
      <c r="C779" s="132"/>
      <c r="D779" s="132"/>
      <c r="E779" s="133"/>
      <c r="F779" s="132"/>
      <c r="G779" s="132"/>
      <c r="H779" s="132"/>
      <c r="I779" s="132"/>
      <c r="J779" s="132"/>
      <c r="K779" s="132"/>
      <c r="L779" s="132"/>
      <c r="M779" s="135"/>
      <c r="N779" s="137"/>
      <c r="O779" s="132"/>
      <c r="P779" s="139"/>
      <c r="Q779" s="132"/>
      <c r="R779" s="135"/>
      <c r="S779" s="132"/>
      <c r="T779" s="132"/>
      <c r="U779" s="132"/>
    </row>
    <row r="780" ht="12.75" customHeight="1">
      <c r="A780" s="132"/>
      <c r="B780" s="132"/>
      <c r="C780" s="132"/>
      <c r="D780" s="132"/>
      <c r="E780" s="133"/>
      <c r="F780" s="132"/>
      <c r="G780" s="132"/>
      <c r="H780" s="132"/>
      <c r="I780" s="132"/>
      <c r="J780" s="132"/>
      <c r="K780" s="132"/>
      <c r="L780" s="132"/>
      <c r="M780" s="135"/>
      <c r="N780" s="137"/>
      <c r="O780" s="132"/>
      <c r="P780" s="139"/>
      <c r="Q780" s="132"/>
      <c r="R780" s="135"/>
      <c r="S780" s="132"/>
      <c r="T780" s="132"/>
      <c r="U780" s="132"/>
    </row>
    <row r="781" ht="12.75" customHeight="1">
      <c r="A781" s="132"/>
      <c r="B781" s="132"/>
      <c r="C781" s="132"/>
      <c r="D781" s="132"/>
      <c r="E781" s="133"/>
      <c r="F781" s="132"/>
      <c r="G781" s="132"/>
      <c r="H781" s="132"/>
      <c r="I781" s="132"/>
      <c r="J781" s="132"/>
      <c r="K781" s="132"/>
      <c r="L781" s="132"/>
      <c r="M781" s="135"/>
      <c r="N781" s="137"/>
      <c r="O781" s="132"/>
      <c r="P781" s="139"/>
      <c r="Q781" s="132"/>
      <c r="R781" s="135"/>
      <c r="S781" s="132"/>
      <c r="T781" s="132"/>
      <c r="U781" s="132"/>
    </row>
    <row r="782" ht="12.75" customHeight="1">
      <c r="A782" s="132"/>
      <c r="B782" s="132"/>
      <c r="C782" s="132"/>
      <c r="D782" s="132"/>
      <c r="E782" s="133"/>
      <c r="F782" s="132"/>
      <c r="G782" s="132"/>
      <c r="H782" s="132"/>
      <c r="I782" s="132"/>
      <c r="J782" s="132"/>
      <c r="K782" s="132"/>
      <c r="L782" s="132"/>
      <c r="M782" s="135"/>
      <c r="N782" s="137"/>
      <c r="O782" s="132"/>
      <c r="P782" s="139"/>
      <c r="Q782" s="132"/>
      <c r="R782" s="135"/>
      <c r="S782" s="132"/>
      <c r="T782" s="132"/>
      <c r="U782" s="132"/>
    </row>
    <row r="783" ht="12.75" customHeight="1">
      <c r="A783" s="132"/>
      <c r="B783" s="132"/>
      <c r="C783" s="132"/>
      <c r="D783" s="132"/>
      <c r="E783" s="133"/>
      <c r="F783" s="132"/>
      <c r="G783" s="132"/>
      <c r="H783" s="132"/>
      <c r="I783" s="132"/>
      <c r="J783" s="132"/>
      <c r="K783" s="132"/>
      <c r="L783" s="132"/>
      <c r="M783" s="135"/>
      <c r="N783" s="137"/>
      <c r="O783" s="132"/>
      <c r="P783" s="139"/>
      <c r="Q783" s="132"/>
      <c r="R783" s="135"/>
      <c r="S783" s="132"/>
      <c r="T783" s="132"/>
      <c r="U783" s="132"/>
    </row>
    <row r="784" ht="12.75" customHeight="1">
      <c r="A784" s="132"/>
      <c r="B784" s="132"/>
      <c r="C784" s="132"/>
      <c r="D784" s="132"/>
      <c r="E784" s="133"/>
      <c r="F784" s="132"/>
      <c r="G784" s="132"/>
      <c r="H784" s="132"/>
      <c r="I784" s="132"/>
      <c r="J784" s="132"/>
      <c r="K784" s="132"/>
      <c r="L784" s="132"/>
      <c r="M784" s="135"/>
      <c r="N784" s="137"/>
      <c r="O784" s="132"/>
      <c r="P784" s="139"/>
      <c r="Q784" s="132"/>
      <c r="R784" s="135"/>
      <c r="S784" s="132"/>
      <c r="T784" s="132"/>
      <c r="U784" s="132"/>
    </row>
    <row r="785" ht="12.75" customHeight="1">
      <c r="A785" s="132"/>
      <c r="B785" s="132"/>
      <c r="C785" s="132"/>
      <c r="D785" s="132"/>
      <c r="E785" s="133"/>
      <c r="F785" s="132"/>
      <c r="G785" s="132"/>
      <c r="H785" s="132"/>
      <c r="I785" s="132"/>
      <c r="J785" s="132"/>
      <c r="K785" s="132"/>
      <c r="L785" s="132"/>
      <c r="M785" s="135"/>
      <c r="N785" s="137"/>
      <c r="O785" s="132"/>
      <c r="P785" s="139"/>
      <c r="Q785" s="132"/>
      <c r="R785" s="135"/>
      <c r="S785" s="132"/>
      <c r="T785" s="132"/>
      <c r="U785" s="132"/>
    </row>
    <row r="786" ht="12.75" customHeight="1">
      <c r="A786" s="132"/>
      <c r="B786" s="132"/>
      <c r="C786" s="132"/>
      <c r="D786" s="132"/>
      <c r="E786" s="133"/>
      <c r="F786" s="132"/>
      <c r="G786" s="132"/>
      <c r="H786" s="132"/>
      <c r="I786" s="132"/>
      <c r="J786" s="132"/>
      <c r="K786" s="132"/>
      <c r="L786" s="132"/>
      <c r="M786" s="135"/>
      <c r="N786" s="137"/>
      <c r="O786" s="132"/>
      <c r="P786" s="139"/>
      <c r="Q786" s="132"/>
      <c r="R786" s="135"/>
      <c r="S786" s="132"/>
      <c r="T786" s="132"/>
      <c r="U786" s="132"/>
    </row>
    <row r="787" ht="12.75" customHeight="1">
      <c r="A787" s="132"/>
      <c r="B787" s="132"/>
      <c r="C787" s="132"/>
      <c r="D787" s="132"/>
      <c r="E787" s="133"/>
      <c r="F787" s="132"/>
      <c r="G787" s="132"/>
      <c r="H787" s="132"/>
      <c r="I787" s="132"/>
      <c r="J787" s="132"/>
      <c r="K787" s="132"/>
      <c r="L787" s="132"/>
      <c r="M787" s="135"/>
      <c r="N787" s="137"/>
      <c r="O787" s="132"/>
      <c r="P787" s="139"/>
      <c r="Q787" s="132"/>
      <c r="R787" s="135"/>
      <c r="S787" s="132"/>
      <c r="T787" s="132"/>
      <c r="U787" s="132"/>
    </row>
    <row r="788" ht="12.75" customHeight="1">
      <c r="A788" s="132"/>
      <c r="B788" s="132"/>
      <c r="C788" s="132"/>
      <c r="D788" s="132"/>
      <c r="E788" s="133"/>
      <c r="F788" s="132"/>
      <c r="G788" s="132"/>
      <c r="H788" s="132"/>
      <c r="I788" s="132"/>
      <c r="J788" s="132"/>
      <c r="K788" s="132"/>
      <c r="L788" s="132"/>
      <c r="M788" s="135"/>
      <c r="N788" s="137"/>
      <c r="O788" s="132"/>
      <c r="P788" s="139"/>
      <c r="Q788" s="132"/>
      <c r="R788" s="135"/>
      <c r="S788" s="132"/>
      <c r="T788" s="132"/>
      <c r="U788" s="132"/>
    </row>
    <row r="789" ht="12.75" customHeight="1">
      <c r="A789" s="132"/>
      <c r="B789" s="132"/>
      <c r="C789" s="132"/>
      <c r="D789" s="132"/>
      <c r="E789" s="133"/>
      <c r="F789" s="132"/>
      <c r="G789" s="132"/>
      <c r="H789" s="132"/>
      <c r="I789" s="132"/>
      <c r="J789" s="132"/>
      <c r="K789" s="132"/>
      <c r="L789" s="132"/>
      <c r="M789" s="135"/>
      <c r="N789" s="137"/>
      <c r="O789" s="132"/>
      <c r="P789" s="139"/>
      <c r="Q789" s="132"/>
      <c r="R789" s="135"/>
      <c r="S789" s="132"/>
      <c r="T789" s="132"/>
      <c r="U789" s="132"/>
    </row>
    <row r="790" ht="12.75" customHeight="1">
      <c r="A790" s="132"/>
      <c r="B790" s="132"/>
      <c r="C790" s="132"/>
      <c r="D790" s="132"/>
      <c r="E790" s="133"/>
      <c r="F790" s="132"/>
      <c r="G790" s="132"/>
      <c r="H790" s="132"/>
      <c r="I790" s="132"/>
      <c r="J790" s="132"/>
      <c r="K790" s="132"/>
      <c r="L790" s="132"/>
      <c r="M790" s="135"/>
      <c r="N790" s="137"/>
      <c r="O790" s="132"/>
      <c r="P790" s="139"/>
      <c r="Q790" s="132"/>
      <c r="R790" s="135"/>
      <c r="S790" s="132"/>
      <c r="T790" s="132"/>
      <c r="U790" s="132"/>
    </row>
    <row r="791" ht="12.75" customHeight="1">
      <c r="A791" s="132"/>
      <c r="B791" s="132"/>
      <c r="C791" s="132"/>
      <c r="D791" s="132"/>
      <c r="E791" s="133"/>
      <c r="F791" s="132"/>
      <c r="G791" s="132"/>
      <c r="H791" s="132"/>
      <c r="I791" s="132"/>
      <c r="J791" s="132"/>
      <c r="K791" s="132"/>
      <c r="L791" s="132"/>
      <c r="M791" s="135"/>
      <c r="N791" s="137"/>
      <c r="O791" s="132"/>
      <c r="P791" s="139"/>
      <c r="Q791" s="132"/>
      <c r="R791" s="135"/>
      <c r="S791" s="132"/>
      <c r="T791" s="132"/>
      <c r="U791" s="132"/>
    </row>
    <row r="792" ht="12.75" customHeight="1">
      <c r="A792" s="132"/>
      <c r="B792" s="132"/>
      <c r="C792" s="132"/>
      <c r="D792" s="132"/>
      <c r="E792" s="133"/>
      <c r="F792" s="132"/>
      <c r="G792" s="132"/>
      <c r="H792" s="132"/>
      <c r="I792" s="132"/>
      <c r="J792" s="132"/>
      <c r="K792" s="132"/>
      <c r="L792" s="132"/>
      <c r="M792" s="135"/>
      <c r="N792" s="137"/>
      <c r="O792" s="132"/>
      <c r="P792" s="139"/>
      <c r="Q792" s="132"/>
      <c r="R792" s="135"/>
      <c r="S792" s="132"/>
      <c r="T792" s="132"/>
      <c r="U792" s="132"/>
    </row>
    <row r="793" ht="12.75" customHeight="1">
      <c r="A793" s="132"/>
      <c r="B793" s="132"/>
      <c r="C793" s="132"/>
      <c r="D793" s="132"/>
      <c r="E793" s="133"/>
      <c r="F793" s="132"/>
      <c r="G793" s="132"/>
      <c r="H793" s="132"/>
      <c r="I793" s="132"/>
      <c r="J793" s="132"/>
      <c r="K793" s="132"/>
      <c r="L793" s="132"/>
      <c r="M793" s="135"/>
      <c r="N793" s="137"/>
      <c r="O793" s="132"/>
      <c r="P793" s="139"/>
      <c r="Q793" s="132"/>
      <c r="R793" s="135"/>
      <c r="S793" s="132"/>
      <c r="T793" s="132"/>
      <c r="U793" s="132"/>
    </row>
    <row r="794" ht="12.75" customHeight="1">
      <c r="A794" s="132"/>
      <c r="B794" s="132"/>
      <c r="C794" s="132"/>
      <c r="D794" s="132"/>
      <c r="E794" s="133"/>
      <c r="F794" s="132"/>
      <c r="G794" s="132"/>
      <c r="H794" s="132"/>
      <c r="I794" s="132"/>
      <c r="J794" s="132"/>
      <c r="K794" s="132"/>
      <c r="L794" s="132"/>
      <c r="M794" s="135"/>
      <c r="N794" s="137"/>
      <c r="O794" s="132"/>
      <c r="P794" s="139"/>
      <c r="Q794" s="132"/>
      <c r="R794" s="135"/>
      <c r="S794" s="132"/>
      <c r="T794" s="132"/>
      <c r="U794" s="132"/>
    </row>
    <row r="795" ht="12.75" customHeight="1">
      <c r="A795" s="132"/>
      <c r="B795" s="132"/>
      <c r="C795" s="132"/>
      <c r="D795" s="132"/>
      <c r="E795" s="133"/>
      <c r="F795" s="132"/>
      <c r="G795" s="132"/>
      <c r="H795" s="132"/>
      <c r="I795" s="132"/>
      <c r="J795" s="132"/>
      <c r="K795" s="132"/>
      <c r="L795" s="132"/>
      <c r="M795" s="135"/>
      <c r="N795" s="137"/>
      <c r="O795" s="132"/>
      <c r="P795" s="139"/>
      <c r="Q795" s="132"/>
      <c r="R795" s="135"/>
      <c r="S795" s="132"/>
      <c r="T795" s="132"/>
      <c r="U795" s="132"/>
    </row>
    <row r="796" ht="12.75" customHeight="1">
      <c r="A796" s="132"/>
      <c r="B796" s="132"/>
      <c r="C796" s="132"/>
      <c r="D796" s="132"/>
      <c r="E796" s="133"/>
      <c r="F796" s="132"/>
      <c r="G796" s="132"/>
      <c r="H796" s="132"/>
      <c r="I796" s="132"/>
      <c r="J796" s="132"/>
      <c r="K796" s="132"/>
      <c r="L796" s="132"/>
      <c r="M796" s="135"/>
      <c r="N796" s="137"/>
      <c r="O796" s="132"/>
      <c r="P796" s="139"/>
      <c r="Q796" s="132"/>
      <c r="R796" s="135"/>
      <c r="S796" s="132"/>
      <c r="T796" s="132"/>
      <c r="U796" s="132"/>
    </row>
    <row r="797" ht="12.75" customHeight="1">
      <c r="A797" s="132"/>
      <c r="B797" s="132"/>
      <c r="C797" s="132"/>
      <c r="D797" s="132"/>
      <c r="E797" s="133"/>
      <c r="F797" s="132"/>
      <c r="G797" s="132"/>
      <c r="H797" s="132"/>
      <c r="I797" s="132"/>
      <c r="J797" s="132"/>
      <c r="K797" s="132"/>
      <c r="L797" s="132"/>
      <c r="M797" s="135"/>
      <c r="N797" s="137"/>
      <c r="O797" s="132"/>
      <c r="P797" s="139"/>
      <c r="Q797" s="132"/>
      <c r="R797" s="135"/>
      <c r="S797" s="132"/>
      <c r="T797" s="132"/>
      <c r="U797" s="132"/>
    </row>
    <row r="798" ht="12.75" customHeight="1">
      <c r="A798" s="132"/>
      <c r="B798" s="132"/>
      <c r="C798" s="132"/>
      <c r="D798" s="132"/>
      <c r="E798" s="133"/>
      <c r="F798" s="132"/>
      <c r="G798" s="132"/>
      <c r="H798" s="132"/>
      <c r="I798" s="132"/>
      <c r="J798" s="132"/>
      <c r="K798" s="132"/>
      <c r="L798" s="132"/>
      <c r="M798" s="135"/>
      <c r="N798" s="137"/>
      <c r="O798" s="132"/>
      <c r="P798" s="139"/>
      <c r="Q798" s="132"/>
      <c r="R798" s="135"/>
      <c r="S798" s="132"/>
      <c r="T798" s="132"/>
      <c r="U798" s="132"/>
    </row>
    <row r="799" ht="12.75" customHeight="1">
      <c r="A799" s="132"/>
      <c r="B799" s="132"/>
      <c r="C799" s="132"/>
      <c r="D799" s="132"/>
      <c r="E799" s="133"/>
      <c r="F799" s="132"/>
      <c r="G799" s="132"/>
      <c r="H799" s="132"/>
      <c r="I799" s="132"/>
      <c r="J799" s="132"/>
      <c r="K799" s="132"/>
      <c r="L799" s="132"/>
      <c r="M799" s="135"/>
      <c r="N799" s="137"/>
      <c r="O799" s="132"/>
      <c r="P799" s="139"/>
      <c r="Q799" s="132"/>
      <c r="R799" s="135"/>
      <c r="S799" s="132"/>
      <c r="T799" s="132"/>
      <c r="U799" s="132"/>
    </row>
    <row r="800" ht="12.75" customHeight="1">
      <c r="A800" s="132"/>
      <c r="B800" s="132"/>
      <c r="C800" s="132"/>
      <c r="D800" s="132"/>
      <c r="E800" s="133"/>
      <c r="F800" s="132"/>
      <c r="G800" s="132"/>
      <c r="H800" s="132"/>
      <c r="I800" s="132"/>
      <c r="J800" s="132"/>
      <c r="K800" s="132"/>
      <c r="L800" s="132"/>
      <c r="M800" s="135"/>
      <c r="N800" s="137"/>
      <c r="O800" s="132"/>
      <c r="P800" s="139"/>
      <c r="Q800" s="132"/>
      <c r="R800" s="135"/>
      <c r="S800" s="132"/>
      <c r="T800" s="132"/>
      <c r="U800" s="132"/>
    </row>
    <row r="801" ht="12.75" customHeight="1">
      <c r="A801" s="132"/>
      <c r="B801" s="132"/>
      <c r="C801" s="132"/>
      <c r="D801" s="132"/>
      <c r="E801" s="133"/>
      <c r="F801" s="132"/>
      <c r="G801" s="132"/>
      <c r="H801" s="132"/>
      <c r="I801" s="132"/>
      <c r="J801" s="132"/>
      <c r="K801" s="132"/>
      <c r="L801" s="132"/>
      <c r="M801" s="135"/>
      <c r="N801" s="137"/>
      <c r="O801" s="132"/>
      <c r="P801" s="139"/>
      <c r="Q801" s="132"/>
      <c r="R801" s="135"/>
      <c r="S801" s="132"/>
      <c r="T801" s="132"/>
      <c r="U801" s="132"/>
    </row>
    <row r="802" ht="12.75" customHeight="1">
      <c r="A802" s="132"/>
      <c r="B802" s="132"/>
      <c r="C802" s="132"/>
      <c r="D802" s="132"/>
      <c r="E802" s="133"/>
      <c r="F802" s="132"/>
      <c r="G802" s="132"/>
      <c r="H802" s="132"/>
      <c r="I802" s="132"/>
      <c r="J802" s="132"/>
      <c r="K802" s="132"/>
      <c r="L802" s="132"/>
      <c r="M802" s="135"/>
      <c r="N802" s="137"/>
      <c r="O802" s="132"/>
      <c r="P802" s="139"/>
      <c r="Q802" s="132"/>
      <c r="R802" s="135"/>
      <c r="S802" s="132"/>
      <c r="T802" s="132"/>
      <c r="U802" s="132"/>
    </row>
    <row r="803" ht="12.75" customHeight="1">
      <c r="A803" s="132"/>
      <c r="B803" s="132"/>
      <c r="C803" s="132"/>
      <c r="D803" s="132"/>
      <c r="E803" s="133"/>
      <c r="F803" s="132"/>
      <c r="G803" s="132"/>
      <c r="H803" s="132"/>
      <c r="I803" s="132"/>
      <c r="J803" s="132"/>
      <c r="K803" s="132"/>
      <c r="L803" s="132"/>
      <c r="M803" s="135"/>
      <c r="N803" s="137"/>
      <c r="O803" s="132"/>
      <c r="P803" s="139"/>
      <c r="Q803" s="132"/>
      <c r="R803" s="135"/>
      <c r="S803" s="132"/>
      <c r="T803" s="132"/>
      <c r="U803" s="132"/>
    </row>
    <row r="804" ht="12.75" customHeight="1">
      <c r="A804" s="132"/>
      <c r="B804" s="132"/>
      <c r="C804" s="132"/>
      <c r="D804" s="132"/>
      <c r="E804" s="133"/>
      <c r="F804" s="132"/>
      <c r="G804" s="132"/>
      <c r="H804" s="132"/>
      <c r="I804" s="132"/>
      <c r="J804" s="132"/>
      <c r="K804" s="132"/>
      <c r="L804" s="132"/>
      <c r="M804" s="135"/>
      <c r="N804" s="137"/>
      <c r="O804" s="132"/>
      <c r="P804" s="139"/>
      <c r="Q804" s="132"/>
      <c r="R804" s="135"/>
      <c r="S804" s="132"/>
      <c r="T804" s="132"/>
      <c r="U804" s="132"/>
    </row>
    <row r="805" ht="12.75" customHeight="1">
      <c r="A805" s="132"/>
      <c r="B805" s="132"/>
      <c r="C805" s="132"/>
      <c r="D805" s="132"/>
      <c r="E805" s="133"/>
      <c r="F805" s="132"/>
      <c r="G805" s="132"/>
      <c r="H805" s="132"/>
      <c r="I805" s="132"/>
      <c r="J805" s="132"/>
      <c r="K805" s="132"/>
      <c r="L805" s="132"/>
      <c r="M805" s="135"/>
      <c r="N805" s="137"/>
      <c r="O805" s="132"/>
      <c r="P805" s="139"/>
      <c r="Q805" s="132"/>
      <c r="R805" s="135"/>
      <c r="S805" s="132"/>
      <c r="T805" s="132"/>
      <c r="U805" s="132"/>
    </row>
    <row r="806" ht="12.75" customHeight="1">
      <c r="A806" s="132"/>
      <c r="B806" s="132"/>
      <c r="C806" s="132"/>
      <c r="D806" s="132"/>
      <c r="E806" s="133"/>
      <c r="F806" s="132"/>
      <c r="G806" s="132"/>
      <c r="H806" s="132"/>
      <c r="I806" s="132"/>
      <c r="J806" s="132"/>
      <c r="K806" s="132"/>
      <c r="L806" s="132"/>
      <c r="M806" s="135"/>
      <c r="N806" s="137"/>
      <c r="O806" s="132"/>
      <c r="P806" s="139"/>
      <c r="Q806" s="132"/>
      <c r="R806" s="135"/>
      <c r="S806" s="132"/>
      <c r="T806" s="132"/>
      <c r="U806" s="132"/>
    </row>
    <row r="807" ht="12.75" customHeight="1">
      <c r="A807" s="132"/>
      <c r="B807" s="132"/>
      <c r="C807" s="132"/>
      <c r="D807" s="132"/>
      <c r="E807" s="133"/>
      <c r="F807" s="132"/>
      <c r="G807" s="132"/>
      <c r="H807" s="132"/>
      <c r="I807" s="132"/>
      <c r="J807" s="132"/>
      <c r="K807" s="132"/>
      <c r="L807" s="132"/>
      <c r="M807" s="135"/>
      <c r="N807" s="137"/>
      <c r="O807" s="132"/>
      <c r="P807" s="139"/>
      <c r="Q807" s="132"/>
      <c r="R807" s="135"/>
      <c r="S807" s="132"/>
      <c r="T807" s="132"/>
      <c r="U807" s="132"/>
    </row>
    <row r="808" ht="12.75" customHeight="1">
      <c r="A808" s="132"/>
      <c r="B808" s="132"/>
      <c r="C808" s="132"/>
      <c r="D808" s="132"/>
      <c r="E808" s="133"/>
      <c r="F808" s="132"/>
      <c r="G808" s="132"/>
      <c r="H808" s="132"/>
      <c r="I808" s="132"/>
      <c r="J808" s="132"/>
      <c r="K808" s="132"/>
      <c r="L808" s="132"/>
      <c r="M808" s="135"/>
      <c r="N808" s="137"/>
      <c r="O808" s="132"/>
      <c r="P808" s="139"/>
      <c r="Q808" s="132"/>
      <c r="R808" s="135"/>
      <c r="S808" s="132"/>
      <c r="T808" s="132"/>
      <c r="U808" s="132"/>
    </row>
    <row r="809" ht="12.75" customHeight="1">
      <c r="A809" s="132"/>
      <c r="B809" s="132"/>
      <c r="C809" s="132"/>
      <c r="D809" s="132"/>
      <c r="E809" s="133"/>
      <c r="F809" s="132"/>
      <c r="G809" s="132"/>
      <c r="H809" s="132"/>
      <c r="I809" s="132"/>
      <c r="J809" s="132"/>
      <c r="K809" s="132"/>
      <c r="L809" s="132"/>
      <c r="M809" s="135"/>
      <c r="N809" s="137"/>
      <c r="O809" s="132"/>
      <c r="P809" s="139"/>
      <c r="Q809" s="132"/>
      <c r="R809" s="135"/>
      <c r="S809" s="132"/>
      <c r="T809" s="132"/>
      <c r="U809" s="132"/>
    </row>
    <row r="810" ht="12.75" customHeight="1">
      <c r="A810" s="132"/>
      <c r="B810" s="132"/>
      <c r="C810" s="132"/>
      <c r="D810" s="132"/>
      <c r="E810" s="133"/>
      <c r="F810" s="132"/>
      <c r="G810" s="132"/>
      <c r="H810" s="132"/>
      <c r="I810" s="132"/>
      <c r="J810" s="132"/>
      <c r="K810" s="132"/>
      <c r="L810" s="132"/>
      <c r="M810" s="135"/>
      <c r="N810" s="137"/>
      <c r="O810" s="132"/>
      <c r="P810" s="139"/>
      <c r="Q810" s="132"/>
      <c r="R810" s="135"/>
      <c r="S810" s="132"/>
      <c r="T810" s="132"/>
      <c r="U810" s="132"/>
    </row>
    <row r="811" ht="12.75" customHeight="1">
      <c r="A811" s="132"/>
      <c r="B811" s="132"/>
      <c r="C811" s="132"/>
      <c r="D811" s="132"/>
      <c r="E811" s="133"/>
      <c r="F811" s="132"/>
      <c r="G811" s="132"/>
      <c r="H811" s="132"/>
      <c r="I811" s="132"/>
      <c r="J811" s="132"/>
      <c r="K811" s="132"/>
      <c r="L811" s="132"/>
      <c r="M811" s="135"/>
      <c r="N811" s="137"/>
      <c r="O811" s="132"/>
      <c r="P811" s="139"/>
      <c r="Q811" s="132"/>
      <c r="R811" s="135"/>
      <c r="S811" s="132"/>
      <c r="T811" s="132"/>
      <c r="U811" s="132"/>
    </row>
    <row r="812" ht="12.75" customHeight="1">
      <c r="A812" s="132"/>
      <c r="B812" s="132"/>
      <c r="C812" s="132"/>
      <c r="D812" s="132"/>
      <c r="E812" s="133"/>
      <c r="F812" s="132"/>
      <c r="G812" s="132"/>
      <c r="H812" s="132"/>
      <c r="I812" s="132"/>
      <c r="J812" s="132"/>
      <c r="K812" s="132"/>
      <c r="L812" s="132"/>
      <c r="M812" s="135"/>
      <c r="N812" s="137"/>
      <c r="O812" s="132"/>
      <c r="P812" s="139"/>
      <c r="Q812" s="132"/>
      <c r="R812" s="135"/>
      <c r="S812" s="132"/>
      <c r="T812" s="132"/>
      <c r="U812" s="132"/>
    </row>
    <row r="813" ht="12.75" customHeight="1">
      <c r="A813" s="132"/>
      <c r="B813" s="132"/>
      <c r="C813" s="132"/>
      <c r="D813" s="132"/>
      <c r="E813" s="133"/>
      <c r="F813" s="132"/>
      <c r="G813" s="132"/>
      <c r="H813" s="132"/>
      <c r="I813" s="132"/>
      <c r="J813" s="132"/>
      <c r="K813" s="132"/>
      <c r="L813" s="132"/>
      <c r="M813" s="135"/>
      <c r="N813" s="137"/>
      <c r="O813" s="132"/>
      <c r="P813" s="139"/>
      <c r="Q813" s="132"/>
      <c r="R813" s="135"/>
      <c r="S813" s="132"/>
      <c r="T813" s="132"/>
      <c r="U813" s="132"/>
    </row>
    <row r="814" ht="12.75" customHeight="1">
      <c r="A814" s="132"/>
      <c r="B814" s="132"/>
      <c r="C814" s="132"/>
      <c r="D814" s="132"/>
      <c r="E814" s="133"/>
      <c r="F814" s="132"/>
      <c r="G814" s="132"/>
      <c r="H814" s="132"/>
      <c r="I814" s="132"/>
      <c r="J814" s="132"/>
      <c r="K814" s="132"/>
      <c r="L814" s="132"/>
      <c r="M814" s="135"/>
      <c r="N814" s="137"/>
      <c r="O814" s="132"/>
      <c r="P814" s="139"/>
      <c r="Q814" s="132"/>
      <c r="R814" s="135"/>
      <c r="S814" s="132"/>
      <c r="T814" s="132"/>
      <c r="U814" s="132"/>
    </row>
    <row r="815" ht="12.75" customHeight="1">
      <c r="A815" s="132"/>
      <c r="B815" s="132"/>
      <c r="C815" s="132"/>
      <c r="D815" s="132"/>
      <c r="E815" s="133"/>
      <c r="F815" s="132"/>
      <c r="G815" s="132"/>
      <c r="H815" s="132"/>
      <c r="I815" s="132"/>
      <c r="J815" s="132"/>
      <c r="K815" s="132"/>
      <c r="L815" s="132"/>
      <c r="M815" s="135"/>
      <c r="N815" s="137"/>
      <c r="O815" s="132"/>
      <c r="P815" s="139"/>
      <c r="Q815" s="132"/>
      <c r="R815" s="135"/>
      <c r="S815" s="132"/>
      <c r="T815" s="132"/>
      <c r="U815" s="132"/>
    </row>
    <row r="816" ht="12.75" customHeight="1">
      <c r="A816" s="132"/>
      <c r="B816" s="132"/>
      <c r="C816" s="132"/>
      <c r="D816" s="132"/>
      <c r="E816" s="133"/>
      <c r="F816" s="132"/>
      <c r="G816" s="132"/>
      <c r="H816" s="132"/>
      <c r="I816" s="132"/>
      <c r="J816" s="132"/>
      <c r="K816" s="132"/>
      <c r="L816" s="132"/>
      <c r="M816" s="135"/>
      <c r="N816" s="137"/>
      <c r="O816" s="132"/>
      <c r="P816" s="139"/>
      <c r="Q816" s="132"/>
      <c r="R816" s="135"/>
      <c r="S816" s="132"/>
      <c r="T816" s="132"/>
      <c r="U816" s="132"/>
    </row>
    <row r="817" ht="12.75" customHeight="1">
      <c r="A817" s="132"/>
      <c r="B817" s="132"/>
      <c r="C817" s="132"/>
      <c r="D817" s="132"/>
      <c r="E817" s="133"/>
      <c r="F817" s="132"/>
      <c r="G817" s="132"/>
      <c r="H817" s="132"/>
      <c r="I817" s="132"/>
      <c r="J817" s="132"/>
      <c r="K817" s="132"/>
      <c r="L817" s="132"/>
      <c r="M817" s="135"/>
      <c r="N817" s="137"/>
      <c r="O817" s="132"/>
      <c r="P817" s="139"/>
      <c r="Q817" s="132"/>
      <c r="R817" s="135"/>
      <c r="S817" s="132"/>
      <c r="T817" s="132"/>
      <c r="U817" s="132"/>
    </row>
    <row r="818" ht="12.75" customHeight="1">
      <c r="A818" s="132"/>
      <c r="B818" s="132"/>
      <c r="C818" s="132"/>
      <c r="D818" s="132"/>
      <c r="E818" s="133"/>
      <c r="F818" s="132"/>
      <c r="G818" s="132"/>
      <c r="H818" s="132"/>
      <c r="I818" s="132"/>
      <c r="J818" s="132"/>
      <c r="K818" s="132"/>
      <c r="L818" s="132"/>
      <c r="M818" s="135"/>
      <c r="N818" s="137"/>
      <c r="O818" s="132"/>
      <c r="P818" s="139"/>
      <c r="Q818" s="132"/>
      <c r="R818" s="135"/>
      <c r="S818" s="132"/>
      <c r="T818" s="132"/>
      <c r="U818" s="132"/>
    </row>
    <row r="819" ht="12.75" customHeight="1">
      <c r="A819" s="132"/>
      <c r="B819" s="132"/>
      <c r="C819" s="132"/>
      <c r="D819" s="132"/>
      <c r="E819" s="133"/>
      <c r="F819" s="132"/>
      <c r="G819" s="132"/>
      <c r="H819" s="132"/>
      <c r="I819" s="132"/>
      <c r="J819" s="132"/>
      <c r="K819" s="132"/>
      <c r="L819" s="132"/>
      <c r="M819" s="135"/>
      <c r="N819" s="137"/>
      <c r="O819" s="132"/>
      <c r="P819" s="139"/>
      <c r="Q819" s="132"/>
      <c r="R819" s="135"/>
      <c r="S819" s="132"/>
      <c r="T819" s="132"/>
      <c r="U819" s="132"/>
    </row>
    <row r="820" ht="12.75" customHeight="1">
      <c r="A820" s="132"/>
      <c r="B820" s="132"/>
      <c r="C820" s="132"/>
      <c r="D820" s="132"/>
      <c r="E820" s="133"/>
      <c r="F820" s="132"/>
      <c r="G820" s="132"/>
      <c r="H820" s="132"/>
      <c r="I820" s="132"/>
      <c r="J820" s="132"/>
      <c r="K820" s="132"/>
      <c r="L820" s="132"/>
      <c r="M820" s="135"/>
      <c r="N820" s="137"/>
      <c r="O820" s="132"/>
      <c r="P820" s="139"/>
      <c r="Q820" s="132"/>
      <c r="R820" s="135"/>
      <c r="S820" s="132"/>
      <c r="T820" s="132"/>
      <c r="U820" s="132"/>
    </row>
    <row r="821" ht="12.75" customHeight="1">
      <c r="A821" s="132"/>
      <c r="B821" s="132"/>
      <c r="C821" s="132"/>
      <c r="D821" s="132"/>
      <c r="E821" s="133"/>
      <c r="F821" s="132"/>
      <c r="G821" s="132"/>
      <c r="H821" s="132"/>
      <c r="I821" s="132"/>
      <c r="J821" s="132"/>
      <c r="K821" s="132"/>
      <c r="L821" s="132"/>
      <c r="M821" s="135"/>
      <c r="N821" s="137"/>
      <c r="O821" s="132"/>
      <c r="P821" s="139"/>
      <c r="Q821" s="132"/>
      <c r="R821" s="135"/>
      <c r="S821" s="132"/>
      <c r="T821" s="132"/>
      <c r="U821" s="132"/>
    </row>
    <row r="822" ht="12.75" customHeight="1">
      <c r="A822" s="132"/>
      <c r="B822" s="132"/>
      <c r="C822" s="132"/>
      <c r="D822" s="132"/>
      <c r="E822" s="133"/>
      <c r="F822" s="132"/>
      <c r="G822" s="132"/>
      <c r="H822" s="132"/>
      <c r="I822" s="132"/>
      <c r="J822" s="132"/>
      <c r="K822" s="132"/>
      <c r="L822" s="132"/>
      <c r="M822" s="135"/>
      <c r="N822" s="137"/>
      <c r="O822" s="132"/>
      <c r="P822" s="139"/>
      <c r="Q822" s="132"/>
      <c r="R822" s="135"/>
      <c r="S822" s="132"/>
      <c r="T822" s="132"/>
      <c r="U822" s="132"/>
    </row>
    <row r="823" ht="12.75" customHeight="1">
      <c r="A823" s="132"/>
      <c r="B823" s="132"/>
      <c r="C823" s="132"/>
      <c r="D823" s="132"/>
      <c r="E823" s="133"/>
      <c r="F823" s="132"/>
      <c r="G823" s="132"/>
      <c r="H823" s="132"/>
      <c r="I823" s="132"/>
      <c r="J823" s="132"/>
      <c r="K823" s="132"/>
      <c r="L823" s="132"/>
      <c r="M823" s="135"/>
      <c r="N823" s="137"/>
      <c r="O823" s="132"/>
      <c r="P823" s="139"/>
      <c r="Q823" s="132"/>
      <c r="R823" s="135"/>
      <c r="S823" s="132"/>
      <c r="T823" s="132"/>
      <c r="U823" s="132"/>
    </row>
    <row r="824" ht="12.75" customHeight="1">
      <c r="A824" s="132"/>
      <c r="B824" s="132"/>
      <c r="C824" s="132"/>
      <c r="D824" s="132"/>
      <c r="E824" s="133"/>
      <c r="F824" s="132"/>
      <c r="G824" s="132"/>
      <c r="H824" s="132"/>
      <c r="I824" s="132"/>
      <c r="J824" s="132"/>
      <c r="K824" s="132"/>
      <c r="L824" s="132"/>
      <c r="M824" s="135"/>
      <c r="N824" s="137"/>
      <c r="O824" s="132"/>
      <c r="P824" s="139"/>
      <c r="Q824" s="132"/>
      <c r="R824" s="135"/>
      <c r="S824" s="132"/>
      <c r="T824" s="132"/>
      <c r="U824" s="132"/>
    </row>
    <row r="825" ht="12.75" customHeight="1">
      <c r="A825" s="132"/>
      <c r="B825" s="132"/>
      <c r="C825" s="132"/>
      <c r="D825" s="132"/>
      <c r="E825" s="133"/>
      <c r="F825" s="132"/>
      <c r="G825" s="132"/>
      <c r="H825" s="132"/>
      <c r="I825" s="132"/>
      <c r="J825" s="132"/>
      <c r="K825" s="132"/>
      <c r="L825" s="132"/>
      <c r="M825" s="135"/>
      <c r="N825" s="137"/>
      <c r="O825" s="132"/>
      <c r="P825" s="139"/>
      <c r="Q825" s="132"/>
      <c r="R825" s="135"/>
      <c r="S825" s="132"/>
      <c r="T825" s="132"/>
      <c r="U825" s="132"/>
    </row>
    <row r="826" ht="12.75" customHeight="1">
      <c r="A826" s="132"/>
      <c r="B826" s="132"/>
      <c r="C826" s="132"/>
      <c r="D826" s="132"/>
      <c r="E826" s="133"/>
      <c r="F826" s="132"/>
      <c r="G826" s="132"/>
      <c r="H826" s="132"/>
      <c r="I826" s="132"/>
      <c r="J826" s="132"/>
      <c r="K826" s="132"/>
      <c r="L826" s="132"/>
      <c r="M826" s="135"/>
      <c r="N826" s="137"/>
      <c r="O826" s="132"/>
      <c r="P826" s="139"/>
      <c r="Q826" s="132"/>
      <c r="R826" s="135"/>
      <c r="S826" s="132"/>
      <c r="T826" s="132"/>
      <c r="U826" s="132"/>
    </row>
    <row r="827" ht="12.75" customHeight="1">
      <c r="A827" s="132"/>
      <c r="B827" s="132"/>
      <c r="C827" s="132"/>
      <c r="D827" s="132"/>
      <c r="E827" s="133"/>
      <c r="F827" s="132"/>
      <c r="G827" s="132"/>
      <c r="H827" s="132"/>
      <c r="I827" s="132"/>
      <c r="J827" s="132"/>
      <c r="K827" s="132"/>
      <c r="L827" s="132"/>
      <c r="M827" s="135"/>
      <c r="N827" s="137"/>
      <c r="O827" s="132"/>
      <c r="P827" s="139"/>
      <c r="Q827" s="132"/>
      <c r="R827" s="135"/>
      <c r="S827" s="132"/>
      <c r="T827" s="132"/>
      <c r="U827" s="132"/>
    </row>
    <row r="828" ht="12.75" customHeight="1">
      <c r="A828" s="132"/>
      <c r="B828" s="132"/>
      <c r="C828" s="132"/>
      <c r="D828" s="132"/>
      <c r="E828" s="133"/>
      <c r="F828" s="132"/>
      <c r="G828" s="132"/>
      <c r="H828" s="132"/>
      <c r="I828" s="132"/>
      <c r="J828" s="132"/>
      <c r="K828" s="132"/>
      <c r="L828" s="132"/>
      <c r="M828" s="135"/>
      <c r="N828" s="137"/>
      <c r="O828" s="132"/>
      <c r="P828" s="139"/>
      <c r="Q828" s="132"/>
      <c r="R828" s="135"/>
      <c r="S828" s="132"/>
      <c r="T828" s="132"/>
      <c r="U828" s="132"/>
    </row>
    <row r="829" ht="12.75" customHeight="1">
      <c r="A829" s="132"/>
      <c r="B829" s="132"/>
      <c r="C829" s="132"/>
      <c r="D829" s="132"/>
      <c r="E829" s="133"/>
      <c r="F829" s="132"/>
      <c r="G829" s="132"/>
      <c r="H829" s="132"/>
      <c r="I829" s="132"/>
      <c r="J829" s="132"/>
      <c r="K829" s="132"/>
      <c r="L829" s="132"/>
      <c r="M829" s="135"/>
      <c r="N829" s="137"/>
      <c r="O829" s="132"/>
      <c r="P829" s="139"/>
      <c r="Q829" s="132"/>
      <c r="R829" s="135"/>
      <c r="S829" s="132"/>
      <c r="T829" s="132"/>
      <c r="U829" s="132"/>
    </row>
    <row r="830" ht="12.75" customHeight="1">
      <c r="A830" s="132"/>
      <c r="B830" s="132"/>
      <c r="C830" s="132"/>
      <c r="D830" s="132"/>
      <c r="E830" s="133"/>
      <c r="F830" s="132"/>
      <c r="G830" s="132"/>
      <c r="H830" s="132"/>
      <c r="I830" s="132"/>
      <c r="J830" s="132"/>
      <c r="K830" s="132"/>
      <c r="L830" s="132"/>
      <c r="M830" s="135"/>
      <c r="N830" s="137"/>
      <c r="O830" s="132"/>
      <c r="P830" s="139"/>
      <c r="Q830" s="132"/>
      <c r="R830" s="135"/>
      <c r="S830" s="132"/>
      <c r="T830" s="132"/>
      <c r="U830" s="132"/>
    </row>
    <row r="831" ht="12.75" customHeight="1">
      <c r="A831" s="132"/>
      <c r="B831" s="132"/>
      <c r="C831" s="132"/>
      <c r="D831" s="132"/>
      <c r="E831" s="133"/>
      <c r="F831" s="132"/>
      <c r="G831" s="132"/>
      <c r="H831" s="132"/>
      <c r="I831" s="132"/>
      <c r="J831" s="132"/>
      <c r="K831" s="132"/>
      <c r="L831" s="132"/>
      <c r="M831" s="135"/>
      <c r="N831" s="137"/>
      <c r="O831" s="132"/>
      <c r="P831" s="139"/>
      <c r="Q831" s="132"/>
      <c r="R831" s="135"/>
      <c r="S831" s="132"/>
      <c r="T831" s="132"/>
      <c r="U831" s="132"/>
    </row>
    <row r="832" ht="12.75" customHeight="1">
      <c r="A832" s="132"/>
      <c r="B832" s="132"/>
      <c r="C832" s="132"/>
      <c r="D832" s="132"/>
      <c r="E832" s="133"/>
      <c r="F832" s="132"/>
      <c r="G832" s="132"/>
      <c r="H832" s="132"/>
      <c r="I832" s="132"/>
      <c r="J832" s="132"/>
      <c r="K832" s="132"/>
      <c r="L832" s="132"/>
      <c r="M832" s="135"/>
      <c r="N832" s="137"/>
      <c r="O832" s="132"/>
      <c r="P832" s="139"/>
      <c r="Q832" s="132"/>
      <c r="R832" s="135"/>
      <c r="S832" s="132"/>
      <c r="T832" s="132"/>
      <c r="U832" s="132"/>
    </row>
    <row r="833" ht="12.75" customHeight="1">
      <c r="A833" s="132"/>
      <c r="B833" s="132"/>
      <c r="C833" s="132"/>
      <c r="D833" s="132"/>
      <c r="E833" s="133"/>
      <c r="F833" s="132"/>
      <c r="G833" s="132"/>
      <c r="H833" s="132"/>
      <c r="I833" s="132"/>
      <c r="J833" s="132"/>
      <c r="K833" s="132"/>
      <c r="L833" s="132"/>
      <c r="M833" s="135"/>
      <c r="N833" s="137"/>
      <c r="O833" s="132"/>
      <c r="P833" s="139"/>
      <c r="Q833" s="132"/>
      <c r="R833" s="135"/>
      <c r="S833" s="132"/>
      <c r="T833" s="132"/>
      <c r="U833" s="132"/>
    </row>
    <row r="834" ht="12.75" customHeight="1">
      <c r="A834" s="132"/>
      <c r="B834" s="132"/>
      <c r="C834" s="132"/>
      <c r="D834" s="132"/>
      <c r="E834" s="133"/>
      <c r="F834" s="132"/>
      <c r="G834" s="132"/>
      <c r="H834" s="132"/>
      <c r="I834" s="132"/>
      <c r="J834" s="132"/>
      <c r="K834" s="132"/>
      <c r="L834" s="132"/>
      <c r="M834" s="135"/>
      <c r="N834" s="137"/>
      <c r="O834" s="132"/>
      <c r="P834" s="139"/>
      <c r="Q834" s="132"/>
      <c r="R834" s="135"/>
      <c r="S834" s="132"/>
      <c r="T834" s="132"/>
      <c r="U834" s="132"/>
    </row>
    <row r="835" ht="12.75" customHeight="1">
      <c r="A835" s="132"/>
      <c r="B835" s="132"/>
      <c r="C835" s="132"/>
      <c r="D835" s="132"/>
      <c r="E835" s="133"/>
      <c r="F835" s="132"/>
      <c r="G835" s="132"/>
      <c r="H835" s="132"/>
      <c r="I835" s="132"/>
      <c r="J835" s="132"/>
      <c r="K835" s="132"/>
      <c r="L835" s="132"/>
      <c r="M835" s="135"/>
      <c r="N835" s="137"/>
      <c r="O835" s="132"/>
      <c r="P835" s="139"/>
      <c r="Q835" s="132"/>
      <c r="R835" s="135"/>
      <c r="S835" s="132"/>
      <c r="T835" s="132"/>
      <c r="U835" s="132"/>
    </row>
    <row r="836" ht="12.75" customHeight="1">
      <c r="A836" s="132"/>
      <c r="B836" s="132"/>
      <c r="C836" s="132"/>
      <c r="D836" s="132"/>
      <c r="E836" s="133"/>
      <c r="F836" s="132"/>
      <c r="G836" s="132"/>
      <c r="H836" s="132"/>
      <c r="I836" s="132"/>
      <c r="J836" s="132"/>
      <c r="K836" s="132"/>
      <c r="L836" s="132"/>
      <c r="M836" s="135"/>
      <c r="N836" s="137"/>
      <c r="O836" s="132"/>
      <c r="P836" s="139"/>
      <c r="Q836" s="132"/>
      <c r="R836" s="135"/>
      <c r="S836" s="132"/>
      <c r="T836" s="132"/>
      <c r="U836" s="132"/>
    </row>
    <row r="837" ht="12.75" customHeight="1">
      <c r="A837" s="132"/>
      <c r="B837" s="132"/>
      <c r="C837" s="132"/>
      <c r="D837" s="132"/>
      <c r="E837" s="133"/>
      <c r="F837" s="132"/>
      <c r="G837" s="132"/>
      <c r="H837" s="132"/>
      <c r="I837" s="132"/>
      <c r="J837" s="132"/>
      <c r="K837" s="132"/>
      <c r="L837" s="132"/>
      <c r="M837" s="135"/>
      <c r="N837" s="137"/>
      <c r="O837" s="132"/>
      <c r="P837" s="139"/>
      <c r="Q837" s="132"/>
      <c r="R837" s="135"/>
      <c r="S837" s="132"/>
      <c r="T837" s="132"/>
      <c r="U837" s="132"/>
    </row>
    <row r="838" ht="12.75" customHeight="1">
      <c r="A838" s="132"/>
      <c r="B838" s="132"/>
      <c r="C838" s="132"/>
      <c r="D838" s="132"/>
      <c r="E838" s="133"/>
      <c r="F838" s="132"/>
      <c r="G838" s="132"/>
      <c r="H838" s="132"/>
      <c r="I838" s="132"/>
      <c r="J838" s="132"/>
      <c r="K838" s="132"/>
      <c r="L838" s="132"/>
      <c r="M838" s="135"/>
      <c r="N838" s="137"/>
      <c r="O838" s="132"/>
      <c r="P838" s="139"/>
      <c r="Q838" s="132"/>
      <c r="R838" s="135"/>
      <c r="S838" s="132"/>
      <c r="T838" s="132"/>
      <c r="U838" s="132"/>
    </row>
    <row r="839" ht="12.75" customHeight="1">
      <c r="A839" s="132"/>
      <c r="B839" s="132"/>
      <c r="C839" s="132"/>
      <c r="D839" s="132"/>
      <c r="E839" s="133"/>
      <c r="F839" s="132"/>
      <c r="G839" s="132"/>
      <c r="H839" s="132"/>
      <c r="I839" s="132"/>
      <c r="J839" s="132"/>
      <c r="K839" s="132"/>
      <c r="L839" s="132"/>
      <c r="M839" s="135"/>
      <c r="N839" s="137"/>
      <c r="O839" s="132"/>
      <c r="P839" s="139"/>
      <c r="Q839" s="132"/>
      <c r="R839" s="135"/>
      <c r="S839" s="132"/>
      <c r="T839" s="132"/>
      <c r="U839" s="132"/>
    </row>
    <row r="840" ht="12.75" customHeight="1">
      <c r="A840" s="132"/>
      <c r="B840" s="132"/>
      <c r="C840" s="132"/>
      <c r="D840" s="132"/>
      <c r="E840" s="133"/>
      <c r="F840" s="132"/>
      <c r="G840" s="132"/>
      <c r="H840" s="132"/>
      <c r="I840" s="132"/>
      <c r="J840" s="132"/>
      <c r="K840" s="132"/>
      <c r="L840" s="132"/>
      <c r="M840" s="135"/>
      <c r="N840" s="137"/>
      <c r="O840" s="132"/>
      <c r="P840" s="139"/>
      <c r="Q840" s="132"/>
      <c r="R840" s="135"/>
      <c r="S840" s="132"/>
      <c r="T840" s="132"/>
      <c r="U840" s="132"/>
    </row>
    <row r="841" ht="12.75" customHeight="1">
      <c r="A841" s="132"/>
      <c r="B841" s="132"/>
      <c r="C841" s="132"/>
      <c r="D841" s="132"/>
      <c r="E841" s="133"/>
      <c r="F841" s="132"/>
      <c r="G841" s="132"/>
      <c r="H841" s="132"/>
      <c r="I841" s="132"/>
      <c r="J841" s="132"/>
      <c r="K841" s="132"/>
      <c r="L841" s="132"/>
      <c r="M841" s="135"/>
      <c r="N841" s="137"/>
      <c r="O841" s="132"/>
      <c r="P841" s="139"/>
      <c r="Q841" s="132"/>
      <c r="R841" s="135"/>
      <c r="S841" s="132"/>
      <c r="T841" s="132"/>
      <c r="U841" s="132"/>
    </row>
    <row r="842" ht="12.75" customHeight="1">
      <c r="A842" s="132"/>
      <c r="B842" s="132"/>
      <c r="C842" s="132"/>
      <c r="D842" s="132"/>
      <c r="E842" s="133"/>
      <c r="F842" s="132"/>
      <c r="G842" s="132"/>
      <c r="H842" s="132"/>
      <c r="I842" s="132"/>
      <c r="J842" s="132"/>
      <c r="K842" s="132"/>
      <c r="L842" s="132"/>
      <c r="M842" s="135"/>
      <c r="N842" s="137"/>
      <c r="O842" s="132"/>
      <c r="P842" s="139"/>
      <c r="Q842" s="132"/>
      <c r="R842" s="135"/>
      <c r="S842" s="132"/>
      <c r="T842" s="132"/>
      <c r="U842" s="132"/>
    </row>
    <row r="843" ht="12.75" customHeight="1">
      <c r="A843" s="132"/>
      <c r="B843" s="132"/>
      <c r="C843" s="132"/>
      <c r="D843" s="132"/>
      <c r="E843" s="133"/>
      <c r="F843" s="132"/>
      <c r="G843" s="132"/>
      <c r="H843" s="132"/>
      <c r="I843" s="132"/>
      <c r="J843" s="132"/>
      <c r="K843" s="132"/>
      <c r="L843" s="132"/>
      <c r="M843" s="135"/>
      <c r="N843" s="137"/>
      <c r="O843" s="132"/>
      <c r="P843" s="139"/>
      <c r="Q843" s="132"/>
      <c r="R843" s="135"/>
      <c r="S843" s="132"/>
      <c r="T843" s="132"/>
      <c r="U843" s="132"/>
    </row>
    <row r="844" ht="12.75" customHeight="1">
      <c r="A844" s="132"/>
      <c r="B844" s="132"/>
      <c r="C844" s="132"/>
      <c r="D844" s="132"/>
      <c r="E844" s="133"/>
      <c r="F844" s="132"/>
      <c r="G844" s="132"/>
      <c r="H844" s="132"/>
      <c r="I844" s="132"/>
      <c r="J844" s="132"/>
      <c r="K844" s="132"/>
      <c r="L844" s="132"/>
      <c r="M844" s="135"/>
      <c r="N844" s="137"/>
      <c r="O844" s="132"/>
      <c r="P844" s="139"/>
      <c r="Q844" s="132"/>
      <c r="R844" s="135"/>
      <c r="S844" s="132"/>
      <c r="T844" s="132"/>
      <c r="U844" s="132"/>
    </row>
    <row r="845" ht="12.75" customHeight="1">
      <c r="A845" s="132"/>
      <c r="B845" s="132"/>
      <c r="C845" s="132"/>
      <c r="D845" s="132"/>
      <c r="E845" s="133"/>
      <c r="F845" s="132"/>
      <c r="G845" s="132"/>
      <c r="H845" s="132"/>
      <c r="I845" s="132"/>
      <c r="J845" s="132"/>
      <c r="K845" s="132"/>
      <c r="L845" s="132"/>
      <c r="M845" s="135"/>
      <c r="N845" s="137"/>
      <c r="O845" s="132"/>
      <c r="P845" s="139"/>
      <c r="Q845" s="132"/>
      <c r="R845" s="135"/>
      <c r="S845" s="132"/>
      <c r="T845" s="132"/>
      <c r="U845" s="132"/>
    </row>
    <row r="846" ht="12.75" customHeight="1">
      <c r="A846" s="132"/>
      <c r="B846" s="132"/>
      <c r="C846" s="132"/>
      <c r="D846" s="132"/>
      <c r="E846" s="133"/>
      <c r="F846" s="132"/>
      <c r="G846" s="132"/>
      <c r="H846" s="132"/>
      <c r="I846" s="132"/>
      <c r="J846" s="132"/>
      <c r="K846" s="132"/>
      <c r="L846" s="132"/>
      <c r="M846" s="135"/>
      <c r="N846" s="137"/>
      <c r="O846" s="132"/>
      <c r="P846" s="139"/>
      <c r="Q846" s="132"/>
      <c r="R846" s="135"/>
      <c r="S846" s="132"/>
      <c r="T846" s="132"/>
      <c r="U846" s="132"/>
    </row>
    <row r="847" ht="12.75" customHeight="1">
      <c r="A847" s="132"/>
      <c r="B847" s="132"/>
      <c r="C847" s="132"/>
      <c r="D847" s="132"/>
      <c r="E847" s="133"/>
      <c r="F847" s="132"/>
      <c r="G847" s="132"/>
      <c r="H847" s="132"/>
      <c r="I847" s="132"/>
      <c r="J847" s="132"/>
      <c r="K847" s="132"/>
      <c r="L847" s="132"/>
      <c r="M847" s="135"/>
      <c r="N847" s="137"/>
      <c r="O847" s="132"/>
      <c r="P847" s="139"/>
      <c r="Q847" s="132"/>
      <c r="R847" s="135"/>
      <c r="S847" s="132"/>
      <c r="T847" s="132"/>
      <c r="U847" s="132"/>
    </row>
    <row r="848" ht="12.75" customHeight="1">
      <c r="A848" s="132"/>
      <c r="B848" s="132"/>
      <c r="C848" s="132"/>
      <c r="D848" s="132"/>
      <c r="E848" s="133"/>
      <c r="F848" s="132"/>
      <c r="G848" s="132"/>
      <c r="H848" s="132"/>
      <c r="I848" s="132"/>
      <c r="J848" s="132"/>
      <c r="K848" s="132"/>
      <c r="L848" s="132"/>
      <c r="M848" s="135"/>
      <c r="N848" s="137"/>
      <c r="O848" s="132"/>
      <c r="P848" s="139"/>
      <c r="Q848" s="132"/>
      <c r="R848" s="135"/>
      <c r="S848" s="132"/>
      <c r="T848" s="132"/>
      <c r="U848" s="132"/>
    </row>
    <row r="849" ht="12.75" customHeight="1">
      <c r="A849" s="132"/>
      <c r="B849" s="132"/>
      <c r="C849" s="132"/>
      <c r="D849" s="132"/>
      <c r="E849" s="133"/>
      <c r="F849" s="132"/>
      <c r="G849" s="132"/>
      <c r="H849" s="132"/>
      <c r="I849" s="132"/>
      <c r="J849" s="132"/>
      <c r="K849" s="132"/>
      <c r="L849" s="132"/>
      <c r="M849" s="135"/>
      <c r="N849" s="137"/>
      <c r="O849" s="132"/>
      <c r="P849" s="139"/>
      <c r="Q849" s="132"/>
      <c r="R849" s="135"/>
      <c r="S849" s="132"/>
      <c r="T849" s="132"/>
      <c r="U849" s="132"/>
    </row>
    <row r="850" ht="12.75" customHeight="1">
      <c r="A850" s="132"/>
      <c r="B850" s="132"/>
      <c r="C850" s="132"/>
      <c r="D850" s="132"/>
      <c r="E850" s="133"/>
      <c r="F850" s="132"/>
      <c r="G850" s="132"/>
      <c r="H850" s="132"/>
      <c r="I850" s="132"/>
      <c r="J850" s="132"/>
      <c r="K850" s="132"/>
      <c r="L850" s="132"/>
      <c r="M850" s="135"/>
      <c r="N850" s="137"/>
      <c r="O850" s="132"/>
      <c r="P850" s="139"/>
      <c r="Q850" s="132"/>
      <c r="R850" s="135"/>
      <c r="S850" s="132"/>
      <c r="T850" s="132"/>
      <c r="U850" s="132"/>
    </row>
    <row r="851" ht="12.75" customHeight="1">
      <c r="A851" s="132"/>
      <c r="B851" s="132"/>
      <c r="C851" s="132"/>
      <c r="D851" s="132"/>
      <c r="E851" s="133"/>
      <c r="F851" s="132"/>
      <c r="G851" s="132"/>
      <c r="H851" s="132"/>
      <c r="I851" s="132"/>
      <c r="J851" s="132"/>
      <c r="K851" s="132"/>
      <c r="L851" s="132"/>
      <c r="M851" s="135"/>
      <c r="N851" s="137"/>
      <c r="O851" s="132"/>
      <c r="P851" s="139"/>
      <c r="Q851" s="132"/>
      <c r="R851" s="135"/>
      <c r="S851" s="132"/>
      <c r="T851" s="132"/>
      <c r="U851" s="132"/>
    </row>
    <row r="852" ht="12.75" customHeight="1">
      <c r="A852" s="132"/>
      <c r="B852" s="132"/>
      <c r="C852" s="132"/>
      <c r="D852" s="132"/>
      <c r="E852" s="133"/>
      <c r="F852" s="132"/>
      <c r="G852" s="132"/>
      <c r="H852" s="132"/>
      <c r="I852" s="132"/>
      <c r="J852" s="132"/>
      <c r="K852" s="132"/>
      <c r="L852" s="132"/>
      <c r="M852" s="135"/>
      <c r="N852" s="137"/>
      <c r="O852" s="132"/>
      <c r="P852" s="139"/>
      <c r="Q852" s="132"/>
      <c r="R852" s="135"/>
      <c r="S852" s="132"/>
      <c r="T852" s="132"/>
      <c r="U852" s="132"/>
    </row>
    <row r="853" ht="12.75" customHeight="1">
      <c r="A853" s="132"/>
      <c r="B853" s="132"/>
      <c r="C853" s="132"/>
      <c r="D853" s="132"/>
      <c r="E853" s="133"/>
      <c r="F853" s="132"/>
      <c r="G853" s="132"/>
      <c r="H853" s="132"/>
      <c r="I853" s="132"/>
      <c r="J853" s="132"/>
      <c r="K853" s="132"/>
      <c r="L853" s="132"/>
      <c r="M853" s="135"/>
      <c r="N853" s="137"/>
      <c r="O853" s="132"/>
      <c r="P853" s="139"/>
      <c r="Q853" s="132"/>
      <c r="R853" s="135"/>
      <c r="S853" s="132"/>
      <c r="T853" s="132"/>
      <c r="U853" s="132"/>
    </row>
    <row r="854" ht="12.75" customHeight="1">
      <c r="A854" s="132"/>
      <c r="B854" s="132"/>
      <c r="C854" s="132"/>
      <c r="D854" s="132"/>
      <c r="E854" s="133"/>
      <c r="F854" s="132"/>
      <c r="G854" s="132"/>
      <c r="H854" s="132"/>
      <c r="I854" s="132"/>
      <c r="J854" s="132"/>
      <c r="K854" s="132"/>
      <c r="L854" s="132"/>
      <c r="M854" s="135"/>
      <c r="N854" s="137"/>
      <c r="O854" s="132"/>
      <c r="P854" s="139"/>
      <c r="Q854" s="132"/>
      <c r="R854" s="135"/>
      <c r="S854" s="132"/>
      <c r="T854" s="132"/>
      <c r="U854" s="132"/>
    </row>
    <row r="855" ht="12.75" customHeight="1">
      <c r="A855" s="132"/>
      <c r="B855" s="132"/>
      <c r="C855" s="132"/>
      <c r="D855" s="132"/>
      <c r="E855" s="133"/>
      <c r="F855" s="132"/>
      <c r="G855" s="132"/>
      <c r="H855" s="132"/>
      <c r="I855" s="132"/>
      <c r="J855" s="132"/>
      <c r="K855" s="132"/>
      <c r="L855" s="132"/>
      <c r="M855" s="135"/>
      <c r="N855" s="137"/>
      <c r="O855" s="132"/>
      <c r="P855" s="139"/>
      <c r="Q855" s="132"/>
      <c r="R855" s="135"/>
      <c r="S855" s="132"/>
      <c r="T855" s="132"/>
      <c r="U855" s="132"/>
    </row>
    <row r="856" ht="12.75" customHeight="1">
      <c r="A856" s="132"/>
      <c r="B856" s="132"/>
      <c r="C856" s="132"/>
      <c r="D856" s="132"/>
      <c r="E856" s="133"/>
      <c r="F856" s="132"/>
      <c r="G856" s="132"/>
      <c r="H856" s="132"/>
      <c r="I856" s="132"/>
      <c r="J856" s="132"/>
      <c r="K856" s="132"/>
      <c r="L856" s="132"/>
      <c r="M856" s="135"/>
      <c r="N856" s="137"/>
      <c r="O856" s="132"/>
      <c r="P856" s="139"/>
      <c r="Q856" s="132"/>
      <c r="R856" s="135"/>
      <c r="S856" s="132"/>
      <c r="T856" s="132"/>
      <c r="U856" s="132"/>
    </row>
    <row r="857" ht="12.75" customHeight="1">
      <c r="A857" s="132"/>
      <c r="B857" s="132"/>
      <c r="C857" s="132"/>
      <c r="D857" s="132"/>
      <c r="E857" s="133"/>
      <c r="F857" s="132"/>
      <c r="G857" s="132"/>
      <c r="H857" s="132"/>
      <c r="I857" s="132"/>
      <c r="J857" s="132"/>
      <c r="K857" s="132"/>
      <c r="L857" s="132"/>
      <c r="M857" s="135"/>
      <c r="N857" s="137"/>
      <c r="O857" s="132"/>
      <c r="P857" s="139"/>
      <c r="Q857" s="132"/>
      <c r="R857" s="135"/>
      <c r="S857" s="132"/>
      <c r="T857" s="132"/>
      <c r="U857" s="132"/>
    </row>
    <row r="858" ht="12.75" customHeight="1">
      <c r="A858" s="132"/>
      <c r="B858" s="132"/>
      <c r="C858" s="132"/>
      <c r="D858" s="132"/>
      <c r="E858" s="133"/>
      <c r="F858" s="132"/>
      <c r="G858" s="132"/>
      <c r="H858" s="132"/>
      <c r="I858" s="132"/>
      <c r="J858" s="132"/>
      <c r="K858" s="132"/>
      <c r="L858" s="132"/>
      <c r="M858" s="135"/>
      <c r="N858" s="137"/>
      <c r="O858" s="132"/>
      <c r="P858" s="139"/>
      <c r="Q858" s="132"/>
      <c r="R858" s="135"/>
      <c r="S858" s="132"/>
      <c r="T858" s="132"/>
      <c r="U858" s="132"/>
    </row>
    <row r="859" ht="12.75" customHeight="1">
      <c r="A859" s="132"/>
      <c r="B859" s="132"/>
      <c r="C859" s="132"/>
      <c r="D859" s="132"/>
      <c r="E859" s="133"/>
      <c r="F859" s="132"/>
      <c r="G859" s="132"/>
      <c r="H859" s="132"/>
      <c r="I859" s="132"/>
      <c r="J859" s="132"/>
      <c r="K859" s="132"/>
      <c r="L859" s="132"/>
      <c r="M859" s="135"/>
      <c r="N859" s="137"/>
      <c r="O859" s="132"/>
      <c r="P859" s="139"/>
      <c r="Q859" s="132"/>
      <c r="R859" s="135"/>
      <c r="S859" s="132"/>
      <c r="T859" s="132"/>
      <c r="U859" s="132"/>
    </row>
    <row r="860" ht="12.75" customHeight="1">
      <c r="A860" s="132"/>
      <c r="B860" s="132"/>
      <c r="C860" s="132"/>
      <c r="D860" s="132"/>
      <c r="E860" s="133"/>
      <c r="F860" s="132"/>
      <c r="G860" s="132"/>
      <c r="H860" s="132"/>
      <c r="I860" s="132"/>
      <c r="J860" s="132"/>
      <c r="K860" s="132"/>
      <c r="L860" s="132"/>
      <c r="M860" s="135"/>
      <c r="N860" s="137"/>
      <c r="O860" s="132"/>
      <c r="P860" s="139"/>
      <c r="Q860" s="132"/>
      <c r="R860" s="135"/>
      <c r="S860" s="132"/>
      <c r="T860" s="132"/>
      <c r="U860" s="132"/>
    </row>
    <row r="861" ht="12.75" customHeight="1">
      <c r="A861" s="132"/>
      <c r="B861" s="132"/>
      <c r="C861" s="132"/>
      <c r="D861" s="132"/>
      <c r="E861" s="133"/>
      <c r="F861" s="132"/>
      <c r="G861" s="132"/>
      <c r="H861" s="132"/>
      <c r="I861" s="132"/>
      <c r="J861" s="132"/>
      <c r="K861" s="132"/>
      <c r="L861" s="132"/>
      <c r="M861" s="135"/>
      <c r="N861" s="137"/>
      <c r="O861" s="132"/>
      <c r="P861" s="139"/>
      <c r="Q861" s="132"/>
      <c r="R861" s="135"/>
      <c r="S861" s="132"/>
      <c r="T861" s="132"/>
      <c r="U861" s="132"/>
    </row>
    <row r="862" ht="12.75" customHeight="1">
      <c r="A862" s="132"/>
      <c r="B862" s="132"/>
      <c r="C862" s="132"/>
      <c r="D862" s="132"/>
      <c r="E862" s="133"/>
      <c r="F862" s="132"/>
      <c r="G862" s="132"/>
      <c r="H862" s="132"/>
      <c r="I862" s="132"/>
      <c r="J862" s="132"/>
      <c r="K862" s="132"/>
      <c r="L862" s="132"/>
      <c r="M862" s="135"/>
      <c r="N862" s="137"/>
      <c r="O862" s="132"/>
      <c r="P862" s="139"/>
      <c r="Q862" s="132"/>
      <c r="R862" s="135"/>
      <c r="S862" s="132"/>
      <c r="T862" s="132"/>
      <c r="U862" s="132"/>
    </row>
    <row r="863" ht="12.75" customHeight="1">
      <c r="A863" s="132"/>
      <c r="B863" s="132"/>
      <c r="C863" s="132"/>
      <c r="D863" s="132"/>
      <c r="E863" s="133"/>
      <c r="F863" s="132"/>
      <c r="G863" s="132"/>
      <c r="H863" s="132"/>
      <c r="I863" s="132"/>
      <c r="J863" s="132"/>
      <c r="K863" s="132"/>
      <c r="L863" s="132"/>
      <c r="M863" s="135"/>
      <c r="N863" s="137"/>
      <c r="O863" s="132"/>
      <c r="P863" s="139"/>
      <c r="Q863" s="132"/>
      <c r="R863" s="135"/>
      <c r="S863" s="132"/>
      <c r="T863" s="132"/>
      <c r="U863" s="132"/>
    </row>
    <row r="864" ht="12.75" customHeight="1">
      <c r="A864" s="132"/>
      <c r="B864" s="132"/>
      <c r="C864" s="132"/>
      <c r="D864" s="132"/>
      <c r="E864" s="133"/>
      <c r="F864" s="132"/>
      <c r="G864" s="132"/>
      <c r="H864" s="132"/>
      <c r="I864" s="132"/>
      <c r="J864" s="132"/>
      <c r="K864" s="132"/>
      <c r="L864" s="132"/>
      <c r="M864" s="135"/>
      <c r="N864" s="137"/>
      <c r="O864" s="132"/>
      <c r="P864" s="139"/>
      <c r="Q864" s="132"/>
      <c r="R864" s="135"/>
      <c r="S864" s="132"/>
      <c r="T864" s="132"/>
      <c r="U864" s="132"/>
    </row>
    <row r="865" ht="12.75" customHeight="1">
      <c r="A865" s="132"/>
      <c r="B865" s="132"/>
      <c r="C865" s="132"/>
      <c r="D865" s="132"/>
      <c r="E865" s="133"/>
      <c r="F865" s="132"/>
      <c r="G865" s="132"/>
      <c r="H865" s="132"/>
      <c r="I865" s="132"/>
      <c r="J865" s="132"/>
      <c r="K865" s="132"/>
      <c r="L865" s="132"/>
      <c r="M865" s="135"/>
      <c r="N865" s="137"/>
      <c r="O865" s="132"/>
      <c r="P865" s="139"/>
      <c r="Q865" s="132"/>
      <c r="R865" s="135"/>
      <c r="S865" s="132"/>
      <c r="T865" s="132"/>
      <c r="U865" s="132"/>
    </row>
    <row r="866" ht="12.75" customHeight="1">
      <c r="A866" s="132"/>
      <c r="B866" s="132"/>
      <c r="C866" s="132"/>
      <c r="D866" s="132"/>
      <c r="E866" s="133"/>
      <c r="F866" s="132"/>
      <c r="G866" s="132"/>
      <c r="H866" s="132"/>
      <c r="I866" s="132"/>
      <c r="J866" s="132"/>
      <c r="K866" s="132"/>
      <c r="L866" s="132"/>
      <c r="M866" s="135"/>
      <c r="N866" s="137"/>
      <c r="O866" s="132"/>
      <c r="P866" s="139"/>
      <c r="Q866" s="132"/>
      <c r="R866" s="135"/>
      <c r="S866" s="132"/>
      <c r="T866" s="132"/>
      <c r="U866" s="132"/>
    </row>
    <row r="867" ht="12.75" customHeight="1">
      <c r="A867" s="132"/>
      <c r="B867" s="132"/>
      <c r="C867" s="132"/>
      <c r="D867" s="132"/>
      <c r="E867" s="133"/>
      <c r="F867" s="132"/>
      <c r="G867" s="132"/>
      <c r="H867" s="132"/>
      <c r="I867" s="132"/>
      <c r="J867" s="132"/>
      <c r="K867" s="132"/>
      <c r="L867" s="132"/>
      <c r="M867" s="135"/>
      <c r="N867" s="137"/>
      <c r="O867" s="132"/>
      <c r="P867" s="139"/>
      <c r="Q867" s="132"/>
      <c r="R867" s="135"/>
      <c r="S867" s="132"/>
      <c r="T867" s="132"/>
      <c r="U867" s="132"/>
    </row>
    <row r="868" ht="12.75" customHeight="1">
      <c r="A868" s="132"/>
      <c r="B868" s="132"/>
      <c r="C868" s="132"/>
      <c r="D868" s="132"/>
      <c r="E868" s="133"/>
      <c r="F868" s="132"/>
      <c r="G868" s="132"/>
      <c r="H868" s="132"/>
      <c r="I868" s="132"/>
      <c r="J868" s="132"/>
      <c r="K868" s="132"/>
      <c r="L868" s="132"/>
      <c r="M868" s="135"/>
      <c r="N868" s="137"/>
      <c r="O868" s="132"/>
      <c r="P868" s="139"/>
      <c r="Q868" s="132"/>
      <c r="R868" s="135"/>
      <c r="S868" s="132"/>
      <c r="T868" s="132"/>
      <c r="U868" s="132"/>
    </row>
    <row r="869" ht="12.75" customHeight="1">
      <c r="A869" s="132"/>
      <c r="B869" s="132"/>
      <c r="C869" s="132"/>
      <c r="D869" s="132"/>
      <c r="E869" s="133"/>
      <c r="F869" s="132"/>
      <c r="G869" s="132"/>
      <c r="H869" s="132"/>
      <c r="I869" s="132"/>
      <c r="J869" s="132"/>
      <c r="K869" s="132"/>
      <c r="L869" s="132"/>
      <c r="M869" s="135"/>
      <c r="N869" s="137"/>
      <c r="O869" s="132"/>
      <c r="P869" s="139"/>
      <c r="Q869" s="132"/>
      <c r="R869" s="135"/>
      <c r="S869" s="132"/>
      <c r="T869" s="132"/>
      <c r="U869" s="132"/>
    </row>
    <row r="870" ht="12.75" customHeight="1">
      <c r="A870" s="132"/>
      <c r="B870" s="132"/>
      <c r="C870" s="132"/>
      <c r="D870" s="132"/>
      <c r="E870" s="133"/>
      <c r="F870" s="132"/>
      <c r="G870" s="132"/>
      <c r="H870" s="132"/>
      <c r="I870" s="132"/>
      <c r="J870" s="132"/>
      <c r="K870" s="132"/>
      <c r="L870" s="132"/>
      <c r="M870" s="135"/>
      <c r="N870" s="137"/>
      <c r="O870" s="132"/>
      <c r="P870" s="139"/>
      <c r="Q870" s="132"/>
      <c r="R870" s="135"/>
      <c r="S870" s="132"/>
      <c r="T870" s="132"/>
      <c r="U870" s="132"/>
    </row>
    <row r="871" ht="12.75" customHeight="1">
      <c r="A871" s="132"/>
      <c r="B871" s="132"/>
      <c r="C871" s="132"/>
      <c r="D871" s="132"/>
      <c r="E871" s="133"/>
      <c r="F871" s="132"/>
      <c r="G871" s="132"/>
      <c r="H871" s="132"/>
      <c r="I871" s="132"/>
      <c r="J871" s="132"/>
      <c r="K871" s="132"/>
      <c r="L871" s="132"/>
      <c r="M871" s="135"/>
      <c r="N871" s="137"/>
      <c r="O871" s="132"/>
      <c r="P871" s="139"/>
      <c r="Q871" s="132"/>
      <c r="R871" s="135"/>
      <c r="S871" s="132"/>
      <c r="T871" s="132"/>
      <c r="U871" s="132"/>
    </row>
    <row r="872" ht="12.75" customHeight="1">
      <c r="A872" s="132"/>
      <c r="B872" s="132"/>
      <c r="C872" s="132"/>
      <c r="D872" s="132"/>
      <c r="E872" s="133"/>
      <c r="F872" s="132"/>
      <c r="G872" s="132"/>
      <c r="H872" s="132"/>
      <c r="I872" s="132"/>
      <c r="J872" s="132"/>
      <c r="K872" s="132"/>
      <c r="L872" s="132"/>
      <c r="M872" s="135"/>
      <c r="N872" s="137"/>
      <c r="O872" s="132"/>
      <c r="P872" s="139"/>
      <c r="Q872" s="132"/>
      <c r="R872" s="135"/>
      <c r="S872" s="132"/>
      <c r="T872" s="132"/>
      <c r="U872" s="132"/>
    </row>
    <row r="873" ht="12.75" customHeight="1">
      <c r="A873" s="132"/>
      <c r="B873" s="132"/>
      <c r="C873" s="132"/>
      <c r="D873" s="132"/>
      <c r="E873" s="133"/>
      <c r="F873" s="132"/>
      <c r="G873" s="132"/>
      <c r="H873" s="132"/>
      <c r="I873" s="132"/>
      <c r="J873" s="132"/>
      <c r="K873" s="132"/>
      <c r="L873" s="132"/>
      <c r="M873" s="135"/>
      <c r="N873" s="137"/>
      <c r="O873" s="132"/>
      <c r="P873" s="139"/>
      <c r="Q873" s="132"/>
      <c r="R873" s="135"/>
      <c r="S873" s="132"/>
      <c r="T873" s="132"/>
      <c r="U873" s="132"/>
    </row>
    <row r="874" ht="12.75" customHeight="1">
      <c r="A874" s="132"/>
      <c r="B874" s="132"/>
      <c r="C874" s="132"/>
      <c r="D874" s="132"/>
      <c r="E874" s="133"/>
      <c r="F874" s="132"/>
      <c r="G874" s="132"/>
      <c r="H874" s="132"/>
      <c r="I874" s="132"/>
      <c r="J874" s="132"/>
      <c r="K874" s="132"/>
      <c r="L874" s="132"/>
      <c r="M874" s="135"/>
      <c r="N874" s="137"/>
      <c r="O874" s="132"/>
      <c r="P874" s="139"/>
      <c r="Q874" s="132"/>
      <c r="R874" s="135"/>
      <c r="S874" s="132"/>
      <c r="T874" s="132"/>
      <c r="U874" s="132"/>
    </row>
    <row r="875" ht="12.75" customHeight="1">
      <c r="A875" s="132"/>
      <c r="B875" s="132"/>
      <c r="C875" s="132"/>
      <c r="D875" s="132"/>
      <c r="E875" s="133"/>
      <c r="F875" s="132"/>
      <c r="G875" s="132"/>
      <c r="H875" s="132"/>
      <c r="I875" s="132"/>
      <c r="J875" s="132"/>
      <c r="K875" s="132"/>
      <c r="L875" s="132"/>
      <c r="M875" s="135"/>
      <c r="N875" s="137"/>
      <c r="O875" s="132"/>
      <c r="P875" s="139"/>
      <c r="Q875" s="132"/>
      <c r="R875" s="135"/>
      <c r="S875" s="132"/>
      <c r="T875" s="132"/>
      <c r="U875" s="132"/>
    </row>
    <row r="876" ht="12.75" customHeight="1">
      <c r="A876" s="132"/>
      <c r="B876" s="132"/>
      <c r="C876" s="132"/>
      <c r="D876" s="132"/>
      <c r="E876" s="133"/>
      <c r="F876" s="132"/>
      <c r="G876" s="132"/>
      <c r="H876" s="132"/>
      <c r="I876" s="132"/>
      <c r="J876" s="132"/>
      <c r="K876" s="132"/>
      <c r="L876" s="132"/>
      <c r="M876" s="135"/>
      <c r="N876" s="137"/>
      <c r="O876" s="132"/>
      <c r="P876" s="139"/>
      <c r="Q876" s="132"/>
      <c r="R876" s="135"/>
      <c r="S876" s="132"/>
      <c r="T876" s="132"/>
      <c r="U876" s="132"/>
    </row>
    <row r="877" ht="12.75" customHeight="1">
      <c r="A877" s="132"/>
      <c r="B877" s="132"/>
      <c r="C877" s="132"/>
      <c r="D877" s="132"/>
      <c r="E877" s="133"/>
      <c r="F877" s="132"/>
      <c r="G877" s="132"/>
      <c r="H877" s="132"/>
      <c r="I877" s="132"/>
      <c r="J877" s="132"/>
      <c r="K877" s="132"/>
      <c r="L877" s="132"/>
      <c r="M877" s="135"/>
      <c r="N877" s="137"/>
      <c r="O877" s="132"/>
      <c r="P877" s="139"/>
      <c r="Q877" s="132"/>
      <c r="R877" s="135"/>
      <c r="S877" s="132"/>
      <c r="T877" s="132"/>
      <c r="U877" s="132"/>
    </row>
    <row r="878" ht="12.75" customHeight="1">
      <c r="A878" s="132"/>
      <c r="B878" s="132"/>
      <c r="C878" s="132"/>
      <c r="D878" s="132"/>
      <c r="E878" s="133"/>
      <c r="F878" s="132"/>
      <c r="G878" s="132"/>
      <c r="H878" s="132"/>
      <c r="I878" s="132"/>
      <c r="J878" s="132"/>
      <c r="K878" s="132"/>
      <c r="L878" s="132"/>
      <c r="M878" s="135"/>
      <c r="N878" s="137"/>
      <c r="O878" s="132"/>
      <c r="P878" s="139"/>
      <c r="Q878" s="132"/>
      <c r="R878" s="135"/>
      <c r="S878" s="132"/>
      <c r="T878" s="132"/>
      <c r="U878" s="132"/>
    </row>
    <row r="879" ht="12.75" customHeight="1">
      <c r="A879" s="132"/>
      <c r="B879" s="132"/>
      <c r="C879" s="132"/>
      <c r="D879" s="132"/>
      <c r="E879" s="133"/>
      <c r="F879" s="132"/>
      <c r="G879" s="132"/>
      <c r="H879" s="132"/>
      <c r="I879" s="132"/>
      <c r="J879" s="132"/>
      <c r="K879" s="132"/>
      <c r="L879" s="132"/>
      <c r="M879" s="135"/>
      <c r="N879" s="137"/>
      <c r="O879" s="132"/>
      <c r="P879" s="139"/>
      <c r="Q879" s="132"/>
      <c r="R879" s="135"/>
      <c r="S879" s="132"/>
      <c r="T879" s="132"/>
      <c r="U879" s="132"/>
    </row>
    <row r="880" ht="12.75" customHeight="1">
      <c r="A880" s="132"/>
      <c r="B880" s="132"/>
      <c r="C880" s="132"/>
      <c r="D880" s="132"/>
      <c r="E880" s="133"/>
      <c r="F880" s="132"/>
      <c r="G880" s="132"/>
      <c r="H880" s="132"/>
      <c r="I880" s="132"/>
      <c r="J880" s="132"/>
      <c r="K880" s="132"/>
      <c r="L880" s="132"/>
      <c r="M880" s="135"/>
      <c r="N880" s="137"/>
      <c r="O880" s="132"/>
      <c r="P880" s="139"/>
      <c r="Q880" s="132"/>
      <c r="R880" s="135"/>
      <c r="S880" s="132"/>
      <c r="T880" s="132"/>
      <c r="U880" s="132"/>
    </row>
    <row r="881" ht="12.75" customHeight="1">
      <c r="A881" s="132"/>
      <c r="B881" s="132"/>
      <c r="C881" s="132"/>
      <c r="D881" s="132"/>
      <c r="E881" s="133"/>
      <c r="F881" s="132"/>
      <c r="G881" s="132"/>
      <c r="H881" s="132"/>
      <c r="I881" s="132"/>
      <c r="J881" s="132"/>
      <c r="K881" s="132"/>
      <c r="L881" s="132"/>
      <c r="M881" s="135"/>
      <c r="N881" s="137"/>
      <c r="O881" s="132"/>
      <c r="P881" s="139"/>
      <c r="Q881" s="132"/>
      <c r="R881" s="135"/>
      <c r="S881" s="132"/>
      <c r="T881" s="132"/>
      <c r="U881" s="132"/>
    </row>
    <row r="882" ht="12.75" customHeight="1">
      <c r="A882" s="132"/>
      <c r="B882" s="132"/>
      <c r="C882" s="132"/>
      <c r="D882" s="132"/>
      <c r="E882" s="133"/>
      <c r="F882" s="132"/>
      <c r="G882" s="132"/>
      <c r="H882" s="132"/>
      <c r="I882" s="132"/>
      <c r="J882" s="132"/>
      <c r="K882" s="132"/>
      <c r="L882" s="132"/>
      <c r="M882" s="135"/>
      <c r="N882" s="137"/>
      <c r="O882" s="132"/>
      <c r="P882" s="139"/>
      <c r="Q882" s="132"/>
      <c r="R882" s="135"/>
      <c r="S882" s="132"/>
      <c r="T882" s="132"/>
      <c r="U882" s="132"/>
    </row>
    <row r="883" ht="12.75" customHeight="1">
      <c r="A883" s="132"/>
      <c r="B883" s="132"/>
      <c r="C883" s="132"/>
      <c r="D883" s="132"/>
      <c r="E883" s="133"/>
      <c r="F883" s="132"/>
      <c r="G883" s="132"/>
      <c r="H883" s="132"/>
      <c r="I883" s="132"/>
      <c r="J883" s="132"/>
      <c r="K883" s="132"/>
      <c r="L883" s="132"/>
      <c r="M883" s="135"/>
      <c r="N883" s="137"/>
      <c r="O883" s="132"/>
      <c r="P883" s="139"/>
      <c r="Q883" s="132"/>
      <c r="R883" s="135"/>
      <c r="S883" s="132"/>
      <c r="T883" s="132"/>
      <c r="U883" s="132"/>
    </row>
    <row r="884" ht="12.75" customHeight="1">
      <c r="A884" s="132"/>
      <c r="B884" s="132"/>
      <c r="C884" s="132"/>
      <c r="D884" s="132"/>
      <c r="E884" s="133"/>
      <c r="F884" s="132"/>
      <c r="G884" s="132"/>
      <c r="H884" s="132"/>
      <c r="I884" s="132"/>
      <c r="J884" s="132"/>
      <c r="K884" s="132"/>
      <c r="L884" s="132"/>
      <c r="M884" s="135"/>
      <c r="N884" s="137"/>
      <c r="O884" s="132"/>
      <c r="P884" s="139"/>
      <c r="Q884" s="132"/>
      <c r="R884" s="135"/>
      <c r="S884" s="132"/>
      <c r="T884" s="132"/>
      <c r="U884" s="132"/>
    </row>
    <row r="885" ht="12.75" customHeight="1">
      <c r="A885" s="132"/>
      <c r="B885" s="132"/>
      <c r="C885" s="132"/>
      <c r="D885" s="132"/>
      <c r="E885" s="133"/>
      <c r="F885" s="132"/>
      <c r="G885" s="132"/>
      <c r="H885" s="132"/>
      <c r="I885" s="132"/>
      <c r="J885" s="132"/>
      <c r="K885" s="132"/>
      <c r="L885" s="132"/>
      <c r="M885" s="135"/>
      <c r="N885" s="137"/>
      <c r="O885" s="132"/>
      <c r="P885" s="139"/>
      <c r="Q885" s="132"/>
      <c r="R885" s="135"/>
      <c r="S885" s="132"/>
      <c r="T885" s="132"/>
      <c r="U885" s="132"/>
    </row>
    <row r="886" ht="12.75" customHeight="1">
      <c r="A886" s="132"/>
      <c r="B886" s="132"/>
      <c r="C886" s="132"/>
      <c r="D886" s="132"/>
      <c r="E886" s="133"/>
      <c r="F886" s="132"/>
      <c r="G886" s="132"/>
      <c r="H886" s="132"/>
      <c r="I886" s="132"/>
      <c r="J886" s="132"/>
      <c r="K886" s="132"/>
      <c r="L886" s="132"/>
      <c r="M886" s="135"/>
      <c r="N886" s="137"/>
      <c r="O886" s="132"/>
      <c r="P886" s="139"/>
      <c r="Q886" s="132"/>
      <c r="R886" s="135"/>
      <c r="S886" s="132"/>
      <c r="T886" s="132"/>
      <c r="U886" s="132"/>
    </row>
    <row r="887" ht="12.75" customHeight="1">
      <c r="A887" s="132"/>
      <c r="B887" s="132"/>
      <c r="C887" s="132"/>
      <c r="D887" s="132"/>
      <c r="E887" s="133"/>
      <c r="F887" s="132"/>
      <c r="G887" s="132"/>
      <c r="H887" s="132"/>
      <c r="I887" s="132"/>
      <c r="J887" s="132"/>
      <c r="K887" s="132"/>
      <c r="L887" s="132"/>
      <c r="M887" s="135"/>
      <c r="N887" s="137"/>
      <c r="O887" s="132"/>
      <c r="P887" s="139"/>
      <c r="Q887" s="132"/>
      <c r="R887" s="135"/>
      <c r="S887" s="132"/>
      <c r="T887" s="132"/>
      <c r="U887" s="132"/>
    </row>
    <row r="888" ht="12.75" customHeight="1">
      <c r="A888" s="132"/>
      <c r="B888" s="132"/>
      <c r="C888" s="132"/>
      <c r="D888" s="132"/>
      <c r="E888" s="133"/>
      <c r="F888" s="132"/>
      <c r="G888" s="132"/>
      <c r="H888" s="132"/>
      <c r="I888" s="132"/>
      <c r="J888" s="132"/>
      <c r="K888" s="132"/>
      <c r="L888" s="132"/>
      <c r="M888" s="135"/>
      <c r="N888" s="137"/>
      <c r="O888" s="132"/>
      <c r="P888" s="139"/>
      <c r="Q888" s="132"/>
      <c r="R888" s="135"/>
      <c r="S888" s="132"/>
      <c r="T888" s="132"/>
      <c r="U888" s="132"/>
    </row>
    <row r="889" ht="12.75" customHeight="1">
      <c r="A889" s="132"/>
      <c r="B889" s="132"/>
      <c r="C889" s="132"/>
      <c r="D889" s="132"/>
      <c r="E889" s="133"/>
      <c r="F889" s="132"/>
      <c r="G889" s="132"/>
      <c r="H889" s="132"/>
      <c r="I889" s="132"/>
      <c r="J889" s="132"/>
      <c r="K889" s="132"/>
      <c r="L889" s="132"/>
      <c r="M889" s="135"/>
      <c r="N889" s="137"/>
      <c r="O889" s="132"/>
      <c r="P889" s="139"/>
      <c r="Q889" s="132"/>
      <c r="R889" s="135"/>
      <c r="S889" s="132"/>
      <c r="T889" s="132"/>
      <c r="U889" s="132"/>
    </row>
    <row r="890" ht="12.75" customHeight="1">
      <c r="A890" s="132"/>
      <c r="B890" s="132"/>
      <c r="C890" s="132"/>
      <c r="D890" s="132"/>
      <c r="E890" s="133"/>
      <c r="F890" s="132"/>
      <c r="G890" s="132"/>
      <c r="H890" s="132"/>
      <c r="I890" s="132"/>
      <c r="J890" s="132"/>
      <c r="K890" s="132"/>
      <c r="L890" s="132"/>
      <c r="M890" s="135"/>
      <c r="N890" s="137"/>
      <c r="O890" s="132"/>
      <c r="P890" s="139"/>
      <c r="Q890" s="132"/>
      <c r="R890" s="135"/>
      <c r="S890" s="132"/>
      <c r="T890" s="132"/>
      <c r="U890" s="132"/>
    </row>
    <row r="891" ht="12.75" customHeight="1">
      <c r="A891" s="132"/>
      <c r="B891" s="132"/>
      <c r="C891" s="132"/>
      <c r="D891" s="132"/>
      <c r="E891" s="133"/>
      <c r="F891" s="132"/>
      <c r="G891" s="132"/>
      <c r="H891" s="132"/>
      <c r="I891" s="132"/>
      <c r="J891" s="132"/>
      <c r="K891" s="132"/>
      <c r="L891" s="132"/>
      <c r="M891" s="135"/>
      <c r="N891" s="137"/>
      <c r="O891" s="132"/>
      <c r="P891" s="139"/>
      <c r="Q891" s="132"/>
      <c r="R891" s="135"/>
      <c r="S891" s="132"/>
      <c r="T891" s="132"/>
      <c r="U891" s="132"/>
    </row>
    <row r="892" ht="12.75" customHeight="1">
      <c r="A892" s="132"/>
      <c r="B892" s="132"/>
      <c r="C892" s="132"/>
      <c r="D892" s="132"/>
      <c r="E892" s="133"/>
      <c r="F892" s="132"/>
      <c r="G892" s="132"/>
      <c r="H892" s="132"/>
      <c r="I892" s="132"/>
      <c r="J892" s="132"/>
      <c r="K892" s="132"/>
      <c r="L892" s="132"/>
      <c r="M892" s="135"/>
      <c r="N892" s="137"/>
      <c r="O892" s="132"/>
      <c r="P892" s="139"/>
      <c r="Q892" s="132"/>
      <c r="R892" s="135"/>
      <c r="S892" s="132"/>
      <c r="T892" s="132"/>
      <c r="U892" s="132"/>
    </row>
    <row r="893" ht="12.75" customHeight="1">
      <c r="A893" s="132"/>
      <c r="B893" s="132"/>
      <c r="C893" s="132"/>
      <c r="D893" s="132"/>
      <c r="E893" s="133"/>
      <c r="F893" s="132"/>
      <c r="G893" s="132"/>
      <c r="H893" s="132"/>
      <c r="I893" s="132"/>
      <c r="J893" s="132"/>
      <c r="K893" s="132"/>
      <c r="L893" s="132"/>
      <c r="M893" s="135"/>
      <c r="N893" s="137"/>
      <c r="O893" s="132"/>
      <c r="P893" s="139"/>
      <c r="Q893" s="132"/>
      <c r="R893" s="135"/>
      <c r="S893" s="132"/>
      <c r="T893" s="132"/>
      <c r="U893" s="132"/>
    </row>
    <row r="894" ht="12.75" customHeight="1">
      <c r="A894" s="132"/>
      <c r="B894" s="132"/>
      <c r="C894" s="132"/>
      <c r="D894" s="132"/>
      <c r="E894" s="133"/>
      <c r="F894" s="132"/>
      <c r="G894" s="132"/>
      <c r="H894" s="132"/>
      <c r="I894" s="132"/>
      <c r="J894" s="132"/>
      <c r="K894" s="132"/>
      <c r="L894" s="132"/>
      <c r="M894" s="135"/>
      <c r="N894" s="137"/>
      <c r="O894" s="132"/>
      <c r="P894" s="139"/>
      <c r="Q894" s="132"/>
      <c r="R894" s="135"/>
      <c r="S894" s="132"/>
      <c r="T894" s="132"/>
      <c r="U894" s="132"/>
    </row>
    <row r="895" ht="12.75" customHeight="1">
      <c r="A895" s="132"/>
      <c r="B895" s="132"/>
      <c r="C895" s="132"/>
      <c r="D895" s="132"/>
      <c r="E895" s="133"/>
      <c r="F895" s="132"/>
      <c r="G895" s="132"/>
      <c r="H895" s="132"/>
      <c r="I895" s="132"/>
      <c r="J895" s="132"/>
      <c r="K895" s="132"/>
      <c r="L895" s="132"/>
      <c r="M895" s="135"/>
      <c r="N895" s="137"/>
      <c r="O895" s="132"/>
      <c r="P895" s="139"/>
      <c r="Q895" s="132"/>
      <c r="R895" s="135"/>
      <c r="S895" s="132"/>
      <c r="T895" s="132"/>
      <c r="U895" s="132"/>
    </row>
    <row r="896" ht="12.75" customHeight="1">
      <c r="A896" s="132"/>
      <c r="B896" s="132"/>
      <c r="C896" s="132"/>
      <c r="D896" s="132"/>
      <c r="E896" s="133"/>
      <c r="F896" s="132"/>
      <c r="G896" s="132"/>
      <c r="H896" s="132"/>
      <c r="I896" s="132"/>
      <c r="J896" s="132"/>
      <c r="K896" s="132"/>
      <c r="L896" s="132"/>
      <c r="M896" s="135"/>
      <c r="N896" s="137"/>
      <c r="O896" s="132"/>
      <c r="P896" s="139"/>
      <c r="Q896" s="132"/>
      <c r="R896" s="135"/>
      <c r="S896" s="132"/>
      <c r="T896" s="132"/>
      <c r="U896" s="132"/>
    </row>
    <row r="897" ht="12.75" customHeight="1">
      <c r="A897" s="132"/>
      <c r="B897" s="132"/>
      <c r="C897" s="132"/>
      <c r="D897" s="132"/>
      <c r="E897" s="133"/>
      <c r="F897" s="132"/>
      <c r="G897" s="132"/>
      <c r="H897" s="132"/>
      <c r="I897" s="132"/>
      <c r="J897" s="132"/>
      <c r="K897" s="132"/>
      <c r="L897" s="132"/>
      <c r="M897" s="135"/>
      <c r="N897" s="137"/>
      <c r="O897" s="132"/>
      <c r="P897" s="139"/>
      <c r="Q897" s="132"/>
      <c r="R897" s="135"/>
      <c r="S897" s="132"/>
      <c r="T897" s="132"/>
      <c r="U897" s="132"/>
    </row>
    <row r="898" ht="12.75" customHeight="1">
      <c r="A898" s="132"/>
      <c r="B898" s="132"/>
      <c r="C898" s="132"/>
      <c r="D898" s="132"/>
      <c r="E898" s="133"/>
      <c r="F898" s="132"/>
      <c r="G898" s="132"/>
      <c r="H898" s="132"/>
      <c r="I898" s="132"/>
      <c r="J898" s="132"/>
      <c r="K898" s="132"/>
      <c r="L898" s="132"/>
      <c r="M898" s="135"/>
      <c r="N898" s="137"/>
      <c r="O898" s="132"/>
      <c r="P898" s="139"/>
      <c r="Q898" s="132"/>
      <c r="R898" s="135"/>
      <c r="S898" s="132"/>
      <c r="T898" s="132"/>
      <c r="U898" s="132"/>
    </row>
    <row r="899" ht="12.75" customHeight="1">
      <c r="A899" s="132"/>
      <c r="B899" s="132"/>
      <c r="C899" s="132"/>
      <c r="D899" s="132"/>
      <c r="E899" s="133"/>
      <c r="F899" s="132"/>
      <c r="G899" s="132"/>
      <c r="H899" s="132"/>
      <c r="I899" s="132"/>
      <c r="J899" s="132"/>
      <c r="K899" s="132"/>
      <c r="L899" s="132"/>
      <c r="M899" s="135"/>
      <c r="N899" s="137"/>
      <c r="O899" s="132"/>
      <c r="P899" s="139"/>
      <c r="Q899" s="132"/>
      <c r="R899" s="135"/>
      <c r="S899" s="132"/>
      <c r="T899" s="132"/>
      <c r="U899" s="132"/>
    </row>
    <row r="900" ht="12.75" customHeight="1">
      <c r="A900" s="132"/>
      <c r="B900" s="132"/>
      <c r="C900" s="132"/>
      <c r="D900" s="132"/>
      <c r="E900" s="133"/>
      <c r="F900" s="132"/>
      <c r="G900" s="132"/>
      <c r="H900" s="132"/>
      <c r="I900" s="132"/>
      <c r="J900" s="132"/>
      <c r="K900" s="132"/>
      <c r="L900" s="132"/>
      <c r="M900" s="135"/>
      <c r="N900" s="137"/>
      <c r="O900" s="132"/>
      <c r="P900" s="139"/>
      <c r="Q900" s="132"/>
      <c r="R900" s="135"/>
      <c r="S900" s="132"/>
      <c r="T900" s="132"/>
      <c r="U900" s="132"/>
    </row>
    <row r="901" ht="12.75" customHeight="1">
      <c r="A901" s="132"/>
      <c r="B901" s="132"/>
      <c r="C901" s="132"/>
      <c r="D901" s="132"/>
      <c r="E901" s="133"/>
      <c r="F901" s="132"/>
      <c r="G901" s="132"/>
      <c r="H901" s="132"/>
      <c r="I901" s="132"/>
      <c r="J901" s="132"/>
      <c r="K901" s="132"/>
      <c r="L901" s="132"/>
      <c r="M901" s="135"/>
      <c r="N901" s="137"/>
      <c r="O901" s="132"/>
      <c r="P901" s="139"/>
      <c r="Q901" s="132"/>
      <c r="R901" s="135"/>
      <c r="S901" s="132"/>
      <c r="T901" s="132"/>
      <c r="U901" s="132"/>
    </row>
    <row r="902" ht="12.75" customHeight="1">
      <c r="A902" s="132"/>
      <c r="B902" s="132"/>
      <c r="C902" s="132"/>
      <c r="D902" s="132"/>
      <c r="E902" s="133"/>
      <c r="F902" s="132"/>
      <c r="G902" s="132"/>
      <c r="H902" s="132"/>
      <c r="I902" s="132"/>
      <c r="J902" s="132"/>
      <c r="K902" s="132"/>
      <c r="L902" s="132"/>
      <c r="M902" s="135"/>
      <c r="N902" s="137"/>
      <c r="O902" s="132"/>
      <c r="P902" s="139"/>
      <c r="Q902" s="132"/>
      <c r="R902" s="135"/>
      <c r="S902" s="132"/>
      <c r="T902" s="132"/>
      <c r="U902" s="132"/>
    </row>
    <row r="903" ht="12.75" customHeight="1">
      <c r="A903" s="132"/>
      <c r="B903" s="132"/>
      <c r="C903" s="132"/>
      <c r="D903" s="132"/>
      <c r="E903" s="133"/>
      <c r="F903" s="132"/>
      <c r="G903" s="132"/>
      <c r="H903" s="132"/>
      <c r="I903" s="132"/>
      <c r="J903" s="132"/>
      <c r="K903" s="132"/>
      <c r="L903" s="132"/>
      <c r="M903" s="135"/>
      <c r="N903" s="137"/>
      <c r="O903" s="132"/>
      <c r="P903" s="139"/>
      <c r="Q903" s="132"/>
      <c r="R903" s="135"/>
      <c r="S903" s="132"/>
      <c r="T903" s="132"/>
      <c r="U903" s="132"/>
    </row>
    <row r="904" ht="12.75" customHeight="1">
      <c r="A904" s="132"/>
      <c r="B904" s="132"/>
      <c r="C904" s="132"/>
      <c r="D904" s="132"/>
      <c r="E904" s="133"/>
      <c r="F904" s="132"/>
      <c r="G904" s="132"/>
      <c r="H904" s="132"/>
      <c r="I904" s="132"/>
      <c r="J904" s="132"/>
      <c r="K904" s="132"/>
      <c r="L904" s="132"/>
      <c r="M904" s="135"/>
      <c r="N904" s="137"/>
      <c r="O904" s="132"/>
      <c r="P904" s="139"/>
      <c r="Q904" s="132"/>
      <c r="R904" s="135"/>
      <c r="S904" s="132"/>
      <c r="T904" s="132"/>
      <c r="U904" s="132"/>
    </row>
    <row r="905" ht="12.75" customHeight="1">
      <c r="A905" s="132"/>
      <c r="B905" s="132"/>
      <c r="C905" s="132"/>
      <c r="D905" s="132"/>
      <c r="E905" s="133"/>
      <c r="F905" s="132"/>
      <c r="G905" s="132"/>
      <c r="H905" s="132"/>
      <c r="I905" s="132"/>
      <c r="J905" s="132"/>
      <c r="K905" s="132"/>
      <c r="L905" s="132"/>
      <c r="M905" s="135"/>
      <c r="N905" s="137"/>
      <c r="O905" s="132"/>
      <c r="P905" s="139"/>
      <c r="Q905" s="132"/>
      <c r="R905" s="135"/>
      <c r="S905" s="132"/>
      <c r="T905" s="132"/>
      <c r="U905" s="132"/>
    </row>
    <row r="906" ht="12.75" customHeight="1">
      <c r="A906" s="132"/>
      <c r="B906" s="132"/>
      <c r="C906" s="132"/>
      <c r="D906" s="132"/>
      <c r="E906" s="133"/>
      <c r="F906" s="132"/>
      <c r="G906" s="132"/>
      <c r="H906" s="132"/>
      <c r="I906" s="132"/>
      <c r="J906" s="132"/>
      <c r="K906" s="132"/>
      <c r="L906" s="132"/>
      <c r="M906" s="135"/>
      <c r="N906" s="137"/>
      <c r="O906" s="132"/>
      <c r="P906" s="139"/>
      <c r="Q906" s="132"/>
      <c r="R906" s="135"/>
      <c r="S906" s="132"/>
      <c r="T906" s="132"/>
      <c r="U906" s="132"/>
    </row>
    <row r="907" ht="12.75" customHeight="1">
      <c r="A907" s="132"/>
      <c r="B907" s="132"/>
      <c r="C907" s="132"/>
      <c r="D907" s="132"/>
      <c r="E907" s="133"/>
      <c r="F907" s="132"/>
      <c r="G907" s="132"/>
      <c r="H907" s="132"/>
      <c r="I907" s="132"/>
      <c r="J907" s="132"/>
      <c r="K907" s="132"/>
      <c r="L907" s="132"/>
      <c r="M907" s="135"/>
      <c r="N907" s="137"/>
      <c r="O907" s="132"/>
      <c r="P907" s="139"/>
      <c r="Q907" s="132"/>
      <c r="R907" s="135"/>
      <c r="S907" s="132"/>
      <c r="T907" s="132"/>
      <c r="U907" s="132"/>
    </row>
    <row r="908" ht="12.75" customHeight="1">
      <c r="A908" s="132"/>
      <c r="B908" s="132"/>
      <c r="C908" s="132"/>
      <c r="D908" s="132"/>
      <c r="E908" s="133"/>
      <c r="F908" s="132"/>
      <c r="G908" s="132"/>
      <c r="H908" s="132"/>
      <c r="I908" s="132"/>
      <c r="J908" s="132"/>
      <c r="K908" s="132"/>
      <c r="L908" s="132"/>
      <c r="M908" s="135"/>
      <c r="N908" s="137"/>
      <c r="O908" s="132"/>
      <c r="P908" s="139"/>
      <c r="Q908" s="132"/>
      <c r="R908" s="135"/>
      <c r="S908" s="132"/>
      <c r="T908" s="132"/>
      <c r="U908" s="132"/>
    </row>
    <row r="909" ht="12.75" customHeight="1">
      <c r="A909" s="132"/>
      <c r="B909" s="132"/>
      <c r="C909" s="132"/>
      <c r="D909" s="132"/>
      <c r="E909" s="133"/>
      <c r="F909" s="132"/>
      <c r="G909" s="132"/>
      <c r="H909" s="132"/>
      <c r="I909" s="132"/>
      <c r="J909" s="132"/>
      <c r="K909" s="132"/>
      <c r="L909" s="132"/>
      <c r="M909" s="135"/>
      <c r="N909" s="137"/>
      <c r="O909" s="132"/>
      <c r="P909" s="139"/>
      <c r="Q909" s="132"/>
      <c r="R909" s="135"/>
      <c r="S909" s="132"/>
      <c r="T909" s="132"/>
      <c r="U909" s="132"/>
    </row>
    <row r="910" ht="12.75" customHeight="1">
      <c r="A910" s="132"/>
      <c r="B910" s="132"/>
      <c r="C910" s="132"/>
      <c r="D910" s="132"/>
      <c r="E910" s="133"/>
      <c r="F910" s="132"/>
      <c r="G910" s="132"/>
      <c r="H910" s="132"/>
      <c r="I910" s="132"/>
      <c r="J910" s="132"/>
      <c r="K910" s="132"/>
      <c r="L910" s="132"/>
      <c r="M910" s="135"/>
      <c r="N910" s="137"/>
      <c r="O910" s="132"/>
      <c r="P910" s="139"/>
      <c r="Q910" s="132"/>
      <c r="R910" s="135"/>
      <c r="S910" s="132"/>
      <c r="T910" s="132"/>
      <c r="U910" s="132"/>
    </row>
    <row r="911" ht="12.75" customHeight="1">
      <c r="A911" s="132"/>
      <c r="B911" s="132"/>
      <c r="C911" s="132"/>
      <c r="D911" s="132"/>
      <c r="E911" s="133"/>
      <c r="F911" s="132"/>
      <c r="G911" s="132"/>
      <c r="H911" s="132"/>
      <c r="I911" s="132"/>
      <c r="J911" s="132"/>
      <c r="K911" s="132"/>
      <c r="L911" s="132"/>
      <c r="M911" s="135"/>
      <c r="N911" s="137"/>
      <c r="O911" s="132"/>
      <c r="P911" s="139"/>
      <c r="Q911" s="132"/>
      <c r="R911" s="135"/>
      <c r="S911" s="132"/>
      <c r="T911" s="132"/>
      <c r="U911" s="132"/>
    </row>
    <row r="912" ht="12.75" customHeight="1">
      <c r="A912" s="132"/>
      <c r="B912" s="132"/>
      <c r="C912" s="132"/>
      <c r="D912" s="132"/>
      <c r="E912" s="133"/>
      <c r="F912" s="132"/>
      <c r="G912" s="132"/>
      <c r="H912" s="132"/>
      <c r="I912" s="132"/>
      <c r="J912" s="132"/>
      <c r="K912" s="132"/>
      <c r="L912" s="132"/>
      <c r="M912" s="135"/>
      <c r="N912" s="137"/>
      <c r="O912" s="132"/>
      <c r="P912" s="139"/>
      <c r="Q912" s="132"/>
      <c r="R912" s="135"/>
      <c r="S912" s="132"/>
      <c r="T912" s="132"/>
      <c r="U912" s="132"/>
    </row>
    <row r="913" ht="12.75" customHeight="1">
      <c r="A913" s="132"/>
      <c r="B913" s="132"/>
      <c r="C913" s="132"/>
      <c r="D913" s="132"/>
      <c r="E913" s="133"/>
      <c r="F913" s="132"/>
      <c r="G913" s="132"/>
      <c r="H913" s="132"/>
      <c r="I913" s="132"/>
      <c r="J913" s="132"/>
      <c r="K913" s="132"/>
      <c r="L913" s="132"/>
      <c r="M913" s="135"/>
      <c r="N913" s="137"/>
      <c r="O913" s="132"/>
      <c r="P913" s="139"/>
      <c r="Q913" s="132"/>
      <c r="R913" s="135"/>
      <c r="S913" s="132"/>
      <c r="T913" s="132"/>
      <c r="U913" s="132"/>
    </row>
    <row r="914" ht="12.75" customHeight="1">
      <c r="A914" s="132"/>
      <c r="B914" s="132"/>
      <c r="C914" s="132"/>
      <c r="D914" s="132"/>
      <c r="E914" s="133"/>
      <c r="F914" s="132"/>
      <c r="G914" s="132"/>
      <c r="H914" s="132"/>
      <c r="I914" s="132"/>
      <c r="J914" s="132"/>
      <c r="K914" s="132"/>
      <c r="L914" s="132"/>
      <c r="M914" s="135"/>
      <c r="N914" s="137"/>
      <c r="O914" s="132"/>
      <c r="P914" s="139"/>
      <c r="Q914" s="132"/>
      <c r="R914" s="135"/>
      <c r="S914" s="132"/>
      <c r="T914" s="132"/>
      <c r="U914" s="132"/>
    </row>
    <row r="915" ht="12.75" customHeight="1">
      <c r="A915" s="132"/>
      <c r="B915" s="132"/>
      <c r="C915" s="132"/>
      <c r="D915" s="132"/>
      <c r="E915" s="133"/>
      <c r="F915" s="132"/>
      <c r="G915" s="132"/>
      <c r="H915" s="132"/>
      <c r="I915" s="132"/>
      <c r="J915" s="132"/>
      <c r="K915" s="132"/>
      <c r="L915" s="132"/>
      <c r="M915" s="135"/>
      <c r="N915" s="137"/>
      <c r="O915" s="132"/>
      <c r="P915" s="139"/>
      <c r="Q915" s="132"/>
      <c r="R915" s="135"/>
      <c r="S915" s="132"/>
      <c r="T915" s="132"/>
      <c r="U915" s="132"/>
    </row>
    <row r="916" ht="12.75" customHeight="1">
      <c r="A916" s="132"/>
      <c r="B916" s="132"/>
      <c r="C916" s="132"/>
      <c r="D916" s="132"/>
      <c r="E916" s="133"/>
      <c r="F916" s="132"/>
      <c r="G916" s="132"/>
      <c r="H916" s="132"/>
      <c r="I916" s="132"/>
      <c r="J916" s="132"/>
      <c r="K916" s="132"/>
      <c r="L916" s="132"/>
      <c r="M916" s="135"/>
      <c r="N916" s="137"/>
      <c r="O916" s="132"/>
      <c r="P916" s="139"/>
      <c r="Q916" s="132"/>
      <c r="R916" s="135"/>
      <c r="S916" s="132"/>
      <c r="T916" s="132"/>
      <c r="U916" s="132"/>
    </row>
    <row r="917" ht="12.75" customHeight="1">
      <c r="A917" s="132"/>
      <c r="B917" s="132"/>
      <c r="C917" s="132"/>
      <c r="D917" s="132"/>
      <c r="E917" s="133"/>
      <c r="F917" s="132"/>
      <c r="G917" s="132"/>
      <c r="H917" s="132"/>
      <c r="I917" s="132"/>
      <c r="J917" s="132"/>
      <c r="K917" s="132"/>
      <c r="L917" s="132"/>
      <c r="M917" s="135"/>
      <c r="N917" s="137"/>
      <c r="O917" s="132"/>
      <c r="P917" s="139"/>
      <c r="Q917" s="132"/>
      <c r="R917" s="135"/>
      <c r="S917" s="132"/>
      <c r="T917" s="132"/>
      <c r="U917" s="132"/>
    </row>
    <row r="918" ht="12.75" customHeight="1">
      <c r="A918" s="132"/>
      <c r="B918" s="132"/>
      <c r="C918" s="132"/>
      <c r="D918" s="132"/>
      <c r="E918" s="133"/>
      <c r="F918" s="132"/>
      <c r="G918" s="132"/>
      <c r="H918" s="132"/>
      <c r="I918" s="132"/>
      <c r="J918" s="132"/>
      <c r="K918" s="132"/>
      <c r="L918" s="132"/>
      <c r="M918" s="135"/>
      <c r="N918" s="137"/>
      <c r="O918" s="132"/>
      <c r="P918" s="139"/>
      <c r="Q918" s="132"/>
      <c r="R918" s="135"/>
      <c r="S918" s="132"/>
      <c r="T918" s="132"/>
      <c r="U918" s="132"/>
    </row>
    <row r="919" ht="12.75" customHeight="1">
      <c r="A919" s="132"/>
      <c r="B919" s="132"/>
      <c r="C919" s="132"/>
      <c r="D919" s="132"/>
      <c r="E919" s="133"/>
      <c r="F919" s="132"/>
      <c r="G919" s="132"/>
      <c r="H919" s="132"/>
      <c r="I919" s="132"/>
      <c r="J919" s="132"/>
      <c r="K919" s="132"/>
      <c r="L919" s="132"/>
      <c r="M919" s="135"/>
      <c r="N919" s="137"/>
      <c r="O919" s="132"/>
      <c r="P919" s="139"/>
      <c r="Q919" s="132"/>
      <c r="R919" s="135"/>
      <c r="S919" s="132"/>
      <c r="T919" s="132"/>
      <c r="U919" s="132"/>
    </row>
    <row r="920" ht="12.75" customHeight="1">
      <c r="A920" s="132"/>
      <c r="B920" s="132"/>
      <c r="C920" s="132"/>
      <c r="D920" s="132"/>
      <c r="E920" s="133"/>
      <c r="F920" s="132"/>
      <c r="G920" s="132"/>
      <c r="H920" s="132"/>
      <c r="I920" s="132"/>
      <c r="J920" s="132"/>
      <c r="K920" s="132"/>
      <c r="L920" s="132"/>
      <c r="M920" s="135"/>
      <c r="N920" s="137"/>
      <c r="O920" s="132"/>
      <c r="P920" s="139"/>
      <c r="Q920" s="132"/>
      <c r="R920" s="135"/>
      <c r="S920" s="132"/>
      <c r="T920" s="132"/>
      <c r="U920" s="132"/>
    </row>
    <row r="921" ht="12.75" customHeight="1">
      <c r="A921" s="132"/>
      <c r="B921" s="132"/>
      <c r="C921" s="132"/>
      <c r="D921" s="132"/>
      <c r="E921" s="133"/>
      <c r="F921" s="132"/>
      <c r="G921" s="132"/>
      <c r="H921" s="132"/>
      <c r="I921" s="132"/>
      <c r="J921" s="132"/>
      <c r="K921" s="132"/>
      <c r="L921" s="132"/>
      <c r="M921" s="135"/>
      <c r="N921" s="137"/>
      <c r="O921" s="132"/>
      <c r="P921" s="139"/>
      <c r="Q921" s="132"/>
      <c r="R921" s="135"/>
      <c r="S921" s="132"/>
      <c r="T921" s="132"/>
      <c r="U921" s="132"/>
    </row>
    <row r="922" ht="12.75" customHeight="1">
      <c r="A922" s="132"/>
      <c r="B922" s="132"/>
      <c r="C922" s="132"/>
      <c r="D922" s="132"/>
      <c r="E922" s="133"/>
      <c r="F922" s="132"/>
      <c r="G922" s="132"/>
      <c r="H922" s="132"/>
      <c r="I922" s="132"/>
      <c r="J922" s="132"/>
      <c r="K922" s="132"/>
      <c r="L922" s="132"/>
      <c r="M922" s="135"/>
      <c r="N922" s="137"/>
      <c r="O922" s="132"/>
      <c r="P922" s="139"/>
      <c r="Q922" s="132"/>
      <c r="R922" s="135"/>
      <c r="S922" s="132"/>
      <c r="T922" s="132"/>
      <c r="U922" s="132"/>
    </row>
    <row r="923" ht="12.75" customHeight="1">
      <c r="A923" s="132"/>
      <c r="B923" s="132"/>
      <c r="C923" s="132"/>
      <c r="D923" s="132"/>
      <c r="E923" s="133"/>
      <c r="F923" s="132"/>
      <c r="G923" s="132"/>
      <c r="H923" s="132"/>
      <c r="I923" s="132"/>
      <c r="J923" s="132"/>
      <c r="K923" s="132"/>
      <c r="L923" s="132"/>
      <c r="M923" s="135"/>
      <c r="N923" s="137"/>
      <c r="O923" s="132"/>
      <c r="P923" s="139"/>
      <c r="Q923" s="132"/>
      <c r="R923" s="135"/>
      <c r="S923" s="132"/>
      <c r="T923" s="132"/>
      <c r="U923" s="132"/>
    </row>
    <row r="924" ht="12.75" customHeight="1">
      <c r="A924" s="132"/>
      <c r="B924" s="132"/>
      <c r="C924" s="132"/>
      <c r="D924" s="132"/>
      <c r="E924" s="133"/>
      <c r="F924" s="132"/>
      <c r="G924" s="132"/>
      <c r="H924" s="132"/>
      <c r="I924" s="132"/>
      <c r="J924" s="132"/>
      <c r="K924" s="132"/>
      <c r="L924" s="132"/>
      <c r="M924" s="135"/>
      <c r="N924" s="137"/>
      <c r="O924" s="132"/>
      <c r="P924" s="139"/>
      <c r="Q924" s="132"/>
      <c r="R924" s="135"/>
      <c r="S924" s="132"/>
      <c r="T924" s="132"/>
      <c r="U924" s="132"/>
    </row>
    <row r="925" ht="12.75" customHeight="1">
      <c r="A925" s="132"/>
      <c r="B925" s="132"/>
      <c r="C925" s="132"/>
      <c r="D925" s="132"/>
      <c r="E925" s="133"/>
      <c r="F925" s="132"/>
      <c r="G925" s="132"/>
      <c r="H925" s="132"/>
      <c r="I925" s="132"/>
      <c r="J925" s="132"/>
      <c r="K925" s="132"/>
      <c r="L925" s="132"/>
      <c r="M925" s="135"/>
      <c r="N925" s="137"/>
      <c r="O925" s="132"/>
      <c r="P925" s="139"/>
      <c r="Q925" s="132"/>
      <c r="R925" s="135"/>
      <c r="S925" s="132"/>
      <c r="T925" s="132"/>
      <c r="U925" s="132"/>
    </row>
    <row r="926" ht="12.75" customHeight="1">
      <c r="A926" s="132"/>
      <c r="B926" s="132"/>
      <c r="C926" s="132"/>
      <c r="D926" s="132"/>
      <c r="E926" s="133"/>
      <c r="F926" s="132"/>
      <c r="G926" s="132"/>
      <c r="H926" s="132"/>
      <c r="I926" s="132"/>
      <c r="J926" s="132"/>
      <c r="K926" s="132"/>
      <c r="L926" s="132"/>
      <c r="M926" s="135"/>
      <c r="N926" s="137"/>
      <c r="O926" s="132"/>
      <c r="P926" s="139"/>
      <c r="Q926" s="132"/>
      <c r="R926" s="135"/>
      <c r="S926" s="132"/>
      <c r="T926" s="132"/>
      <c r="U926" s="132"/>
    </row>
    <row r="927" ht="12.75" customHeight="1">
      <c r="A927" s="132"/>
      <c r="B927" s="132"/>
      <c r="C927" s="132"/>
      <c r="D927" s="132"/>
      <c r="E927" s="133"/>
      <c r="F927" s="132"/>
      <c r="G927" s="132"/>
      <c r="H927" s="132"/>
      <c r="I927" s="132"/>
      <c r="J927" s="132"/>
      <c r="K927" s="132"/>
      <c r="L927" s="132"/>
      <c r="M927" s="135"/>
      <c r="N927" s="137"/>
      <c r="O927" s="132"/>
      <c r="P927" s="139"/>
      <c r="Q927" s="132"/>
      <c r="R927" s="135"/>
      <c r="S927" s="132"/>
      <c r="T927" s="132"/>
      <c r="U927" s="132"/>
    </row>
    <row r="928" ht="12.75" customHeight="1">
      <c r="A928" s="132"/>
      <c r="B928" s="132"/>
      <c r="C928" s="132"/>
      <c r="D928" s="132"/>
      <c r="E928" s="133"/>
      <c r="F928" s="132"/>
      <c r="G928" s="132"/>
      <c r="H928" s="132"/>
      <c r="I928" s="132"/>
      <c r="J928" s="132"/>
      <c r="K928" s="132"/>
      <c r="L928" s="132"/>
      <c r="M928" s="135"/>
      <c r="N928" s="137"/>
      <c r="O928" s="132"/>
      <c r="P928" s="139"/>
      <c r="Q928" s="132"/>
      <c r="R928" s="135"/>
      <c r="S928" s="132"/>
      <c r="T928" s="132"/>
      <c r="U928" s="132"/>
    </row>
    <row r="929" ht="12.75" customHeight="1">
      <c r="A929" s="132"/>
      <c r="B929" s="132"/>
      <c r="C929" s="132"/>
      <c r="D929" s="132"/>
      <c r="E929" s="133"/>
      <c r="F929" s="132"/>
      <c r="G929" s="132"/>
      <c r="H929" s="132"/>
      <c r="I929" s="132"/>
      <c r="J929" s="132"/>
      <c r="K929" s="132"/>
      <c r="L929" s="132"/>
      <c r="M929" s="135"/>
      <c r="N929" s="137"/>
      <c r="O929" s="132"/>
      <c r="P929" s="139"/>
      <c r="Q929" s="132"/>
      <c r="R929" s="135"/>
      <c r="S929" s="132"/>
      <c r="T929" s="132"/>
      <c r="U929" s="132"/>
    </row>
    <row r="930" ht="12.75" customHeight="1">
      <c r="A930" s="132"/>
      <c r="B930" s="132"/>
      <c r="C930" s="132"/>
      <c r="D930" s="132"/>
      <c r="E930" s="133"/>
      <c r="F930" s="132"/>
      <c r="G930" s="132"/>
      <c r="H930" s="132"/>
      <c r="I930" s="132"/>
      <c r="J930" s="132"/>
      <c r="K930" s="132"/>
      <c r="L930" s="132"/>
      <c r="M930" s="135"/>
      <c r="N930" s="137"/>
      <c r="O930" s="132"/>
      <c r="P930" s="139"/>
      <c r="Q930" s="132"/>
      <c r="R930" s="135"/>
      <c r="S930" s="132"/>
      <c r="T930" s="132"/>
      <c r="U930" s="132"/>
    </row>
    <row r="931" ht="12.75" customHeight="1">
      <c r="A931" s="132"/>
      <c r="B931" s="132"/>
      <c r="C931" s="132"/>
      <c r="D931" s="132"/>
      <c r="E931" s="133"/>
      <c r="F931" s="132"/>
      <c r="G931" s="132"/>
      <c r="H931" s="132"/>
      <c r="I931" s="132"/>
      <c r="J931" s="132"/>
      <c r="K931" s="132"/>
      <c r="L931" s="132"/>
      <c r="M931" s="135"/>
      <c r="N931" s="137"/>
      <c r="O931" s="132"/>
      <c r="P931" s="139"/>
      <c r="Q931" s="132"/>
      <c r="R931" s="135"/>
      <c r="S931" s="132"/>
      <c r="T931" s="132"/>
      <c r="U931" s="132"/>
    </row>
    <row r="932" ht="12.75" customHeight="1">
      <c r="A932" s="132"/>
      <c r="B932" s="132"/>
      <c r="C932" s="132"/>
      <c r="D932" s="132"/>
      <c r="E932" s="133"/>
      <c r="F932" s="132"/>
      <c r="G932" s="132"/>
      <c r="H932" s="132"/>
      <c r="I932" s="132"/>
      <c r="J932" s="132"/>
      <c r="K932" s="132"/>
      <c r="L932" s="132"/>
      <c r="M932" s="135"/>
      <c r="N932" s="137"/>
      <c r="O932" s="132"/>
      <c r="P932" s="139"/>
      <c r="Q932" s="132"/>
      <c r="R932" s="135"/>
      <c r="S932" s="132"/>
      <c r="T932" s="132"/>
      <c r="U932" s="132"/>
    </row>
    <row r="933" ht="12.75" customHeight="1">
      <c r="A933" s="132"/>
      <c r="B933" s="132"/>
      <c r="C933" s="132"/>
      <c r="D933" s="132"/>
      <c r="E933" s="133"/>
      <c r="F933" s="132"/>
      <c r="G933" s="132"/>
      <c r="H933" s="132"/>
      <c r="I933" s="132"/>
      <c r="J933" s="132"/>
      <c r="K933" s="132"/>
      <c r="L933" s="132"/>
      <c r="M933" s="135"/>
      <c r="N933" s="137"/>
      <c r="O933" s="132"/>
      <c r="P933" s="139"/>
      <c r="Q933" s="132"/>
      <c r="R933" s="135"/>
      <c r="S933" s="132"/>
      <c r="T933" s="132"/>
      <c r="U933" s="132"/>
    </row>
    <row r="934" ht="12.75" customHeight="1">
      <c r="A934" s="132"/>
      <c r="B934" s="132"/>
      <c r="C934" s="132"/>
      <c r="D934" s="132"/>
      <c r="E934" s="133"/>
      <c r="F934" s="132"/>
      <c r="G934" s="132"/>
      <c r="H934" s="132"/>
      <c r="I934" s="132"/>
      <c r="J934" s="132"/>
      <c r="K934" s="132"/>
      <c r="L934" s="132"/>
      <c r="M934" s="135"/>
      <c r="N934" s="137"/>
      <c r="O934" s="132"/>
      <c r="P934" s="139"/>
      <c r="Q934" s="132"/>
      <c r="R934" s="135"/>
      <c r="S934" s="132"/>
      <c r="T934" s="132"/>
      <c r="U934" s="132"/>
    </row>
    <row r="935" ht="12.75" customHeight="1">
      <c r="A935" s="132"/>
      <c r="B935" s="132"/>
      <c r="C935" s="132"/>
      <c r="D935" s="132"/>
      <c r="E935" s="133"/>
      <c r="F935" s="132"/>
      <c r="G935" s="132"/>
      <c r="H935" s="132"/>
      <c r="I935" s="132"/>
      <c r="J935" s="132"/>
      <c r="K935" s="132"/>
      <c r="L935" s="132"/>
      <c r="M935" s="135"/>
      <c r="N935" s="137"/>
      <c r="O935" s="132"/>
      <c r="P935" s="139"/>
      <c r="Q935" s="132"/>
      <c r="R935" s="135"/>
      <c r="S935" s="132"/>
      <c r="T935" s="132"/>
      <c r="U935" s="132"/>
    </row>
    <row r="936" ht="12.75" customHeight="1">
      <c r="A936" s="132"/>
      <c r="B936" s="132"/>
      <c r="C936" s="132"/>
      <c r="D936" s="132"/>
      <c r="E936" s="133"/>
      <c r="F936" s="132"/>
      <c r="G936" s="132"/>
      <c r="H936" s="132"/>
      <c r="I936" s="132"/>
      <c r="J936" s="132"/>
      <c r="K936" s="132"/>
      <c r="L936" s="132"/>
      <c r="M936" s="135"/>
      <c r="N936" s="137"/>
      <c r="O936" s="132"/>
      <c r="P936" s="139"/>
      <c r="Q936" s="132"/>
      <c r="R936" s="135"/>
      <c r="S936" s="132"/>
      <c r="T936" s="132"/>
      <c r="U936" s="132"/>
    </row>
    <row r="937" ht="12.75" customHeight="1">
      <c r="A937" s="132"/>
      <c r="B937" s="132"/>
      <c r="C937" s="132"/>
      <c r="D937" s="132"/>
      <c r="E937" s="133"/>
      <c r="F937" s="132"/>
      <c r="G937" s="132"/>
      <c r="H937" s="132"/>
      <c r="I937" s="132"/>
      <c r="J937" s="132"/>
      <c r="K937" s="132"/>
      <c r="L937" s="132"/>
      <c r="M937" s="135"/>
      <c r="N937" s="137"/>
      <c r="O937" s="132"/>
      <c r="P937" s="139"/>
      <c r="Q937" s="132"/>
      <c r="R937" s="135"/>
      <c r="S937" s="132"/>
      <c r="T937" s="132"/>
      <c r="U937" s="132"/>
    </row>
    <row r="938" ht="12.75" customHeight="1">
      <c r="A938" s="132"/>
      <c r="B938" s="132"/>
      <c r="C938" s="132"/>
      <c r="D938" s="132"/>
      <c r="E938" s="133"/>
      <c r="F938" s="132"/>
      <c r="G938" s="132"/>
      <c r="H938" s="132"/>
      <c r="I938" s="132"/>
      <c r="J938" s="132"/>
      <c r="K938" s="132"/>
      <c r="L938" s="132"/>
      <c r="M938" s="135"/>
      <c r="N938" s="137"/>
      <c r="O938" s="132"/>
      <c r="P938" s="139"/>
      <c r="Q938" s="132"/>
      <c r="R938" s="135"/>
      <c r="S938" s="132"/>
      <c r="T938" s="132"/>
      <c r="U938" s="132"/>
    </row>
    <row r="939" ht="12.75" customHeight="1">
      <c r="A939" s="132"/>
      <c r="B939" s="132"/>
      <c r="C939" s="132"/>
      <c r="D939" s="132"/>
      <c r="E939" s="133"/>
      <c r="F939" s="132"/>
      <c r="G939" s="132"/>
      <c r="H939" s="132"/>
      <c r="I939" s="132"/>
      <c r="J939" s="132"/>
      <c r="K939" s="132"/>
      <c r="L939" s="132"/>
      <c r="M939" s="135"/>
      <c r="N939" s="137"/>
      <c r="O939" s="132"/>
      <c r="P939" s="139"/>
      <c r="Q939" s="132"/>
      <c r="R939" s="135"/>
      <c r="S939" s="132"/>
      <c r="T939" s="132"/>
      <c r="U939" s="132"/>
    </row>
    <row r="940" ht="12.75" customHeight="1">
      <c r="A940" s="132"/>
      <c r="B940" s="132"/>
      <c r="C940" s="132"/>
      <c r="D940" s="132"/>
      <c r="E940" s="133"/>
      <c r="F940" s="132"/>
      <c r="G940" s="132"/>
      <c r="H940" s="132"/>
      <c r="I940" s="132"/>
      <c r="J940" s="132"/>
      <c r="K940" s="132"/>
      <c r="L940" s="132"/>
      <c r="M940" s="135"/>
      <c r="N940" s="137"/>
      <c r="O940" s="132"/>
      <c r="P940" s="139"/>
      <c r="Q940" s="132"/>
      <c r="R940" s="135"/>
      <c r="S940" s="132"/>
      <c r="T940" s="132"/>
      <c r="U940" s="132"/>
    </row>
    <row r="941" ht="12.75" customHeight="1">
      <c r="A941" s="132"/>
      <c r="B941" s="132"/>
      <c r="C941" s="132"/>
      <c r="D941" s="132"/>
      <c r="E941" s="133"/>
      <c r="F941" s="132"/>
      <c r="G941" s="132"/>
      <c r="H941" s="132"/>
      <c r="I941" s="132"/>
      <c r="J941" s="132"/>
      <c r="K941" s="132"/>
      <c r="L941" s="132"/>
      <c r="M941" s="135"/>
      <c r="N941" s="137"/>
      <c r="O941" s="132"/>
      <c r="P941" s="139"/>
      <c r="Q941" s="132"/>
      <c r="R941" s="135"/>
      <c r="S941" s="132"/>
      <c r="T941" s="132"/>
      <c r="U941" s="132"/>
    </row>
    <row r="942" ht="12.75" customHeight="1">
      <c r="A942" s="132"/>
      <c r="B942" s="132"/>
      <c r="C942" s="132"/>
      <c r="D942" s="132"/>
      <c r="E942" s="133"/>
      <c r="F942" s="132"/>
      <c r="G942" s="132"/>
      <c r="H942" s="132"/>
      <c r="I942" s="132"/>
      <c r="J942" s="132"/>
      <c r="K942" s="132"/>
      <c r="L942" s="132"/>
      <c r="M942" s="135"/>
      <c r="N942" s="137"/>
      <c r="O942" s="132"/>
      <c r="P942" s="139"/>
      <c r="Q942" s="132"/>
      <c r="R942" s="135"/>
      <c r="S942" s="132"/>
      <c r="T942" s="132"/>
      <c r="U942" s="132"/>
    </row>
    <row r="943" ht="12.75" customHeight="1">
      <c r="A943" s="132"/>
      <c r="B943" s="132"/>
      <c r="C943" s="132"/>
      <c r="D943" s="132"/>
      <c r="E943" s="133"/>
      <c r="F943" s="132"/>
      <c r="G943" s="132"/>
      <c r="H943" s="132"/>
      <c r="I943" s="132"/>
      <c r="J943" s="132"/>
      <c r="K943" s="132"/>
      <c r="L943" s="132"/>
      <c r="M943" s="135"/>
      <c r="N943" s="137"/>
      <c r="O943" s="132"/>
      <c r="P943" s="139"/>
      <c r="Q943" s="132"/>
      <c r="R943" s="135"/>
      <c r="S943" s="132"/>
      <c r="T943" s="132"/>
      <c r="U943" s="132"/>
    </row>
    <row r="944" ht="12.75" customHeight="1">
      <c r="A944" s="132"/>
      <c r="B944" s="132"/>
      <c r="C944" s="132"/>
      <c r="D944" s="132"/>
      <c r="E944" s="133"/>
      <c r="F944" s="132"/>
      <c r="G944" s="132"/>
      <c r="H944" s="132"/>
      <c r="I944" s="132"/>
      <c r="J944" s="132"/>
      <c r="K944" s="132"/>
      <c r="L944" s="132"/>
      <c r="M944" s="135"/>
      <c r="N944" s="137"/>
      <c r="O944" s="132"/>
      <c r="P944" s="139"/>
      <c r="Q944" s="132"/>
      <c r="R944" s="135"/>
      <c r="S944" s="132"/>
      <c r="T944" s="132"/>
      <c r="U944" s="132"/>
    </row>
    <row r="945" ht="12.75" customHeight="1">
      <c r="A945" s="132"/>
      <c r="B945" s="132"/>
      <c r="C945" s="132"/>
      <c r="D945" s="132"/>
      <c r="E945" s="133"/>
      <c r="F945" s="132"/>
      <c r="G945" s="132"/>
      <c r="H945" s="132"/>
      <c r="I945" s="132"/>
      <c r="J945" s="132"/>
      <c r="K945" s="132"/>
      <c r="L945" s="132"/>
      <c r="M945" s="135"/>
      <c r="N945" s="137"/>
      <c r="O945" s="132"/>
      <c r="P945" s="139"/>
      <c r="Q945" s="132"/>
      <c r="R945" s="135"/>
      <c r="S945" s="132"/>
      <c r="T945" s="132"/>
      <c r="U945" s="132"/>
    </row>
    <row r="946" ht="12.75" customHeight="1">
      <c r="A946" s="132"/>
      <c r="B946" s="132"/>
      <c r="C946" s="132"/>
      <c r="D946" s="132"/>
      <c r="E946" s="133"/>
      <c r="F946" s="132"/>
      <c r="G946" s="132"/>
      <c r="H946" s="132"/>
      <c r="I946" s="132"/>
      <c r="J946" s="132"/>
      <c r="K946" s="132"/>
      <c r="L946" s="132"/>
      <c r="M946" s="135"/>
      <c r="N946" s="137"/>
      <c r="O946" s="132"/>
      <c r="P946" s="139"/>
      <c r="Q946" s="132"/>
      <c r="R946" s="135"/>
      <c r="S946" s="132"/>
      <c r="T946" s="132"/>
      <c r="U946" s="132"/>
    </row>
    <row r="947" ht="12.75" customHeight="1">
      <c r="A947" s="132"/>
      <c r="B947" s="132"/>
      <c r="C947" s="132"/>
      <c r="D947" s="132"/>
      <c r="E947" s="133"/>
      <c r="F947" s="132"/>
      <c r="G947" s="132"/>
      <c r="H947" s="132"/>
      <c r="I947" s="132"/>
      <c r="J947" s="132"/>
      <c r="K947" s="132"/>
      <c r="L947" s="132"/>
      <c r="M947" s="135"/>
      <c r="N947" s="137"/>
      <c r="O947" s="132"/>
      <c r="P947" s="139"/>
      <c r="Q947" s="132"/>
      <c r="R947" s="135"/>
      <c r="S947" s="132"/>
      <c r="T947" s="132"/>
      <c r="U947" s="132"/>
    </row>
    <row r="948" ht="12.75" customHeight="1">
      <c r="A948" s="132"/>
      <c r="B948" s="132"/>
      <c r="C948" s="132"/>
      <c r="D948" s="132"/>
      <c r="E948" s="133"/>
      <c r="F948" s="132"/>
      <c r="G948" s="132"/>
      <c r="H948" s="132"/>
      <c r="I948" s="132"/>
      <c r="J948" s="132"/>
      <c r="K948" s="132"/>
      <c r="L948" s="132"/>
      <c r="M948" s="135"/>
      <c r="N948" s="137"/>
      <c r="O948" s="132"/>
      <c r="P948" s="139"/>
      <c r="Q948" s="132"/>
      <c r="R948" s="135"/>
      <c r="S948" s="132"/>
      <c r="T948" s="132"/>
      <c r="U948" s="132"/>
    </row>
    <row r="949" ht="12.75" customHeight="1">
      <c r="A949" s="132"/>
      <c r="B949" s="132"/>
      <c r="C949" s="132"/>
      <c r="D949" s="132"/>
      <c r="E949" s="133"/>
      <c r="F949" s="132"/>
      <c r="G949" s="132"/>
      <c r="H949" s="132"/>
      <c r="I949" s="132"/>
      <c r="J949" s="132"/>
      <c r="K949" s="132"/>
      <c r="L949" s="132"/>
      <c r="M949" s="135"/>
      <c r="N949" s="137"/>
      <c r="O949" s="132"/>
      <c r="P949" s="139"/>
      <c r="Q949" s="132"/>
      <c r="R949" s="135"/>
      <c r="S949" s="132"/>
      <c r="T949" s="132"/>
      <c r="U949" s="132"/>
    </row>
    <row r="950" ht="12.75" customHeight="1">
      <c r="A950" s="132"/>
      <c r="B950" s="132"/>
      <c r="C950" s="132"/>
      <c r="D950" s="132"/>
      <c r="E950" s="133"/>
      <c r="F950" s="132"/>
      <c r="G950" s="132"/>
      <c r="H950" s="132"/>
      <c r="I950" s="132"/>
      <c r="J950" s="132"/>
      <c r="K950" s="132"/>
      <c r="L950" s="132"/>
      <c r="M950" s="135"/>
      <c r="N950" s="137"/>
      <c r="O950" s="132"/>
      <c r="P950" s="139"/>
      <c r="Q950" s="132"/>
      <c r="R950" s="135"/>
      <c r="S950" s="132"/>
      <c r="T950" s="132"/>
      <c r="U950" s="132"/>
    </row>
    <row r="951" ht="12.75" customHeight="1">
      <c r="A951" s="132"/>
      <c r="B951" s="132"/>
      <c r="C951" s="132"/>
      <c r="D951" s="132"/>
      <c r="E951" s="133"/>
      <c r="F951" s="132"/>
      <c r="G951" s="132"/>
      <c r="H951" s="132"/>
      <c r="I951" s="132"/>
      <c r="J951" s="132"/>
      <c r="K951" s="132"/>
      <c r="L951" s="132"/>
      <c r="M951" s="135"/>
      <c r="N951" s="137"/>
      <c r="O951" s="132"/>
      <c r="P951" s="139"/>
      <c r="Q951" s="132"/>
      <c r="R951" s="135"/>
      <c r="S951" s="132"/>
      <c r="T951" s="132"/>
      <c r="U951" s="132"/>
    </row>
    <row r="952" ht="12.75" customHeight="1">
      <c r="A952" s="132"/>
      <c r="B952" s="132"/>
      <c r="C952" s="132"/>
      <c r="D952" s="132"/>
      <c r="E952" s="133"/>
      <c r="F952" s="132"/>
      <c r="G952" s="132"/>
      <c r="H952" s="132"/>
      <c r="I952" s="132"/>
      <c r="J952" s="132"/>
      <c r="K952" s="132"/>
      <c r="L952" s="132"/>
      <c r="M952" s="135"/>
      <c r="N952" s="137"/>
      <c r="O952" s="132"/>
      <c r="P952" s="139"/>
      <c r="Q952" s="132"/>
      <c r="R952" s="135"/>
      <c r="S952" s="132"/>
      <c r="T952" s="132"/>
      <c r="U952" s="132"/>
    </row>
    <row r="953" ht="12.75" customHeight="1">
      <c r="A953" s="132"/>
      <c r="B953" s="132"/>
      <c r="C953" s="132"/>
      <c r="D953" s="132"/>
      <c r="E953" s="133"/>
      <c r="F953" s="132"/>
      <c r="G953" s="132"/>
      <c r="H953" s="132"/>
      <c r="I953" s="132"/>
      <c r="J953" s="132"/>
      <c r="K953" s="132"/>
      <c r="L953" s="132"/>
      <c r="M953" s="135"/>
      <c r="N953" s="137"/>
      <c r="O953" s="132"/>
      <c r="P953" s="139"/>
      <c r="Q953" s="132"/>
      <c r="R953" s="135"/>
      <c r="S953" s="132"/>
      <c r="T953" s="132"/>
      <c r="U953" s="132"/>
    </row>
    <row r="954" ht="12.75" customHeight="1">
      <c r="A954" s="132"/>
      <c r="B954" s="132"/>
      <c r="C954" s="132"/>
      <c r="D954" s="132"/>
      <c r="E954" s="133"/>
      <c r="F954" s="132"/>
      <c r="G954" s="132"/>
      <c r="H954" s="132"/>
      <c r="I954" s="132"/>
      <c r="J954" s="132"/>
      <c r="K954" s="132"/>
      <c r="L954" s="132"/>
      <c r="M954" s="135"/>
      <c r="N954" s="137"/>
      <c r="O954" s="132"/>
      <c r="P954" s="139"/>
      <c r="Q954" s="132"/>
      <c r="R954" s="135"/>
      <c r="S954" s="132"/>
      <c r="T954" s="132"/>
      <c r="U954" s="132"/>
    </row>
    <row r="955" ht="12.75" customHeight="1">
      <c r="A955" s="132"/>
      <c r="B955" s="132"/>
      <c r="C955" s="132"/>
      <c r="D955" s="132"/>
      <c r="E955" s="133"/>
      <c r="F955" s="132"/>
      <c r="G955" s="132"/>
      <c r="H955" s="132"/>
      <c r="I955" s="132"/>
      <c r="J955" s="132"/>
      <c r="K955" s="132"/>
      <c r="L955" s="132"/>
      <c r="M955" s="135"/>
      <c r="N955" s="137"/>
      <c r="O955" s="132"/>
      <c r="P955" s="139"/>
      <c r="Q955" s="132"/>
      <c r="R955" s="135"/>
      <c r="S955" s="132"/>
      <c r="T955" s="132"/>
      <c r="U955" s="132"/>
    </row>
    <row r="956" ht="12.75" customHeight="1">
      <c r="A956" s="132"/>
      <c r="B956" s="132"/>
      <c r="C956" s="132"/>
      <c r="D956" s="132"/>
      <c r="E956" s="133"/>
      <c r="F956" s="132"/>
      <c r="G956" s="132"/>
      <c r="H956" s="132"/>
      <c r="I956" s="132"/>
      <c r="J956" s="132"/>
      <c r="K956" s="132"/>
      <c r="L956" s="132"/>
      <c r="M956" s="135"/>
      <c r="N956" s="137"/>
      <c r="O956" s="132"/>
      <c r="P956" s="139"/>
      <c r="Q956" s="132"/>
      <c r="R956" s="135"/>
      <c r="S956" s="132"/>
      <c r="T956" s="132"/>
      <c r="U956" s="132"/>
    </row>
    <row r="957" ht="12.75" customHeight="1">
      <c r="A957" s="132"/>
      <c r="B957" s="132"/>
      <c r="C957" s="132"/>
      <c r="D957" s="132"/>
      <c r="E957" s="133"/>
      <c r="F957" s="132"/>
      <c r="G957" s="132"/>
      <c r="H957" s="132"/>
      <c r="I957" s="132"/>
      <c r="J957" s="132"/>
      <c r="K957" s="132"/>
      <c r="L957" s="132"/>
      <c r="M957" s="135"/>
      <c r="N957" s="137"/>
      <c r="O957" s="132"/>
      <c r="P957" s="139"/>
      <c r="Q957" s="132"/>
      <c r="R957" s="135"/>
      <c r="S957" s="132"/>
      <c r="T957" s="132"/>
      <c r="U957" s="132"/>
    </row>
    <row r="958" ht="12.75" customHeight="1">
      <c r="A958" s="132"/>
      <c r="B958" s="132"/>
      <c r="C958" s="132"/>
      <c r="D958" s="132"/>
      <c r="E958" s="133"/>
      <c r="F958" s="132"/>
      <c r="G958" s="132"/>
      <c r="H958" s="132"/>
      <c r="I958" s="132"/>
      <c r="J958" s="132"/>
      <c r="K958" s="132"/>
      <c r="L958" s="132"/>
      <c r="M958" s="135"/>
      <c r="N958" s="137"/>
      <c r="O958" s="132"/>
      <c r="P958" s="139"/>
      <c r="Q958" s="132"/>
      <c r="R958" s="135"/>
      <c r="S958" s="132"/>
      <c r="T958" s="132"/>
      <c r="U958" s="132"/>
    </row>
    <row r="959" ht="12.75" customHeight="1">
      <c r="A959" s="132"/>
      <c r="B959" s="132"/>
      <c r="C959" s="132"/>
      <c r="D959" s="132"/>
      <c r="E959" s="133"/>
      <c r="F959" s="132"/>
      <c r="G959" s="132"/>
      <c r="H959" s="132"/>
      <c r="I959" s="132"/>
      <c r="J959" s="132"/>
      <c r="K959" s="132"/>
      <c r="L959" s="132"/>
      <c r="M959" s="135"/>
      <c r="N959" s="137"/>
      <c r="O959" s="132"/>
      <c r="P959" s="139"/>
      <c r="Q959" s="132"/>
      <c r="R959" s="135"/>
      <c r="S959" s="132"/>
      <c r="T959" s="132"/>
      <c r="U959" s="132"/>
    </row>
    <row r="960" ht="12.75" customHeight="1">
      <c r="A960" s="132"/>
      <c r="B960" s="132"/>
      <c r="C960" s="132"/>
      <c r="D960" s="132"/>
      <c r="E960" s="133"/>
      <c r="F960" s="132"/>
      <c r="G960" s="132"/>
      <c r="H960" s="132"/>
      <c r="I960" s="132"/>
      <c r="J960" s="132"/>
      <c r="K960" s="132"/>
      <c r="L960" s="132"/>
      <c r="M960" s="135"/>
      <c r="N960" s="137"/>
      <c r="O960" s="132"/>
      <c r="P960" s="139"/>
      <c r="Q960" s="132"/>
      <c r="R960" s="135"/>
      <c r="S960" s="132"/>
      <c r="T960" s="132"/>
      <c r="U960" s="132"/>
    </row>
    <row r="961" ht="12.75" customHeight="1">
      <c r="A961" s="132"/>
      <c r="B961" s="132"/>
      <c r="C961" s="132"/>
      <c r="D961" s="132"/>
      <c r="E961" s="133"/>
      <c r="F961" s="132"/>
      <c r="G961" s="132"/>
      <c r="H961" s="132"/>
      <c r="I961" s="132"/>
      <c r="J961" s="132"/>
      <c r="K961" s="132"/>
      <c r="L961" s="132"/>
      <c r="M961" s="135"/>
      <c r="N961" s="137"/>
      <c r="O961" s="132"/>
      <c r="P961" s="139"/>
      <c r="Q961" s="132"/>
      <c r="R961" s="135"/>
      <c r="S961" s="132"/>
      <c r="T961" s="132"/>
      <c r="U961" s="132"/>
    </row>
    <row r="962" ht="12.75" customHeight="1">
      <c r="A962" s="132"/>
      <c r="B962" s="132"/>
      <c r="C962" s="132"/>
      <c r="D962" s="132"/>
      <c r="E962" s="133"/>
      <c r="F962" s="132"/>
      <c r="G962" s="132"/>
      <c r="H962" s="132"/>
      <c r="I962" s="132"/>
      <c r="J962" s="132"/>
      <c r="K962" s="132"/>
      <c r="L962" s="132"/>
      <c r="M962" s="135"/>
      <c r="N962" s="137"/>
      <c r="O962" s="132"/>
      <c r="P962" s="139"/>
      <c r="Q962" s="132"/>
      <c r="R962" s="135"/>
      <c r="S962" s="132"/>
      <c r="T962" s="132"/>
      <c r="U962" s="132"/>
    </row>
    <row r="963" ht="12.75" customHeight="1">
      <c r="A963" s="132"/>
      <c r="B963" s="132"/>
      <c r="C963" s="132"/>
      <c r="D963" s="132"/>
      <c r="E963" s="133"/>
      <c r="F963" s="132"/>
      <c r="G963" s="132"/>
      <c r="H963" s="132"/>
      <c r="I963" s="132"/>
      <c r="J963" s="132"/>
      <c r="K963" s="132"/>
      <c r="L963" s="132"/>
      <c r="M963" s="135"/>
      <c r="N963" s="137"/>
      <c r="O963" s="132"/>
      <c r="P963" s="139"/>
      <c r="Q963" s="132"/>
      <c r="R963" s="135"/>
      <c r="S963" s="132"/>
      <c r="T963" s="132"/>
      <c r="U963" s="132"/>
    </row>
    <row r="964" ht="12.75" customHeight="1">
      <c r="A964" s="132"/>
      <c r="B964" s="132"/>
      <c r="C964" s="132"/>
      <c r="D964" s="132"/>
      <c r="E964" s="133"/>
      <c r="F964" s="132"/>
      <c r="G964" s="132"/>
      <c r="H964" s="132"/>
      <c r="I964" s="132"/>
      <c r="J964" s="132"/>
      <c r="K964" s="132"/>
      <c r="L964" s="132"/>
      <c r="M964" s="135"/>
      <c r="N964" s="137"/>
      <c r="O964" s="132"/>
      <c r="P964" s="139"/>
      <c r="Q964" s="132"/>
      <c r="R964" s="135"/>
      <c r="S964" s="132"/>
      <c r="T964" s="132"/>
      <c r="U964" s="132"/>
    </row>
    <row r="965" ht="12.75" customHeight="1">
      <c r="A965" s="132"/>
      <c r="B965" s="132"/>
      <c r="C965" s="132"/>
      <c r="D965" s="132"/>
      <c r="E965" s="133"/>
      <c r="F965" s="132"/>
      <c r="G965" s="132"/>
      <c r="H965" s="132"/>
      <c r="I965" s="132"/>
      <c r="J965" s="132"/>
      <c r="K965" s="132"/>
      <c r="L965" s="132"/>
      <c r="M965" s="135"/>
      <c r="N965" s="137"/>
      <c r="O965" s="132"/>
      <c r="P965" s="139"/>
      <c r="Q965" s="132"/>
      <c r="R965" s="135"/>
      <c r="S965" s="132"/>
      <c r="T965" s="132"/>
      <c r="U965" s="132"/>
    </row>
    <row r="966" ht="12.75" customHeight="1">
      <c r="A966" s="132"/>
      <c r="B966" s="132"/>
      <c r="C966" s="132"/>
      <c r="D966" s="132"/>
      <c r="E966" s="133"/>
      <c r="F966" s="132"/>
      <c r="G966" s="132"/>
      <c r="H966" s="132"/>
      <c r="I966" s="132"/>
      <c r="J966" s="132"/>
      <c r="K966" s="132"/>
      <c r="L966" s="132"/>
      <c r="M966" s="135"/>
      <c r="N966" s="137"/>
      <c r="O966" s="132"/>
      <c r="P966" s="139"/>
      <c r="Q966" s="132"/>
      <c r="R966" s="135"/>
      <c r="S966" s="132"/>
      <c r="T966" s="132"/>
      <c r="U966" s="132"/>
    </row>
    <row r="967" ht="12.75" customHeight="1">
      <c r="A967" s="132"/>
      <c r="B967" s="132"/>
      <c r="C967" s="132"/>
      <c r="D967" s="132"/>
      <c r="E967" s="133"/>
      <c r="F967" s="132"/>
      <c r="G967" s="132"/>
      <c r="H967" s="132"/>
      <c r="I967" s="132"/>
      <c r="J967" s="132"/>
      <c r="K967" s="132"/>
      <c r="L967" s="132"/>
      <c r="M967" s="135"/>
      <c r="N967" s="137"/>
      <c r="O967" s="132"/>
      <c r="P967" s="139"/>
      <c r="Q967" s="132"/>
      <c r="R967" s="135"/>
      <c r="S967" s="132"/>
      <c r="T967" s="132"/>
      <c r="U967" s="132"/>
    </row>
    <row r="968" ht="12.75" customHeight="1">
      <c r="A968" s="132"/>
      <c r="B968" s="132"/>
      <c r="C968" s="132"/>
      <c r="D968" s="132"/>
      <c r="E968" s="133"/>
      <c r="F968" s="132"/>
      <c r="G968" s="132"/>
      <c r="H968" s="132"/>
      <c r="I968" s="132"/>
      <c r="J968" s="132"/>
      <c r="K968" s="132"/>
      <c r="L968" s="132"/>
      <c r="M968" s="135"/>
      <c r="N968" s="137"/>
      <c r="O968" s="132"/>
      <c r="P968" s="139"/>
      <c r="Q968" s="132"/>
      <c r="R968" s="135"/>
      <c r="S968" s="132"/>
      <c r="T968" s="132"/>
      <c r="U968" s="132"/>
    </row>
    <row r="969" ht="12.75" customHeight="1">
      <c r="A969" s="132"/>
      <c r="B969" s="132"/>
      <c r="C969" s="132"/>
      <c r="D969" s="132"/>
      <c r="E969" s="133"/>
      <c r="F969" s="132"/>
      <c r="G969" s="132"/>
      <c r="H969" s="132"/>
      <c r="I969" s="132"/>
      <c r="J969" s="132"/>
      <c r="K969" s="132"/>
      <c r="L969" s="132"/>
      <c r="M969" s="135"/>
      <c r="N969" s="137"/>
      <c r="O969" s="132"/>
      <c r="P969" s="139"/>
      <c r="Q969" s="132"/>
      <c r="R969" s="135"/>
      <c r="S969" s="132"/>
      <c r="T969" s="132"/>
      <c r="U969" s="132"/>
    </row>
    <row r="970" ht="12.75" customHeight="1">
      <c r="A970" s="132"/>
      <c r="B970" s="132"/>
      <c r="C970" s="132"/>
      <c r="D970" s="132"/>
      <c r="E970" s="133"/>
      <c r="F970" s="132"/>
      <c r="G970" s="132"/>
      <c r="H970" s="132"/>
      <c r="I970" s="132"/>
      <c r="J970" s="132"/>
      <c r="K970" s="132"/>
      <c r="L970" s="132"/>
      <c r="M970" s="135"/>
      <c r="N970" s="137"/>
      <c r="O970" s="132"/>
      <c r="P970" s="139"/>
      <c r="Q970" s="132"/>
      <c r="R970" s="135"/>
      <c r="S970" s="132"/>
      <c r="T970" s="132"/>
      <c r="U970" s="132"/>
    </row>
    <row r="971" ht="12.75" customHeight="1">
      <c r="A971" s="132"/>
      <c r="B971" s="132"/>
      <c r="C971" s="132"/>
      <c r="D971" s="132"/>
      <c r="E971" s="133"/>
      <c r="F971" s="132"/>
      <c r="G971" s="132"/>
      <c r="H971" s="132"/>
      <c r="I971" s="132"/>
      <c r="J971" s="132"/>
      <c r="K971" s="132"/>
      <c r="L971" s="132"/>
      <c r="M971" s="135"/>
      <c r="N971" s="137"/>
      <c r="O971" s="132"/>
      <c r="P971" s="139"/>
      <c r="Q971" s="132"/>
      <c r="R971" s="135"/>
      <c r="S971" s="132"/>
      <c r="T971" s="132"/>
      <c r="U971" s="132"/>
    </row>
    <row r="972" ht="12.75" customHeight="1">
      <c r="A972" s="132"/>
      <c r="B972" s="132"/>
      <c r="C972" s="132"/>
      <c r="D972" s="132"/>
      <c r="E972" s="133"/>
      <c r="F972" s="132"/>
      <c r="G972" s="132"/>
      <c r="H972" s="132"/>
      <c r="I972" s="132"/>
      <c r="J972" s="132"/>
      <c r="K972" s="132"/>
      <c r="L972" s="132"/>
      <c r="M972" s="135"/>
      <c r="N972" s="137"/>
      <c r="O972" s="132"/>
      <c r="P972" s="139"/>
      <c r="Q972" s="132"/>
      <c r="R972" s="135"/>
      <c r="S972" s="132"/>
      <c r="T972" s="132"/>
      <c r="U972" s="132"/>
    </row>
    <row r="973" ht="12.75" customHeight="1">
      <c r="A973" s="132"/>
      <c r="B973" s="132"/>
      <c r="C973" s="132"/>
      <c r="D973" s="132"/>
      <c r="E973" s="133"/>
      <c r="F973" s="132"/>
      <c r="G973" s="132"/>
      <c r="H973" s="132"/>
      <c r="I973" s="132"/>
      <c r="J973" s="132"/>
      <c r="K973" s="132"/>
      <c r="L973" s="132"/>
      <c r="M973" s="135"/>
      <c r="N973" s="137"/>
      <c r="O973" s="132"/>
      <c r="P973" s="139"/>
      <c r="Q973" s="132"/>
      <c r="R973" s="135"/>
      <c r="S973" s="132"/>
      <c r="T973" s="132"/>
      <c r="U973" s="132"/>
    </row>
    <row r="974" ht="12.75" customHeight="1">
      <c r="A974" s="132"/>
      <c r="B974" s="132"/>
      <c r="C974" s="132"/>
      <c r="D974" s="132"/>
      <c r="E974" s="133"/>
      <c r="F974" s="132"/>
      <c r="G974" s="132"/>
      <c r="H974" s="132"/>
      <c r="I974" s="132"/>
      <c r="J974" s="132"/>
      <c r="K974" s="132"/>
      <c r="L974" s="132"/>
      <c r="M974" s="135"/>
      <c r="N974" s="137"/>
      <c r="O974" s="132"/>
      <c r="P974" s="139"/>
      <c r="Q974" s="132"/>
      <c r="R974" s="135"/>
      <c r="S974" s="132"/>
      <c r="T974" s="132"/>
      <c r="U974" s="132"/>
    </row>
    <row r="975" ht="12.75" customHeight="1">
      <c r="A975" s="132"/>
      <c r="B975" s="132"/>
      <c r="C975" s="132"/>
      <c r="D975" s="132"/>
      <c r="E975" s="133"/>
      <c r="F975" s="132"/>
      <c r="G975" s="132"/>
      <c r="H975" s="132"/>
      <c r="I975" s="132"/>
      <c r="J975" s="132"/>
      <c r="K975" s="132"/>
      <c r="L975" s="132"/>
      <c r="M975" s="135"/>
      <c r="N975" s="137"/>
      <c r="O975" s="132"/>
      <c r="P975" s="139"/>
      <c r="Q975" s="132"/>
      <c r="R975" s="135"/>
      <c r="S975" s="132"/>
      <c r="T975" s="132"/>
      <c r="U975" s="132"/>
    </row>
    <row r="976" ht="12.75" customHeight="1">
      <c r="A976" s="132"/>
      <c r="B976" s="132"/>
      <c r="C976" s="132"/>
      <c r="D976" s="132"/>
      <c r="E976" s="133"/>
      <c r="F976" s="132"/>
      <c r="G976" s="132"/>
      <c r="H976" s="132"/>
      <c r="I976" s="132"/>
      <c r="J976" s="132"/>
      <c r="K976" s="132"/>
      <c r="L976" s="132"/>
      <c r="M976" s="135"/>
      <c r="N976" s="137"/>
      <c r="O976" s="132"/>
      <c r="P976" s="139"/>
      <c r="Q976" s="132"/>
      <c r="R976" s="135"/>
      <c r="S976" s="132"/>
      <c r="T976" s="132"/>
      <c r="U976" s="132"/>
    </row>
    <row r="977" ht="12.75" customHeight="1">
      <c r="A977" s="132"/>
      <c r="B977" s="132"/>
      <c r="C977" s="132"/>
      <c r="D977" s="132"/>
      <c r="E977" s="133"/>
      <c r="F977" s="132"/>
      <c r="G977" s="132"/>
      <c r="H977" s="132"/>
      <c r="I977" s="132"/>
      <c r="J977" s="132"/>
      <c r="K977" s="132"/>
      <c r="L977" s="132"/>
      <c r="M977" s="135"/>
      <c r="N977" s="137"/>
      <c r="O977" s="132"/>
      <c r="P977" s="139"/>
      <c r="Q977" s="132"/>
      <c r="R977" s="135"/>
      <c r="S977" s="132"/>
      <c r="T977" s="132"/>
      <c r="U977" s="132"/>
    </row>
    <row r="978" ht="12.75" customHeight="1">
      <c r="A978" s="132"/>
      <c r="B978" s="132"/>
      <c r="C978" s="132"/>
      <c r="D978" s="132"/>
      <c r="E978" s="133"/>
      <c r="F978" s="132"/>
      <c r="G978" s="132"/>
      <c r="H978" s="132"/>
      <c r="I978" s="132"/>
      <c r="J978" s="132"/>
      <c r="K978" s="132"/>
      <c r="L978" s="132"/>
      <c r="M978" s="135"/>
      <c r="N978" s="137"/>
      <c r="O978" s="132"/>
      <c r="P978" s="139"/>
      <c r="Q978" s="132"/>
      <c r="R978" s="135"/>
      <c r="S978" s="132"/>
      <c r="T978" s="132"/>
      <c r="U978" s="132"/>
    </row>
    <row r="979" ht="12.75" customHeight="1">
      <c r="A979" s="132"/>
      <c r="B979" s="132"/>
      <c r="C979" s="132"/>
      <c r="D979" s="132"/>
      <c r="E979" s="133"/>
      <c r="F979" s="132"/>
      <c r="G979" s="132"/>
      <c r="H979" s="132"/>
      <c r="I979" s="132"/>
      <c r="J979" s="132"/>
      <c r="K979" s="132"/>
      <c r="L979" s="132"/>
      <c r="M979" s="135"/>
      <c r="N979" s="137"/>
      <c r="O979" s="132"/>
      <c r="P979" s="139"/>
      <c r="Q979" s="132"/>
      <c r="R979" s="135"/>
      <c r="S979" s="132"/>
      <c r="T979" s="132"/>
      <c r="U979" s="132"/>
    </row>
    <row r="980" ht="12.75" customHeight="1">
      <c r="A980" s="132"/>
      <c r="B980" s="132"/>
      <c r="C980" s="132"/>
      <c r="D980" s="132"/>
      <c r="E980" s="133"/>
      <c r="F980" s="132"/>
      <c r="G980" s="132"/>
      <c r="H980" s="132"/>
      <c r="I980" s="132"/>
      <c r="J980" s="132"/>
      <c r="K980" s="132"/>
      <c r="L980" s="132"/>
      <c r="M980" s="135"/>
      <c r="N980" s="137"/>
      <c r="O980" s="132"/>
      <c r="P980" s="139"/>
      <c r="Q980" s="132"/>
      <c r="R980" s="135"/>
      <c r="S980" s="132"/>
      <c r="T980" s="132"/>
      <c r="U980" s="132"/>
    </row>
    <row r="981" ht="12.75" customHeight="1">
      <c r="A981" s="132"/>
      <c r="B981" s="132"/>
      <c r="C981" s="132"/>
      <c r="D981" s="132"/>
      <c r="E981" s="133"/>
      <c r="F981" s="132"/>
      <c r="G981" s="132"/>
      <c r="H981" s="132"/>
      <c r="I981" s="132"/>
      <c r="J981" s="132"/>
      <c r="K981" s="132"/>
      <c r="L981" s="132"/>
      <c r="M981" s="135"/>
      <c r="N981" s="137"/>
      <c r="O981" s="132"/>
      <c r="P981" s="139"/>
      <c r="Q981" s="132"/>
      <c r="R981" s="135"/>
      <c r="S981" s="132"/>
      <c r="T981" s="132"/>
      <c r="U981" s="132"/>
    </row>
    <row r="982" ht="12.75" customHeight="1">
      <c r="A982" s="132"/>
      <c r="B982" s="132"/>
      <c r="C982" s="132"/>
      <c r="D982" s="132"/>
      <c r="E982" s="133"/>
      <c r="F982" s="132"/>
      <c r="G982" s="132"/>
      <c r="H982" s="132"/>
      <c r="I982" s="132"/>
      <c r="J982" s="132"/>
      <c r="K982" s="132"/>
      <c r="L982" s="132"/>
      <c r="M982" s="135"/>
      <c r="N982" s="137"/>
      <c r="O982" s="132"/>
      <c r="P982" s="139"/>
      <c r="Q982" s="132"/>
      <c r="R982" s="135"/>
      <c r="S982" s="132"/>
      <c r="T982" s="132"/>
      <c r="U982" s="132"/>
    </row>
    <row r="983" ht="12.75" customHeight="1">
      <c r="A983" s="132"/>
      <c r="B983" s="132"/>
      <c r="C983" s="132"/>
      <c r="D983" s="132"/>
      <c r="E983" s="133"/>
      <c r="F983" s="132"/>
      <c r="G983" s="132"/>
      <c r="H983" s="132"/>
      <c r="I983" s="132"/>
      <c r="J983" s="132"/>
      <c r="K983" s="132"/>
      <c r="L983" s="132"/>
      <c r="M983" s="135"/>
      <c r="N983" s="137"/>
      <c r="O983" s="132"/>
      <c r="P983" s="139"/>
      <c r="Q983" s="132"/>
      <c r="R983" s="135"/>
      <c r="S983" s="132"/>
      <c r="T983" s="132"/>
      <c r="U983" s="132"/>
    </row>
    <row r="984" ht="12.75" customHeight="1">
      <c r="A984" s="132"/>
      <c r="B984" s="132"/>
      <c r="C984" s="132"/>
      <c r="D984" s="132"/>
      <c r="E984" s="133"/>
      <c r="F984" s="132"/>
      <c r="G984" s="132"/>
      <c r="H984" s="132"/>
      <c r="I984" s="132"/>
      <c r="J984" s="132"/>
      <c r="K984" s="132"/>
      <c r="L984" s="132"/>
      <c r="M984" s="135"/>
      <c r="N984" s="137"/>
      <c r="O984" s="132"/>
      <c r="P984" s="139"/>
      <c r="Q984" s="132"/>
      <c r="R984" s="135"/>
      <c r="S984" s="132"/>
      <c r="T984" s="132"/>
      <c r="U984" s="132"/>
    </row>
    <row r="985" ht="12.75" customHeight="1">
      <c r="A985" s="132"/>
      <c r="B985" s="132"/>
      <c r="C985" s="132"/>
      <c r="D985" s="132"/>
      <c r="E985" s="133"/>
      <c r="F985" s="132"/>
      <c r="G985" s="132"/>
      <c r="H985" s="132"/>
      <c r="I985" s="132"/>
      <c r="J985" s="132"/>
      <c r="K985" s="132"/>
      <c r="L985" s="132"/>
      <c r="M985" s="135"/>
      <c r="N985" s="137"/>
      <c r="O985" s="132"/>
      <c r="P985" s="139"/>
      <c r="Q985" s="132"/>
      <c r="R985" s="135"/>
      <c r="S985" s="132"/>
      <c r="T985" s="132"/>
      <c r="U985" s="132"/>
    </row>
    <row r="986" ht="12.75" customHeight="1">
      <c r="A986" s="132"/>
      <c r="B986" s="132"/>
      <c r="C986" s="132"/>
      <c r="D986" s="132"/>
      <c r="E986" s="133"/>
      <c r="F986" s="132"/>
      <c r="G986" s="132"/>
      <c r="H986" s="132"/>
      <c r="I986" s="132"/>
      <c r="J986" s="132"/>
      <c r="K986" s="132"/>
      <c r="L986" s="132"/>
      <c r="M986" s="135"/>
      <c r="N986" s="137"/>
      <c r="O986" s="132"/>
      <c r="P986" s="139"/>
      <c r="Q986" s="132"/>
      <c r="R986" s="135"/>
      <c r="S986" s="132"/>
      <c r="T986" s="132"/>
      <c r="U986" s="132"/>
    </row>
    <row r="987" ht="12.75" customHeight="1">
      <c r="A987" s="132"/>
      <c r="B987" s="132"/>
      <c r="C987" s="132"/>
      <c r="D987" s="132"/>
      <c r="E987" s="133"/>
      <c r="F987" s="132"/>
      <c r="G987" s="132"/>
      <c r="H987" s="132"/>
      <c r="I987" s="132"/>
      <c r="J987" s="132"/>
      <c r="K987" s="132"/>
      <c r="L987" s="132"/>
      <c r="M987" s="135"/>
      <c r="N987" s="137"/>
      <c r="O987" s="132"/>
      <c r="P987" s="139"/>
      <c r="Q987" s="132"/>
      <c r="R987" s="135"/>
      <c r="S987" s="132"/>
      <c r="T987" s="132"/>
      <c r="U987" s="132"/>
    </row>
    <row r="988" ht="12.75" customHeight="1">
      <c r="A988" s="132"/>
      <c r="B988" s="132"/>
      <c r="C988" s="132"/>
      <c r="D988" s="132"/>
      <c r="E988" s="133"/>
      <c r="F988" s="132"/>
      <c r="G988" s="132"/>
      <c r="H988" s="132"/>
      <c r="I988" s="132"/>
      <c r="J988" s="132"/>
      <c r="K988" s="132"/>
      <c r="L988" s="132"/>
      <c r="M988" s="135"/>
      <c r="N988" s="137"/>
      <c r="O988" s="132"/>
      <c r="P988" s="139"/>
      <c r="Q988" s="132"/>
      <c r="R988" s="135"/>
      <c r="S988" s="132"/>
      <c r="T988" s="132"/>
      <c r="U988" s="132"/>
    </row>
    <row r="989" ht="12.75" customHeight="1">
      <c r="A989" s="132"/>
      <c r="B989" s="132"/>
      <c r="C989" s="132"/>
      <c r="D989" s="132"/>
      <c r="E989" s="133"/>
      <c r="F989" s="132"/>
      <c r="G989" s="132"/>
      <c r="H989" s="132"/>
      <c r="I989" s="132"/>
      <c r="J989" s="132"/>
      <c r="K989" s="132"/>
      <c r="L989" s="132"/>
      <c r="M989" s="135"/>
      <c r="N989" s="137"/>
      <c r="O989" s="132"/>
      <c r="P989" s="139"/>
      <c r="Q989" s="132"/>
      <c r="R989" s="135"/>
      <c r="S989" s="132"/>
      <c r="T989" s="132"/>
      <c r="U989" s="132"/>
    </row>
    <row r="990" ht="12.75" customHeight="1">
      <c r="A990" s="132"/>
      <c r="B990" s="132"/>
      <c r="C990" s="132"/>
      <c r="D990" s="132"/>
      <c r="E990" s="133"/>
      <c r="F990" s="132"/>
      <c r="G990" s="132"/>
      <c r="H990" s="132"/>
      <c r="I990" s="132"/>
      <c r="J990" s="132"/>
      <c r="K990" s="132"/>
      <c r="L990" s="132"/>
      <c r="M990" s="135"/>
      <c r="N990" s="137"/>
      <c r="O990" s="132"/>
      <c r="P990" s="139"/>
      <c r="Q990" s="132"/>
      <c r="R990" s="135"/>
      <c r="S990" s="132"/>
      <c r="T990" s="132"/>
      <c r="U990" s="132"/>
    </row>
    <row r="991" ht="12.75" customHeight="1">
      <c r="A991" s="132"/>
      <c r="B991" s="132"/>
      <c r="C991" s="132"/>
      <c r="D991" s="132"/>
      <c r="E991" s="133"/>
      <c r="F991" s="132"/>
      <c r="G991" s="132"/>
      <c r="H991" s="132"/>
      <c r="I991" s="132"/>
      <c r="J991" s="132"/>
      <c r="K991" s="132"/>
      <c r="L991" s="132"/>
      <c r="M991" s="135"/>
      <c r="N991" s="137"/>
      <c r="O991" s="132"/>
      <c r="P991" s="139"/>
      <c r="Q991" s="132"/>
      <c r="R991" s="135"/>
      <c r="S991" s="132"/>
      <c r="T991" s="132"/>
      <c r="U991" s="132"/>
    </row>
    <row r="992" ht="12.75" customHeight="1">
      <c r="A992" s="132"/>
      <c r="B992" s="132"/>
      <c r="C992" s="132"/>
      <c r="D992" s="132"/>
      <c r="E992" s="133"/>
      <c r="F992" s="132"/>
      <c r="G992" s="132"/>
      <c r="H992" s="132"/>
      <c r="I992" s="132"/>
      <c r="J992" s="132"/>
      <c r="K992" s="132"/>
      <c r="L992" s="132"/>
      <c r="M992" s="135"/>
      <c r="N992" s="137"/>
      <c r="O992" s="132"/>
      <c r="P992" s="139"/>
      <c r="Q992" s="132"/>
      <c r="R992" s="135"/>
      <c r="S992" s="132"/>
      <c r="T992" s="132"/>
      <c r="U992" s="132"/>
    </row>
    <row r="993" ht="12.75" customHeight="1">
      <c r="A993" s="132"/>
      <c r="B993" s="132"/>
      <c r="C993" s="132"/>
      <c r="D993" s="132"/>
      <c r="E993" s="133"/>
      <c r="F993" s="132"/>
      <c r="G993" s="132"/>
      <c r="H993" s="132"/>
      <c r="I993" s="132"/>
      <c r="J993" s="132"/>
      <c r="K993" s="132"/>
      <c r="L993" s="132"/>
      <c r="M993" s="135"/>
      <c r="N993" s="137"/>
      <c r="O993" s="132"/>
      <c r="P993" s="139"/>
      <c r="Q993" s="132"/>
      <c r="R993" s="135"/>
      <c r="S993" s="132"/>
      <c r="T993" s="132"/>
      <c r="U993" s="132"/>
    </row>
    <row r="994" ht="12.75" customHeight="1">
      <c r="A994" s="132"/>
      <c r="B994" s="132"/>
      <c r="C994" s="132"/>
      <c r="D994" s="132"/>
      <c r="E994" s="133"/>
      <c r="F994" s="132"/>
      <c r="G994" s="132"/>
      <c r="H994" s="132"/>
      <c r="I994" s="132"/>
      <c r="J994" s="132"/>
      <c r="K994" s="132"/>
      <c r="L994" s="132"/>
      <c r="M994" s="135"/>
      <c r="N994" s="137"/>
      <c r="O994" s="132"/>
      <c r="P994" s="139"/>
      <c r="Q994" s="132"/>
      <c r="R994" s="135"/>
      <c r="S994" s="132"/>
      <c r="T994" s="132"/>
      <c r="U994" s="132"/>
    </row>
    <row r="995" ht="12.75" customHeight="1">
      <c r="A995" s="132"/>
      <c r="B995" s="132"/>
      <c r="C995" s="132"/>
      <c r="D995" s="132"/>
      <c r="E995" s="133"/>
      <c r="F995" s="132"/>
      <c r="G995" s="132"/>
      <c r="H995" s="132"/>
      <c r="I995" s="132"/>
      <c r="J995" s="132"/>
      <c r="K995" s="132"/>
      <c r="L995" s="132"/>
      <c r="M995" s="135"/>
      <c r="N995" s="137"/>
      <c r="O995" s="132"/>
      <c r="P995" s="139"/>
      <c r="Q995" s="132"/>
      <c r="R995" s="135"/>
      <c r="S995" s="132"/>
      <c r="T995" s="132"/>
      <c r="U995" s="132"/>
    </row>
    <row r="996" ht="12.75" customHeight="1">
      <c r="A996" s="132"/>
      <c r="B996" s="132"/>
      <c r="C996" s="132"/>
      <c r="D996" s="132"/>
      <c r="E996" s="133"/>
      <c r="F996" s="132"/>
      <c r="G996" s="132"/>
      <c r="H996" s="132"/>
      <c r="I996" s="132"/>
      <c r="J996" s="132"/>
      <c r="K996" s="132"/>
      <c r="L996" s="132"/>
      <c r="M996" s="135"/>
      <c r="N996" s="137"/>
      <c r="O996" s="132"/>
      <c r="P996" s="139"/>
      <c r="Q996" s="132"/>
      <c r="R996" s="135"/>
      <c r="S996" s="132"/>
      <c r="T996" s="132"/>
      <c r="U996" s="132"/>
    </row>
    <row r="997" ht="12.75" customHeight="1">
      <c r="A997" s="132"/>
      <c r="B997" s="132"/>
      <c r="C997" s="132"/>
      <c r="D997" s="132"/>
      <c r="E997" s="133"/>
      <c r="F997" s="132"/>
      <c r="G997" s="132"/>
      <c r="H997" s="132"/>
      <c r="I997" s="132"/>
      <c r="J997" s="132"/>
      <c r="K997" s="132"/>
      <c r="L997" s="132"/>
      <c r="M997" s="135"/>
      <c r="N997" s="137"/>
      <c r="O997" s="132"/>
      <c r="P997" s="139"/>
      <c r="Q997" s="132"/>
      <c r="R997" s="135"/>
      <c r="S997" s="132"/>
      <c r="T997" s="132"/>
      <c r="U997" s="132"/>
    </row>
    <row r="998" ht="12.75" customHeight="1">
      <c r="A998" s="132"/>
      <c r="B998" s="132"/>
      <c r="C998" s="132"/>
      <c r="D998" s="132"/>
      <c r="E998" s="133"/>
      <c r="F998" s="132"/>
      <c r="G998" s="132"/>
      <c r="H998" s="132"/>
      <c r="I998" s="132"/>
      <c r="J998" s="132"/>
      <c r="K998" s="132"/>
      <c r="L998" s="132"/>
      <c r="M998" s="135"/>
      <c r="N998" s="137"/>
      <c r="O998" s="132"/>
      <c r="P998" s="139"/>
      <c r="Q998" s="132"/>
      <c r="R998" s="135"/>
      <c r="S998" s="132"/>
      <c r="T998" s="132"/>
      <c r="U998" s="132"/>
    </row>
    <row r="999" ht="12.75" customHeight="1">
      <c r="A999" s="132"/>
      <c r="B999" s="132"/>
      <c r="C999" s="132"/>
      <c r="D999" s="132"/>
      <c r="E999" s="133"/>
      <c r="F999" s="132"/>
      <c r="G999" s="132"/>
      <c r="H999" s="132"/>
      <c r="I999" s="132"/>
      <c r="J999" s="132"/>
      <c r="K999" s="132"/>
      <c r="L999" s="132"/>
      <c r="M999" s="135"/>
      <c r="N999" s="137"/>
      <c r="O999" s="132"/>
      <c r="P999" s="139"/>
      <c r="Q999" s="132"/>
      <c r="R999" s="135"/>
      <c r="S999" s="132"/>
      <c r="T999" s="132"/>
      <c r="U999" s="132"/>
    </row>
    <row r="1000" ht="12.75" customHeight="1">
      <c r="A1000" s="132"/>
      <c r="B1000" s="132"/>
      <c r="C1000" s="132"/>
      <c r="D1000" s="132"/>
      <c r="E1000" s="133"/>
      <c r="F1000" s="132"/>
      <c r="G1000" s="132"/>
      <c r="H1000" s="132"/>
      <c r="I1000" s="132"/>
      <c r="J1000" s="132"/>
      <c r="K1000" s="132"/>
      <c r="L1000" s="132"/>
      <c r="M1000" s="135"/>
      <c r="N1000" s="137"/>
      <c r="O1000" s="132"/>
      <c r="P1000" s="139"/>
      <c r="Q1000" s="132"/>
      <c r="R1000" s="135"/>
      <c r="S1000" s="132"/>
      <c r="T1000" s="132"/>
      <c r="U1000" s="132"/>
    </row>
    <row r="1001" ht="12.75" customHeight="1">
      <c r="A1001" s="132"/>
      <c r="B1001" s="132"/>
      <c r="C1001" s="132"/>
      <c r="D1001" s="132"/>
      <c r="E1001" s="133"/>
      <c r="F1001" s="132"/>
      <c r="G1001" s="132"/>
      <c r="H1001" s="132"/>
      <c r="I1001" s="132"/>
      <c r="J1001" s="132"/>
      <c r="K1001" s="132"/>
      <c r="L1001" s="132"/>
      <c r="M1001" s="135"/>
      <c r="N1001" s="137"/>
      <c r="O1001" s="132"/>
      <c r="P1001" s="139"/>
      <c r="Q1001" s="132"/>
      <c r="R1001" s="135"/>
      <c r="S1001" s="132"/>
      <c r="T1001" s="132"/>
      <c r="U1001" s="132"/>
    </row>
    <row r="1002" ht="12.75" customHeight="1">
      <c r="A1002" s="132"/>
      <c r="B1002" s="132"/>
      <c r="C1002" s="132"/>
      <c r="D1002" s="132"/>
      <c r="E1002" s="133"/>
      <c r="F1002" s="132"/>
      <c r="G1002" s="132"/>
      <c r="H1002" s="132"/>
      <c r="I1002" s="132"/>
      <c r="J1002" s="132"/>
      <c r="K1002" s="132"/>
      <c r="L1002" s="132"/>
      <c r="M1002" s="135"/>
      <c r="N1002" s="137"/>
      <c r="O1002" s="132"/>
      <c r="P1002" s="139"/>
      <c r="Q1002" s="132"/>
      <c r="R1002" s="135"/>
      <c r="S1002" s="132"/>
      <c r="T1002" s="132"/>
      <c r="U1002" s="132"/>
    </row>
    <row r="1003" ht="12.75" customHeight="1">
      <c r="A1003" s="132"/>
      <c r="B1003" s="132"/>
      <c r="C1003" s="132"/>
      <c r="D1003" s="132"/>
      <c r="E1003" s="133"/>
      <c r="F1003" s="132"/>
      <c r="G1003" s="132"/>
      <c r="H1003" s="132"/>
      <c r="I1003" s="132"/>
      <c r="J1003" s="132"/>
      <c r="K1003" s="132"/>
      <c r="L1003" s="132"/>
      <c r="M1003" s="135"/>
      <c r="N1003" s="137"/>
      <c r="O1003" s="132"/>
      <c r="P1003" s="139"/>
      <c r="Q1003" s="132"/>
      <c r="R1003" s="135"/>
      <c r="S1003" s="132"/>
      <c r="T1003" s="132"/>
      <c r="U1003" s="132"/>
    </row>
    <row r="1004" ht="12.75" customHeight="1">
      <c r="A1004" s="132"/>
      <c r="B1004" s="132"/>
      <c r="C1004" s="132"/>
      <c r="D1004" s="132"/>
      <c r="E1004" s="133"/>
      <c r="F1004" s="132"/>
      <c r="G1004" s="132"/>
      <c r="H1004" s="132"/>
      <c r="I1004" s="132"/>
      <c r="J1004" s="132"/>
      <c r="K1004" s="132"/>
      <c r="L1004" s="132"/>
      <c r="M1004" s="135"/>
      <c r="N1004" s="137"/>
      <c r="O1004" s="132"/>
      <c r="P1004" s="139"/>
      <c r="Q1004" s="132"/>
      <c r="R1004" s="135"/>
      <c r="S1004" s="132"/>
      <c r="T1004" s="132"/>
      <c r="U1004" s="132"/>
    </row>
  </sheetData>
  <autoFilter ref="$A$9:$U$10"/>
  <mergeCells count="3">
    <mergeCell ref="A1:R3"/>
    <mergeCell ref="A8:N8"/>
    <mergeCell ref="P8:U8"/>
  </mergeCells>
  <conditionalFormatting sqref="S1:T3 S9:T9 S7:T7">
    <cfRule type="cellIs" dxfId="0" priority="1" stopIfTrue="1" operator="equal">
      <formula>"1: Cumple Parcialmente"</formula>
    </cfRule>
  </conditionalFormatting>
  <conditionalFormatting sqref="U1:U3 U9 U7">
    <cfRule type="cellIs" dxfId="1" priority="2" stopIfTrue="1" operator="equal">
      <formula>"ABIERTA"</formula>
    </cfRule>
  </conditionalFormatting>
  <conditionalFormatting sqref="U1:U3 U9 U7">
    <cfRule type="cellIs" dxfId="2" priority="3" stopIfTrue="1" operator="equal">
      <formula>"CERRADA"</formula>
    </cfRule>
  </conditionalFormatting>
  <conditionalFormatting sqref="S1:T3 S9:T9 S7:T7">
    <cfRule type="cellIs" dxfId="2" priority="4" stopIfTrue="1" operator="equal">
      <formula>"2: Cumple "</formula>
    </cfRule>
  </conditionalFormatting>
  <conditionalFormatting sqref="S1:T3 S9:T9 S7:T7">
    <cfRule type="cellIs" dxfId="1" priority="5" stopIfTrue="1" operator="equal">
      <formula>"0: No cumple"</formula>
    </cfRule>
  </conditionalFormatting>
  <conditionalFormatting sqref="S4:T5">
    <cfRule type="cellIs" dxfId="0" priority="6" stopIfTrue="1" operator="equal">
      <formula>"1: Cumple Parcialmente"</formula>
    </cfRule>
  </conditionalFormatting>
  <conditionalFormatting sqref="U4:U5">
    <cfRule type="cellIs" dxfId="1" priority="7" stopIfTrue="1" operator="equal">
      <formula>"ABIERTA"</formula>
    </cfRule>
  </conditionalFormatting>
  <conditionalFormatting sqref="U4:U5">
    <cfRule type="cellIs" dxfId="2" priority="8" stopIfTrue="1" operator="equal">
      <formula>"CERRADA"</formula>
    </cfRule>
  </conditionalFormatting>
  <conditionalFormatting sqref="S4:T5">
    <cfRule type="cellIs" dxfId="2" priority="9" stopIfTrue="1" operator="equal">
      <formula>"2: Cumple "</formula>
    </cfRule>
  </conditionalFormatting>
  <conditionalFormatting sqref="S4:T5">
    <cfRule type="cellIs" dxfId="1" priority="10" stopIfTrue="1" operator="equal">
      <formula>"0: No cumple"</formula>
    </cfRule>
  </conditionalFormatting>
  <conditionalFormatting sqref="D5">
    <cfRule type="cellIs" dxfId="2" priority="11" operator="equal">
      <formula>$B$5</formula>
    </cfRule>
  </conditionalFormatting>
  <conditionalFormatting sqref="D5">
    <cfRule type="cellIs" dxfId="1" priority="12" operator="equal">
      <formula>0</formula>
    </cfRule>
  </conditionalFormatting>
  <conditionalFormatting sqref="F5">
    <cfRule type="cellIs" dxfId="2" priority="13" operator="equal">
      <formula>0</formula>
    </cfRule>
  </conditionalFormatting>
  <conditionalFormatting sqref="F5">
    <cfRule type="cellIs" dxfId="1" priority="14" operator="equal">
      <formula>$B$5</formula>
    </cfRule>
  </conditionalFormatting>
  <conditionalFormatting sqref="S6:T6">
    <cfRule type="cellIs" dxfId="0" priority="15" stopIfTrue="1" operator="equal">
      <formula>"1: Cumple Parcialmente"</formula>
    </cfRule>
  </conditionalFormatting>
  <conditionalFormatting sqref="U6">
    <cfRule type="cellIs" dxfId="1" priority="16" stopIfTrue="1" operator="equal">
      <formula>"ABIERTA"</formula>
    </cfRule>
  </conditionalFormatting>
  <conditionalFormatting sqref="U6">
    <cfRule type="cellIs" dxfId="2" priority="17" stopIfTrue="1" operator="equal">
      <formula>"CERRADA"</formula>
    </cfRule>
  </conditionalFormatting>
  <conditionalFormatting sqref="S6:T6">
    <cfRule type="cellIs" dxfId="2" priority="18" stopIfTrue="1" operator="equal">
      <formula>"2: Cumple "</formula>
    </cfRule>
  </conditionalFormatting>
  <conditionalFormatting sqref="S6:T6">
    <cfRule type="cellIs" dxfId="1" priority="19" stopIfTrue="1" operator="equal">
      <formula>"0: No cumple"</formula>
    </cfRule>
  </conditionalFormatting>
  <conditionalFormatting sqref="D6">
    <cfRule type="cellIs" dxfId="1" priority="20" operator="equal">
      <formula>0</formula>
    </cfRule>
  </conditionalFormatting>
  <conditionalFormatting sqref="F6">
    <cfRule type="cellIs" dxfId="2" priority="21" operator="equal">
      <formula>0</formula>
    </cfRule>
  </conditionalFormatting>
  <dataValidations>
    <dataValidation type="list" allowBlank="1" showErrorMessage="1" sqref="U10:U54">
      <formula1>'DICCIONARIO DE DATOS'!$G$2:$G$5</formula1>
    </dataValidation>
    <dataValidation type="date" allowBlank="1" showErrorMessage="1" sqref="M12:N13 R12:R13 M17:N210 R17:R210">
      <formula1>41640.0</formula1>
      <formula2>55153.0</formula2>
    </dataValidation>
    <dataValidation type="list" allowBlank="1" showErrorMessage="1" sqref="T10:T54">
      <formula1>'DICCIONARIO DE DATOS'!$F$2:$F$3</formula1>
    </dataValidation>
    <dataValidation type="list" allowBlank="1" showErrorMessage="1" sqref="K10:K54">
      <formula1>'DICCIONARIO DE DATOS'!$B$2:$B$18</formula1>
    </dataValidation>
    <dataValidation type="list" allowBlank="1" showErrorMessage="1" sqref="I10:I54">
      <formula1>'DICCIONARIO DE DATOS'!$D$2:$D$4</formula1>
    </dataValidation>
    <dataValidation type="list" allowBlank="1" showErrorMessage="1" sqref="J10:J54">
      <formula1>'DICCIONARIO DE DATOS'!$A$2:$A$10</formula1>
    </dataValidation>
    <dataValidation type="decimal" allowBlank="1" showErrorMessage="1" sqref="B17:B210">
      <formula1>2014.0</formula1>
      <formula2>2050.0</formula2>
    </dataValidation>
    <dataValidation type="list" allowBlank="1" showErrorMessage="1" sqref="E10:E54">
      <formula1>'DICCIONARIO DE DATOS'!$C$2:$C$3</formula1>
    </dataValidation>
    <dataValidation type="list" allowBlank="1" showErrorMessage="1" sqref="S10:S54">
      <formula1>'DICCIONARIO DE DATOS'!$E$2:$E$3</formula1>
    </dataValidation>
  </dataValidations>
  <printOptions/>
  <pageMargins bottom="0.75" footer="0.0" header="0.0" left="0.7" right="0.7" top="0.75"/>
  <pageSetup orientation="portrait"/>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Pr>
    <outlinePr summaryBelow="0" summaryRight="0"/>
    <pageSetUpPr/>
  </sheetPr>
  <sheetViews>
    <sheetView workbookViewId="0"/>
  </sheetViews>
  <sheetFormatPr customHeight="1" defaultColWidth="14.43" defaultRowHeight="15.0"/>
  <cols>
    <col customWidth="1" min="1" max="6" width="43.0"/>
    <col customWidth="1" min="7" max="7" width="42.0"/>
    <col customWidth="1" min="8" max="8" width="46.57"/>
    <col customWidth="1" min="9" max="9" width="18.43"/>
    <col customWidth="1" min="10" max="11" width="25.71"/>
    <col customWidth="1" min="12" max="12" width="28.0"/>
    <col customWidth="1" min="13" max="13" width="16.71"/>
    <col customWidth="1" min="14" max="14" width="19.0"/>
    <col customWidth="1" min="15" max="15" width="51.86"/>
    <col customWidth="1" min="16" max="16" width="25.71"/>
    <col customWidth="1" min="17" max="17" width="70.0"/>
    <col customWidth="1" min="18" max="18" width="20.14"/>
    <col customWidth="1" min="19" max="21" width="25.71"/>
  </cols>
  <sheetData>
    <row r="1" ht="18.0" customHeight="1">
      <c r="A1" s="13" t="s">
        <v>73</v>
      </c>
      <c r="B1" s="14"/>
      <c r="C1" s="14"/>
      <c r="D1" s="14"/>
      <c r="E1" s="14"/>
      <c r="F1" s="14"/>
      <c r="G1" s="14"/>
      <c r="H1" s="14"/>
      <c r="I1" s="14"/>
      <c r="J1" s="14"/>
      <c r="K1" s="14"/>
      <c r="L1" s="14"/>
      <c r="M1" s="14"/>
      <c r="N1" s="14"/>
      <c r="O1" s="14"/>
      <c r="P1" s="14"/>
      <c r="Q1" s="14"/>
      <c r="R1" s="14"/>
      <c r="S1" s="15" t="s">
        <v>87</v>
      </c>
      <c r="T1" s="16"/>
      <c r="U1" s="17" t="s">
        <v>91</v>
      </c>
    </row>
    <row r="2" ht="12.75" customHeight="1">
      <c r="A2" s="18"/>
      <c r="S2" s="15" t="s">
        <v>92</v>
      </c>
      <c r="T2" s="16"/>
      <c r="U2" s="17">
        <v>9.0</v>
      </c>
    </row>
    <row r="3" ht="18.0" customHeight="1">
      <c r="A3" s="19"/>
      <c r="B3" s="20"/>
      <c r="C3" s="20"/>
      <c r="D3" s="20"/>
      <c r="E3" s="20"/>
      <c r="F3" s="20"/>
      <c r="G3" s="20"/>
      <c r="H3" s="20"/>
      <c r="I3" s="20"/>
      <c r="J3" s="20"/>
      <c r="K3" s="20"/>
      <c r="L3" s="20"/>
      <c r="M3" s="20"/>
      <c r="N3" s="20"/>
      <c r="O3" s="20"/>
      <c r="P3" s="20"/>
      <c r="Q3" s="20"/>
      <c r="R3" s="20"/>
      <c r="S3" s="21" t="s">
        <v>93</v>
      </c>
      <c r="T3" s="22"/>
      <c r="U3" s="23">
        <v>43028.0</v>
      </c>
    </row>
    <row r="4" ht="65.25" customHeight="1">
      <c r="A4" s="24" t="s">
        <v>1</v>
      </c>
      <c r="B4" s="25" t="s">
        <v>94</v>
      </c>
      <c r="C4" s="25" t="s">
        <v>95</v>
      </c>
      <c r="D4" s="26" t="s">
        <v>96</v>
      </c>
      <c r="E4" s="27" t="s">
        <v>97</v>
      </c>
      <c r="F4" s="28" t="s">
        <v>98</v>
      </c>
      <c r="G4" s="29"/>
      <c r="H4" s="29"/>
      <c r="I4" s="29"/>
      <c r="J4" s="29"/>
      <c r="K4" s="29"/>
      <c r="L4" s="29"/>
      <c r="M4" s="35"/>
      <c r="N4" s="35"/>
      <c r="O4" s="29"/>
      <c r="P4" s="29"/>
      <c r="Q4" s="29"/>
      <c r="R4" s="35"/>
      <c r="S4" s="21"/>
      <c r="T4" s="21"/>
      <c r="U4" s="30"/>
    </row>
    <row r="5" ht="53.25" customHeight="1">
      <c r="A5" s="31" t="s">
        <v>45</v>
      </c>
      <c r="B5" s="34">
        <f>COUNTIF(K9:K1048574,"SEGUIMIENTO EVALUACIÓN Y CONTROL A LA GESTIÓN DE LA ENTIDAD")</f>
        <v>3</v>
      </c>
      <c r="C5" s="34">
        <f>COUNTIFS(K9:K1048574,"SEGUIMIENTO EVALUACIÓN Y CONTROL A LA GESTIÓN DE LA ENTIDAD",U9:U1048574,"NO INICIADA")</f>
        <v>0</v>
      </c>
      <c r="D5" s="37">
        <f>COUNTIFS(K9:K1048574,"SEGUIMIENTO EVALUACIÓN Y CONTROL A LA GESTIÓN DE LA ENTIDAD",U9:U1048574,"CERRADA")</f>
        <v>1</v>
      </c>
      <c r="E5" s="34">
        <f>COUNTIFS(K9:K1048574,"SEGUIMIENTO EVALUACIÓN Y CONTROL A LA GESTIÓN DE LA ENTIDAD",U9:U1048574,"ABIERTA EN DESARROLLO")</f>
        <v>2</v>
      </c>
      <c r="F5" s="34">
        <f>COUNTIFS(K9:K1048574,"SEGUIMIENTO EVALUACIÓN Y CONTROL A LA GESTIÓN DE LA ENTIDAD",U9:U1048574,"ABIERTA VENCIDA")</f>
        <v>0</v>
      </c>
      <c r="G5" s="29"/>
      <c r="H5" s="29"/>
      <c r="I5" s="29"/>
      <c r="J5" s="29"/>
      <c r="K5" s="29"/>
      <c r="L5" s="29"/>
      <c r="M5" s="35"/>
      <c r="N5" s="35"/>
      <c r="O5" s="29"/>
      <c r="P5" s="29"/>
      <c r="Q5" s="29"/>
      <c r="R5" s="35"/>
      <c r="S5" s="21"/>
      <c r="T5" s="21"/>
      <c r="U5" s="30"/>
    </row>
    <row r="6" ht="18.0" customHeight="1">
      <c r="A6" s="29"/>
      <c r="B6" s="29"/>
      <c r="C6" s="29"/>
      <c r="D6" s="29"/>
      <c r="E6" s="29"/>
      <c r="F6" s="29"/>
      <c r="G6" s="29"/>
      <c r="H6" s="29"/>
      <c r="I6" s="29"/>
      <c r="J6" s="29"/>
      <c r="K6" s="29"/>
      <c r="L6" s="29"/>
      <c r="M6" s="35"/>
      <c r="N6" s="35"/>
      <c r="O6" s="29"/>
      <c r="P6" s="29"/>
      <c r="Q6" s="29"/>
      <c r="R6" s="35"/>
      <c r="S6" s="21"/>
      <c r="T6" s="21"/>
      <c r="U6" s="30"/>
    </row>
    <row r="7" ht="54.0" customHeight="1">
      <c r="A7" s="15" t="s">
        <v>99</v>
      </c>
      <c r="B7" s="7"/>
      <c r="C7" s="7"/>
      <c r="D7" s="7"/>
      <c r="E7" s="7"/>
      <c r="F7" s="7"/>
      <c r="G7" s="7"/>
      <c r="H7" s="7"/>
      <c r="I7" s="7"/>
      <c r="J7" s="7"/>
      <c r="K7" s="7"/>
      <c r="L7" s="7"/>
      <c r="M7" s="7"/>
      <c r="N7" s="8"/>
      <c r="O7" s="39" t="s">
        <v>100</v>
      </c>
      <c r="P7" s="40" t="s">
        <v>101</v>
      </c>
      <c r="Q7" s="7"/>
      <c r="R7" s="7"/>
      <c r="S7" s="7"/>
      <c r="T7" s="7"/>
      <c r="U7" s="8"/>
    </row>
    <row r="8" ht="71.25" customHeight="1">
      <c r="A8" s="17" t="s">
        <v>41</v>
      </c>
      <c r="B8" s="17" t="s">
        <v>53</v>
      </c>
      <c r="C8" s="17" t="s">
        <v>55</v>
      </c>
      <c r="D8" s="17" t="s">
        <v>57</v>
      </c>
      <c r="E8" s="17" t="s">
        <v>2</v>
      </c>
      <c r="F8" s="17" t="s">
        <v>60</v>
      </c>
      <c r="G8" s="17" t="s">
        <v>62</v>
      </c>
      <c r="H8" s="17" t="s">
        <v>64</v>
      </c>
      <c r="I8" s="17" t="s">
        <v>102</v>
      </c>
      <c r="J8" s="17" t="s">
        <v>0</v>
      </c>
      <c r="K8" s="17" t="s">
        <v>1</v>
      </c>
      <c r="L8" s="17" t="s">
        <v>103</v>
      </c>
      <c r="M8" s="45" t="s">
        <v>71</v>
      </c>
      <c r="N8" s="45" t="s">
        <v>74</v>
      </c>
      <c r="O8" s="90" t="s">
        <v>76</v>
      </c>
      <c r="P8" s="91" t="s">
        <v>78</v>
      </c>
      <c r="Q8" s="17" t="s">
        <v>80</v>
      </c>
      <c r="R8" s="45" t="s">
        <v>104</v>
      </c>
      <c r="S8" s="17" t="s">
        <v>105</v>
      </c>
      <c r="T8" s="17" t="s">
        <v>106</v>
      </c>
      <c r="U8" s="17" t="s">
        <v>108</v>
      </c>
    </row>
    <row r="9" ht="71.25" customHeight="1">
      <c r="A9" s="110" t="s">
        <v>159</v>
      </c>
      <c r="B9" s="111">
        <v>2017.0</v>
      </c>
      <c r="C9" s="111" t="s">
        <v>168</v>
      </c>
      <c r="D9" s="107" t="s">
        <v>169</v>
      </c>
      <c r="E9" s="94" t="s">
        <v>9</v>
      </c>
      <c r="F9" s="111" t="s">
        <v>171</v>
      </c>
      <c r="G9" s="111" t="s">
        <v>172</v>
      </c>
      <c r="H9" s="111" t="s">
        <v>173</v>
      </c>
      <c r="I9" s="94" t="s">
        <v>16</v>
      </c>
      <c r="J9" s="94" t="s">
        <v>23</v>
      </c>
      <c r="K9" s="94" t="s">
        <v>45</v>
      </c>
      <c r="L9" s="111" t="s">
        <v>178</v>
      </c>
      <c r="M9" s="115">
        <v>43132.0</v>
      </c>
      <c r="N9" s="115">
        <v>43281.0</v>
      </c>
      <c r="O9" s="118" t="s">
        <v>191</v>
      </c>
      <c r="P9" s="119">
        <v>1.0</v>
      </c>
      <c r="Q9" s="118" t="str">
        <f t="shared" ref="Q9:Q48" si="1">O9</f>
        <v>ABRIL 05 DE 2018: Se actualizó el procedimiento y formato de Plan de Mejoramiento de acuerdo a los lineamientos establecidos en el Decreto 648 de 2015 y la norma internacional ISO9001:2015. Los documentos actualizados se encuentran públicados en la intranet del IDIGER, en el mapa de procesos de seguimiento y evaluación. TMMM
MAYO 24 DE 2018: Se realizó socialización de la herramienta Plan de Mejoramiento y el procedimiento actualizado, durante la reunión de lideres del Sistema Integrado de Gestión, desarrollada el día 12 de abril de 2018.
Se actualizó el procedimiento de Auditoria de acuerdo a los lineamientos establecidos en el Decreto 648 de 2015 y la norma internacional ISO9001:2015. El procedimiento actualizado se encuentra públicado en la intranet del IDIGER, en el mapa de procesos de seguimiento y evaluación.
Se solicitó a cada una de las dependencias a traves de comunicación interna, la designación de un referente de Plan de Mejoramiento por depencia para generar los accesos y permisos a la herramienta Plan de Mejoramiento.
Se realizo capacitación el día 16 de mayo de 2018 dirigida a los referentes Plan de Mejoramiento, designados por las dependencias, en la capacitación se dió a conocer detalladamente la herramienta Plan de Mejoramiento asi como las principales pautas a tener en cuenta al realizar seguimientos a las acciones Plan de Mejoramiento. Adicionalmente se habilitaron los permisos para acceder al PMI.
Se realizó taller de fortalecimiento  en Analisis de Causas, durante la jormada de lideres del Sistema Integrado de Gestión realizada el 23 de mayo de 2018.TMMM
JUNIO 26 de 2018: Se aprobó Estatuto de Auditoria Interna y Código de Ética del Auditor en Comite de Coordinación de Control Interno del 15 de Junio de 2018, y se adopto bajo resolución 271 de 2018. Se solicita publicación de los documentos en el mapa de procesos dispuesto en la INTRANET,  a través de correo electrónico del 26 de junio de 2018. TMMM
</v>
      </c>
      <c r="R9" s="121">
        <v>43277.0</v>
      </c>
      <c r="S9" s="94" t="s">
        <v>11</v>
      </c>
      <c r="T9" s="94" t="s">
        <v>11</v>
      </c>
      <c r="U9" s="94" t="s">
        <v>22</v>
      </c>
    </row>
    <row r="10" ht="71.25" customHeight="1">
      <c r="A10" s="92" t="s">
        <v>213</v>
      </c>
      <c r="B10" s="93">
        <v>2018.0</v>
      </c>
      <c r="C10" s="93" t="s">
        <v>128</v>
      </c>
      <c r="D10" s="93" t="s">
        <v>214</v>
      </c>
      <c r="E10" s="94" t="s">
        <v>9</v>
      </c>
      <c r="F10" s="93" t="s">
        <v>215</v>
      </c>
      <c r="G10" s="95" t="s">
        <v>216</v>
      </c>
      <c r="H10" s="93" t="s">
        <v>217</v>
      </c>
      <c r="I10" s="94" t="s">
        <v>10</v>
      </c>
      <c r="J10" s="94" t="s">
        <v>23</v>
      </c>
      <c r="K10" s="94" t="s">
        <v>45</v>
      </c>
      <c r="L10" s="111" t="s">
        <v>178</v>
      </c>
      <c r="M10" s="97"/>
      <c r="N10" s="98">
        <v>43311.0</v>
      </c>
      <c r="O10" s="118" t="s">
        <v>220</v>
      </c>
      <c r="P10" s="119">
        <v>0.5</v>
      </c>
      <c r="Q10" s="118" t="str">
        <f t="shared" si="1"/>
        <v>JUNIO 26 DE 2018: La Oficina de Control Interno emitio comunicación interna 2018IE1919 del 22 de mayo de 2018, cuyo asunto corresponde al Seguimiento periodico Plan de Mejoramiento Institucional, en la cual se reitera la responsabilidad de realizar seguimiento continuo por parte de los referentes de Plan de Mejoramiento Institucional, adicionalmente se reiteran las principales pautas a tener en cuenta dentro de la realización de dicho seguimiento. Adicionalmente se envian correos de recordación con fechas 05 de junio y 19 de junio reiterando la importancia de realizar los respectivos seguimientos e informando que apartir del 30 de junio de 2018, la Oficina de Control Interno iniciara validación y revisión de los seguimientos realizados por las diferentes dependencias. TMMM</v>
      </c>
      <c r="R10" s="98">
        <v>43277.0</v>
      </c>
      <c r="S10" s="94"/>
      <c r="T10" s="94"/>
      <c r="U10" s="94" t="s">
        <v>12</v>
      </c>
    </row>
    <row r="11" ht="71.25" customHeight="1">
      <c r="A11" s="92" t="s">
        <v>229</v>
      </c>
      <c r="B11" s="93">
        <v>2018.0</v>
      </c>
      <c r="C11" s="93" t="s">
        <v>128</v>
      </c>
      <c r="D11" s="93" t="s">
        <v>214</v>
      </c>
      <c r="E11" s="94" t="s">
        <v>9</v>
      </c>
      <c r="F11" s="93" t="s">
        <v>215</v>
      </c>
      <c r="G11" s="95" t="s">
        <v>216</v>
      </c>
      <c r="H11" s="93" t="s">
        <v>232</v>
      </c>
      <c r="I11" s="94" t="s">
        <v>16</v>
      </c>
      <c r="J11" s="94" t="s">
        <v>23</v>
      </c>
      <c r="K11" s="94" t="s">
        <v>8</v>
      </c>
      <c r="L11" s="111" t="s">
        <v>178</v>
      </c>
      <c r="M11" s="97"/>
      <c r="N11" s="98">
        <v>43465.0</v>
      </c>
      <c r="O11" s="118" t="s">
        <v>235</v>
      </c>
      <c r="P11" s="119">
        <v>0.2</v>
      </c>
      <c r="Q11" s="118" t="str">
        <f t="shared" si="1"/>
        <v>JUNIO 26 DE 2018: No se presenta avance de esta acción.</v>
      </c>
      <c r="R11" s="98">
        <v>43277.0</v>
      </c>
      <c r="S11" s="94"/>
      <c r="T11" s="94"/>
      <c r="U11" s="94" t="s">
        <v>12</v>
      </c>
    </row>
    <row r="12" ht="71.25" customHeight="1">
      <c r="A12" s="92" t="s">
        <v>239</v>
      </c>
      <c r="B12" s="93">
        <v>2018.0</v>
      </c>
      <c r="C12" s="93" t="s">
        <v>128</v>
      </c>
      <c r="D12" s="93" t="s">
        <v>139</v>
      </c>
      <c r="E12" s="94" t="s">
        <v>9</v>
      </c>
      <c r="F12" s="100" t="s">
        <v>140</v>
      </c>
      <c r="G12" s="93" t="s">
        <v>141</v>
      </c>
      <c r="H12" s="93" t="s">
        <v>246</v>
      </c>
      <c r="I12" s="94" t="s">
        <v>10</v>
      </c>
      <c r="J12" s="94" t="s">
        <v>23</v>
      </c>
      <c r="K12" s="94" t="s">
        <v>8</v>
      </c>
      <c r="L12" s="111" t="s">
        <v>178</v>
      </c>
      <c r="M12" s="102"/>
      <c r="N12" s="103">
        <v>43220.0</v>
      </c>
      <c r="O12" s="118" t="s">
        <v>251</v>
      </c>
      <c r="P12" s="125">
        <v>0.2</v>
      </c>
      <c r="Q12" s="118" t="str">
        <f t="shared" si="1"/>
        <v>JUNIO 26 DE 2018: La Oficina de Control Interno solicitó a través de correo electronico la reformulación de las acciones ISIG 17-3, ISIG 17-4 e ISIG 17-7, a las dependencias encargadas: Oficina Asesora de Planeación y Oficina Asesora Jurídica. TMMM</v>
      </c>
      <c r="R12" s="103">
        <v>43277.0</v>
      </c>
      <c r="S12" s="94"/>
      <c r="T12" s="94"/>
      <c r="U12" s="94" t="s">
        <v>12</v>
      </c>
    </row>
    <row r="13" ht="71.25" customHeight="1">
      <c r="A13" s="92" t="s">
        <v>262</v>
      </c>
      <c r="B13" s="93">
        <v>2018.0</v>
      </c>
      <c r="C13" s="93" t="s">
        <v>128</v>
      </c>
      <c r="D13" s="93" t="s">
        <v>139</v>
      </c>
      <c r="E13" s="94" t="s">
        <v>9</v>
      </c>
      <c r="F13" s="100" t="s">
        <v>140</v>
      </c>
      <c r="G13" s="93" t="s">
        <v>141</v>
      </c>
      <c r="H13" s="101" t="s">
        <v>264</v>
      </c>
      <c r="I13" s="94" t="s">
        <v>16</v>
      </c>
      <c r="J13" s="94" t="s">
        <v>23</v>
      </c>
      <c r="K13" s="94" t="s">
        <v>45</v>
      </c>
      <c r="L13" s="111" t="s">
        <v>178</v>
      </c>
      <c r="M13" s="102"/>
      <c r="N13" s="103">
        <v>43434.0</v>
      </c>
      <c r="O13" s="118" t="s">
        <v>269</v>
      </c>
      <c r="P13" s="125">
        <v>0.3</v>
      </c>
      <c r="Q13" s="118" t="str">
        <f t="shared" si="1"/>
        <v>MAYO 24 DE 2018: Se realizó socialización de la herramienta Plan de Mejoramiento y el procedimiento actualizado, durante la reunión de lideres del Sistema Integrado de Gestión, desarrollada el día 12 de abril de 2018.
Se realizo capacitación el día 16 de mayo de 2018 dirigida a los referentes Plan de Mejoramiento, designados por las dependencias, en la capacitación se dió a conocer detalladamente la herramienta Plan de Mejoramiento asi como las principales pautas a tener en cuenta al realizar seguimientos a las acciones Plan de Mejoramiento. Adicionalmente se habilitaron los permisos para acceder al PMI.
Se realizó taller de fortalecimiento  en Analisis de Causas, durante la jormada de lideres del Sistema Integrado de Gestión realizada el 23 de mayo de 2018.TMMM
</v>
      </c>
      <c r="R13" s="103">
        <v>43244.0</v>
      </c>
      <c r="S13" s="94"/>
      <c r="T13" s="94"/>
      <c r="U13" s="94" t="s">
        <v>12</v>
      </c>
    </row>
    <row r="14" ht="71.25" customHeight="1">
      <c r="A14" s="3"/>
      <c r="B14" s="3"/>
      <c r="C14" s="3"/>
      <c r="D14" s="3"/>
      <c r="E14" s="94"/>
      <c r="F14" s="3"/>
      <c r="G14" s="3"/>
      <c r="H14" s="3"/>
      <c r="I14" s="94"/>
      <c r="J14" s="94"/>
      <c r="K14" s="94"/>
      <c r="L14" s="3"/>
      <c r="M14" s="102"/>
      <c r="N14" s="102"/>
      <c r="O14" s="128"/>
      <c r="P14" s="4"/>
      <c r="Q14" s="118" t="str">
        <f t="shared" si="1"/>
        <v/>
      </c>
      <c r="R14" s="102"/>
      <c r="S14" s="94"/>
      <c r="T14" s="94"/>
      <c r="U14" s="94"/>
    </row>
    <row r="15" ht="71.25" customHeight="1">
      <c r="A15" s="3"/>
      <c r="B15" s="3"/>
      <c r="C15" s="3"/>
      <c r="D15" s="3"/>
      <c r="E15" s="94"/>
      <c r="F15" s="3"/>
      <c r="G15" s="3"/>
      <c r="H15" s="3"/>
      <c r="I15" s="94"/>
      <c r="J15" s="94"/>
      <c r="K15" s="94"/>
      <c r="L15" s="3"/>
      <c r="M15" s="102"/>
      <c r="N15" s="102"/>
      <c r="O15" s="128"/>
      <c r="P15" s="4"/>
      <c r="Q15" s="118" t="str">
        <f t="shared" si="1"/>
        <v/>
      </c>
      <c r="R15" s="102"/>
      <c r="S15" s="94"/>
      <c r="T15" s="94"/>
      <c r="U15" s="94"/>
    </row>
    <row r="16" ht="71.25" customHeight="1">
      <c r="A16" s="3"/>
      <c r="B16" s="3"/>
      <c r="C16" s="3"/>
      <c r="D16" s="3"/>
      <c r="E16" s="94"/>
      <c r="F16" s="3"/>
      <c r="G16" s="3"/>
      <c r="H16" s="3"/>
      <c r="I16" s="94"/>
      <c r="J16" s="94"/>
      <c r="K16" s="94"/>
      <c r="L16" s="3"/>
      <c r="M16" s="102"/>
      <c r="N16" s="102"/>
      <c r="O16" s="128"/>
      <c r="P16" s="4"/>
      <c r="Q16" s="118" t="str">
        <f t="shared" si="1"/>
        <v/>
      </c>
      <c r="R16" s="102"/>
      <c r="S16" s="94"/>
      <c r="T16" s="94"/>
      <c r="U16" s="94"/>
    </row>
    <row r="17" ht="71.25" customHeight="1">
      <c r="A17" s="3"/>
      <c r="B17" s="3"/>
      <c r="C17" s="3"/>
      <c r="D17" s="3"/>
      <c r="E17" s="94"/>
      <c r="F17" s="3"/>
      <c r="G17" s="3"/>
      <c r="H17" s="3"/>
      <c r="I17" s="94"/>
      <c r="J17" s="94"/>
      <c r="K17" s="94"/>
      <c r="L17" s="3"/>
      <c r="M17" s="102"/>
      <c r="N17" s="102"/>
      <c r="O17" s="128"/>
      <c r="P17" s="4"/>
      <c r="Q17" s="118" t="str">
        <f t="shared" si="1"/>
        <v/>
      </c>
      <c r="R17" s="102"/>
      <c r="S17" s="94"/>
      <c r="T17" s="94"/>
      <c r="U17" s="94"/>
    </row>
    <row r="18" ht="71.25" customHeight="1">
      <c r="A18" s="3"/>
      <c r="B18" s="3"/>
      <c r="C18" s="3"/>
      <c r="D18" s="3"/>
      <c r="E18" s="94"/>
      <c r="F18" s="3"/>
      <c r="G18" s="3"/>
      <c r="H18" s="3"/>
      <c r="I18" s="94"/>
      <c r="J18" s="94"/>
      <c r="K18" s="94"/>
      <c r="L18" s="3"/>
      <c r="M18" s="102"/>
      <c r="N18" s="102"/>
      <c r="O18" s="128"/>
      <c r="P18" s="4"/>
      <c r="Q18" s="118" t="str">
        <f t="shared" si="1"/>
        <v/>
      </c>
      <c r="R18" s="102"/>
      <c r="S18" s="94"/>
      <c r="T18" s="94"/>
      <c r="U18" s="94"/>
    </row>
    <row r="19" ht="71.25" customHeight="1">
      <c r="A19" s="3"/>
      <c r="B19" s="3"/>
      <c r="C19" s="3"/>
      <c r="D19" s="3"/>
      <c r="E19" s="94"/>
      <c r="F19" s="3"/>
      <c r="G19" s="3"/>
      <c r="H19" s="3"/>
      <c r="I19" s="94"/>
      <c r="J19" s="94"/>
      <c r="K19" s="94"/>
      <c r="L19" s="3"/>
      <c r="M19" s="102"/>
      <c r="N19" s="102"/>
      <c r="O19" s="128"/>
      <c r="P19" s="4"/>
      <c r="Q19" s="118" t="str">
        <f t="shared" si="1"/>
        <v/>
      </c>
      <c r="R19" s="102"/>
      <c r="S19" s="94"/>
      <c r="T19" s="94"/>
      <c r="U19" s="94"/>
    </row>
    <row r="20" ht="71.25" customHeight="1">
      <c r="A20" s="3"/>
      <c r="B20" s="3"/>
      <c r="C20" s="3"/>
      <c r="D20" s="3"/>
      <c r="E20" s="94"/>
      <c r="F20" s="3"/>
      <c r="G20" s="3"/>
      <c r="H20" s="3"/>
      <c r="I20" s="94"/>
      <c r="J20" s="94"/>
      <c r="K20" s="94"/>
      <c r="L20" s="3"/>
      <c r="M20" s="102"/>
      <c r="N20" s="102"/>
      <c r="O20" s="128"/>
      <c r="P20" s="4"/>
      <c r="Q20" s="118" t="str">
        <f t="shared" si="1"/>
        <v/>
      </c>
      <c r="R20" s="102"/>
      <c r="S20" s="94"/>
      <c r="T20" s="94"/>
      <c r="U20" s="94"/>
    </row>
    <row r="21" ht="71.25" customHeight="1">
      <c r="A21" s="3"/>
      <c r="B21" s="3"/>
      <c r="C21" s="3"/>
      <c r="D21" s="3"/>
      <c r="E21" s="94"/>
      <c r="F21" s="3"/>
      <c r="G21" s="3"/>
      <c r="H21" s="3"/>
      <c r="I21" s="94"/>
      <c r="J21" s="94"/>
      <c r="K21" s="94"/>
      <c r="L21" s="3"/>
      <c r="M21" s="102"/>
      <c r="N21" s="102"/>
      <c r="O21" s="128"/>
      <c r="P21" s="4"/>
      <c r="Q21" s="118" t="str">
        <f t="shared" si="1"/>
        <v/>
      </c>
      <c r="R21" s="102"/>
      <c r="S21" s="94"/>
      <c r="T21" s="94"/>
      <c r="U21" s="94"/>
    </row>
    <row r="22" ht="71.25" customHeight="1">
      <c r="A22" s="3"/>
      <c r="B22" s="3"/>
      <c r="C22" s="3"/>
      <c r="D22" s="3"/>
      <c r="E22" s="94"/>
      <c r="F22" s="3"/>
      <c r="G22" s="3"/>
      <c r="H22" s="3"/>
      <c r="I22" s="94"/>
      <c r="J22" s="94"/>
      <c r="K22" s="94"/>
      <c r="L22" s="3"/>
      <c r="M22" s="102"/>
      <c r="N22" s="102"/>
      <c r="O22" s="128"/>
      <c r="P22" s="4"/>
      <c r="Q22" s="118" t="str">
        <f t="shared" si="1"/>
        <v/>
      </c>
      <c r="R22" s="102"/>
      <c r="S22" s="94"/>
      <c r="T22" s="94"/>
      <c r="U22" s="94"/>
    </row>
    <row r="23" ht="71.25" customHeight="1">
      <c r="A23" s="3"/>
      <c r="B23" s="3"/>
      <c r="C23" s="3"/>
      <c r="D23" s="3"/>
      <c r="E23" s="94"/>
      <c r="F23" s="3"/>
      <c r="G23" s="3"/>
      <c r="H23" s="3"/>
      <c r="I23" s="94"/>
      <c r="J23" s="94"/>
      <c r="K23" s="94"/>
      <c r="L23" s="3"/>
      <c r="M23" s="102"/>
      <c r="N23" s="102"/>
      <c r="O23" s="128"/>
      <c r="P23" s="4"/>
      <c r="Q23" s="118" t="str">
        <f t="shared" si="1"/>
        <v/>
      </c>
      <c r="R23" s="102"/>
      <c r="S23" s="94"/>
      <c r="T23" s="94"/>
      <c r="U23" s="94"/>
    </row>
    <row r="24" ht="71.25" customHeight="1">
      <c r="A24" s="3"/>
      <c r="B24" s="3"/>
      <c r="C24" s="3"/>
      <c r="D24" s="3"/>
      <c r="E24" s="94"/>
      <c r="F24" s="3"/>
      <c r="G24" s="3"/>
      <c r="H24" s="3"/>
      <c r="I24" s="94"/>
      <c r="J24" s="94"/>
      <c r="K24" s="94"/>
      <c r="L24" s="3"/>
      <c r="M24" s="102"/>
      <c r="N24" s="102"/>
      <c r="O24" s="128"/>
      <c r="P24" s="4"/>
      <c r="Q24" s="118" t="str">
        <f t="shared" si="1"/>
        <v/>
      </c>
      <c r="R24" s="102"/>
      <c r="S24" s="94"/>
      <c r="T24" s="94"/>
      <c r="U24" s="94"/>
    </row>
    <row r="25" ht="71.25" customHeight="1">
      <c r="A25" s="3"/>
      <c r="B25" s="3"/>
      <c r="C25" s="3"/>
      <c r="D25" s="3"/>
      <c r="E25" s="94"/>
      <c r="F25" s="3"/>
      <c r="G25" s="3"/>
      <c r="H25" s="3"/>
      <c r="I25" s="94"/>
      <c r="J25" s="94"/>
      <c r="K25" s="94"/>
      <c r="L25" s="3"/>
      <c r="M25" s="102"/>
      <c r="N25" s="102"/>
      <c r="O25" s="128"/>
      <c r="P25" s="4"/>
      <c r="Q25" s="118" t="str">
        <f t="shared" si="1"/>
        <v/>
      </c>
      <c r="R25" s="102"/>
      <c r="S25" s="94"/>
      <c r="T25" s="94"/>
      <c r="U25" s="94"/>
    </row>
    <row r="26" ht="71.25" customHeight="1">
      <c r="A26" s="3"/>
      <c r="B26" s="3"/>
      <c r="C26" s="3"/>
      <c r="D26" s="3"/>
      <c r="E26" s="94"/>
      <c r="F26" s="3"/>
      <c r="G26" s="3"/>
      <c r="H26" s="3"/>
      <c r="I26" s="94"/>
      <c r="J26" s="94"/>
      <c r="K26" s="94"/>
      <c r="L26" s="3"/>
      <c r="M26" s="102"/>
      <c r="N26" s="102"/>
      <c r="O26" s="128"/>
      <c r="P26" s="4"/>
      <c r="Q26" s="118" t="str">
        <f t="shared" si="1"/>
        <v/>
      </c>
      <c r="R26" s="102"/>
      <c r="S26" s="94"/>
      <c r="T26" s="94"/>
      <c r="U26" s="94"/>
    </row>
    <row r="27" ht="71.25" customHeight="1">
      <c r="A27" s="3"/>
      <c r="B27" s="3"/>
      <c r="C27" s="3"/>
      <c r="D27" s="3"/>
      <c r="E27" s="94"/>
      <c r="F27" s="3"/>
      <c r="G27" s="3"/>
      <c r="H27" s="3"/>
      <c r="I27" s="94"/>
      <c r="J27" s="94"/>
      <c r="K27" s="94"/>
      <c r="L27" s="3"/>
      <c r="M27" s="102"/>
      <c r="N27" s="102"/>
      <c r="O27" s="128"/>
      <c r="P27" s="4"/>
      <c r="Q27" s="118" t="str">
        <f t="shared" si="1"/>
        <v/>
      </c>
      <c r="R27" s="102"/>
      <c r="S27" s="94"/>
      <c r="T27" s="94"/>
      <c r="U27" s="94"/>
    </row>
    <row r="28" ht="71.25" customHeight="1">
      <c r="A28" s="3"/>
      <c r="B28" s="3"/>
      <c r="C28" s="3"/>
      <c r="D28" s="3"/>
      <c r="E28" s="94"/>
      <c r="F28" s="3"/>
      <c r="G28" s="3"/>
      <c r="H28" s="3"/>
      <c r="I28" s="94"/>
      <c r="J28" s="94"/>
      <c r="K28" s="94"/>
      <c r="L28" s="3"/>
      <c r="M28" s="102"/>
      <c r="N28" s="102"/>
      <c r="O28" s="128"/>
      <c r="P28" s="4"/>
      <c r="Q28" s="118" t="str">
        <f t="shared" si="1"/>
        <v/>
      </c>
      <c r="R28" s="102"/>
      <c r="S28" s="94"/>
      <c r="T28" s="94"/>
      <c r="U28" s="94"/>
    </row>
    <row r="29" ht="71.25" customHeight="1">
      <c r="A29" s="3"/>
      <c r="B29" s="3"/>
      <c r="C29" s="3"/>
      <c r="D29" s="3"/>
      <c r="E29" s="94"/>
      <c r="F29" s="3"/>
      <c r="G29" s="3"/>
      <c r="H29" s="3"/>
      <c r="I29" s="94"/>
      <c r="J29" s="94"/>
      <c r="K29" s="94"/>
      <c r="L29" s="3"/>
      <c r="M29" s="102"/>
      <c r="N29" s="102"/>
      <c r="O29" s="128"/>
      <c r="P29" s="4"/>
      <c r="Q29" s="118" t="str">
        <f t="shared" si="1"/>
        <v/>
      </c>
      <c r="R29" s="102"/>
      <c r="S29" s="94"/>
      <c r="T29" s="94"/>
      <c r="U29" s="94"/>
    </row>
    <row r="30" ht="71.25" customHeight="1">
      <c r="A30" s="3"/>
      <c r="B30" s="3"/>
      <c r="C30" s="3"/>
      <c r="D30" s="3"/>
      <c r="E30" s="94"/>
      <c r="F30" s="3"/>
      <c r="G30" s="3"/>
      <c r="H30" s="3"/>
      <c r="I30" s="94"/>
      <c r="J30" s="94"/>
      <c r="K30" s="94"/>
      <c r="L30" s="3"/>
      <c r="M30" s="102"/>
      <c r="N30" s="102"/>
      <c r="O30" s="128"/>
      <c r="P30" s="4"/>
      <c r="Q30" s="118" t="str">
        <f t="shared" si="1"/>
        <v/>
      </c>
      <c r="R30" s="102"/>
      <c r="S30" s="94"/>
      <c r="T30" s="94"/>
      <c r="U30" s="94"/>
    </row>
    <row r="31" ht="71.25" customHeight="1">
      <c r="A31" s="3"/>
      <c r="B31" s="3"/>
      <c r="C31" s="3"/>
      <c r="D31" s="3"/>
      <c r="E31" s="94"/>
      <c r="F31" s="3"/>
      <c r="G31" s="3"/>
      <c r="H31" s="3"/>
      <c r="I31" s="94"/>
      <c r="J31" s="94"/>
      <c r="K31" s="94"/>
      <c r="L31" s="3"/>
      <c r="M31" s="102"/>
      <c r="N31" s="102"/>
      <c r="O31" s="128"/>
      <c r="P31" s="4"/>
      <c r="Q31" s="118" t="str">
        <f t="shared" si="1"/>
        <v/>
      </c>
      <c r="R31" s="102"/>
      <c r="S31" s="94"/>
      <c r="T31" s="94"/>
      <c r="U31" s="94"/>
    </row>
    <row r="32" ht="71.25" customHeight="1">
      <c r="A32" s="3"/>
      <c r="B32" s="3"/>
      <c r="C32" s="3"/>
      <c r="D32" s="3"/>
      <c r="E32" s="94"/>
      <c r="F32" s="3"/>
      <c r="G32" s="3"/>
      <c r="H32" s="3"/>
      <c r="I32" s="94"/>
      <c r="J32" s="94"/>
      <c r="K32" s="94"/>
      <c r="L32" s="3"/>
      <c r="M32" s="102"/>
      <c r="N32" s="102"/>
      <c r="O32" s="128"/>
      <c r="P32" s="4"/>
      <c r="Q32" s="118" t="str">
        <f t="shared" si="1"/>
        <v/>
      </c>
      <c r="R32" s="102"/>
      <c r="S32" s="94"/>
      <c r="T32" s="94"/>
      <c r="U32" s="94"/>
    </row>
    <row r="33" ht="71.25" customHeight="1">
      <c r="A33" s="3"/>
      <c r="B33" s="3"/>
      <c r="C33" s="3"/>
      <c r="D33" s="3"/>
      <c r="E33" s="94"/>
      <c r="F33" s="3"/>
      <c r="G33" s="3"/>
      <c r="H33" s="3"/>
      <c r="I33" s="94"/>
      <c r="J33" s="94"/>
      <c r="K33" s="94"/>
      <c r="L33" s="3"/>
      <c r="M33" s="102"/>
      <c r="N33" s="102"/>
      <c r="O33" s="128"/>
      <c r="P33" s="4"/>
      <c r="Q33" s="118" t="str">
        <f t="shared" si="1"/>
        <v/>
      </c>
      <c r="R33" s="102"/>
      <c r="S33" s="94"/>
      <c r="T33" s="94"/>
      <c r="U33" s="94"/>
    </row>
    <row r="34" ht="71.25" customHeight="1">
      <c r="A34" s="3"/>
      <c r="B34" s="3"/>
      <c r="C34" s="3"/>
      <c r="D34" s="3"/>
      <c r="E34" s="94"/>
      <c r="F34" s="3"/>
      <c r="G34" s="3"/>
      <c r="H34" s="3"/>
      <c r="I34" s="94"/>
      <c r="J34" s="94"/>
      <c r="K34" s="94"/>
      <c r="L34" s="3"/>
      <c r="M34" s="102"/>
      <c r="N34" s="102"/>
      <c r="O34" s="128"/>
      <c r="P34" s="4"/>
      <c r="Q34" s="118" t="str">
        <f t="shared" si="1"/>
        <v/>
      </c>
      <c r="R34" s="102"/>
      <c r="S34" s="94"/>
      <c r="T34" s="94"/>
      <c r="U34" s="94"/>
    </row>
    <row r="35" ht="71.25" customHeight="1">
      <c r="A35" s="3"/>
      <c r="B35" s="3"/>
      <c r="C35" s="3"/>
      <c r="D35" s="3"/>
      <c r="E35" s="94"/>
      <c r="F35" s="3"/>
      <c r="G35" s="3"/>
      <c r="H35" s="3"/>
      <c r="I35" s="94"/>
      <c r="J35" s="94"/>
      <c r="K35" s="94"/>
      <c r="L35" s="3"/>
      <c r="M35" s="102"/>
      <c r="N35" s="102"/>
      <c r="O35" s="128"/>
      <c r="P35" s="4"/>
      <c r="Q35" s="118" t="str">
        <f t="shared" si="1"/>
        <v/>
      </c>
      <c r="R35" s="102"/>
      <c r="S35" s="94"/>
      <c r="T35" s="94"/>
      <c r="U35" s="94"/>
    </row>
    <row r="36" ht="71.25" customHeight="1">
      <c r="A36" s="3"/>
      <c r="B36" s="3"/>
      <c r="C36" s="3"/>
      <c r="D36" s="3"/>
      <c r="E36" s="94"/>
      <c r="F36" s="3"/>
      <c r="G36" s="3"/>
      <c r="H36" s="3"/>
      <c r="I36" s="94"/>
      <c r="J36" s="94"/>
      <c r="K36" s="94"/>
      <c r="L36" s="3"/>
      <c r="M36" s="102"/>
      <c r="N36" s="102"/>
      <c r="O36" s="128"/>
      <c r="P36" s="4"/>
      <c r="Q36" s="118" t="str">
        <f t="shared" si="1"/>
        <v/>
      </c>
      <c r="R36" s="102"/>
      <c r="S36" s="94"/>
      <c r="T36" s="94"/>
      <c r="U36" s="94"/>
    </row>
    <row r="37" ht="71.25" customHeight="1">
      <c r="A37" s="3"/>
      <c r="B37" s="3"/>
      <c r="C37" s="3"/>
      <c r="D37" s="3"/>
      <c r="E37" s="94"/>
      <c r="F37" s="3"/>
      <c r="G37" s="3"/>
      <c r="H37" s="3"/>
      <c r="I37" s="94"/>
      <c r="J37" s="94"/>
      <c r="K37" s="94"/>
      <c r="L37" s="3"/>
      <c r="M37" s="102"/>
      <c r="N37" s="102"/>
      <c r="O37" s="128"/>
      <c r="P37" s="4"/>
      <c r="Q37" s="118" t="str">
        <f t="shared" si="1"/>
        <v/>
      </c>
      <c r="R37" s="102"/>
      <c r="S37" s="94"/>
      <c r="T37" s="94"/>
      <c r="U37" s="94"/>
    </row>
    <row r="38" ht="71.25" customHeight="1">
      <c r="A38" s="3"/>
      <c r="B38" s="3"/>
      <c r="C38" s="3"/>
      <c r="D38" s="3"/>
      <c r="E38" s="94"/>
      <c r="F38" s="3"/>
      <c r="G38" s="3"/>
      <c r="H38" s="3"/>
      <c r="I38" s="94"/>
      <c r="J38" s="94"/>
      <c r="K38" s="94"/>
      <c r="L38" s="3"/>
      <c r="M38" s="102"/>
      <c r="N38" s="102"/>
      <c r="O38" s="128"/>
      <c r="P38" s="4"/>
      <c r="Q38" s="118" t="str">
        <f t="shared" si="1"/>
        <v/>
      </c>
      <c r="R38" s="102"/>
      <c r="S38" s="94"/>
      <c r="T38" s="94"/>
      <c r="U38" s="94"/>
    </row>
    <row r="39" ht="71.25" customHeight="1">
      <c r="A39" s="3"/>
      <c r="B39" s="3"/>
      <c r="C39" s="3"/>
      <c r="D39" s="3"/>
      <c r="E39" s="94"/>
      <c r="F39" s="3"/>
      <c r="G39" s="3"/>
      <c r="H39" s="3"/>
      <c r="I39" s="94"/>
      <c r="J39" s="94"/>
      <c r="K39" s="94"/>
      <c r="L39" s="3"/>
      <c r="M39" s="102"/>
      <c r="N39" s="102"/>
      <c r="O39" s="128"/>
      <c r="P39" s="4"/>
      <c r="Q39" s="118" t="str">
        <f t="shared" si="1"/>
        <v/>
      </c>
      <c r="R39" s="102"/>
      <c r="S39" s="94"/>
      <c r="T39" s="94"/>
      <c r="U39" s="94"/>
    </row>
    <row r="40" ht="71.25" customHeight="1">
      <c r="A40" s="3"/>
      <c r="B40" s="3"/>
      <c r="C40" s="3"/>
      <c r="D40" s="3"/>
      <c r="E40" s="94"/>
      <c r="F40" s="3"/>
      <c r="G40" s="3"/>
      <c r="H40" s="3"/>
      <c r="I40" s="94"/>
      <c r="J40" s="94"/>
      <c r="K40" s="94"/>
      <c r="L40" s="3"/>
      <c r="M40" s="102"/>
      <c r="N40" s="102"/>
      <c r="O40" s="128"/>
      <c r="P40" s="4"/>
      <c r="Q40" s="118" t="str">
        <f t="shared" si="1"/>
        <v/>
      </c>
      <c r="R40" s="102"/>
      <c r="S40" s="94"/>
      <c r="T40" s="94"/>
      <c r="U40" s="94"/>
    </row>
    <row r="41" ht="71.25" customHeight="1">
      <c r="A41" s="3"/>
      <c r="B41" s="3"/>
      <c r="C41" s="3"/>
      <c r="D41" s="3"/>
      <c r="E41" s="94"/>
      <c r="F41" s="3"/>
      <c r="G41" s="3"/>
      <c r="H41" s="3"/>
      <c r="I41" s="94"/>
      <c r="J41" s="94"/>
      <c r="K41" s="94"/>
      <c r="L41" s="3"/>
      <c r="M41" s="102"/>
      <c r="N41" s="102"/>
      <c r="O41" s="128"/>
      <c r="P41" s="4"/>
      <c r="Q41" s="118" t="str">
        <f t="shared" si="1"/>
        <v/>
      </c>
      <c r="R41" s="102"/>
      <c r="S41" s="94"/>
      <c r="T41" s="94"/>
      <c r="U41" s="94"/>
    </row>
    <row r="42" ht="71.25" customHeight="1">
      <c r="A42" s="3"/>
      <c r="B42" s="3"/>
      <c r="C42" s="3"/>
      <c r="D42" s="3"/>
      <c r="E42" s="94"/>
      <c r="F42" s="3"/>
      <c r="G42" s="3"/>
      <c r="H42" s="3"/>
      <c r="I42" s="94"/>
      <c r="J42" s="94"/>
      <c r="K42" s="94"/>
      <c r="L42" s="3"/>
      <c r="M42" s="102"/>
      <c r="N42" s="102"/>
      <c r="O42" s="128"/>
      <c r="P42" s="4"/>
      <c r="Q42" s="118" t="str">
        <f t="shared" si="1"/>
        <v/>
      </c>
      <c r="R42" s="102"/>
      <c r="S42" s="94"/>
      <c r="T42" s="94"/>
      <c r="U42" s="94"/>
    </row>
    <row r="43" ht="71.25" customHeight="1">
      <c r="A43" s="3"/>
      <c r="B43" s="3"/>
      <c r="C43" s="3"/>
      <c r="D43" s="3"/>
      <c r="E43" s="94"/>
      <c r="F43" s="3"/>
      <c r="G43" s="3"/>
      <c r="H43" s="3"/>
      <c r="I43" s="94"/>
      <c r="J43" s="94"/>
      <c r="K43" s="94"/>
      <c r="L43" s="3"/>
      <c r="M43" s="102"/>
      <c r="N43" s="102"/>
      <c r="O43" s="128"/>
      <c r="P43" s="4"/>
      <c r="Q43" s="118" t="str">
        <f t="shared" si="1"/>
        <v/>
      </c>
      <c r="R43" s="102"/>
      <c r="S43" s="94"/>
      <c r="T43" s="94"/>
      <c r="U43" s="94"/>
    </row>
    <row r="44" ht="71.25" customHeight="1">
      <c r="A44" s="3"/>
      <c r="B44" s="3"/>
      <c r="C44" s="3"/>
      <c r="D44" s="3"/>
      <c r="E44" s="94"/>
      <c r="F44" s="3"/>
      <c r="G44" s="3"/>
      <c r="H44" s="3"/>
      <c r="I44" s="94"/>
      <c r="J44" s="94"/>
      <c r="K44" s="94"/>
      <c r="L44" s="3"/>
      <c r="M44" s="102"/>
      <c r="N44" s="102"/>
      <c r="O44" s="128"/>
      <c r="P44" s="4"/>
      <c r="Q44" s="118" t="str">
        <f t="shared" si="1"/>
        <v/>
      </c>
      <c r="R44" s="102"/>
      <c r="S44" s="94"/>
      <c r="T44" s="94"/>
      <c r="U44" s="94"/>
    </row>
    <row r="45" ht="71.25" customHeight="1">
      <c r="A45" s="3"/>
      <c r="B45" s="3"/>
      <c r="C45" s="3"/>
      <c r="D45" s="3"/>
      <c r="E45" s="94"/>
      <c r="F45" s="3"/>
      <c r="G45" s="3"/>
      <c r="H45" s="3"/>
      <c r="I45" s="94"/>
      <c r="J45" s="94"/>
      <c r="K45" s="94"/>
      <c r="L45" s="3"/>
      <c r="M45" s="102"/>
      <c r="N45" s="102"/>
      <c r="O45" s="128"/>
      <c r="P45" s="4"/>
      <c r="Q45" s="118" t="str">
        <f t="shared" si="1"/>
        <v/>
      </c>
      <c r="R45" s="102"/>
      <c r="S45" s="94"/>
      <c r="T45" s="94"/>
      <c r="U45" s="94"/>
    </row>
    <row r="46" ht="71.25" customHeight="1">
      <c r="A46" s="3"/>
      <c r="B46" s="3"/>
      <c r="C46" s="3"/>
      <c r="D46" s="3"/>
      <c r="E46" s="94"/>
      <c r="F46" s="3"/>
      <c r="G46" s="3"/>
      <c r="H46" s="3"/>
      <c r="I46" s="94"/>
      <c r="J46" s="94"/>
      <c r="K46" s="94"/>
      <c r="L46" s="3"/>
      <c r="M46" s="102"/>
      <c r="N46" s="102"/>
      <c r="O46" s="128"/>
      <c r="P46" s="4"/>
      <c r="Q46" s="118" t="str">
        <f t="shared" si="1"/>
        <v/>
      </c>
      <c r="R46" s="102"/>
      <c r="S46" s="94"/>
      <c r="T46" s="94"/>
      <c r="U46" s="94"/>
    </row>
    <row r="47" ht="71.25" customHeight="1">
      <c r="A47" s="3"/>
      <c r="B47" s="3"/>
      <c r="C47" s="3"/>
      <c r="D47" s="3"/>
      <c r="E47" s="94"/>
      <c r="F47" s="3"/>
      <c r="G47" s="3"/>
      <c r="H47" s="3"/>
      <c r="I47" s="94"/>
      <c r="J47" s="94"/>
      <c r="K47" s="94"/>
      <c r="L47" s="3"/>
      <c r="M47" s="102"/>
      <c r="N47" s="102"/>
      <c r="O47" s="128"/>
      <c r="P47" s="4"/>
      <c r="Q47" s="118" t="str">
        <f t="shared" si="1"/>
        <v/>
      </c>
      <c r="R47" s="102"/>
      <c r="S47" s="94"/>
      <c r="T47" s="94"/>
      <c r="U47" s="94"/>
    </row>
    <row r="48" ht="71.25" customHeight="1">
      <c r="A48" s="3"/>
      <c r="B48" s="3"/>
      <c r="C48" s="3"/>
      <c r="D48" s="3"/>
      <c r="E48" s="94"/>
      <c r="F48" s="3"/>
      <c r="G48" s="3"/>
      <c r="H48" s="3"/>
      <c r="I48" s="94"/>
      <c r="J48" s="94"/>
      <c r="K48" s="94"/>
      <c r="L48" s="3"/>
      <c r="M48" s="102"/>
      <c r="N48" s="102"/>
      <c r="O48" s="128"/>
      <c r="P48" s="4"/>
      <c r="Q48" s="118" t="str">
        <f t="shared" si="1"/>
        <v/>
      </c>
      <c r="R48" s="102"/>
      <c r="S48" s="94"/>
      <c r="T48" s="94"/>
      <c r="U48" s="94"/>
    </row>
    <row r="49" ht="12.75" customHeight="1">
      <c r="A49" s="138"/>
      <c r="B49" s="138"/>
      <c r="C49" s="138"/>
      <c r="D49" s="138"/>
      <c r="E49" s="54"/>
      <c r="F49" s="138"/>
      <c r="G49" s="138"/>
      <c r="H49" s="138"/>
      <c r="I49" s="138"/>
      <c r="J49" s="138"/>
      <c r="K49" s="138"/>
      <c r="L49" s="138"/>
      <c r="M49" s="140"/>
      <c r="N49" s="140"/>
      <c r="O49" s="138"/>
      <c r="P49" s="142"/>
      <c r="Q49" s="138"/>
      <c r="R49" s="140"/>
      <c r="S49" s="138"/>
      <c r="T49" s="138"/>
      <c r="U49" s="138"/>
    </row>
    <row r="50" ht="12.75" customHeight="1">
      <c r="A50" s="138"/>
      <c r="B50" s="138"/>
      <c r="C50" s="138"/>
      <c r="D50" s="138"/>
      <c r="E50" s="54"/>
      <c r="F50" s="138"/>
      <c r="G50" s="138"/>
      <c r="H50" s="138"/>
      <c r="I50" s="138"/>
      <c r="J50" s="138"/>
      <c r="K50" s="138"/>
      <c r="L50" s="138"/>
      <c r="M50" s="140"/>
      <c r="N50" s="140"/>
      <c r="O50" s="138"/>
      <c r="P50" s="142"/>
      <c r="Q50" s="138"/>
      <c r="R50" s="140"/>
      <c r="S50" s="138"/>
      <c r="T50" s="138"/>
      <c r="U50" s="138"/>
    </row>
    <row r="51" ht="12.75" customHeight="1">
      <c r="A51" s="138"/>
      <c r="B51" s="138"/>
      <c r="C51" s="138"/>
      <c r="D51" s="138"/>
      <c r="E51" s="54"/>
      <c r="F51" s="138"/>
      <c r="G51" s="138"/>
      <c r="H51" s="138"/>
      <c r="I51" s="138"/>
      <c r="J51" s="138"/>
      <c r="K51" s="138"/>
      <c r="L51" s="138"/>
      <c r="M51" s="140"/>
      <c r="N51" s="140"/>
      <c r="O51" s="138"/>
      <c r="P51" s="142"/>
      <c r="Q51" s="138"/>
      <c r="R51" s="140"/>
      <c r="S51" s="138"/>
      <c r="T51" s="138"/>
      <c r="U51" s="138"/>
    </row>
    <row r="52" ht="12.75" customHeight="1">
      <c r="A52" s="138"/>
      <c r="B52" s="138"/>
      <c r="C52" s="138"/>
      <c r="D52" s="138"/>
      <c r="E52" s="54"/>
      <c r="F52" s="138"/>
      <c r="G52" s="138"/>
      <c r="H52" s="138"/>
      <c r="I52" s="138"/>
      <c r="J52" s="138"/>
      <c r="K52" s="138"/>
      <c r="L52" s="138"/>
      <c r="M52" s="140"/>
      <c r="N52" s="140"/>
      <c r="O52" s="138"/>
      <c r="P52" s="142"/>
      <c r="Q52" s="138"/>
      <c r="R52" s="140"/>
      <c r="S52" s="138"/>
      <c r="T52" s="138"/>
      <c r="U52" s="138"/>
    </row>
    <row r="53" ht="12.75" customHeight="1">
      <c r="A53" s="138"/>
      <c r="B53" s="138"/>
      <c r="C53" s="138"/>
      <c r="D53" s="138"/>
      <c r="E53" s="54"/>
      <c r="F53" s="138"/>
      <c r="G53" s="138"/>
      <c r="H53" s="138"/>
      <c r="I53" s="138"/>
      <c r="J53" s="138"/>
      <c r="K53" s="138"/>
      <c r="L53" s="138"/>
      <c r="M53" s="140"/>
      <c r="N53" s="140"/>
      <c r="O53" s="138"/>
      <c r="P53" s="142"/>
      <c r="Q53" s="138"/>
      <c r="R53" s="140"/>
      <c r="S53" s="138"/>
      <c r="T53" s="138"/>
      <c r="U53" s="138"/>
    </row>
    <row r="54" ht="12.75" customHeight="1">
      <c r="A54" s="138"/>
      <c r="B54" s="138"/>
      <c r="C54" s="138"/>
      <c r="D54" s="138"/>
      <c r="E54" s="54"/>
      <c r="F54" s="138"/>
      <c r="G54" s="138"/>
      <c r="H54" s="138"/>
      <c r="I54" s="138"/>
      <c r="J54" s="138"/>
      <c r="K54" s="138"/>
      <c r="L54" s="138"/>
      <c r="M54" s="140"/>
      <c r="N54" s="140"/>
      <c r="O54" s="138"/>
      <c r="P54" s="142"/>
      <c r="Q54" s="138"/>
      <c r="R54" s="140"/>
      <c r="S54" s="138"/>
      <c r="T54" s="138"/>
      <c r="U54" s="138"/>
    </row>
    <row r="55" ht="12.75" customHeight="1">
      <c r="A55" s="138"/>
      <c r="B55" s="138"/>
      <c r="C55" s="138"/>
      <c r="D55" s="138"/>
      <c r="E55" s="54"/>
      <c r="F55" s="138"/>
      <c r="G55" s="138"/>
      <c r="H55" s="138"/>
      <c r="I55" s="138"/>
      <c r="J55" s="138"/>
      <c r="K55" s="138"/>
      <c r="L55" s="138"/>
      <c r="M55" s="140"/>
      <c r="N55" s="140"/>
      <c r="O55" s="138"/>
      <c r="P55" s="142"/>
      <c r="Q55" s="138"/>
      <c r="R55" s="140"/>
      <c r="S55" s="138"/>
      <c r="T55" s="138"/>
      <c r="U55" s="138"/>
    </row>
    <row r="56" ht="12.75" customHeight="1">
      <c r="A56" s="138"/>
      <c r="B56" s="138"/>
      <c r="C56" s="138"/>
      <c r="D56" s="138"/>
      <c r="E56" s="54"/>
      <c r="F56" s="138"/>
      <c r="G56" s="138"/>
      <c r="H56" s="138"/>
      <c r="I56" s="138"/>
      <c r="J56" s="138"/>
      <c r="K56" s="138"/>
      <c r="L56" s="138"/>
      <c r="M56" s="140"/>
      <c r="N56" s="140"/>
      <c r="O56" s="138"/>
      <c r="P56" s="142"/>
      <c r="Q56" s="138"/>
      <c r="R56" s="140"/>
      <c r="S56" s="138"/>
      <c r="T56" s="138"/>
      <c r="U56" s="138"/>
    </row>
    <row r="57" ht="12.75" customHeight="1">
      <c r="A57" s="138"/>
      <c r="B57" s="138"/>
      <c r="C57" s="138"/>
      <c r="D57" s="138"/>
      <c r="E57" s="54"/>
      <c r="F57" s="138"/>
      <c r="G57" s="138"/>
      <c r="H57" s="138"/>
      <c r="I57" s="138"/>
      <c r="J57" s="138"/>
      <c r="K57" s="138"/>
      <c r="L57" s="138"/>
      <c r="M57" s="140"/>
      <c r="N57" s="140"/>
      <c r="O57" s="138"/>
      <c r="P57" s="142"/>
      <c r="Q57" s="138"/>
      <c r="R57" s="140"/>
      <c r="S57" s="138"/>
      <c r="T57" s="138"/>
      <c r="U57" s="138"/>
    </row>
    <row r="58" ht="12.75" customHeight="1">
      <c r="A58" s="138"/>
      <c r="B58" s="138"/>
      <c r="C58" s="138"/>
      <c r="D58" s="138"/>
      <c r="E58" s="54"/>
      <c r="F58" s="138"/>
      <c r="G58" s="138"/>
      <c r="H58" s="138"/>
      <c r="I58" s="138"/>
      <c r="J58" s="138"/>
      <c r="K58" s="138"/>
      <c r="L58" s="138"/>
      <c r="M58" s="140"/>
      <c r="N58" s="140"/>
      <c r="O58" s="138"/>
      <c r="P58" s="142"/>
      <c r="Q58" s="138"/>
      <c r="R58" s="140"/>
      <c r="S58" s="138"/>
      <c r="T58" s="138"/>
      <c r="U58" s="138"/>
    </row>
    <row r="59" ht="12.75" customHeight="1">
      <c r="A59" s="138"/>
      <c r="B59" s="138"/>
      <c r="C59" s="138"/>
      <c r="D59" s="138"/>
      <c r="E59" s="54"/>
      <c r="F59" s="138"/>
      <c r="G59" s="138"/>
      <c r="H59" s="138"/>
      <c r="I59" s="138"/>
      <c r="J59" s="138"/>
      <c r="K59" s="138"/>
      <c r="L59" s="138"/>
      <c r="M59" s="140"/>
      <c r="N59" s="140"/>
      <c r="O59" s="138"/>
      <c r="P59" s="142"/>
      <c r="Q59" s="138"/>
      <c r="R59" s="140"/>
      <c r="S59" s="138"/>
      <c r="T59" s="138"/>
      <c r="U59" s="138"/>
    </row>
    <row r="60" ht="12.75" customHeight="1">
      <c r="A60" s="138"/>
      <c r="B60" s="138"/>
      <c r="C60" s="138"/>
      <c r="D60" s="138"/>
      <c r="E60" s="54"/>
      <c r="F60" s="138"/>
      <c r="G60" s="138"/>
      <c r="H60" s="138"/>
      <c r="I60" s="138"/>
      <c r="J60" s="138"/>
      <c r="K60" s="138"/>
      <c r="L60" s="138"/>
      <c r="M60" s="140"/>
      <c r="N60" s="140"/>
      <c r="O60" s="138"/>
      <c r="P60" s="142"/>
      <c r="Q60" s="138"/>
      <c r="R60" s="140"/>
      <c r="S60" s="138"/>
      <c r="T60" s="138"/>
      <c r="U60" s="138"/>
    </row>
    <row r="61" ht="12.75" customHeight="1">
      <c r="A61" s="138"/>
      <c r="B61" s="138"/>
      <c r="C61" s="138"/>
      <c r="D61" s="138"/>
      <c r="E61" s="54"/>
      <c r="F61" s="138"/>
      <c r="G61" s="138"/>
      <c r="H61" s="138"/>
      <c r="I61" s="138"/>
      <c r="J61" s="138"/>
      <c r="K61" s="138"/>
      <c r="L61" s="138"/>
      <c r="M61" s="140"/>
      <c r="N61" s="140"/>
      <c r="O61" s="138"/>
      <c r="P61" s="142"/>
      <c r="Q61" s="138"/>
      <c r="R61" s="140"/>
      <c r="S61" s="138"/>
      <c r="T61" s="138"/>
      <c r="U61" s="138"/>
    </row>
    <row r="62" ht="12.75" customHeight="1">
      <c r="A62" s="138"/>
      <c r="B62" s="138"/>
      <c r="C62" s="138"/>
      <c r="D62" s="138"/>
      <c r="E62" s="54"/>
      <c r="F62" s="138"/>
      <c r="G62" s="138"/>
      <c r="H62" s="138"/>
      <c r="I62" s="138"/>
      <c r="J62" s="138"/>
      <c r="K62" s="138"/>
      <c r="L62" s="138"/>
      <c r="M62" s="140"/>
      <c r="N62" s="140"/>
      <c r="O62" s="138"/>
      <c r="P62" s="142"/>
      <c r="Q62" s="138"/>
      <c r="R62" s="140"/>
      <c r="S62" s="138"/>
      <c r="T62" s="138"/>
      <c r="U62" s="138"/>
    </row>
    <row r="63" ht="12.75" customHeight="1">
      <c r="A63" s="138"/>
      <c r="B63" s="138"/>
      <c r="C63" s="138"/>
      <c r="D63" s="138"/>
      <c r="E63" s="54"/>
      <c r="F63" s="138"/>
      <c r="G63" s="138"/>
      <c r="H63" s="138"/>
      <c r="I63" s="138"/>
      <c r="J63" s="138"/>
      <c r="K63" s="138"/>
      <c r="L63" s="138"/>
      <c r="M63" s="140"/>
      <c r="N63" s="140"/>
      <c r="O63" s="138"/>
      <c r="P63" s="142"/>
      <c r="Q63" s="138"/>
      <c r="R63" s="140"/>
      <c r="S63" s="138"/>
      <c r="T63" s="138"/>
      <c r="U63" s="138"/>
    </row>
    <row r="64" ht="12.75" customHeight="1">
      <c r="A64" s="138"/>
      <c r="B64" s="138"/>
      <c r="C64" s="138"/>
      <c r="D64" s="138"/>
      <c r="E64" s="54"/>
      <c r="F64" s="138"/>
      <c r="G64" s="138"/>
      <c r="H64" s="138"/>
      <c r="I64" s="138"/>
      <c r="J64" s="138"/>
      <c r="K64" s="138"/>
      <c r="L64" s="138"/>
      <c r="M64" s="140"/>
      <c r="N64" s="140"/>
      <c r="O64" s="138"/>
      <c r="P64" s="142"/>
      <c r="Q64" s="138"/>
      <c r="R64" s="140"/>
      <c r="S64" s="138"/>
      <c r="T64" s="138"/>
      <c r="U64" s="138"/>
    </row>
    <row r="65" ht="12.75" customHeight="1">
      <c r="A65" s="138"/>
      <c r="B65" s="138"/>
      <c r="C65" s="138"/>
      <c r="D65" s="138"/>
      <c r="E65" s="54"/>
      <c r="F65" s="138"/>
      <c r="G65" s="138"/>
      <c r="H65" s="138"/>
      <c r="I65" s="138"/>
      <c r="J65" s="138"/>
      <c r="K65" s="138"/>
      <c r="L65" s="138"/>
      <c r="M65" s="140"/>
      <c r="N65" s="140"/>
      <c r="O65" s="138"/>
      <c r="P65" s="142"/>
      <c r="Q65" s="138"/>
      <c r="R65" s="140"/>
      <c r="S65" s="138"/>
      <c r="T65" s="138"/>
      <c r="U65" s="138"/>
    </row>
    <row r="66" ht="12.75" customHeight="1">
      <c r="A66" s="138"/>
      <c r="B66" s="138"/>
      <c r="C66" s="138"/>
      <c r="D66" s="138"/>
      <c r="E66" s="54"/>
      <c r="F66" s="138"/>
      <c r="G66" s="138"/>
      <c r="H66" s="138"/>
      <c r="I66" s="138"/>
      <c r="J66" s="138"/>
      <c r="K66" s="138"/>
      <c r="L66" s="138"/>
      <c r="M66" s="140"/>
      <c r="N66" s="140"/>
      <c r="O66" s="138"/>
      <c r="P66" s="142"/>
      <c r="Q66" s="138"/>
      <c r="R66" s="140"/>
      <c r="S66" s="138"/>
      <c r="T66" s="138"/>
      <c r="U66" s="138"/>
    </row>
    <row r="67" ht="12.75" customHeight="1">
      <c r="A67" s="138"/>
      <c r="B67" s="138"/>
      <c r="C67" s="138"/>
      <c r="D67" s="138"/>
      <c r="E67" s="54"/>
      <c r="F67" s="138"/>
      <c r="G67" s="138"/>
      <c r="H67" s="138"/>
      <c r="I67" s="138"/>
      <c r="J67" s="138"/>
      <c r="K67" s="138"/>
      <c r="L67" s="138"/>
      <c r="M67" s="140"/>
      <c r="N67" s="140"/>
      <c r="O67" s="138"/>
      <c r="P67" s="142"/>
      <c r="Q67" s="138"/>
      <c r="R67" s="140"/>
      <c r="S67" s="138"/>
      <c r="T67" s="138"/>
      <c r="U67" s="138"/>
    </row>
    <row r="68" ht="12.75" customHeight="1">
      <c r="A68" s="138"/>
      <c r="B68" s="138"/>
      <c r="C68" s="138"/>
      <c r="D68" s="138"/>
      <c r="E68" s="54"/>
      <c r="F68" s="138"/>
      <c r="G68" s="138"/>
      <c r="H68" s="138"/>
      <c r="I68" s="138"/>
      <c r="J68" s="138"/>
      <c r="K68" s="138"/>
      <c r="L68" s="138"/>
      <c r="M68" s="140"/>
      <c r="N68" s="140"/>
      <c r="O68" s="138"/>
      <c r="P68" s="142"/>
      <c r="Q68" s="138"/>
      <c r="R68" s="140"/>
      <c r="S68" s="138"/>
      <c r="T68" s="138"/>
      <c r="U68" s="138"/>
    </row>
    <row r="69" ht="12.75" customHeight="1">
      <c r="A69" s="138"/>
      <c r="B69" s="138"/>
      <c r="C69" s="138"/>
      <c r="D69" s="138"/>
      <c r="E69" s="54"/>
      <c r="F69" s="138"/>
      <c r="G69" s="138"/>
      <c r="H69" s="138"/>
      <c r="I69" s="138"/>
      <c r="J69" s="138"/>
      <c r="K69" s="138"/>
      <c r="L69" s="138"/>
      <c r="M69" s="140"/>
      <c r="N69" s="140"/>
      <c r="O69" s="138"/>
      <c r="P69" s="142"/>
      <c r="Q69" s="138"/>
      <c r="R69" s="140"/>
      <c r="S69" s="138"/>
      <c r="T69" s="138"/>
      <c r="U69" s="138"/>
    </row>
    <row r="70" ht="12.75" customHeight="1">
      <c r="A70" s="138"/>
      <c r="B70" s="138"/>
      <c r="C70" s="138"/>
      <c r="D70" s="138"/>
      <c r="E70" s="54"/>
      <c r="F70" s="138"/>
      <c r="G70" s="138"/>
      <c r="H70" s="138"/>
      <c r="I70" s="138"/>
      <c r="J70" s="138"/>
      <c r="K70" s="138"/>
      <c r="L70" s="138"/>
      <c r="M70" s="140"/>
      <c r="N70" s="140"/>
      <c r="O70" s="138"/>
      <c r="P70" s="142"/>
      <c r="Q70" s="138"/>
      <c r="R70" s="140"/>
      <c r="S70" s="138"/>
      <c r="T70" s="138"/>
      <c r="U70" s="138"/>
    </row>
    <row r="71" ht="12.75" customHeight="1">
      <c r="A71" s="138"/>
      <c r="B71" s="138"/>
      <c r="C71" s="138"/>
      <c r="D71" s="138"/>
      <c r="E71" s="54"/>
      <c r="F71" s="138"/>
      <c r="G71" s="138"/>
      <c r="H71" s="138"/>
      <c r="I71" s="138"/>
      <c r="J71" s="138"/>
      <c r="K71" s="138"/>
      <c r="L71" s="138"/>
      <c r="M71" s="140"/>
      <c r="N71" s="140"/>
      <c r="O71" s="138"/>
      <c r="P71" s="142"/>
      <c r="Q71" s="138"/>
      <c r="R71" s="140"/>
      <c r="S71" s="138"/>
      <c r="T71" s="138"/>
      <c r="U71" s="138"/>
    </row>
    <row r="72" ht="12.75" customHeight="1">
      <c r="A72" s="138"/>
      <c r="B72" s="138"/>
      <c r="C72" s="138"/>
      <c r="D72" s="138"/>
      <c r="E72" s="54"/>
      <c r="F72" s="138"/>
      <c r="G72" s="138"/>
      <c r="H72" s="138"/>
      <c r="I72" s="138"/>
      <c r="J72" s="138"/>
      <c r="K72" s="138"/>
      <c r="L72" s="138"/>
      <c r="M72" s="140"/>
      <c r="N72" s="140"/>
      <c r="O72" s="138"/>
      <c r="P72" s="142"/>
      <c r="Q72" s="138"/>
      <c r="R72" s="140"/>
      <c r="S72" s="138"/>
      <c r="T72" s="138"/>
      <c r="U72" s="138"/>
    </row>
    <row r="73" ht="12.75" customHeight="1">
      <c r="A73" s="138"/>
      <c r="B73" s="138"/>
      <c r="C73" s="138"/>
      <c r="D73" s="138"/>
      <c r="E73" s="54"/>
      <c r="F73" s="138"/>
      <c r="G73" s="138"/>
      <c r="H73" s="138"/>
      <c r="I73" s="138"/>
      <c r="J73" s="138"/>
      <c r="K73" s="138"/>
      <c r="L73" s="138"/>
      <c r="M73" s="140"/>
      <c r="N73" s="140"/>
      <c r="O73" s="138"/>
      <c r="P73" s="142"/>
      <c r="Q73" s="138"/>
      <c r="R73" s="140"/>
      <c r="S73" s="138"/>
      <c r="T73" s="138"/>
      <c r="U73" s="138"/>
    </row>
    <row r="74" ht="12.75" customHeight="1">
      <c r="A74" s="138"/>
      <c r="B74" s="138"/>
      <c r="C74" s="138"/>
      <c r="D74" s="138"/>
      <c r="E74" s="54"/>
      <c r="F74" s="138"/>
      <c r="G74" s="138"/>
      <c r="H74" s="138"/>
      <c r="I74" s="138"/>
      <c r="J74" s="138"/>
      <c r="K74" s="138"/>
      <c r="L74" s="138"/>
      <c r="M74" s="140"/>
      <c r="N74" s="140"/>
      <c r="O74" s="138"/>
      <c r="P74" s="142"/>
      <c r="Q74" s="138"/>
      <c r="R74" s="140"/>
      <c r="S74" s="138"/>
      <c r="T74" s="138"/>
      <c r="U74" s="138"/>
    </row>
    <row r="75" ht="12.75" customHeight="1">
      <c r="A75" s="138"/>
      <c r="B75" s="138"/>
      <c r="C75" s="138"/>
      <c r="D75" s="138"/>
      <c r="E75" s="54"/>
      <c r="F75" s="138"/>
      <c r="G75" s="138"/>
      <c r="H75" s="138"/>
      <c r="I75" s="138"/>
      <c r="J75" s="138"/>
      <c r="K75" s="138"/>
      <c r="L75" s="138"/>
      <c r="M75" s="140"/>
      <c r="N75" s="140"/>
      <c r="O75" s="138"/>
      <c r="P75" s="142"/>
      <c r="Q75" s="138"/>
      <c r="R75" s="140"/>
      <c r="S75" s="138"/>
      <c r="T75" s="138"/>
      <c r="U75" s="138"/>
    </row>
    <row r="76" ht="12.75" customHeight="1">
      <c r="A76" s="138"/>
      <c r="B76" s="138"/>
      <c r="C76" s="138"/>
      <c r="D76" s="138"/>
      <c r="E76" s="54"/>
      <c r="F76" s="138"/>
      <c r="G76" s="138"/>
      <c r="H76" s="138"/>
      <c r="I76" s="138"/>
      <c r="J76" s="138"/>
      <c r="K76" s="138"/>
      <c r="L76" s="138"/>
      <c r="M76" s="140"/>
      <c r="N76" s="140"/>
      <c r="O76" s="138"/>
      <c r="P76" s="142"/>
      <c r="Q76" s="138"/>
      <c r="R76" s="140"/>
      <c r="S76" s="138"/>
      <c r="T76" s="138"/>
      <c r="U76" s="138"/>
    </row>
    <row r="77" ht="12.75" customHeight="1">
      <c r="A77" s="138"/>
      <c r="B77" s="138"/>
      <c r="C77" s="138"/>
      <c r="D77" s="138"/>
      <c r="E77" s="54"/>
      <c r="F77" s="138"/>
      <c r="G77" s="138"/>
      <c r="H77" s="138"/>
      <c r="I77" s="138"/>
      <c r="J77" s="138"/>
      <c r="K77" s="138"/>
      <c r="L77" s="138"/>
      <c r="M77" s="140"/>
      <c r="N77" s="140"/>
      <c r="O77" s="138"/>
      <c r="P77" s="142"/>
      <c r="Q77" s="138"/>
      <c r="R77" s="140"/>
      <c r="S77" s="138"/>
      <c r="T77" s="138"/>
      <c r="U77" s="138"/>
    </row>
    <row r="78" ht="12.75" customHeight="1">
      <c r="A78" s="138"/>
      <c r="B78" s="138"/>
      <c r="C78" s="138"/>
      <c r="D78" s="138"/>
      <c r="E78" s="54"/>
      <c r="F78" s="138"/>
      <c r="G78" s="138"/>
      <c r="H78" s="138"/>
      <c r="I78" s="138"/>
      <c r="J78" s="138"/>
      <c r="K78" s="138"/>
      <c r="L78" s="138"/>
      <c r="M78" s="140"/>
      <c r="N78" s="140"/>
      <c r="O78" s="138"/>
      <c r="P78" s="142"/>
      <c r="Q78" s="138"/>
      <c r="R78" s="140"/>
      <c r="S78" s="138"/>
      <c r="T78" s="138"/>
      <c r="U78" s="138"/>
    </row>
    <row r="79" ht="12.75" customHeight="1">
      <c r="A79" s="138"/>
      <c r="B79" s="138"/>
      <c r="C79" s="138"/>
      <c r="D79" s="138"/>
      <c r="E79" s="54"/>
      <c r="F79" s="138"/>
      <c r="G79" s="138"/>
      <c r="H79" s="138"/>
      <c r="I79" s="138"/>
      <c r="J79" s="138"/>
      <c r="K79" s="138"/>
      <c r="L79" s="138"/>
      <c r="M79" s="140"/>
      <c r="N79" s="140"/>
      <c r="O79" s="138"/>
      <c r="P79" s="142"/>
      <c r="Q79" s="138"/>
      <c r="R79" s="140"/>
      <c r="S79" s="138"/>
      <c r="T79" s="138"/>
      <c r="U79" s="138"/>
    </row>
    <row r="80" ht="12.75" customHeight="1">
      <c r="A80" s="138"/>
      <c r="B80" s="138"/>
      <c r="C80" s="138"/>
      <c r="D80" s="138"/>
      <c r="E80" s="54"/>
      <c r="F80" s="138"/>
      <c r="G80" s="138"/>
      <c r="H80" s="138"/>
      <c r="I80" s="138"/>
      <c r="J80" s="138"/>
      <c r="K80" s="138"/>
      <c r="L80" s="138"/>
      <c r="M80" s="140"/>
      <c r="N80" s="140"/>
      <c r="O80" s="138"/>
      <c r="P80" s="142"/>
      <c r="Q80" s="138"/>
      <c r="R80" s="140"/>
      <c r="S80" s="138"/>
      <c r="T80" s="138"/>
      <c r="U80" s="138"/>
    </row>
    <row r="81" ht="12.75" customHeight="1">
      <c r="A81" s="138"/>
      <c r="B81" s="138"/>
      <c r="C81" s="138"/>
      <c r="D81" s="138"/>
      <c r="E81" s="54"/>
      <c r="F81" s="138"/>
      <c r="G81" s="138"/>
      <c r="H81" s="138"/>
      <c r="I81" s="138"/>
      <c r="J81" s="138"/>
      <c r="K81" s="138"/>
      <c r="L81" s="138"/>
      <c r="M81" s="140"/>
      <c r="N81" s="140"/>
      <c r="O81" s="138"/>
      <c r="P81" s="142"/>
      <c r="Q81" s="138"/>
      <c r="R81" s="140"/>
      <c r="S81" s="138"/>
      <c r="T81" s="138"/>
      <c r="U81" s="138"/>
    </row>
    <row r="82" ht="12.75" customHeight="1">
      <c r="A82" s="138"/>
      <c r="B82" s="138"/>
      <c r="C82" s="138"/>
      <c r="D82" s="138"/>
      <c r="E82" s="54"/>
      <c r="F82" s="138"/>
      <c r="G82" s="138"/>
      <c r="H82" s="138"/>
      <c r="I82" s="138"/>
      <c r="J82" s="138"/>
      <c r="K82" s="138"/>
      <c r="L82" s="138"/>
      <c r="M82" s="140"/>
      <c r="N82" s="140"/>
      <c r="O82" s="138"/>
      <c r="P82" s="142"/>
      <c r="Q82" s="138"/>
      <c r="R82" s="140"/>
      <c r="S82" s="138"/>
      <c r="T82" s="138"/>
      <c r="U82" s="138"/>
    </row>
    <row r="83" ht="12.75" customHeight="1">
      <c r="A83" s="138"/>
      <c r="B83" s="138"/>
      <c r="C83" s="138"/>
      <c r="D83" s="138"/>
      <c r="E83" s="54"/>
      <c r="F83" s="138"/>
      <c r="G83" s="138"/>
      <c r="H83" s="138"/>
      <c r="I83" s="138"/>
      <c r="J83" s="138"/>
      <c r="K83" s="138"/>
      <c r="L83" s="138"/>
      <c r="M83" s="140"/>
      <c r="N83" s="140"/>
      <c r="O83" s="138"/>
      <c r="P83" s="142"/>
      <c r="Q83" s="138"/>
      <c r="R83" s="140"/>
      <c r="S83" s="138"/>
      <c r="T83" s="138"/>
      <c r="U83" s="138"/>
    </row>
    <row r="84" ht="12.75" customHeight="1">
      <c r="A84" s="138"/>
      <c r="B84" s="138"/>
      <c r="C84" s="138"/>
      <c r="D84" s="138"/>
      <c r="E84" s="54"/>
      <c r="F84" s="138"/>
      <c r="G84" s="138"/>
      <c r="H84" s="138"/>
      <c r="I84" s="138"/>
      <c r="J84" s="138"/>
      <c r="K84" s="138"/>
      <c r="L84" s="138"/>
      <c r="M84" s="140"/>
      <c r="N84" s="140"/>
      <c r="O84" s="138"/>
      <c r="P84" s="142"/>
      <c r="Q84" s="138"/>
      <c r="R84" s="140"/>
      <c r="S84" s="138"/>
      <c r="T84" s="138"/>
      <c r="U84" s="138"/>
    </row>
    <row r="85" ht="12.75" customHeight="1">
      <c r="A85" s="138"/>
      <c r="B85" s="138"/>
      <c r="C85" s="138"/>
      <c r="D85" s="138"/>
      <c r="E85" s="54"/>
      <c r="F85" s="138"/>
      <c r="G85" s="138"/>
      <c r="H85" s="138"/>
      <c r="I85" s="138"/>
      <c r="J85" s="138"/>
      <c r="K85" s="138"/>
      <c r="L85" s="138"/>
      <c r="M85" s="140"/>
      <c r="N85" s="140"/>
      <c r="O85" s="138"/>
      <c r="P85" s="142"/>
      <c r="Q85" s="138"/>
      <c r="R85" s="140"/>
      <c r="S85" s="138"/>
      <c r="T85" s="138"/>
      <c r="U85" s="138"/>
    </row>
    <row r="86" ht="12.75" customHeight="1">
      <c r="A86" s="138"/>
      <c r="B86" s="138"/>
      <c r="C86" s="138"/>
      <c r="D86" s="138"/>
      <c r="E86" s="54"/>
      <c r="F86" s="138"/>
      <c r="G86" s="138"/>
      <c r="H86" s="138"/>
      <c r="I86" s="138"/>
      <c r="J86" s="138"/>
      <c r="K86" s="138"/>
      <c r="L86" s="138"/>
      <c r="M86" s="140"/>
      <c r="N86" s="140"/>
      <c r="O86" s="138"/>
      <c r="P86" s="142"/>
      <c r="Q86" s="138"/>
      <c r="R86" s="140"/>
      <c r="S86" s="138"/>
      <c r="T86" s="138"/>
      <c r="U86" s="138"/>
    </row>
    <row r="87" ht="12.75" customHeight="1">
      <c r="A87" s="138"/>
      <c r="B87" s="138"/>
      <c r="C87" s="138"/>
      <c r="D87" s="138"/>
      <c r="E87" s="54"/>
      <c r="F87" s="138"/>
      <c r="G87" s="138"/>
      <c r="H87" s="138"/>
      <c r="I87" s="138"/>
      <c r="J87" s="138"/>
      <c r="K87" s="138"/>
      <c r="L87" s="138"/>
      <c r="M87" s="140"/>
      <c r="N87" s="140"/>
      <c r="O87" s="138"/>
      <c r="P87" s="142"/>
      <c r="Q87" s="138"/>
      <c r="R87" s="140"/>
      <c r="S87" s="138"/>
      <c r="T87" s="138"/>
      <c r="U87" s="138"/>
    </row>
    <row r="88" ht="12.75" customHeight="1">
      <c r="A88" s="138"/>
      <c r="B88" s="138"/>
      <c r="C88" s="138"/>
      <c r="D88" s="138"/>
      <c r="E88" s="54"/>
      <c r="F88" s="138"/>
      <c r="G88" s="138"/>
      <c r="H88" s="138"/>
      <c r="I88" s="138"/>
      <c r="J88" s="138"/>
      <c r="K88" s="138"/>
      <c r="L88" s="138"/>
      <c r="M88" s="140"/>
      <c r="N88" s="140"/>
      <c r="O88" s="138"/>
      <c r="P88" s="142"/>
      <c r="Q88" s="138"/>
      <c r="R88" s="140"/>
      <c r="S88" s="138"/>
      <c r="T88" s="138"/>
      <c r="U88" s="138"/>
    </row>
    <row r="89" ht="12.75" customHeight="1">
      <c r="A89" s="138"/>
      <c r="B89" s="138"/>
      <c r="C89" s="138"/>
      <c r="D89" s="138"/>
      <c r="E89" s="54"/>
      <c r="F89" s="138"/>
      <c r="G89" s="138"/>
      <c r="H89" s="138"/>
      <c r="I89" s="138"/>
      <c r="J89" s="138"/>
      <c r="K89" s="138"/>
      <c r="L89" s="138"/>
      <c r="M89" s="140"/>
      <c r="N89" s="140"/>
      <c r="O89" s="138"/>
      <c r="P89" s="142"/>
      <c r="Q89" s="138"/>
      <c r="R89" s="140"/>
      <c r="S89" s="138"/>
      <c r="T89" s="138"/>
      <c r="U89" s="138"/>
    </row>
    <row r="90" ht="12.75" customHeight="1">
      <c r="A90" s="138"/>
      <c r="B90" s="138"/>
      <c r="C90" s="138"/>
      <c r="D90" s="138"/>
      <c r="E90" s="54"/>
      <c r="F90" s="138"/>
      <c r="G90" s="138"/>
      <c r="H90" s="138"/>
      <c r="I90" s="138"/>
      <c r="J90" s="138"/>
      <c r="K90" s="138"/>
      <c r="L90" s="138"/>
      <c r="M90" s="140"/>
      <c r="N90" s="140"/>
      <c r="O90" s="138"/>
      <c r="P90" s="142"/>
      <c r="Q90" s="138"/>
      <c r="R90" s="140"/>
      <c r="S90" s="138"/>
      <c r="T90" s="138"/>
      <c r="U90" s="138"/>
    </row>
    <row r="91" ht="12.75" customHeight="1">
      <c r="A91" s="138"/>
      <c r="B91" s="138"/>
      <c r="C91" s="138"/>
      <c r="D91" s="138"/>
      <c r="E91" s="54"/>
      <c r="F91" s="138"/>
      <c r="G91" s="138"/>
      <c r="H91" s="138"/>
      <c r="I91" s="138"/>
      <c r="J91" s="138"/>
      <c r="K91" s="138"/>
      <c r="L91" s="138"/>
      <c r="M91" s="140"/>
      <c r="N91" s="140"/>
      <c r="O91" s="138"/>
      <c r="P91" s="142"/>
      <c r="Q91" s="138"/>
      <c r="R91" s="140"/>
      <c r="S91" s="138"/>
      <c r="T91" s="138"/>
      <c r="U91" s="138"/>
    </row>
    <row r="92" ht="12.75" customHeight="1">
      <c r="A92" s="138"/>
      <c r="B92" s="138"/>
      <c r="C92" s="138"/>
      <c r="D92" s="138"/>
      <c r="E92" s="54"/>
      <c r="F92" s="138"/>
      <c r="G92" s="138"/>
      <c r="H92" s="138"/>
      <c r="I92" s="138"/>
      <c r="J92" s="138"/>
      <c r="K92" s="138"/>
      <c r="L92" s="138"/>
      <c r="M92" s="140"/>
      <c r="N92" s="140"/>
      <c r="O92" s="138"/>
      <c r="P92" s="142"/>
      <c r="Q92" s="138"/>
      <c r="R92" s="140"/>
      <c r="S92" s="138"/>
      <c r="T92" s="138"/>
      <c r="U92" s="138"/>
    </row>
    <row r="93" ht="12.75" customHeight="1">
      <c r="A93" s="138"/>
      <c r="B93" s="138"/>
      <c r="C93" s="138"/>
      <c r="D93" s="138"/>
      <c r="E93" s="54"/>
      <c r="F93" s="138"/>
      <c r="G93" s="138"/>
      <c r="H93" s="138"/>
      <c r="I93" s="138"/>
      <c r="J93" s="138"/>
      <c r="K93" s="138"/>
      <c r="L93" s="138"/>
      <c r="M93" s="140"/>
      <c r="N93" s="140"/>
      <c r="O93" s="138"/>
      <c r="P93" s="142"/>
      <c r="Q93" s="138"/>
      <c r="R93" s="140"/>
      <c r="S93" s="138"/>
      <c r="T93" s="138"/>
      <c r="U93" s="138"/>
    </row>
    <row r="94" ht="12.75" customHeight="1">
      <c r="A94" s="138"/>
      <c r="B94" s="138"/>
      <c r="C94" s="138"/>
      <c r="D94" s="138"/>
      <c r="E94" s="54"/>
      <c r="F94" s="138"/>
      <c r="G94" s="138"/>
      <c r="H94" s="138"/>
      <c r="I94" s="138"/>
      <c r="J94" s="138"/>
      <c r="K94" s="138"/>
      <c r="L94" s="138"/>
      <c r="M94" s="140"/>
      <c r="N94" s="140"/>
      <c r="O94" s="138"/>
      <c r="P94" s="142"/>
      <c r="Q94" s="138"/>
      <c r="R94" s="140"/>
      <c r="S94" s="138"/>
      <c r="T94" s="138"/>
      <c r="U94" s="138"/>
    </row>
    <row r="95" ht="12.75" customHeight="1">
      <c r="A95" s="138"/>
      <c r="B95" s="138"/>
      <c r="C95" s="138"/>
      <c r="D95" s="138"/>
      <c r="E95" s="54"/>
      <c r="F95" s="138"/>
      <c r="G95" s="138"/>
      <c r="H95" s="138"/>
      <c r="I95" s="138"/>
      <c r="J95" s="138"/>
      <c r="K95" s="138"/>
      <c r="L95" s="138"/>
      <c r="M95" s="140"/>
      <c r="N95" s="140"/>
      <c r="O95" s="138"/>
      <c r="P95" s="142"/>
      <c r="Q95" s="138"/>
      <c r="R95" s="140"/>
      <c r="S95" s="138"/>
      <c r="T95" s="138"/>
      <c r="U95" s="138"/>
    </row>
    <row r="96" ht="12.75" customHeight="1">
      <c r="A96" s="138"/>
      <c r="B96" s="138"/>
      <c r="C96" s="138"/>
      <c r="D96" s="138"/>
      <c r="E96" s="54"/>
      <c r="F96" s="138"/>
      <c r="G96" s="138"/>
      <c r="H96" s="138"/>
      <c r="I96" s="138"/>
      <c r="J96" s="138"/>
      <c r="K96" s="138"/>
      <c r="L96" s="138"/>
      <c r="M96" s="140"/>
      <c r="N96" s="140"/>
      <c r="O96" s="138"/>
      <c r="P96" s="142"/>
      <c r="Q96" s="138"/>
      <c r="R96" s="140"/>
      <c r="S96" s="138"/>
      <c r="T96" s="138"/>
      <c r="U96" s="138"/>
    </row>
    <row r="97" ht="12.75" customHeight="1">
      <c r="A97" s="138"/>
      <c r="B97" s="138"/>
      <c r="C97" s="138"/>
      <c r="D97" s="138"/>
      <c r="E97" s="54"/>
      <c r="F97" s="138"/>
      <c r="G97" s="138"/>
      <c r="H97" s="138"/>
      <c r="I97" s="138"/>
      <c r="J97" s="138"/>
      <c r="K97" s="138"/>
      <c r="L97" s="138"/>
      <c r="M97" s="140"/>
      <c r="N97" s="140"/>
      <c r="O97" s="138"/>
      <c r="P97" s="142"/>
      <c r="Q97" s="138"/>
      <c r="R97" s="140"/>
      <c r="S97" s="138"/>
      <c r="T97" s="138"/>
      <c r="U97" s="138"/>
    </row>
    <row r="98" ht="12.75" customHeight="1">
      <c r="A98" s="138"/>
      <c r="B98" s="138"/>
      <c r="C98" s="138"/>
      <c r="D98" s="138"/>
      <c r="E98" s="54"/>
      <c r="F98" s="138"/>
      <c r="G98" s="138"/>
      <c r="H98" s="138"/>
      <c r="I98" s="138"/>
      <c r="J98" s="138"/>
      <c r="K98" s="138"/>
      <c r="L98" s="138"/>
      <c r="M98" s="140"/>
      <c r="N98" s="140"/>
      <c r="O98" s="138"/>
      <c r="P98" s="142"/>
      <c r="Q98" s="138"/>
      <c r="R98" s="140"/>
      <c r="S98" s="138"/>
      <c r="T98" s="138"/>
      <c r="U98" s="138"/>
    </row>
    <row r="99" ht="12.75" customHeight="1">
      <c r="A99" s="138"/>
      <c r="B99" s="138"/>
      <c r="C99" s="138"/>
      <c r="D99" s="138"/>
      <c r="E99" s="54"/>
      <c r="F99" s="138"/>
      <c r="G99" s="138"/>
      <c r="H99" s="138"/>
      <c r="I99" s="138"/>
      <c r="J99" s="138"/>
      <c r="K99" s="138"/>
      <c r="L99" s="138"/>
      <c r="M99" s="140"/>
      <c r="N99" s="140"/>
      <c r="O99" s="138"/>
      <c r="P99" s="142"/>
      <c r="Q99" s="138"/>
      <c r="R99" s="140"/>
      <c r="S99" s="138"/>
      <c r="T99" s="138"/>
      <c r="U99" s="138"/>
    </row>
    <row r="100" ht="12.75" customHeight="1">
      <c r="A100" s="138"/>
      <c r="B100" s="138"/>
      <c r="C100" s="138"/>
      <c r="D100" s="138"/>
      <c r="E100" s="54"/>
      <c r="F100" s="138"/>
      <c r="G100" s="138"/>
      <c r="H100" s="138"/>
      <c r="I100" s="138"/>
      <c r="J100" s="138"/>
      <c r="K100" s="138"/>
      <c r="L100" s="138"/>
      <c r="M100" s="140"/>
      <c r="N100" s="140"/>
      <c r="O100" s="138"/>
      <c r="P100" s="142"/>
      <c r="Q100" s="138"/>
      <c r="R100" s="140"/>
      <c r="S100" s="138"/>
      <c r="T100" s="138"/>
      <c r="U100" s="138"/>
    </row>
    <row r="101" ht="12.75" customHeight="1">
      <c r="A101" s="138"/>
      <c r="B101" s="138"/>
      <c r="C101" s="138"/>
      <c r="D101" s="138"/>
      <c r="E101" s="54"/>
      <c r="F101" s="138"/>
      <c r="G101" s="138"/>
      <c r="H101" s="138"/>
      <c r="I101" s="138"/>
      <c r="J101" s="138"/>
      <c r="K101" s="138"/>
      <c r="L101" s="138"/>
      <c r="M101" s="140"/>
      <c r="N101" s="140"/>
      <c r="O101" s="138"/>
      <c r="P101" s="142"/>
      <c r="Q101" s="138"/>
      <c r="R101" s="140"/>
      <c r="S101" s="138"/>
      <c r="T101" s="138"/>
      <c r="U101" s="138"/>
    </row>
    <row r="102" ht="12.75" customHeight="1">
      <c r="A102" s="138"/>
      <c r="B102" s="138"/>
      <c r="C102" s="138"/>
      <c r="D102" s="138"/>
      <c r="E102" s="54"/>
      <c r="F102" s="138"/>
      <c r="G102" s="138"/>
      <c r="H102" s="138"/>
      <c r="I102" s="138"/>
      <c r="J102" s="138"/>
      <c r="K102" s="138"/>
      <c r="L102" s="138"/>
      <c r="M102" s="140"/>
      <c r="N102" s="140"/>
      <c r="O102" s="138"/>
      <c r="P102" s="142"/>
      <c r="Q102" s="138"/>
      <c r="R102" s="140"/>
      <c r="S102" s="138"/>
      <c r="T102" s="138"/>
      <c r="U102" s="138"/>
    </row>
    <row r="103" ht="12.75" customHeight="1">
      <c r="A103" s="138"/>
      <c r="B103" s="138"/>
      <c r="C103" s="138"/>
      <c r="D103" s="138"/>
      <c r="E103" s="54"/>
      <c r="F103" s="138"/>
      <c r="G103" s="138"/>
      <c r="H103" s="138"/>
      <c r="I103" s="138"/>
      <c r="J103" s="138"/>
      <c r="K103" s="138"/>
      <c r="L103" s="138"/>
      <c r="M103" s="140"/>
      <c r="N103" s="140"/>
      <c r="O103" s="138"/>
      <c r="P103" s="142"/>
      <c r="Q103" s="138"/>
      <c r="R103" s="140"/>
      <c r="S103" s="138"/>
      <c r="T103" s="138"/>
      <c r="U103" s="138"/>
    </row>
    <row r="104" ht="12.75" customHeight="1">
      <c r="A104" s="138"/>
      <c r="B104" s="138"/>
      <c r="C104" s="138"/>
      <c r="D104" s="138"/>
      <c r="E104" s="54"/>
      <c r="F104" s="138"/>
      <c r="G104" s="138"/>
      <c r="H104" s="138"/>
      <c r="I104" s="138"/>
      <c r="J104" s="138"/>
      <c r="K104" s="138"/>
      <c r="L104" s="138"/>
      <c r="M104" s="140"/>
      <c r="N104" s="140"/>
      <c r="O104" s="138"/>
      <c r="P104" s="142"/>
      <c r="Q104" s="138"/>
      <c r="R104" s="140"/>
      <c r="S104" s="138"/>
      <c r="T104" s="138"/>
      <c r="U104" s="138"/>
    </row>
    <row r="105" ht="12.75" customHeight="1">
      <c r="A105" s="138"/>
      <c r="B105" s="138"/>
      <c r="C105" s="138"/>
      <c r="D105" s="138"/>
      <c r="E105" s="54"/>
      <c r="F105" s="138"/>
      <c r="G105" s="138"/>
      <c r="H105" s="138"/>
      <c r="I105" s="138"/>
      <c r="J105" s="138"/>
      <c r="K105" s="138"/>
      <c r="L105" s="138"/>
      <c r="M105" s="140"/>
      <c r="N105" s="140"/>
      <c r="O105" s="138"/>
      <c r="P105" s="142"/>
      <c r="Q105" s="138"/>
      <c r="R105" s="140"/>
      <c r="S105" s="138"/>
      <c r="T105" s="138"/>
      <c r="U105" s="138"/>
    </row>
    <row r="106" ht="12.75" customHeight="1">
      <c r="A106" s="138"/>
      <c r="B106" s="138"/>
      <c r="C106" s="138"/>
      <c r="D106" s="138"/>
      <c r="E106" s="54"/>
      <c r="F106" s="138"/>
      <c r="G106" s="138"/>
      <c r="H106" s="138"/>
      <c r="I106" s="138"/>
      <c r="J106" s="138"/>
      <c r="K106" s="138"/>
      <c r="L106" s="138"/>
      <c r="M106" s="140"/>
      <c r="N106" s="140"/>
      <c r="O106" s="138"/>
      <c r="P106" s="142"/>
      <c r="Q106" s="138"/>
      <c r="R106" s="140"/>
      <c r="S106" s="138"/>
      <c r="T106" s="138"/>
      <c r="U106" s="138"/>
    </row>
    <row r="107" ht="12.75" customHeight="1">
      <c r="A107" s="138"/>
      <c r="B107" s="138"/>
      <c r="C107" s="138"/>
      <c r="D107" s="138"/>
      <c r="E107" s="54"/>
      <c r="F107" s="138"/>
      <c r="G107" s="138"/>
      <c r="H107" s="138"/>
      <c r="I107" s="138"/>
      <c r="J107" s="138"/>
      <c r="K107" s="138"/>
      <c r="L107" s="138"/>
      <c r="M107" s="140"/>
      <c r="N107" s="140"/>
      <c r="O107" s="138"/>
      <c r="P107" s="142"/>
      <c r="Q107" s="138"/>
      <c r="R107" s="140"/>
      <c r="S107" s="138"/>
      <c r="T107" s="138"/>
      <c r="U107" s="138"/>
    </row>
    <row r="108" ht="12.75" customHeight="1">
      <c r="A108" s="138"/>
      <c r="B108" s="138"/>
      <c r="C108" s="138"/>
      <c r="D108" s="138"/>
      <c r="E108" s="54"/>
      <c r="F108" s="138"/>
      <c r="G108" s="138"/>
      <c r="H108" s="138"/>
      <c r="I108" s="138"/>
      <c r="J108" s="138"/>
      <c r="K108" s="138"/>
      <c r="L108" s="138"/>
      <c r="M108" s="140"/>
      <c r="N108" s="140"/>
      <c r="O108" s="138"/>
      <c r="P108" s="142"/>
      <c r="Q108" s="138"/>
      <c r="R108" s="140"/>
      <c r="S108" s="138"/>
      <c r="T108" s="138"/>
      <c r="U108" s="138"/>
    </row>
    <row r="109" ht="12.75" customHeight="1">
      <c r="A109" s="138"/>
      <c r="B109" s="138"/>
      <c r="C109" s="138"/>
      <c r="D109" s="138"/>
      <c r="E109" s="54"/>
      <c r="F109" s="138"/>
      <c r="G109" s="138"/>
      <c r="H109" s="138"/>
      <c r="I109" s="138"/>
      <c r="J109" s="138"/>
      <c r="K109" s="138"/>
      <c r="L109" s="138"/>
      <c r="M109" s="140"/>
      <c r="N109" s="140"/>
      <c r="O109" s="138"/>
      <c r="P109" s="142"/>
      <c r="Q109" s="138"/>
      <c r="R109" s="140"/>
      <c r="S109" s="138"/>
      <c r="T109" s="138"/>
      <c r="U109" s="138"/>
    </row>
    <row r="110" ht="12.75" customHeight="1">
      <c r="A110" s="138"/>
      <c r="B110" s="138"/>
      <c r="C110" s="138"/>
      <c r="D110" s="138"/>
      <c r="E110" s="54"/>
      <c r="F110" s="138"/>
      <c r="G110" s="138"/>
      <c r="H110" s="138"/>
      <c r="I110" s="138"/>
      <c r="J110" s="138"/>
      <c r="K110" s="138"/>
      <c r="L110" s="138"/>
      <c r="M110" s="140"/>
      <c r="N110" s="140"/>
      <c r="O110" s="138"/>
      <c r="P110" s="142"/>
      <c r="Q110" s="138"/>
      <c r="R110" s="140"/>
      <c r="S110" s="138"/>
      <c r="T110" s="138"/>
      <c r="U110" s="138"/>
    </row>
    <row r="111" ht="12.75" customHeight="1">
      <c r="A111" s="138"/>
      <c r="B111" s="138"/>
      <c r="C111" s="138"/>
      <c r="D111" s="138"/>
      <c r="E111" s="54"/>
      <c r="F111" s="138"/>
      <c r="G111" s="138"/>
      <c r="H111" s="138"/>
      <c r="I111" s="138"/>
      <c r="J111" s="138"/>
      <c r="K111" s="138"/>
      <c r="L111" s="138"/>
      <c r="M111" s="140"/>
      <c r="N111" s="140"/>
      <c r="O111" s="138"/>
      <c r="P111" s="142"/>
      <c r="Q111" s="138"/>
      <c r="R111" s="140"/>
      <c r="S111" s="138"/>
      <c r="T111" s="138"/>
      <c r="U111" s="138"/>
    </row>
    <row r="112" ht="12.75" customHeight="1">
      <c r="A112" s="138"/>
      <c r="B112" s="138"/>
      <c r="C112" s="138"/>
      <c r="D112" s="138"/>
      <c r="E112" s="54"/>
      <c r="F112" s="138"/>
      <c r="G112" s="138"/>
      <c r="H112" s="138"/>
      <c r="I112" s="138"/>
      <c r="J112" s="138"/>
      <c r="K112" s="138"/>
      <c r="L112" s="138"/>
      <c r="M112" s="140"/>
      <c r="N112" s="140"/>
      <c r="O112" s="138"/>
      <c r="P112" s="142"/>
      <c r="Q112" s="138"/>
      <c r="R112" s="140"/>
      <c r="S112" s="138"/>
      <c r="T112" s="138"/>
      <c r="U112" s="138"/>
    </row>
    <row r="113" ht="12.75" customHeight="1">
      <c r="A113" s="138"/>
      <c r="B113" s="138"/>
      <c r="C113" s="138"/>
      <c r="D113" s="138"/>
      <c r="E113" s="54"/>
      <c r="F113" s="138"/>
      <c r="G113" s="138"/>
      <c r="H113" s="138"/>
      <c r="I113" s="138"/>
      <c r="J113" s="138"/>
      <c r="K113" s="138"/>
      <c r="L113" s="138"/>
      <c r="M113" s="140"/>
      <c r="N113" s="140"/>
      <c r="O113" s="138"/>
      <c r="P113" s="142"/>
      <c r="Q113" s="138"/>
      <c r="R113" s="140"/>
      <c r="S113" s="138"/>
      <c r="T113" s="138"/>
      <c r="U113" s="138"/>
    </row>
    <row r="114" ht="12.75" customHeight="1">
      <c r="A114" s="138"/>
      <c r="B114" s="138"/>
      <c r="C114" s="138"/>
      <c r="D114" s="138"/>
      <c r="E114" s="54"/>
      <c r="F114" s="138"/>
      <c r="G114" s="138"/>
      <c r="H114" s="138"/>
      <c r="I114" s="138"/>
      <c r="J114" s="138"/>
      <c r="K114" s="138"/>
      <c r="L114" s="138"/>
      <c r="M114" s="140"/>
      <c r="N114" s="140"/>
      <c r="O114" s="138"/>
      <c r="P114" s="142"/>
      <c r="Q114" s="138"/>
      <c r="R114" s="140"/>
      <c r="S114" s="138"/>
      <c r="T114" s="138"/>
      <c r="U114" s="138"/>
    </row>
    <row r="115" ht="12.75" customHeight="1">
      <c r="A115" s="138"/>
      <c r="B115" s="138"/>
      <c r="C115" s="138"/>
      <c r="D115" s="138"/>
      <c r="E115" s="54"/>
      <c r="F115" s="138"/>
      <c r="G115" s="138"/>
      <c r="H115" s="138"/>
      <c r="I115" s="138"/>
      <c r="J115" s="138"/>
      <c r="K115" s="138"/>
      <c r="L115" s="138"/>
      <c r="M115" s="140"/>
      <c r="N115" s="140"/>
      <c r="O115" s="138"/>
      <c r="P115" s="142"/>
      <c r="Q115" s="138"/>
      <c r="R115" s="140"/>
      <c r="S115" s="138"/>
      <c r="T115" s="138"/>
      <c r="U115" s="138"/>
    </row>
    <row r="116" ht="12.75" customHeight="1">
      <c r="A116" s="138"/>
      <c r="B116" s="138"/>
      <c r="C116" s="138"/>
      <c r="D116" s="138"/>
      <c r="E116" s="54"/>
      <c r="F116" s="138"/>
      <c r="G116" s="138"/>
      <c r="H116" s="138"/>
      <c r="I116" s="138"/>
      <c r="J116" s="138"/>
      <c r="K116" s="138"/>
      <c r="L116" s="138"/>
      <c r="M116" s="140"/>
      <c r="N116" s="140"/>
      <c r="O116" s="138"/>
      <c r="P116" s="142"/>
      <c r="Q116" s="138"/>
      <c r="R116" s="140"/>
      <c r="S116" s="138"/>
      <c r="T116" s="138"/>
      <c r="U116" s="138"/>
    </row>
    <row r="117" ht="12.75" customHeight="1">
      <c r="A117" s="138"/>
      <c r="B117" s="138"/>
      <c r="C117" s="138"/>
      <c r="D117" s="138"/>
      <c r="E117" s="54"/>
      <c r="F117" s="138"/>
      <c r="G117" s="138"/>
      <c r="H117" s="138"/>
      <c r="I117" s="138"/>
      <c r="J117" s="138"/>
      <c r="K117" s="138"/>
      <c r="L117" s="138"/>
      <c r="M117" s="140"/>
      <c r="N117" s="140"/>
      <c r="O117" s="138"/>
      <c r="P117" s="142"/>
      <c r="Q117" s="138"/>
      <c r="R117" s="140"/>
      <c r="S117" s="138"/>
      <c r="T117" s="138"/>
      <c r="U117" s="138"/>
    </row>
    <row r="118" ht="12.75" customHeight="1">
      <c r="A118" s="138"/>
      <c r="B118" s="138"/>
      <c r="C118" s="138"/>
      <c r="D118" s="138"/>
      <c r="E118" s="54"/>
      <c r="F118" s="138"/>
      <c r="G118" s="138"/>
      <c r="H118" s="138"/>
      <c r="I118" s="138"/>
      <c r="J118" s="138"/>
      <c r="K118" s="138"/>
      <c r="L118" s="138"/>
      <c r="M118" s="140"/>
      <c r="N118" s="140"/>
      <c r="O118" s="138"/>
      <c r="P118" s="142"/>
      <c r="Q118" s="138"/>
      <c r="R118" s="140"/>
      <c r="S118" s="138"/>
      <c r="T118" s="138"/>
      <c r="U118" s="138"/>
    </row>
    <row r="119" ht="12.75" customHeight="1">
      <c r="A119" s="138"/>
      <c r="B119" s="138"/>
      <c r="C119" s="138"/>
      <c r="D119" s="138"/>
      <c r="E119" s="54"/>
      <c r="F119" s="138"/>
      <c r="G119" s="138"/>
      <c r="H119" s="138"/>
      <c r="I119" s="138"/>
      <c r="J119" s="138"/>
      <c r="K119" s="138"/>
      <c r="L119" s="138"/>
      <c r="M119" s="140"/>
      <c r="N119" s="140"/>
      <c r="O119" s="138"/>
      <c r="P119" s="142"/>
      <c r="Q119" s="138"/>
      <c r="R119" s="140"/>
      <c r="S119" s="138"/>
      <c r="T119" s="138"/>
      <c r="U119" s="138"/>
    </row>
    <row r="120" ht="12.75" customHeight="1">
      <c r="A120" s="138"/>
      <c r="B120" s="138"/>
      <c r="C120" s="138"/>
      <c r="D120" s="138"/>
      <c r="E120" s="54"/>
      <c r="F120" s="138"/>
      <c r="G120" s="138"/>
      <c r="H120" s="138"/>
      <c r="I120" s="138"/>
      <c r="J120" s="138"/>
      <c r="K120" s="138"/>
      <c r="L120" s="138"/>
      <c r="M120" s="140"/>
      <c r="N120" s="140"/>
      <c r="O120" s="138"/>
      <c r="P120" s="142"/>
      <c r="Q120" s="138"/>
      <c r="R120" s="140"/>
      <c r="S120" s="138"/>
      <c r="T120" s="138"/>
      <c r="U120" s="138"/>
    </row>
    <row r="121" ht="12.75" customHeight="1">
      <c r="A121" s="138"/>
      <c r="B121" s="138"/>
      <c r="C121" s="138"/>
      <c r="D121" s="138"/>
      <c r="E121" s="54"/>
      <c r="F121" s="138"/>
      <c r="G121" s="138"/>
      <c r="H121" s="138"/>
      <c r="I121" s="138"/>
      <c r="J121" s="138"/>
      <c r="K121" s="138"/>
      <c r="L121" s="138"/>
      <c r="M121" s="140"/>
      <c r="N121" s="140"/>
      <c r="O121" s="138"/>
      <c r="P121" s="142"/>
      <c r="Q121" s="138"/>
      <c r="R121" s="140"/>
      <c r="S121" s="138"/>
      <c r="T121" s="138"/>
      <c r="U121" s="138"/>
    </row>
    <row r="122" ht="12.75" customHeight="1">
      <c r="A122" s="138"/>
      <c r="B122" s="138"/>
      <c r="C122" s="138"/>
      <c r="D122" s="138"/>
      <c r="E122" s="54"/>
      <c r="F122" s="138"/>
      <c r="G122" s="138"/>
      <c r="H122" s="138"/>
      <c r="I122" s="138"/>
      <c r="J122" s="138"/>
      <c r="K122" s="138"/>
      <c r="L122" s="138"/>
      <c r="M122" s="140"/>
      <c r="N122" s="140"/>
      <c r="O122" s="138"/>
      <c r="P122" s="142"/>
      <c r="Q122" s="138"/>
      <c r="R122" s="140"/>
      <c r="S122" s="138"/>
      <c r="T122" s="138"/>
      <c r="U122" s="138"/>
    </row>
    <row r="123" ht="12.75" customHeight="1">
      <c r="A123" s="138"/>
      <c r="B123" s="138"/>
      <c r="C123" s="138"/>
      <c r="D123" s="138"/>
      <c r="E123" s="54"/>
      <c r="F123" s="138"/>
      <c r="G123" s="138"/>
      <c r="H123" s="138"/>
      <c r="I123" s="138"/>
      <c r="J123" s="138"/>
      <c r="K123" s="138"/>
      <c r="L123" s="138"/>
      <c r="M123" s="140"/>
      <c r="N123" s="140"/>
      <c r="O123" s="138"/>
      <c r="P123" s="142"/>
      <c r="Q123" s="138"/>
      <c r="R123" s="140"/>
      <c r="S123" s="138"/>
      <c r="T123" s="138"/>
      <c r="U123" s="138"/>
    </row>
    <row r="124" ht="12.75" customHeight="1">
      <c r="A124" s="138"/>
      <c r="B124" s="138"/>
      <c r="C124" s="138"/>
      <c r="D124" s="138"/>
      <c r="E124" s="54"/>
      <c r="F124" s="138"/>
      <c r="G124" s="138"/>
      <c r="H124" s="138"/>
      <c r="I124" s="138"/>
      <c r="J124" s="138"/>
      <c r="K124" s="138"/>
      <c r="L124" s="138"/>
      <c r="M124" s="140"/>
      <c r="N124" s="140"/>
      <c r="O124" s="138"/>
      <c r="P124" s="142"/>
      <c r="Q124" s="138"/>
      <c r="R124" s="140"/>
      <c r="S124" s="138"/>
      <c r="T124" s="138"/>
      <c r="U124" s="138"/>
    </row>
    <row r="125" ht="12.75" customHeight="1">
      <c r="A125" s="138"/>
      <c r="B125" s="138"/>
      <c r="C125" s="138"/>
      <c r="D125" s="138"/>
      <c r="E125" s="54"/>
      <c r="F125" s="138"/>
      <c r="G125" s="138"/>
      <c r="H125" s="138"/>
      <c r="I125" s="138"/>
      <c r="J125" s="138"/>
      <c r="K125" s="138"/>
      <c r="L125" s="138"/>
      <c r="M125" s="140"/>
      <c r="N125" s="140"/>
      <c r="O125" s="138"/>
      <c r="P125" s="142"/>
      <c r="Q125" s="138"/>
      <c r="R125" s="140"/>
      <c r="S125" s="138"/>
      <c r="T125" s="138"/>
      <c r="U125" s="138"/>
    </row>
    <row r="126" ht="12.75" customHeight="1">
      <c r="A126" s="138"/>
      <c r="B126" s="138"/>
      <c r="C126" s="138"/>
      <c r="D126" s="138"/>
      <c r="E126" s="54"/>
      <c r="F126" s="138"/>
      <c r="G126" s="138"/>
      <c r="H126" s="138"/>
      <c r="I126" s="138"/>
      <c r="J126" s="138"/>
      <c r="K126" s="138"/>
      <c r="L126" s="138"/>
      <c r="M126" s="140"/>
      <c r="N126" s="140"/>
      <c r="O126" s="138"/>
      <c r="P126" s="142"/>
      <c r="Q126" s="138"/>
      <c r="R126" s="140"/>
      <c r="S126" s="138"/>
      <c r="T126" s="138"/>
      <c r="U126" s="138"/>
    </row>
    <row r="127" ht="12.75" customHeight="1">
      <c r="A127" s="138"/>
      <c r="B127" s="138"/>
      <c r="C127" s="138"/>
      <c r="D127" s="138"/>
      <c r="E127" s="54"/>
      <c r="F127" s="138"/>
      <c r="G127" s="138"/>
      <c r="H127" s="138"/>
      <c r="I127" s="138"/>
      <c r="J127" s="138"/>
      <c r="K127" s="138"/>
      <c r="L127" s="138"/>
      <c r="M127" s="140"/>
      <c r="N127" s="140"/>
      <c r="O127" s="138"/>
      <c r="P127" s="142"/>
      <c r="Q127" s="138"/>
      <c r="R127" s="140"/>
      <c r="S127" s="138"/>
      <c r="T127" s="138"/>
      <c r="U127" s="138"/>
    </row>
    <row r="128" ht="12.75" customHeight="1">
      <c r="A128" s="138"/>
      <c r="B128" s="138"/>
      <c r="C128" s="138"/>
      <c r="D128" s="138"/>
      <c r="E128" s="54"/>
      <c r="F128" s="138"/>
      <c r="G128" s="138"/>
      <c r="H128" s="138"/>
      <c r="I128" s="138"/>
      <c r="J128" s="138"/>
      <c r="K128" s="138"/>
      <c r="L128" s="138"/>
      <c r="M128" s="140"/>
      <c r="N128" s="140"/>
      <c r="O128" s="138"/>
      <c r="P128" s="142"/>
      <c r="Q128" s="138"/>
      <c r="R128" s="140"/>
      <c r="S128" s="138"/>
      <c r="T128" s="138"/>
      <c r="U128" s="138"/>
    </row>
    <row r="129" ht="12.75" customHeight="1">
      <c r="A129" s="138"/>
      <c r="B129" s="138"/>
      <c r="C129" s="138"/>
      <c r="D129" s="138"/>
      <c r="E129" s="54"/>
      <c r="F129" s="138"/>
      <c r="G129" s="138"/>
      <c r="H129" s="138"/>
      <c r="I129" s="138"/>
      <c r="J129" s="138"/>
      <c r="K129" s="138"/>
      <c r="L129" s="138"/>
      <c r="M129" s="140"/>
      <c r="N129" s="140"/>
      <c r="O129" s="138"/>
      <c r="P129" s="142"/>
      <c r="Q129" s="138"/>
      <c r="R129" s="140"/>
      <c r="S129" s="138"/>
      <c r="T129" s="138"/>
      <c r="U129" s="138"/>
    </row>
    <row r="130" ht="12.75" customHeight="1">
      <c r="A130" s="138"/>
      <c r="B130" s="138"/>
      <c r="C130" s="138"/>
      <c r="D130" s="138"/>
      <c r="E130" s="54"/>
      <c r="F130" s="138"/>
      <c r="G130" s="138"/>
      <c r="H130" s="138"/>
      <c r="I130" s="138"/>
      <c r="J130" s="138"/>
      <c r="K130" s="138"/>
      <c r="L130" s="138"/>
      <c r="M130" s="140"/>
      <c r="N130" s="140"/>
      <c r="O130" s="138"/>
      <c r="P130" s="142"/>
      <c r="Q130" s="138"/>
      <c r="R130" s="140"/>
      <c r="S130" s="138"/>
      <c r="T130" s="138"/>
      <c r="U130" s="138"/>
    </row>
    <row r="131" ht="12.75" customHeight="1">
      <c r="A131" s="138"/>
      <c r="B131" s="138"/>
      <c r="C131" s="138"/>
      <c r="D131" s="138"/>
      <c r="E131" s="54"/>
      <c r="F131" s="138"/>
      <c r="G131" s="138"/>
      <c r="H131" s="138"/>
      <c r="I131" s="138"/>
      <c r="J131" s="138"/>
      <c r="K131" s="138"/>
      <c r="L131" s="138"/>
      <c r="M131" s="140"/>
      <c r="N131" s="140"/>
      <c r="O131" s="138"/>
      <c r="P131" s="142"/>
      <c r="Q131" s="138"/>
      <c r="R131" s="140"/>
      <c r="S131" s="138"/>
      <c r="T131" s="138"/>
      <c r="U131" s="138"/>
    </row>
    <row r="132" ht="12.75" customHeight="1">
      <c r="A132" s="138"/>
      <c r="B132" s="138"/>
      <c r="C132" s="138"/>
      <c r="D132" s="138"/>
      <c r="E132" s="54"/>
      <c r="F132" s="138"/>
      <c r="G132" s="138"/>
      <c r="H132" s="138"/>
      <c r="I132" s="138"/>
      <c r="J132" s="138"/>
      <c r="K132" s="138"/>
      <c r="L132" s="138"/>
      <c r="M132" s="140"/>
      <c r="N132" s="140"/>
      <c r="O132" s="138"/>
      <c r="P132" s="142"/>
      <c r="Q132" s="138"/>
      <c r="R132" s="140"/>
      <c r="S132" s="138"/>
      <c r="T132" s="138"/>
      <c r="U132" s="138"/>
    </row>
    <row r="133" ht="12.75" customHeight="1">
      <c r="A133" s="138"/>
      <c r="B133" s="138"/>
      <c r="C133" s="138"/>
      <c r="D133" s="138"/>
      <c r="E133" s="54"/>
      <c r="F133" s="138"/>
      <c r="G133" s="138"/>
      <c r="H133" s="138"/>
      <c r="I133" s="138"/>
      <c r="J133" s="138"/>
      <c r="K133" s="138"/>
      <c r="L133" s="138"/>
      <c r="M133" s="140"/>
      <c r="N133" s="140"/>
      <c r="O133" s="138"/>
      <c r="P133" s="142"/>
      <c r="Q133" s="138"/>
      <c r="R133" s="140"/>
      <c r="S133" s="138"/>
      <c r="T133" s="138"/>
      <c r="U133" s="138"/>
    </row>
    <row r="134" ht="12.75" customHeight="1">
      <c r="A134" s="138"/>
      <c r="B134" s="138"/>
      <c r="C134" s="138"/>
      <c r="D134" s="138"/>
      <c r="E134" s="54"/>
      <c r="F134" s="138"/>
      <c r="G134" s="138"/>
      <c r="H134" s="138"/>
      <c r="I134" s="138"/>
      <c r="J134" s="138"/>
      <c r="K134" s="138"/>
      <c r="L134" s="138"/>
      <c r="M134" s="140"/>
      <c r="N134" s="140"/>
      <c r="O134" s="138"/>
      <c r="P134" s="142"/>
      <c r="Q134" s="138"/>
      <c r="R134" s="140"/>
      <c r="S134" s="138"/>
      <c r="T134" s="138"/>
      <c r="U134" s="138"/>
    </row>
    <row r="135" ht="12.75" customHeight="1">
      <c r="A135" s="138"/>
      <c r="B135" s="138"/>
      <c r="C135" s="138"/>
      <c r="D135" s="138"/>
      <c r="E135" s="54"/>
      <c r="F135" s="138"/>
      <c r="G135" s="138"/>
      <c r="H135" s="138"/>
      <c r="I135" s="138"/>
      <c r="J135" s="138"/>
      <c r="K135" s="138"/>
      <c r="L135" s="138"/>
      <c r="M135" s="140"/>
      <c r="N135" s="140"/>
      <c r="O135" s="138"/>
      <c r="P135" s="142"/>
      <c r="Q135" s="138"/>
      <c r="R135" s="140"/>
      <c r="S135" s="138"/>
      <c r="T135" s="138"/>
      <c r="U135" s="138"/>
    </row>
    <row r="136" ht="12.75" customHeight="1">
      <c r="A136" s="138"/>
      <c r="B136" s="138"/>
      <c r="C136" s="138"/>
      <c r="D136" s="138"/>
      <c r="E136" s="54"/>
      <c r="F136" s="138"/>
      <c r="G136" s="138"/>
      <c r="H136" s="138"/>
      <c r="I136" s="138"/>
      <c r="J136" s="138"/>
      <c r="K136" s="138"/>
      <c r="L136" s="138"/>
      <c r="M136" s="140"/>
      <c r="N136" s="140"/>
      <c r="O136" s="138"/>
      <c r="P136" s="142"/>
      <c r="Q136" s="138"/>
      <c r="R136" s="140"/>
      <c r="S136" s="138"/>
      <c r="T136" s="138"/>
      <c r="U136" s="138"/>
    </row>
    <row r="137" ht="12.75" customHeight="1">
      <c r="A137" s="138"/>
      <c r="B137" s="138"/>
      <c r="C137" s="138"/>
      <c r="D137" s="138"/>
      <c r="E137" s="54"/>
      <c r="F137" s="138"/>
      <c r="G137" s="138"/>
      <c r="H137" s="138"/>
      <c r="I137" s="138"/>
      <c r="J137" s="138"/>
      <c r="K137" s="138"/>
      <c r="L137" s="138"/>
      <c r="M137" s="140"/>
      <c r="N137" s="140"/>
      <c r="O137" s="138"/>
      <c r="P137" s="142"/>
      <c r="Q137" s="138"/>
      <c r="R137" s="140"/>
      <c r="S137" s="138"/>
      <c r="T137" s="138"/>
      <c r="U137" s="138"/>
    </row>
    <row r="138" ht="12.75" customHeight="1">
      <c r="A138" s="138"/>
      <c r="B138" s="138"/>
      <c r="C138" s="138"/>
      <c r="D138" s="138"/>
      <c r="E138" s="54"/>
      <c r="F138" s="138"/>
      <c r="G138" s="138"/>
      <c r="H138" s="138"/>
      <c r="I138" s="138"/>
      <c r="J138" s="138"/>
      <c r="K138" s="138"/>
      <c r="L138" s="138"/>
      <c r="M138" s="140"/>
      <c r="N138" s="140"/>
      <c r="O138" s="138"/>
      <c r="P138" s="142"/>
      <c r="Q138" s="138"/>
      <c r="R138" s="140"/>
      <c r="S138" s="138"/>
      <c r="T138" s="138"/>
      <c r="U138" s="138"/>
    </row>
    <row r="139" ht="12.75" customHeight="1">
      <c r="A139" s="138"/>
      <c r="B139" s="138"/>
      <c r="C139" s="138"/>
      <c r="D139" s="138"/>
      <c r="E139" s="54"/>
      <c r="F139" s="138"/>
      <c r="G139" s="138"/>
      <c r="H139" s="138"/>
      <c r="I139" s="138"/>
      <c r="J139" s="138"/>
      <c r="K139" s="138"/>
      <c r="L139" s="138"/>
      <c r="M139" s="140"/>
      <c r="N139" s="140"/>
      <c r="O139" s="138"/>
      <c r="P139" s="142"/>
      <c r="Q139" s="138"/>
      <c r="R139" s="140"/>
      <c r="S139" s="138"/>
      <c r="T139" s="138"/>
      <c r="U139" s="138"/>
    </row>
    <row r="140" ht="12.75" customHeight="1">
      <c r="A140" s="138"/>
      <c r="B140" s="138"/>
      <c r="C140" s="138"/>
      <c r="D140" s="138"/>
      <c r="E140" s="54"/>
      <c r="F140" s="138"/>
      <c r="G140" s="138"/>
      <c r="H140" s="138"/>
      <c r="I140" s="138"/>
      <c r="J140" s="138"/>
      <c r="K140" s="138"/>
      <c r="L140" s="138"/>
      <c r="M140" s="140"/>
      <c r="N140" s="140"/>
      <c r="O140" s="138"/>
      <c r="P140" s="142"/>
      <c r="Q140" s="138"/>
      <c r="R140" s="140"/>
      <c r="S140" s="138"/>
      <c r="T140" s="138"/>
      <c r="U140" s="138"/>
    </row>
    <row r="141" ht="12.75" customHeight="1">
      <c r="A141" s="138"/>
      <c r="B141" s="138"/>
      <c r="C141" s="138"/>
      <c r="D141" s="138"/>
      <c r="E141" s="54"/>
      <c r="F141" s="138"/>
      <c r="G141" s="138"/>
      <c r="H141" s="138"/>
      <c r="I141" s="138"/>
      <c r="J141" s="138"/>
      <c r="K141" s="138"/>
      <c r="L141" s="138"/>
      <c r="M141" s="140"/>
      <c r="N141" s="140"/>
      <c r="O141" s="138"/>
      <c r="P141" s="142"/>
      <c r="Q141" s="138"/>
      <c r="R141" s="140"/>
      <c r="S141" s="138"/>
      <c r="T141" s="138"/>
      <c r="U141" s="138"/>
    </row>
    <row r="142" ht="12.75" customHeight="1">
      <c r="A142" s="138"/>
      <c r="B142" s="138"/>
      <c r="C142" s="138"/>
      <c r="D142" s="138"/>
      <c r="E142" s="54"/>
      <c r="F142" s="138"/>
      <c r="G142" s="138"/>
      <c r="H142" s="138"/>
      <c r="I142" s="138"/>
      <c r="J142" s="138"/>
      <c r="K142" s="138"/>
      <c r="L142" s="138"/>
      <c r="M142" s="140"/>
      <c r="N142" s="140"/>
      <c r="O142" s="138"/>
      <c r="P142" s="142"/>
      <c r="Q142" s="138"/>
      <c r="R142" s="140"/>
      <c r="S142" s="138"/>
      <c r="T142" s="138"/>
      <c r="U142" s="138"/>
    </row>
    <row r="143" ht="12.75" customHeight="1">
      <c r="A143" s="138"/>
      <c r="B143" s="138"/>
      <c r="C143" s="138"/>
      <c r="D143" s="138"/>
      <c r="E143" s="54"/>
      <c r="F143" s="138"/>
      <c r="G143" s="138"/>
      <c r="H143" s="138"/>
      <c r="I143" s="138"/>
      <c r="J143" s="138"/>
      <c r="K143" s="138"/>
      <c r="L143" s="138"/>
      <c r="M143" s="140"/>
      <c r="N143" s="140"/>
      <c r="O143" s="138"/>
      <c r="P143" s="142"/>
      <c r="Q143" s="138"/>
      <c r="R143" s="140"/>
      <c r="S143" s="138"/>
      <c r="T143" s="138"/>
      <c r="U143" s="138"/>
    </row>
    <row r="144" ht="12.75" customHeight="1">
      <c r="A144" s="138"/>
      <c r="B144" s="138"/>
      <c r="C144" s="138"/>
      <c r="D144" s="138"/>
      <c r="E144" s="54"/>
      <c r="F144" s="138"/>
      <c r="G144" s="138"/>
      <c r="H144" s="138"/>
      <c r="I144" s="138"/>
      <c r="J144" s="138"/>
      <c r="K144" s="138"/>
      <c r="L144" s="138"/>
      <c r="M144" s="140"/>
      <c r="N144" s="140"/>
      <c r="O144" s="138"/>
      <c r="P144" s="142"/>
      <c r="Q144" s="138"/>
      <c r="R144" s="140"/>
      <c r="S144" s="138"/>
      <c r="T144" s="138"/>
      <c r="U144" s="138"/>
    </row>
    <row r="145" ht="12.75" customHeight="1">
      <c r="A145" s="138"/>
      <c r="B145" s="138"/>
      <c r="C145" s="138"/>
      <c r="D145" s="138"/>
      <c r="E145" s="54"/>
      <c r="F145" s="138"/>
      <c r="G145" s="138"/>
      <c r="H145" s="138"/>
      <c r="I145" s="138"/>
      <c r="J145" s="138"/>
      <c r="K145" s="138"/>
      <c r="L145" s="138"/>
      <c r="M145" s="140"/>
      <c r="N145" s="140"/>
      <c r="O145" s="138"/>
      <c r="P145" s="142"/>
      <c r="Q145" s="138"/>
      <c r="R145" s="140"/>
      <c r="S145" s="138"/>
      <c r="T145" s="138"/>
      <c r="U145" s="138"/>
    </row>
    <row r="146" ht="12.75" customHeight="1">
      <c r="A146" s="138"/>
      <c r="B146" s="138"/>
      <c r="C146" s="138"/>
      <c r="D146" s="138"/>
      <c r="E146" s="54"/>
      <c r="F146" s="138"/>
      <c r="G146" s="138"/>
      <c r="H146" s="138"/>
      <c r="I146" s="138"/>
      <c r="J146" s="138"/>
      <c r="K146" s="138"/>
      <c r="L146" s="138"/>
      <c r="M146" s="140"/>
      <c r="N146" s="140"/>
      <c r="O146" s="138"/>
      <c r="P146" s="142"/>
      <c r="Q146" s="138"/>
      <c r="R146" s="140"/>
      <c r="S146" s="138"/>
      <c r="T146" s="138"/>
      <c r="U146" s="138"/>
    </row>
    <row r="147" ht="12.75" customHeight="1">
      <c r="A147" s="138"/>
      <c r="B147" s="138"/>
      <c r="C147" s="138"/>
      <c r="D147" s="138"/>
      <c r="E147" s="54"/>
      <c r="F147" s="138"/>
      <c r="G147" s="138"/>
      <c r="H147" s="138"/>
      <c r="I147" s="138"/>
      <c r="J147" s="138"/>
      <c r="K147" s="138"/>
      <c r="L147" s="138"/>
      <c r="M147" s="140"/>
      <c r="N147" s="140"/>
      <c r="O147" s="138"/>
      <c r="P147" s="142"/>
      <c r="Q147" s="138"/>
      <c r="R147" s="140"/>
      <c r="S147" s="138"/>
      <c r="T147" s="138"/>
      <c r="U147" s="138"/>
    </row>
    <row r="148" ht="12.75" customHeight="1">
      <c r="A148" s="138"/>
      <c r="B148" s="138"/>
      <c r="C148" s="138"/>
      <c r="D148" s="138"/>
      <c r="E148" s="54"/>
      <c r="F148" s="138"/>
      <c r="G148" s="138"/>
      <c r="H148" s="138"/>
      <c r="I148" s="138"/>
      <c r="J148" s="138"/>
      <c r="K148" s="138"/>
      <c r="L148" s="138"/>
      <c r="M148" s="140"/>
      <c r="N148" s="140"/>
      <c r="O148" s="138"/>
      <c r="P148" s="142"/>
      <c r="Q148" s="138"/>
      <c r="R148" s="140"/>
      <c r="S148" s="138"/>
      <c r="T148" s="138"/>
      <c r="U148" s="138"/>
    </row>
    <row r="149" ht="12.75" customHeight="1">
      <c r="A149" s="138"/>
      <c r="B149" s="138"/>
      <c r="C149" s="138"/>
      <c r="D149" s="138"/>
      <c r="E149" s="54"/>
      <c r="F149" s="138"/>
      <c r="G149" s="138"/>
      <c r="H149" s="138"/>
      <c r="I149" s="138"/>
      <c r="J149" s="138"/>
      <c r="K149" s="138"/>
      <c r="L149" s="138"/>
      <c r="M149" s="140"/>
      <c r="N149" s="140"/>
      <c r="O149" s="138"/>
      <c r="P149" s="142"/>
      <c r="Q149" s="138"/>
      <c r="R149" s="140"/>
      <c r="S149" s="138"/>
      <c r="T149" s="138"/>
      <c r="U149" s="138"/>
    </row>
    <row r="150" ht="12.75" customHeight="1">
      <c r="A150" s="138"/>
      <c r="B150" s="138"/>
      <c r="C150" s="138"/>
      <c r="D150" s="138"/>
      <c r="E150" s="54"/>
      <c r="F150" s="138"/>
      <c r="G150" s="138"/>
      <c r="H150" s="138"/>
      <c r="I150" s="138"/>
      <c r="J150" s="138"/>
      <c r="K150" s="138"/>
      <c r="L150" s="138"/>
      <c r="M150" s="140"/>
      <c r="N150" s="140"/>
      <c r="O150" s="138"/>
      <c r="P150" s="142"/>
      <c r="Q150" s="138"/>
      <c r="R150" s="140"/>
      <c r="S150" s="138"/>
      <c r="T150" s="138"/>
      <c r="U150" s="138"/>
    </row>
    <row r="151" ht="12.75" customHeight="1">
      <c r="A151" s="138"/>
      <c r="B151" s="138"/>
      <c r="C151" s="138"/>
      <c r="D151" s="138"/>
      <c r="E151" s="54"/>
      <c r="F151" s="138"/>
      <c r="G151" s="138"/>
      <c r="H151" s="138"/>
      <c r="I151" s="138"/>
      <c r="J151" s="138"/>
      <c r="K151" s="138"/>
      <c r="L151" s="138"/>
      <c r="M151" s="140"/>
      <c r="N151" s="140"/>
      <c r="O151" s="138"/>
      <c r="P151" s="142"/>
      <c r="Q151" s="138"/>
      <c r="R151" s="140"/>
      <c r="S151" s="138"/>
      <c r="T151" s="138"/>
      <c r="U151" s="138"/>
    </row>
    <row r="152" ht="12.75" customHeight="1">
      <c r="A152" s="138"/>
      <c r="B152" s="138"/>
      <c r="C152" s="138"/>
      <c r="D152" s="138"/>
      <c r="E152" s="54"/>
      <c r="F152" s="138"/>
      <c r="G152" s="138"/>
      <c r="H152" s="138"/>
      <c r="I152" s="138"/>
      <c r="J152" s="138"/>
      <c r="K152" s="138"/>
      <c r="L152" s="138"/>
      <c r="M152" s="140"/>
      <c r="N152" s="140"/>
      <c r="O152" s="138"/>
      <c r="P152" s="142"/>
      <c r="Q152" s="138"/>
      <c r="R152" s="140"/>
      <c r="S152" s="138"/>
      <c r="T152" s="138"/>
      <c r="U152" s="138"/>
    </row>
    <row r="153" ht="12.75" customHeight="1">
      <c r="A153" s="138"/>
      <c r="B153" s="138"/>
      <c r="C153" s="138"/>
      <c r="D153" s="138"/>
      <c r="E153" s="54"/>
      <c r="F153" s="138"/>
      <c r="G153" s="138"/>
      <c r="H153" s="138"/>
      <c r="I153" s="138"/>
      <c r="J153" s="138"/>
      <c r="K153" s="138"/>
      <c r="L153" s="138"/>
      <c r="M153" s="140"/>
      <c r="N153" s="140"/>
      <c r="O153" s="138"/>
      <c r="P153" s="142"/>
      <c r="Q153" s="138"/>
      <c r="R153" s="140"/>
      <c r="S153" s="138"/>
      <c r="T153" s="138"/>
      <c r="U153" s="138"/>
    </row>
    <row r="154" ht="12.75" customHeight="1">
      <c r="A154" s="138"/>
      <c r="B154" s="138"/>
      <c r="C154" s="138"/>
      <c r="D154" s="138"/>
      <c r="E154" s="54"/>
      <c r="F154" s="138"/>
      <c r="G154" s="138"/>
      <c r="H154" s="138"/>
      <c r="I154" s="138"/>
      <c r="J154" s="138"/>
      <c r="K154" s="138"/>
      <c r="L154" s="138"/>
      <c r="M154" s="140"/>
      <c r="N154" s="140"/>
      <c r="O154" s="138"/>
      <c r="P154" s="142"/>
      <c r="Q154" s="138"/>
      <c r="R154" s="140"/>
      <c r="S154" s="138"/>
      <c r="T154" s="138"/>
      <c r="U154" s="138"/>
    </row>
    <row r="155" ht="12.75" customHeight="1">
      <c r="A155" s="138"/>
      <c r="B155" s="138"/>
      <c r="C155" s="138"/>
      <c r="D155" s="138"/>
      <c r="E155" s="54"/>
      <c r="F155" s="138"/>
      <c r="G155" s="138"/>
      <c r="H155" s="138"/>
      <c r="I155" s="138"/>
      <c r="J155" s="138"/>
      <c r="K155" s="138"/>
      <c r="L155" s="138"/>
      <c r="M155" s="140"/>
      <c r="N155" s="140"/>
      <c r="O155" s="138"/>
      <c r="P155" s="142"/>
      <c r="Q155" s="138"/>
      <c r="R155" s="140"/>
      <c r="S155" s="138"/>
      <c r="T155" s="138"/>
      <c r="U155" s="138"/>
    </row>
    <row r="156" ht="12.75" customHeight="1">
      <c r="A156" s="138"/>
      <c r="B156" s="138"/>
      <c r="C156" s="138"/>
      <c r="D156" s="138"/>
      <c r="E156" s="54"/>
      <c r="F156" s="138"/>
      <c r="G156" s="138"/>
      <c r="H156" s="138"/>
      <c r="I156" s="138"/>
      <c r="J156" s="138"/>
      <c r="K156" s="138"/>
      <c r="L156" s="138"/>
      <c r="M156" s="140"/>
      <c r="N156" s="140"/>
      <c r="O156" s="138"/>
      <c r="P156" s="142"/>
      <c r="Q156" s="138"/>
      <c r="R156" s="140"/>
      <c r="S156" s="138"/>
      <c r="T156" s="138"/>
      <c r="U156" s="138"/>
    </row>
    <row r="157" ht="12.75" customHeight="1">
      <c r="A157" s="138"/>
      <c r="B157" s="138"/>
      <c r="C157" s="138"/>
      <c r="D157" s="138"/>
      <c r="E157" s="54"/>
      <c r="F157" s="138"/>
      <c r="G157" s="138"/>
      <c r="H157" s="138"/>
      <c r="I157" s="138"/>
      <c r="J157" s="138"/>
      <c r="K157" s="138"/>
      <c r="L157" s="138"/>
      <c r="M157" s="140"/>
      <c r="N157" s="140"/>
      <c r="O157" s="138"/>
      <c r="P157" s="142"/>
      <c r="Q157" s="138"/>
      <c r="R157" s="140"/>
      <c r="S157" s="138"/>
      <c r="T157" s="138"/>
      <c r="U157" s="138"/>
    </row>
    <row r="158" ht="12.75" customHeight="1">
      <c r="A158" s="138"/>
      <c r="B158" s="138"/>
      <c r="C158" s="138"/>
      <c r="D158" s="138"/>
      <c r="E158" s="54"/>
      <c r="F158" s="138"/>
      <c r="G158" s="138"/>
      <c r="H158" s="138"/>
      <c r="I158" s="138"/>
      <c r="J158" s="138"/>
      <c r="K158" s="138"/>
      <c r="L158" s="138"/>
      <c r="M158" s="140"/>
      <c r="N158" s="140"/>
      <c r="O158" s="138"/>
      <c r="P158" s="142"/>
      <c r="Q158" s="138"/>
      <c r="R158" s="140"/>
      <c r="S158" s="138"/>
      <c r="T158" s="138"/>
      <c r="U158" s="138"/>
    </row>
    <row r="159" ht="12.75" customHeight="1">
      <c r="A159" s="138"/>
      <c r="B159" s="138"/>
      <c r="C159" s="138"/>
      <c r="D159" s="138"/>
      <c r="E159" s="54"/>
      <c r="F159" s="138"/>
      <c r="G159" s="138"/>
      <c r="H159" s="138"/>
      <c r="I159" s="138"/>
      <c r="J159" s="138"/>
      <c r="K159" s="138"/>
      <c r="L159" s="138"/>
      <c r="M159" s="140"/>
      <c r="N159" s="140"/>
      <c r="O159" s="138"/>
      <c r="P159" s="142"/>
      <c r="Q159" s="138"/>
      <c r="R159" s="140"/>
      <c r="S159" s="138"/>
      <c r="T159" s="138"/>
      <c r="U159" s="138"/>
    </row>
    <row r="160" ht="12.75" customHeight="1">
      <c r="A160" s="138"/>
      <c r="B160" s="138"/>
      <c r="C160" s="138"/>
      <c r="D160" s="138"/>
      <c r="E160" s="54"/>
      <c r="F160" s="138"/>
      <c r="G160" s="138"/>
      <c r="H160" s="138"/>
      <c r="I160" s="138"/>
      <c r="J160" s="138"/>
      <c r="K160" s="138"/>
      <c r="L160" s="138"/>
      <c r="M160" s="140"/>
      <c r="N160" s="140"/>
      <c r="O160" s="138"/>
      <c r="P160" s="142"/>
      <c r="Q160" s="138"/>
      <c r="R160" s="140"/>
      <c r="S160" s="138"/>
      <c r="T160" s="138"/>
      <c r="U160" s="138"/>
    </row>
    <row r="161" ht="12.75" customHeight="1">
      <c r="A161" s="138"/>
      <c r="B161" s="138"/>
      <c r="C161" s="138"/>
      <c r="D161" s="138"/>
      <c r="E161" s="54"/>
      <c r="F161" s="138"/>
      <c r="G161" s="138"/>
      <c r="H161" s="138"/>
      <c r="I161" s="138"/>
      <c r="J161" s="138"/>
      <c r="K161" s="138"/>
      <c r="L161" s="138"/>
      <c r="M161" s="140"/>
      <c r="N161" s="140"/>
      <c r="O161" s="138"/>
      <c r="P161" s="142"/>
      <c r="Q161" s="138"/>
      <c r="R161" s="140"/>
      <c r="S161" s="138"/>
      <c r="T161" s="138"/>
      <c r="U161" s="138"/>
    </row>
    <row r="162" ht="12.75" customHeight="1">
      <c r="A162" s="138"/>
      <c r="B162" s="138"/>
      <c r="C162" s="138"/>
      <c r="D162" s="138"/>
      <c r="E162" s="54"/>
      <c r="F162" s="138"/>
      <c r="G162" s="138"/>
      <c r="H162" s="138"/>
      <c r="I162" s="138"/>
      <c r="J162" s="138"/>
      <c r="K162" s="138"/>
      <c r="L162" s="138"/>
      <c r="M162" s="140"/>
      <c r="N162" s="140"/>
      <c r="O162" s="138"/>
      <c r="P162" s="142"/>
      <c r="Q162" s="138"/>
      <c r="R162" s="140"/>
      <c r="S162" s="138"/>
      <c r="T162" s="138"/>
      <c r="U162" s="138"/>
    </row>
    <row r="163" ht="12.75" customHeight="1">
      <c r="A163" s="138"/>
      <c r="B163" s="138"/>
      <c r="C163" s="138"/>
      <c r="D163" s="138"/>
      <c r="E163" s="54"/>
      <c r="F163" s="138"/>
      <c r="G163" s="138"/>
      <c r="H163" s="138"/>
      <c r="I163" s="138"/>
      <c r="J163" s="138"/>
      <c r="K163" s="138"/>
      <c r="L163" s="138"/>
      <c r="M163" s="140"/>
      <c r="N163" s="140"/>
      <c r="O163" s="138"/>
      <c r="P163" s="142"/>
      <c r="Q163" s="138"/>
      <c r="R163" s="140"/>
      <c r="S163" s="138"/>
      <c r="T163" s="138"/>
      <c r="U163" s="138"/>
    </row>
    <row r="164" ht="12.75" customHeight="1">
      <c r="A164" s="138"/>
      <c r="B164" s="138"/>
      <c r="C164" s="138"/>
      <c r="D164" s="138"/>
      <c r="E164" s="54"/>
      <c r="F164" s="138"/>
      <c r="G164" s="138"/>
      <c r="H164" s="138"/>
      <c r="I164" s="138"/>
      <c r="J164" s="138"/>
      <c r="K164" s="138"/>
      <c r="L164" s="138"/>
      <c r="M164" s="140"/>
      <c r="N164" s="140"/>
      <c r="O164" s="138"/>
      <c r="P164" s="142"/>
      <c r="Q164" s="138"/>
      <c r="R164" s="140"/>
      <c r="S164" s="138"/>
      <c r="T164" s="138"/>
      <c r="U164" s="138"/>
    </row>
    <row r="165" ht="12.75" customHeight="1">
      <c r="A165" s="138"/>
      <c r="B165" s="138"/>
      <c r="C165" s="138"/>
      <c r="D165" s="138"/>
      <c r="E165" s="54"/>
      <c r="F165" s="138"/>
      <c r="G165" s="138"/>
      <c r="H165" s="138"/>
      <c r="I165" s="138"/>
      <c r="J165" s="138"/>
      <c r="K165" s="138"/>
      <c r="L165" s="138"/>
      <c r="M165" s="140"/>
      <c r="N165" s="140"/>
      <c r="O165" s="138"/>
      <c r="P165" s="142"/>
      <c r="Q165" s="138"/>
      <c r="R165" s="140"/>
      <c r="S165" s="138"/>
      <c r="T165" s="138"/>
      <c r="U165" s="138"/>
    </row>
    <row r="166" ht="12.75" customHeight="1">
      <c r="A166" s="138"/>
      <c r="B166" s="138"/>
      <c r="C166" s="138"/>
      <c r="D166" s="138"/>
      <c r="E166" s="54"/>
      <c r="F166" s="138"/>
      <c r="G166" s="138"/>
      <c r="H166" s="138"/>
      <c r="I166" s="138"/>
      <c r="J166" s="138"/>
      <c r="K166" s="138"/>
      <c r="L166" s="138"/>
      <c r="M166" s="140"/>
      <c r="N166" s="140"/>
      <c r="O166" s="138"/>
      <c r="P166" s="142"/>
      <c r="Q166" s="138"/>
      <c r="R166" s="140"/>
      <c r="S166" s="138"/>
      <c r="T166" s="138"/>
      <c r="U166" s="138"/>
    </row>
    <row r="167" ht="12.75" customHeight="1">
      <c r="A167" s="138"/>
      <c r="B167" s="138"/>
      <c r="C167" s="138"/>
      <c r="D167" s="138"/>
      <c r="E167" s="54"/>
      <c r="F167" s="138"/>
      <c r="G167" s="138"/>
      <c r="H167" s="138"/>
      <c r="I167" s="138"/>
      <c r="J167" s="138"/>
      <c r="K167" s="138"/>
      <c r="L167" s="138"/>
      <c r="M167" s="140"/>
      <c r="N167" s="140"/>
      <c r="O167" s="138"/>
      <c r="P167" s="142"/>
      <c r="Q167" s="138"/>
      <c r="R167" s="140"/>
      <c r="S167" s="138"/>
      <c r="T167" s="138"/>
      <c r="U167" s="138"/>
    </row>
    <row r="168" ht="12.75" customHeight="1">
      <c r="A168" s="138"/>
      <c r="B168" s="138"/>
      <c r="C168" s="138"/>
      <c r="D168" s="138"/>
      <c r="E168" s="54"/>
      <c r="F168" s="138"/>
      <c r="G168" s="138"/>
      <c r="H168" s="138"/>
      <c r="I168" s="138"/>
      <c r="J168" s="138"/>
      <c r="K168" s="138"/>
      <c r="L168" s="138"/>
      <c r="M168" s="140"/>
      <c r="N168" s="140"/>
      <c r="O168" s="138"/>
      <c r="P168" s="142"/>
      <c r="Q168" s="138"/>
      <c r="R168" s="140"/>
      <c r="S168" s="138"/>
      <c r="T168" s="138"/>
      <c r="U168" s="138"/>
    </row>
    <row r="169" ht="12.75" customHeight="1">
      <c r="A169" s="138"/>
      <c r="B169" s="138"/>
      <c r="C169" s="138"/>
      <c r="D169" s="138"/>
      <c r="E169" s="54"/>
      <c r="F169" s="138"/>
      <c r="G169" s="138"/>
      <c r="H169" s="138"/>
      <c r="I169" s="138"/>
      <c r="J169" s="138"/>
      <c r="K169" s="138"/>
      <c r="L169" s="138"/>
      <c r="M169" s="140"/>
      <c r="N169" s="140"/>
      <c r="O169" s="138"/>
      <c r="P169" s="142"/>
      <c r="Q169" s="138"/>
      <c r="R169" s="140"/>
      <c r="S169" s="138"/>
      <c r="T169" s="138"/>
      <c r="U169" s="138"/>
    </row>
    <row r="170" ht="12.75" customHeight="1">
      <c r="A170" s="138"/>
      <c r="B170" s="138"/>
      <c r="C170" s="138"/>
      <c r="D170" s="138"/>
      <c r="E170" s="54"/>
      <c r="F170" s="138"/>
      <c r="G170" s="138"/>
      <c r="H170" s="138"/>
      <c r="I170" s="138"/>
      <c r="J170" s="138"/>
      <c r="K170" s="138"/>
      <c r="L170" s="138"/>
      <c r="M170" s="140"/>
      <c r="N170" s="140"/>
      <c r="O170" s="138"/>
      <c r="P170" s="142"/>
      <c r="Q170" s="138"/>
      <c r="R170" s="140"/>
      <c r="S170" s="138"/>
      <c r="T170" s="138"/>
      <c r="U170" s="138"/>
    </row>
    <row r="171" ht="12.75" customHeight="1">
      <c r="A171" s="138"/>
      <c r="B171" s="138"/>
      <c r="C171" s="138"/>
      <c r="D171" s="138"/>
      <c r="E171" s="54"/>
      <c r="F171" s="138"/>
      <c r="G171" s="138"/>
      <c r="H171" s="138"/>
      <c r="I171" s="138"/>
      <c r="J171" s="138"/>
      <c r="K171" s="138"/>
      <c r="L171" s="138"/>
      <c r="M171" s="140"/>
      <c r="N171" s="140"/>
      <c r="O171" s="138"/>
      <c r="P171" s="142"/>
      <c r="Q171" s="138"/>
      <c r="R171" s="140"/>
      <c r="S171" s="138"/>
      <c r="T171" s="138"/>
      <c r="U171" s="138"/>
    </row>
    <row r="172" ht="12.75" customHeight="1">
      <c r="A172" s="138"/>
      <c r="B172" s="138"/>
      <c r="C172" s="138"/>
      <c r="D172" s="138"/>
      <c r="E172" s="54"/>
      <c r="F172" s="138"/>
      <c r="G172" s="138"/>
      <c r="H172" s="138"/>
      <c r="I172" s="138"/>
      <c r="J172" s="138"/>
      <c r="K172" s="138"/>
      <c r="L172" s="138"/>
      <c r="M172" s="140"/>
      <c r="N172" s="140"/>
      <c r="O172" s="138"/>
      <c r="P172" s="142"/>
      <c r="Q172" s="138"/>
      <c r="R172" s="140"/>
      <c r="S172" s="138"/>
      <c r="T172" s="138"/>
      <c r="U172" s="138"/>
    </row>
    <row r="173" ht="12.75" customHeight="1">
      <c r="A173" s="138"/>
      <c r="B173" s="138"/>
      <c r="C173" s="138"/>
      <c r="D173" s="138"/>
      <c r="E173" s="54"/>
      <c r="F173" s="138"/>
      <c r="G173" s="138"/>
      <c r="H173" s="138"/>
      <c r="I173" s="138"/>
      <c r="J173" s="138"/>
      <c r="K173" s="138"/>
      <c r="L173" s="138"/>
      <c r="M173" s="140"/>
      <c r="N173" s="140"/>
      <c r="O173" s="138"/>
      <c r="P173" s="142"/>
      <c r="Q173" s="138"/>
      <c r="R173" s="140"/>
      <c r="S173" s="138"/>
      <c r="T173" s="138"/>
      <c r="U173" s="138"/>
    </row>
    <row r="174" ht="12.75" customHeight="1">
      <c r="A174" s="138"/>
      <c r="B174" s="138"/>
      <c r="C174" s="138"/>
      <c r="D174" s="138"/>
      <c r="E174" s="54"/>
      <c r="F174" s="138"/>
      <c r="G174" s="138"/>
      <c r="H174" s="138"/>
      <c r="I174" s="138"/>
      <c r="J174" s="138"/>
      <c r="K174" s="138"/>
      <c r="L174" s="138"/>
      <c r="M174" s="140"/>
      <c r="N174" s="140"/>
      <c r="O174" s="138"/>
      <c r="P174" s="142"/>
      <c r="Q174" s="138"/>
      <c r="R174" s="140"/>
      <c r="S174" s="138"/>
      <c r="T174" s="138"/>
      <c r="U174" s="138"/>
    </row>
    <row r="175" ht="12.75" customHeight="1">
      <c r="A175" s="138"/>
      <c r="B175" s="138"/>
      <c r="C175" s="138"/>
      <c r="D175" s="138"/>
      <c r="E175" s="54"/>
      <c r="F175" s="138"/>
      <c r="G175" s="138"/>
      <c r="H175" s="138"/>
      <c r="I175" s="138"/>
      <c r="J175" s="138"/>
      <c r="K175" s="138"/>
      <c r="L175" s="138"/>
      <c r="M175" s="140"/>
      <c r="N175" s="140"/>
      <c r="O175" s="138"/>
      <c r="P175" s="142"/>
      <c r="Q175" s="138"/>
      <c r="R175" s="140"/>
      <c r="S175" s="138"/>
      <c r="T175" s="138"/>
      <c r="U175" s="138"/>
    </row>
    <row r="176" ht="12.75" customHeight="1">
      <c r="A176" s="138"/>
      <c r="B176" s="138"/>
      <c r="C176" s="138"/>
      <c r="D176" s="138"/>
      <c r="E176" s="54"/>
      <c r="F176" s="138"/>
      <c r="G176" s="138"/>
      <c r="H176" s="138"/>
      <c r="I176" s="138"/>
      <c r="J176" s="138"/>
      <c r="K176" s="138"/>
      <c r="L176" s="138"/>
      <c r="M176" s="140"/>
      <c r="N176" s="140"/>
      <c r="O176" s="138"/>
      <c r="P176" s="142"/>
      <c r="Q176" s="138"/>
      <c r="R176" s="140"/>
      <c r="S176" s="138"/>
      <c r="T176" s="138"/>
      <c r="U176" s="138"/>
    </row>
    <row r="177" ht="12.75" customHeight="1">
      <c r="A177" s="138"/>
      <c r="B177" s="138"/>
      <c r="C177" s="138"/>
      <c r="D177" s="138"/>
      <c r="E177" s="54"/>
      <c r="F177" s="138"/>
      <c r="G177" s="138"/>
      <c r="H177" s="138"/>
      <c r="I177" s="138"/>
      <c r="J177" s="138"/>
      <c r="K177" s="138"/>
      <c r="L177" s="138"/>
      <c r="M177" s="140"/>
      <c r="N177" s="140"/>
      <c r="O177" s="138"/>
      <c r="P177" s="142"/>
      <c r="Q177" s="138"/>
      <c r="R177" s="140"/>
      <c r="S177" s="138"/>
      <c r="T177" s="138"/>
      <c r="U177" s="138"/>
    </row>
    <row r="178" ht="12.75" customHeight="1">
      <c r="A178" s="138"/>
      <c r="B178" s="138"/>
      <c r="C178" s="138"/>
      <c r="D178" s="138"/>
      <c r="E178" s="54"/>
      <c r="F178" s="138"/>
      <c r="G178" s="138"/>
      <c r="H178" s="138"/>
      <c r="I178" s="138"/>
      <c r="J178" s="138"/>
      <c r="K178" s="138"/>
      <c r="L178" s="138"/>
      <c r="M178" s="140"/>
      <c r="N178" s="140"/>
      <c r="O178" s="138"/>
      <c r="P178" s="142"/>
      <c r="Q178" s="138"/>
      <c r="R178" s="140"/>
      <c r="S178" s="138"/>
      <c r="T178" s="138"/>
      <c r="U178" s="138"/>
    </row>
    <row r="179" ht="12.75" customHeight="1">
      <c r="A179" s="138"/>
      <c r="B179" s="138"/>
      <c r="C179" s="138"/>
      <c r="D179" s="138"/>
      <c r="E179" s="54"/>
      <c r="F179" s="138"/>
      <c r="G179" s="138"/>
      <c r="H179" s="138"/>
      <c r="I179" s="138"/>
      <c r="J179" s="138"/>
      <c r="K179" s="138"/>
      <c r="L179" s="138"/>
      <c r="M179" s="140"/>
      <c r="N179" s="140"/>
      <c r="O179" s="138"/>
      <c r="P179" s="142"/>
      <c r="Q179" s="138"/>
      <c r="R179" s="140"/>
      <c r="S179" s="138"/>
      <c r="T179" s="138"/>
      <c r="U179" s="138"/>
    </row>
    <row r="180" ht="12.75" customHeight="1">
      <c r="A180" s="138"/>
      <c r="B180" s="138"/>
      <c r="C180" s="138"/>
      <c r="D180" s="138"/>
      <c r="E180" s="54"/>
      <c r="F180" s="138"/>
      <c r="G180" s="138"/>
      <c r="H180" s="138"/>
      <c r="I180" s="138"/>
      <c r="J180" s="138"/>
      <c r="K180" s="138"/>
      <c r="L180" s="138"/>
      <c r="M180" s="140"/>
      <c r="N180" s="140"/>
      <c r="O180" s="138"/>
      <c r="P180" s="142"/>
      <c r="Q180" s="138"/>
      <c r="R180" s="140"/>
      <c r="S180" s="138"/>
      <c r="T180" s="138"/>
      <c r="U180" s="138"/>
    </row>
    <row r="181" ht="12.75" customHeight="1">
      <c r="A181" s="138"/>
      <c r="B181" s="138"/>
      <c r="C181" s="138"/>
      <c r="D181" s="138"/>
      <c r="E181" s="54"/>
      <c r="F181" s="138"/>
      <c r="G181" s="138"/>
      <c r="H181" s="138"/>
      <c r="I181" s="138"/>
      <c r="J181" s="138"/>
      <c r="K181" s="138"/>
      <c r="L181" s="138"/>
      <c r="M181" s="140"/>
      <c r="N181" s="140"/>
      <c r="O181" s="138"/>
      <c r="P181" s="142"/>
      <c r="Q181" s="138"/>
      <c r="R181" s="140"/>
      <c r="S181" s="138"/>
      <c r="T181" s="138"/>
      <c r="U181" s="138"/>
    </row>
    <row r="182" ht="12.75" customHeight="1">
      <c r="A182" s="138"/>
      <c r="B182" s="138"/>
      <c r="C182" s="138"/>
      <c r="D182" s="138"/>
      <c r="E182" s="54"/>
      <c r="F182" s="138"/>
      <c r="G182" s="138"/>
      <c r="H182" s="138"/>
      <c r="I182" s="138"/>
      <c r="J182" s="138"/>
      <c r="K182" s="138"/>
      <c r="L182" s="138"/>
      <c r="M182" s="140"/>
      <c r="N182" s="140"/>
      <c r="O182" s="138"/>
      <c r="P182" s="142"/>
      <c r="Q182" s="138"/>
      <c r="R182" s="140"/>
      <c r="S182" s="138"/>
      <c r="T182" s="138"/>
      <c r="U182" s="138"/>
    </row>
    <row r="183" ht="12.75" customHeight="1">
      <c r="A183" s="138"/>
      <c r="B183" s="138"/>
      <c r="C183" s="138"/>
      <c r="D183" s="138"/>
      <c r="E183" s="54"/>
      <c r="F183" s="138"/>
      <c r="G183" s="138"/>
      <c r="H183" s="138"/>
      <c r="I183" s="138"/>
      <c r="J183" s="138"/>
      <c r="K183" s="138"/>
      <c r="L183" s="138"/>
      <c r="M183" s="140"/>
      <c r="N183" s="140"/>
      <c r="O183" s="138"/>
      <c r="P183" s="142"/>
      <c r="Q183" s="138"/>
      <c r="R183" s="140"/>
      <c r="S183" s="138"/>
      <c r="T183" s="138"/>
      <c r="U183" s="138"/>
    </row>
    <row r="184" ht="12.75" customHeight="1">
      <c r="A184" s="138"/>
      <c r="B184" s="138"/>
      <c r="C184" s="138"/>
      <c r="D184" s="138"/>
      <c r="E184" s="54"/>
      <c r="F184" s="138"/>
      <c r="G184" s="138"/>
      <c r="H184" s="138"/>
      <c r="I184" s="138"/>
      <c r="J184" s="138"/>
      <c r="K184" s="138"/>
      <c r="L184" s="138"/>
      <c r="M184" s="140"/>
      <c r="N184" s="140"/>
      <c r="O184" s="138"/>
      <c r="P184" s="142"/>
      <c r="Q184" s="138"/>
      <c r="R184" s="140"/>
      <c r="S184" s="138"/>
      <c r="T184" s="138"/>
      <c r="U184" s="138"/>
    </row>
    <row r="185" ht="12.75" customHeight="1">
      <c r="A185" s="138"/>
      <c r="B185" s="138"/>
      <c r="C185" s="138"/>
      <c r="D185" s="138"/>
      <c r="E185" s="54"/>
      <c r="F185" s="138"/>
      <c r="G185" s="138"/>
      <c r="H185" s="138"/>
      <c r="I185" s="138"/>
      <c r="J185" s="138"/>
      <c r="K185" s="138"/>
      <c r="L185" s="138"/>
      <c r="M185" s="140"/>
      <c r="N185" s="140"/>
      <c r="O185" s="138"/>
      <c r="P185" s="142"/>
      <c r="Q185" s="138"/>
      <c r="R185" s="140"/>
      <c r="S185" s="138"/>
      <c r="T185" s="138"/>
      <c r="U185" s="138"/>
    </row>
    <row r="186" ht="12.75" customHeight="1">
      <c r="A186" s="138"/>
      <c r="B186" s="138"/>
      <c r="C186" s="138"/>
      <c r="D186" s="138"/>
      <c r="E186" s="54"/>
      <c r="F186" s="138"/>
      <c r="G186" s="138"/>
      <c r="H186" s="138"/>
      <c r="I186" s="138"/>
      <c r="J186" s="138"/>
      <c r="K186" s="138"/>
      <c r="L186" s="138"/>
      <c r="M186" s="140"/>
      <c r="N186" s="140"/>
      <c r="O186" s="138"/>
      <c r="P186" s="142"/>
      <c r="Q186" s="138"/>
      <c r="R186" s="140"/>
      <c r="S186" s="138"/>
      <c r="T186" s="138"/>
      <c r="U186" s="138"/>
    </row>
    <row r="187" ht="12.75" customHeight="1">
      <c r="A187" s="138"/>
      <c r="B187" s="138"/>
      <c r="C187" s="138"/>
      <c r="D187" s="138"/>
      <c r="E187" s="54"/>
      <c r="F187" s="138"/>
      <c r="G187" s="138"/>
      <c r="H187" s="138"/>
      <c r="I187" s="138"/>
      <c r="J187" s="138"/>
      <c r="K187" s="138"/>
      <c r="L187" s="138"/>
      <c r="M187" s="140"/>
      <c r="N187" s="140"/>
      <c r="O187" s="138"/>
      <c r="P187" s="142"/>
      <c r="Q187" s="138"/>
      <c r="R187" s="140"/>
      <c r="S187" s="138"/>
      <c r="T187" s="138"/>
      <c r="U187" s="138"/>
    </row>
    <row r="188" ht="12.75" customHeight="1">
      <c r="A188" s="138"/>
      <c r="B188" s="138"/>
      <c r="C188" s="138"/>
      <c r="D188" s="138"/>
      <c r="E188" s="54"/>
      <c r="F188" s="138"/>
      <c r="G188" s="138"/>
      <c r="H188" s="138"/>
      <c r="I188" s="138"/>
      <c r="J188" s="138"/>
      <c r="K188" s="138"/>
      <c r="L188" s="138"/>
      <c r="M188" s="140"/>
      <c r="N188" s="140"/>
      <c r="O188" s="138"/>
      <c r="P188" s="142"/>
      <c r="Q188" s="138"/>
      <c r="R188" s="140"/>
      <c r="S188" s="138"/>
      <c r="T188" s="138"/>
      <c r="U188" s="138"/>
    </row>
    <row r="189" ht="12.75" customHeight="1">
      <c r="A189" s="138"/>
      <c r="B189" s="138"/>
      <c r="C189" s="138"/>
      <c r="D189" s="138"/>
      <c r="E189" s="54"/>
      <c r="F189" s="138"/>
      <c r="G189" s="138"/>
      <c r="H189" s="138"/>
      <c r="I189" s="138"/>
      <c r="J189" s="138"/>
      <c r="K189" s="138"/>
      <c r="L189" s="138"/>
      <c r="M189" s="140"/>
      <c r="N189" s="140"/>
      <c r="O189" s="138"/>
      <c r="P189" s="142"/>
      <c r="Q189" s="138"/>
      <c r="R189" s="140"/>
      <c r="S189" s="138"/>
      <c r="T189" s="138"/>
      <c r="U189" s="138"/>
    </row>
    <row r="190" ht="12.75" customHeight="1">
      <c r="A190" s="138"/>
      <c r="B190" s="138"/>
      <c r="C190" s="138"/>
      <c r="D190" s="138"/>
      <c r="E190" s="54"/>
      <c r="F190" s="138"/>
      <c r="G190" s="138"/>
      <c r="H190" s="138"/>
      <c r="I190" s="138"/>
      <c r="J190" s="138"/>
      <c r="K190" s="138"/>
      <c r="L190" s="138"/>
      <c r="M190" s="140"/>
      <c r="N190" s="140"/>
      <c r="O190" s="138"/>
      <c r="P190" s="142"/>
      <c r="Q190" s="138"/>
      <c r="R190" s="140"/>
      <c r="S190" s="138"/>
      <c r="T190" s="138"/>
      <c r="U190" s="138"/>
    </row>
    <row r="191" ht="12.75" customHeight="1">
      <c r="A191" s="138"/>
      <c r="B191" s="138"/>
      <c r="C191" s="138"/>
      <c r="D191" s="138"/>
      <c r="E191" s="54"/>
      <c r="F191" s="138"/>
      <c r="G191" s="138"/>
      <c r="H191" s="138"/>
      <c r="I191" s="138"/>
      <c r="J191" s="138"/>
      <c r="K191" s="138"/>
      <c r="L191" s="138"/>
      <c r="M191" s="140"/>
      <c r="N191" s="140"/>
      <c r="O191" s="138"/>
      <c r="P191" s="142"/>
      <c r="Q191" s="138"/>
      <c r="R191" s="140"/>
      <c r="S191" s="138"/>
      <c r="T191" s="138"/>
      <c r="U191" s="138"/>
    </row>
    <row r="192" ht="12.75" customHeight="1">
      <c r="A192" s="138"/>
      <c r="B192" s="138"/>
      <c r="C192" s="138"/>
      <c r="D192" s="138"/>
      <c r="E192" s="54"/>
      <c r="F192" s="138"/>
      <c r="G192" s="138"/>
      <c r="H192" s="138"/>
      <c r="I192" s="138"/>
      <c r="J192" s="138"/>
      <c r="K192" s="138"/>
      <c r="L192" s="138"/>
      <c r="M192" s="140"/>
      <c r="N192" s="140"/>
      <c r="O192" s="138"/>
      <c r="P192" s="142"/>
      <c r="Q192" s="138"/>
      <c r="R192" s="140"/>
      <c r="S192" s="138"/>
      <c r="T192" s="138"/>
      <c r="U192" s="138"/>
    </row>
    <row r="193" ht="12.75" customHeight="1">
      <c r="A193" s="138"/>
      <c r="B193" s="138"/>
      <c r="C193" s="138"/>
      <c r="D193" s="138"/>
      <c r="E193" s="54"/>
      <c r="F193" s="138"/>
      <c r="G193" s="138"/>
      <c r="H193" s="138"/>
      <c r="I193" s="138"/>
      <c r="J193" s="138"/>
      <c r="K193" s="138"/>
      <c r="L193" s="138"/>
      <c r="M193" s="140"/>
      <c r="N193" s="140"/>
      <c r="O193" s="138"/>
      <c r="P193" s="142"/>
      <c r="Q193" s="138"/>
      <c r="R193" s="140"/>
      <c r="S193" s="138"/>
      <c r="T193" s="138"/>
      <c r="U193" s="138"/>
    </row>
    <row r="194" ht="12.75" customHeight="1">
      <c r="A194" s="138"/>
      <c r="B194" s="138"/>
      <c r="C194" s="138"/>
      <c r="D194" s="138"/>
      <c r="E194" s="54"/>
      <c r="F194" s="138"/>
      <c r="G194" s="138"/>
      <c r="H194" s="138"/>
      <c r="I194" s="138"/>
      <c r="J194" s="138"/>
      <c r="K194" s="138"/>
      <c r="L194" s="138"/>
      <c r="M194" s="140"/>
      <c r="N194" s="140"/>
      <c r="O194" s="138"/>
      <c r="P194" s="142"/>
      <c r="Q194" s="138"/>
      <c r="R194" s="140"/>
      <c r="S194" s="138"/>
      <c r="T194" s="138"/>
      <c r="U194" s="138"/>
    </row>
    <row r="195" ht="12.75" customHeight="1">
      <c r="A195" s="138"/>
      <c r="B195" s="138"/>
      <c r="C195" s="138"/>
      <c r="D195" s="138"/>
      <c r="E195" s="54"/>
      <c r="F195" s="138"/>
      <c r="G195" s="138"/>
      <c r="H195" s="138"/>
      <c r="I195" s="138"/>
      <c r="J195" s="138"/>
      <c r="K195" s="138"/>
      <c r="L195" s="138"/>
      <c r="M195" s="140"/>
      <c r="N195" s="140"/>
      <c r="O195" s="138"/>
      <c r="P195" s="142"/>
      <c r="Q195" s="138"/>
      <c r="R195" s="140"/>
      <c r="S195" s="138"/>
      <c r="T195" s="138"/>
      <c r="U195" s="138"/>
    </row>
    <row r="196" ht="12.75" customHeight="1">
      <c r="A196" s="138"/>
      <c r="B196" s="138"/>
      <c r="C196" s="138"/>
      <c r="D196" s="138"/>
      <c r="E196" s="54"/>
      <c r="F196" s="138"/>
      <c r="G196" s="138"/>
      <c r="H196" s="138"/>
      <c r="I196" s="138"/>
      <c r="J196" s="138"/>
      <c r="K196" s="138"/>
      <c r="L196" s="138"/>
      <c r="M196" s="140"/>
      <c r="N196" s="140"/>
      <c r="O196" s="138"/>
      <c r="P196" s="142"/>
      <c r="Q196" s="138"/>
      <c r="R196" s="140"/>
      <c r="S196" s="138"/>
      <c r="T196" s="138"/>
      <c r="U196" s="138"/>
    </row>
    <row r="197" ht="12.75" customHeight="1">
      <c r="A197" s="138"/>
      <c r="B197" s="138"/>
      <c r="C197" s="138"/>
      <c r="D197" s="138"/>
      <c r="E197" s="54"/>
      <c r="F197" s="138"/>
      <c r="G197" s="138"/>
      <c r="H197" s="138"/>
      <c r="I197" s="138"/>
      <c r="J197" s="138"/>
      <c r="K197" s="138"/>
      <c r="L197" s="138"/>
      <c r="M197" s="140"/>
      <c r="N197" s="140"/>
      <c r="O197" s="138"/>
      <c r="P197" s="142"/>
      <c r="Q197" s="138"/>
      <c r="R197" s="140"/>
      <c r="S197" s="138"/>
      <c r="T197" s="138"/>
      <c r="U197" s="138"/>
    </row>
    <row r="198" ht="12.75" customHeight="1">
      <c r="A198" s="138"/>
      <c r="B198" s="138"/>
      <c r="C198" s="138"/>
      <c r="D198" s="138"/>
      <c r="E198" s="54"/>
      <c r="F198" s="138"/>
      <c r="G198" s="138"/>
      <c r="H198" s="138"/>
      <c r="I198" s="138"/>
      <c r="J198" s="138"/>
      <c r="K198" s="138"/>
      <c r="L198" s="138"/>
      <c r="M198" s="140"/>
      <c r="N198" s="140"/>
      <c r="O198" s="138"/>
      <c r="P198" s="142"/>
      <c r="Q198" s="138"/>
      <c r="R198" s="140"/>
      <c r="S198" s="138"/>
      <c r="T198" s="138"/>
      <c r="U198" s="138"/>
    </row>
    <row r="199" ht="12.75" customHeight="1">
      <c r="A199" s="138"/>
      <c r="B199" s="138"/>
      <c r="C199" s="138"/>
      <c r="D199" s="138"/>
      <c r="E199" s="54"/>
      <c r="F199" s="138"/>
      <c r="G199" s="138"/>
      <c r="H199" s="138"/>
      <c r="I199" s="138"/>
      <c r="J199" s="138"/>
      <c r="K199" s="138"/>
      <c r="L199" s="138"/>
      <c r="M199" s="140"/>
      <c r="N199" s="140"/>
      <c r="O199" s="138"/>
      <c r="P199" s="142"/>
      <c r="Q199" s="138"/>
      <c r="R199" s="140"/>
      <c r="S199" s="138"/>
      <c r="T199" s="138"/>
      <c r="U199" s="138"/>
    </row>
    <row r="200" ht="12.75" customHeight="1">
      <c r="A200" s="138"/>
      <c r="B200" s="138"/>
      <c r="C200" s="138"/>
      <c r="D200" s="138"/>
      <c r="E200" s="54"/>
      <c r="F200" s="138"/>
      <c r="G200" s="138"/>
      <c r="H200" s="138"/>
      <c r="I200" s="138"/>
      <c r="J200" s="138"/>
      <c r="K200" s="138"/>
      <c r="L200" s="138"/>
      <c r="M200" s="140"/>
      <c r="N200" s="140"/>
      <c r="O200" s="138"/>
      <c r="P200" s="142"/>
      <c r="Q200" s="138"/>
      <c r="R200" s="140"/>
      <c r="S200" s="138"/>
      <c r="T200" s="138"/>
      <c r="U200" s="138"/>
    </row>
    <row r="201" ht="12.75" customHeight="1">
      <c r="A201" s="138"/>
      <c r="B201" s="138"/>
      <c r="C201" s="138"/>
      <c r="D201" s="138"/>
      <c r="E201" s="54"/>
      <c r="F201" s="138"/>
      <c r="G201" s="138"/>
      <c r="H201" s="138"/>
      <c r="I201" s="138"/>
      <c r="J201" s="138"/>
      <c r="K201" s="138"/>
      <c r="L201" s="138"/>
      <c r="M201" s="140"/>
      <c r="N201" s="140"/>
      <c r="O201" s="138"/>
      <c r="P201" s="142"/>
      <c r="Q201" s="138"/>
      <c r="R201" s="140"/>
      <c r="S201" s="138"/>
      <c r="T201" s="138"/>
      <c r="U201" s="138"/>
    </row>
    <row r="202" ht="12.75" customHeight="1">
      <c r="A202" s="138"/>
      <c r="B202" s="138"/>
      <c r="C202" s="138"/>
      <c r="D202" s="138"/>
      <c r="E202" s="54"/>
      <c r="F202" s="138"/>
      <c r="G202" s="138"/>
      <c r="H202" s="138"/>
      <c r="I202" s="138"/>
      <c r="J202" s="138"/>
      <c r="K202" s="138"/>
      <c r="L202" s="138"/>
      <c r="M202" s="140"/>
      <c r="N202" s="140"/>
      <c r="O202" s="138"/>
      <c r="P202" s="142"/>
      <c r="Q202" s="138"/>
      <c r="R202" s="140"/>
      <c r="S202" s="138"/>
      <c r="T202" s="138"/>
      <c r="U202" s="138"/>
    </row>
    <row r="203" ht="12.75" customHeight="1">
      <c r="A203" s="138"/>
      <c r="B203" s="138"/>
      <c r="C203" s="138"/>
      <c r="D203" s="138"/>
      <c r="E203" s="54"/>
      <c r="F203" s="138"/>
      <c r="G203" s="138"/>
      <c r="H203" s="138"/>
      <c r="I203" s="138"/>
      <c r="J203" s="138"/>
      <c r="K203" s="138"/>
      <c r="L203" s="138"/>
      <c r="M203" s="140"/>
      <c r="N203" s="140"/>
      <c r="O203" s="138"/>
      <c r="P203" s="142"/>
      <c r="Q203" s="138"/>
      <c r="R203" s="140"/>
      <c r="S203" s="138"/>
      <c r="T203" s="138"/>
      <c r="U203" s="138"/>
    </row>
    <row r="204" ht="12.75" customHeight="1">
      <c r="A204" s="138"/>
      <c r="B204" s="138"/>
      <c r="C204" s="138"/>
      <c r="D204" s="138"/>
      <c r="E204" s="54"/>
      <c r="F204" s="138"/>
      <c r="G204" s="138"/>
      <c r="H204" s="138"/>
      <c r="I204" s="138"/>
      <c r="J204" s="138"/>
      <c r="K204" s="138"/>
      <c r="L204" s="138"/>
      <c r="M204" s="140"/>
      <c r="N204" s="140"/>
      <c r="O204" s="138"/>
      <c r="P204" s="142"/>
      <c r="Q204" s="138"/>
      <c r="R204" s="140"/>
      <c r="S204" s="138"/>
      <c r="T204" s="138"/>
      <c r="U204" s="138"/>
    </row>
    <row r="205" ht="12.75" customHeight="1">
      <c r="A205" s="138"/>
      <c r="B205" s="138"/>
      <c r="C205" s="138"/>
      <c r="D205" s="138"/>
      <c r="E205" s="54"/>
      <c r="F205" s="138"/>
      <c r="G205" s="138"/>
      <c r="H205" s="138"/>
      <c r="I205" s="138"/>
      <c r="J205" s="138"/>
      <c r="K205" s="138"/>
      <c r="L205" s="138"/>
      <c r="M205" s="140"/>
      <c r="N205" s="140"/>
      <c r="O205" s="138"/>
      <c r="P205" s="142"/>
      <c r="Q205" s="138"/>
      <c r="R205" s="140"/>
      <c r="S205" s="138"/>
      <c r="T205" s="138"/>
      <c r="U205" s="138"/>
    </row>
    <row r="206" ht="12.75" customHeight="1">
      <c r="A206" s="138"/>
      <c r="B206" s="138"/>
      <c r="C206" s="138"/>
      <c r="D206" s="138"/>
      <c r="E206" s="54"/>
      <c r="F206" s="138"/>
      <c r="G206" s="138"/>
      <c r="H206" s="138"/>
      <c r="I206" s="138"/>
      <c r="J206" s="138"/>
      <c r="K206" s="138"/>
      <c r="L206" s="138"/>
      <c r="M206" s="140"/>
      <c r="N206" s="140"/>
      <c r="O206" s="138"/>
      <c r="P206" s="142"/>
      <c r="Q206" s="138"/>
      <c r="R206" s="140"/>
      <c r="S206" s="138"/>
      <c r="T206" s="138"/>
      <c r="U206" s="138"/>
    </row>
    <row r="207" ht="12.75" customHeight="1">
      <c r="A207" s="138"/>
      <c r="B207" s="138"/>
      <c r="C207" s="138"/>
      <c r="D207" s="138"/>
      <c r="E207" s="54"/>
      <c r="F207" s="138"/>
      <c r="G207" s="138"/>
      <c r="H207" s="138"/>
      <c r="I207" s="138"/>
      <c r="J207" s="138"/>
      <c r="K207" s="138"/>
      <c r="L207" s="138"/>
      <c r="M207" s="140"/>
      <c r="N207" s="140"/>
      <c r="O207" s="138"/>
      <c r="P207" s="142"/>
      <c r="Q207" s="138"/>
      <c r="R207" s="140"/>
      <c r="S207" s="138"/>
      <c r="T207" s="138"/>
      <c r="U207" s="138"/>
    </row>
    <row r="208" ht="12.75" customHeight="1">
      <c r="A208" s="138"/>
      <c r="B208" s="138"/>
      <c r="C208" s="138"/>
      <c r="D208" s="138"/>
      <c r="E208" s="54"/>
      <c r="F208" s="138"/>
      <c r="G208" s="138"/>
      <c r="H208" s="138"/>
      <c r="I208" s="138"/>
      <c r="J208" s="138"/>
      <c r="K208" s="138"/>
      <c r="L208" s="138"/>
      <c r="M208" s="140"/>
      <c r="N208" s="140"/>
      <c r="O208" s="138"/>
      <c r="P208" s="142"/>
      <c r="Q208" s="138"/>
      <c r="R208" s="140"/>
      <c r="S208" s="138"/>
      <c r="T208" s="138"/>
      <c r="U208" s="138"/>
    </row>
    <row r="209" ht="12.75" customHeight="1">
      <c r="A209" s="138"/>
      <c r="B209" s="138"/>
      <c r="C209" s="138"/>
      <c r="D209" s="138"/>
      <c r="E209" s="54"/>
      <c r="F209" s="138"/>
      <c r="G209" s="138"/>
      <c r="H209" s="138"/>
      <c r="I209" s="138"/>
      <c r="J209" s="138"/>
      <c r="K209" s="138"/>
      <c r="L209" s="138"/>
      <c r="M209" s="140"/>
      <c r="N209" s="140"/>
      <c r="O209" s="138"/>
      <c r="P209" s="142"/>
      <c r="Q209" s="138"/>
      <c r="R209" s="140"/>
      <c r="S209" s="138"/>
      <c r="T209" s="138"/>
      <c r="U209" s="138"/>
    </row>
    <row r="210" ht="12.75" customHeight="1">
      <c r="A210" s="138"/>
      <c r="B210" s="138"/>
      <c r="C210" s="138"/>
      <c r="D210" s="138"/>
      <c r="E210" s="54"/>
      <c r="F210" s="138"/>
      <c r="G210" s="138"/>
      <c r="H210" s="138"/>
      <c r="I210" s="138"/>
      <c r="J210" s="138"/>
      <c r="K210" s="138"/>
      <c r="L210" s="138"/>
      <c r="M210" s="140"/>
      <c r="N210" s="140"/>
      <c r="O210" s="138"/>
      <c r="P210" s="142"/>
      <c r="Q210" s="138"/>
      <c r="R210" s="140"/>
      <c r="S210" s="138"/>
      <c r="T210" s="138"/>
      <c r="U210" s="138"/>
    </row>
    <row r="211" ht="12.75" customHeight="1">
      <c r="A211" s="138"/>
      <c r="B211" s="138"/>
      <c r="C211" s="138"/>
      <c r="D211" s="138"/>
      <c r="E211" s="54"/>
      <c r="F211" s="138"/>
      <c r="G211" s="138"/>
      <c r="H211" s="138"/>
      <c r="I211" s="138"/>
      <c r="J211" s="138"/>
      <c r="K211" s="138"/>
      <c r="L211" s="138"/>
      <c r="M211" s="140"/>
      <c r="N211" s="140"/>
      <c r="O211" s="138"/>
      <c r="P211" s="142"/>
      <c r="Q211" s="138"/>
      <c r="R211" s="140"/>
      <c r="S211" s="138"/>
      <c r="T211" s="138"/>
      <c r="U211" s="138"/>
    </row>
    <row r="212" ht="12.75" customHeight="1">
      <c r="A212" s="138"/>
      <c r="B212" s="138"/>
      <c r="C212" s="138"/>
      <c r="D212" s="138"/>
      <c r="E212" s="54"/>
      <c r="F212" s="138"/>
      <c r="G212" s="138"/>
      <c r="H212" s="138"/>
      <c r="I212" s="138"/>
      <c r="J212" s="138"/>
      <c r="K212" s="138"/>
      <c r="L212" s="138"/>
      <c r="M212" s="140"/>
      <c r="N212" s="140"/>
      <c r="O212" s="138"/>
      <c r="P212" s="142"/>
      <c r="Q212" s="138"/>
      <c r="R212" s="140"/>
      <c r="S212" s="138"/>
      <c r="T212" s="138"/>
      <c r="U212" s="138"/>
    </row>
    <row r="213" ht="12.75" customHeight="1">
      <c r="A213" s="138"/>
      <c r="B213" s="138"/>
      <c r="C213" s="138"/>
      <c r="D213" s="138"/>
      <c r="E213" s="54"/>
      <c r="F213" s="138"/>
      <c r="G213" s="138"/>
      <c r="H213" s="138"/>
      <c r="I213" s="138"/>
      <c r="J213" s="138"/>
      <c r="K213" s="138"/>
      <c r="L213" s="138"/>
      <c r="M213" s="140"/>
      <c r="N213" s="140"/>
      <c r="O213" s="138"/>
      <c r="P213" s="142"/>
      <c r="Q213" s="138"/>
      <c r="R213" s="140"/>
      <c r="S213" s="138"/>
      <c r="T213" s="138"/>
      <c r="U213" s="138"/>
    </row>
    <row r="214" ht="12.75" customHeight="1">
      <c r="A214" s="138"/>
      <c r="B214" s="138"/>
      <c r="C214" s="138"/>
      <c r="D214" s="138"/>
      <c r="E214" s="54"/>
      <c r="F214" s="138"/>
      <c r="G214" s="138"/>
      <c r="H214" s="138"/>
      <c r="I214" s="138"/>
      <c r="J214" s="138"/>
      <c r="K214" s="138"/>
      <c r="L214" s="138"/>
      <c r="M214" s="140"/>
      <c r="N214" s="140"/>
      <c r="O214" s="138"/>
      <c r="P214" s="142"/>
      <c r="Q214" s="138"/>
      <c r="R214" s="140"/>
      <c r="S214" s="138"/>
      <c r="T214" s="138"/>
      <c r="U214" s="138"/>
    </row>
    <row r="215" ht="12.75" customHeight="1">
      <c r="A215" s="138"/>
      <c r="B215" s="138"/>
      <c r="C215" s="138"/>
      <c r="D215" s="138"/>
      <c r="E215" s="54"/>
      <c r="F215" s="138"/>
      <c r="G215" s="138"/>
      <c r="H215" s="138"/>
      <c r="I215" s="138"/>
      <c r="J215" s="138"/>
      <c r="K215" s="138"/>
      <c r="L215" s="138"/>
      <c r="M215" s="140"/>
      <c r="N215" s="140"/>
      <c r="O215" s="138"/>
      <c r="P215" s="142"/>
      <c r="Q215" s="138"/>
      <c r="R215" s="140"/>
      <c r="S215" s="138"/>
      <c r="T215" s="138"/>
      <c r="U215" s="138"/>
    </row>
    <row r="216" ht="12.75" customHeight="1">
      <c r="A216" s="138"/>
      <c r="B216" s="138"/>
      <c r="C216" s="138"/>
      <c r="D216" s="138"/>
      <c r="E216" s="54"/>
      <c r="F216" s="138"/>
      <c r="G216" s="138"/>
      <c r="H216" s="138"/>
      <c r="I216" s="138"/>
      <c r="J216" s="138"/>
      <c r="K216" s="138"/>
      <c r="L216" s="138"/>
      <c r="M216" s="140"/>
      <c r="N216" s="140"/>
      <c r="O216" s="138"/>
      <c r="P216" s="142"/>
      <c r="Q216" s="138"/>
      <c r="R216" s="140"/>
      <c r="S216" s="138"/>
      <c r="T216" s="138"/>
      <c r="U216" s="138"/>
    </row>
    <row r="217" ht="12.75" customHeight="1">
      <c r="A217" s="138"/>
      <c r="B217" s="138"/>
      <c r="C217" s="138"/>
      <c r="D217" s="138"/>
      <c r="E217" s="54"/>
      <c r="F217" s="138"/>
      <c r="G217" s="138"/>
      <c r="H217" s="138"/>
      <c r="I217" s="138"/>
      <c r="J217" s="138"/>
      <c r="K217" s="138"/>
      <c r="L217" s="138"/>
      <c r="M217" s="140"/>
      <c r="N217" s="140"/>
      <c r="O217" s="138"/>
      <c r="P217" s="142"/>
      <c r="Q217" s="138"/>
      <c r="R217" s="140"/>
      <c r="S217" s="138"/>
      <c r="T217" s="138"/>
      <c r="U217" s="138"/>
    </row>
    <row r="218" ht="12.75" customHeight="1">
      <c r="A218" s="138"/>
      <c r="B218" s="138"/>
      <c r="C218" s="138"/>
      <c r="D218" s="138"/>
      <c r="E218" s="54"/>
      <c r="F218" s="138"/>
      <c r="G218" s="138"/>
      <c r="H218" s="138"/>
      <c r="I218" s="138"/>
      <c r="J218" s="138"/>
      <c r="K218" s="138"/>
      <c r="L218" s="138"/>
      <c r="M218" s="140"/>
      <c r="N218" s="140"/>
      <c r="O218" s="138"/>
      <c r="P218" s="142"/>
      <c r="Q218" s="138"/>
      <c r="R218" s="140"/>
      <c r="S218" s="138"/>
      <c r="T218" s="138"/>
      <c r="U218" s="138"/>
    </row>
    <row r="219" ht="12.75" customHeight="1">
      <c r="A219" s="138"/>
      <c r="B219" s="138"/>
      <c r="C219" s="138"/>
      <c r="D219" s="138"/>
      <c r="E219" s="54"/>
      <c r="F219" s="138"/>
      <c r="G219" s="138"/>
      <c r="H219" s="138"/>
      <c r="I219" s="138"/>
      <c r="J219" s="138"/>
      <c r="K219" s="138"/>
      <c r="L219" s="138"/>
      <c r="M219" s="140"/>
      <c r="N219" s="140"/>
      <c r="O219" s="138"/>
      <c r="P219" s="142"/>
      <c r="Q219" s="138"/>
      <c r="R219" s="140"/>
      <c r="S219" s="138"/>
      <c r="T219" s="138"/>
      <c r="U219" s="138"/>
    </row>
    <row r="220" ht="12.75" customHeight="1">
      <c r="A220" s="138"/>
      <c r="B220" s="138"/>
      <c r="C220" s="138"/>
      <c r="D220" s="138"/>
      <c r="E220" s="54"/>
      <c r="F220" s="138"/>
      <c r="G220" s="138"/>
      <c r="H220" s="138"/>
      <c r="I220" s="138"/>
      <c r="J220" s="138"/>
      <c r="K220" s="138"/>
      <c r="L220" s="138"/>
      <c r="M220" s="140"/>
      <c r="N220" s="140"/>
      <c r="O220" s="138"/>
      <c r="P220" s="142"/>
      <c r="Q220" s="138"/>
      <c r="R220" s="140"/>
      <c r="S220" s="138"/>
      <c r="T220" s="138"/>
      <c r="U220" s="138"/>
    </row>
    <row r="221" ht="12.75" customHeight="1">
      <c r="A221" s="138"/>
      <c r="B221" s="138"/>
      <c r="C221" s="138"/>
      <c r="D221" s="138"/>
      <c r="E221" s="54"/>
      <c r="F221" s="138"/>
      <c r="G221" s="138"/>
      <c r="H221" s="138"/>
      <c r="I221" s="138"/>
      <c r="J221" s="138"/>
      <c r="K221" s="138"/>
      <c r="L221" s="138"/>
      <c r="M221" s="140"/>
      <c r="N221" s="140"/>
      <c r="O221" s="138"/>
      <c r="P221" s="142"/>
      <c r="Q221" s="138"/>
      <c r="R221" s="140"/>
      <c r="S221" s="138"/>
      <c r="T221" s="138"/>
      <c r="U221" s="138"/>
    </row>
    <row r="222" ht="12.75" customHeight="1">
      <c r="A222" s="138"/>
      <c r="B222" s="138"/>
      <c r="C222" s="138"/>
      <c r="D222" s="138"/>
      <c r="E222" s="54"/>
      <c r="F222" s="138"/>
      <c r="G222" s="138"/>
      <c r="H222" s="138"/>
      <c r="I222" s="138"/>
      <c r="J222" s="138"/>
      <c r="K222" s="138"/>
      <c r="L222" s="138"/>
      <c r="M222" s="140"/>
      <c r="N222" s="140"/>
      <c r="O222" s="138"/>
      <c r="P222" s="142"/>
      <c r="Q222" s="138"/>
      <c r="R222" s="140"/>
      <c r="S222" s="138"/>
      <c r="T222" s="138"/>
      <c r="U222" s="138"/>
    </row>
    <row r="223" ht="12.75" customHeight="1">
      <c r="A223" s="138"/>
      <c r="B223" s="138"/>
      <c r="C223" s="138"/>
      <c r="D223" s="138"/>
      <c r="E223" s="54"/>
      <c r="F223" s="138"/>
      <c r="G223" s="138"/>
      <c r="H223" s="138"/>
      <c r="I223" s="138"/>
      <c r="J223" s="138"/>
      <c r="K223" s="138"/>
      <c r="L223" s="138"/>
      <c r="M223" s="140"/>
      <c r="N223" s="140"/>
      <c r="O223" s="138"/>
      <c r="P223" s="142"/>
      <c r="Q223" s="138"/>
      <c r="R223" s="140"/>
      <c r="S223" s="138"/>
      <c r="T223" s="138"/>
      <c r="U223" s="138"/>
    </row>
    <row r="224" ht="12.75" customHeight="1">
      <c r="A224" s="138"/>
      <c r="B224" s="138"/>
      <c r="C224" s="138"/>
      <c r="D224" s="138"/>
      <c r="E224" s="54"/>
      <c r="F224" s="138"/>
      <c r="G224" s="138"/>
      <c r="H224" s="138"/>
      <c r="I224" s="138"/>
      <c r="J224" s="138"/>
      <c r="K224" s="138"/>
      <c r="L224" s="138"/>
      <c r="M224" s="140"/>
      <c r="N224" s="140"/>
      <c r="O224" s="138"/>
      <c r="P224" s="142"/>
      <c r="Q224" s="138"/>
      <c r="R224" s="140"/>
      <c r="S224" s="138"/>
      <c r="T224" s="138"/>
      <c r="U224" s="138"/>
    </row>
    <row r="225" ht="12.75" customHeight="1">
      <c r="A225" s="138"/>
      <c r="B225" s="138"/>
      <c r="C225" s="138"/>
      <c r="D225" s="138"/>
      <c r="E225" s="54"/>
      <c r="F225" s="138"/>
      <c r="G225" s="138"/>
      <c r="H225" s="138"/>
      <c r="I225" s="138"/>
      <c r="J225" s="138"/>
      <c r="K225" s="138"/>
      <c r="L225" s="138"/>
      <c r="M225" s="140"/>
      <c r="N225" s="140"/>
      <c r="O225" s="138"/>
      <c r="P225" s="142"/>
      <c r="Q225" s="138"/>
      <c r="R225" s="140"/>
      <c r="S225" s="138"/>
      <c r="T225" s="138"/>
      <c r="U225" s="138"/>
    </row>
    <row r="226" ht="12.75" customHeight="1">
      <c r="A226" s="138"/>
      <c r="B226" s="138"/>
      <c r="C226" s="138"/>
      <c r="D226" s="138"/>
      <c r="E226" s="54"/>
      <c r="F226" s="138"/>
      <c r="G226" s="138"/>
      <c r="H226" s="138"/>
      <c r="I226" s="138"/>
      <c r="J226" s="138"/>
      <c r="K226" s="138"/>
      <c r="L226" s="138"/>
      <c r="M226" s="140"/>
      <c r="N226" s="140"/>
      <c r="O226" s="138"/>
      <c r="P226" s="142"/>
      <c r="Q226" s="138"/>
      <c r="R226" s="140"/>
      <c r="S226" s="138"/>
      <c r="T226" s="138"/>
      <c r="U226" s="138"/>
    </row>
    <row r="227" ht="12.75" customHeight="1">
      <c r="A227" s="138"/>
      <c r="B227" s="138"/>
      <c r="C227" s="138"/>
      <c r="D227" s="138"/>
      <c r="E227" s="54"/>
      <c r="F227" s="138"/>
      <c r="G227" s="138"/>
      <c r="H227" s="138"/>
      <c r="I227" s="138"/>
      <c r="J227" s="138"/>
      <c r="K227" s="138"/>
      <c r="L227" s="138"/>
      <c r="M227" s="140"/>
      <c r="N227" s="140"/>
      <c r="O227" s="138"/>
      <c r="P227" s="142"/>
      <c r="Q227" s="138"/>
      <c r="R227" s="140"/>
      <c r="S227" s="138"/>
      <c r="T227" s="138"/>
      <c r="U227" s="138"/>
    </row>
    <row r="228" ht="12.75" customHeight="1">
      <c r="A228" s="138"/>
      <c r="B228" s="138"/>
      <c r="C228" s="138"/>
      <c r="D228" s="138"/>
      <c r="E228" s="54"/>
      <c r="F228" s="138"/>
      <c r="G228" s="138"/>
      <c r="H228" s="138"/>
      <c r="I228" s="138"/>
      <c r="J228" s="138"/>
      <c r="K228" s="138"/>
      <c r="L228" s="138"/>
      <c r="M228" s="140"/>
      <c r="N228" s="140"/>
      <c r="O228" s="138"/>
      <c r="P228" s="142"/>
      <c r="Q228" s="138"/>
      <c r="R228" s="140"/>
      <c r="S228" s="138"/>
      <c r="T228" s="138"/>
      <c r="U228" s="138"/>
    </row>
    <row r="229" ht="12.75" customHeight="1">
      <c r="A229" s="138"/>
      <c r="B229" s="138"/>
      <c r="C229" s="138"/>
      <c r="D229" s="138"/>
      <c r="E229" s="54"/>
      <c r="F229" s="138"/>
      <c r="G229" s="138"/>
      <c r="H229" s="138"/>
      <c r="I229" s="138"/>
      <c r="J229" s="138"/>
      <c r="K229" s="138"/>
      <c r="L229" s="138"/>
      <c r="M229" s="140"/>
      <c r="N229" s="140"/>
      <c r="O229" s="138"/>
      <c r="P229" s="142"/>
      <c r="Q229" s="138"/>
      <c r="R229" s="140"/>
      <c r="S229" s="138"/>
      <c r="T229" s="138"/>
      <c r="U229" s="138"/>
    </row>
    <row r="230" ht="12.75" customHeight="1">
      <c r="A230" s="138"/>
      <c r="B230" s="138"/>
      <c r="C230" s="138"/>
      <c r="D230" s="138"/>
      <c r="E230" s="54"/>
      <c r="F230" s="138"/>
      <c r="G230" s="138"/>
      <c r="H230" s="138"/>
      <c r="I230" s="138"/>
      <c r="J230" s="138"/>
      <c r="K230" s="138"/>
      <c r="L230" s="138"/>
      <c r="M230" s="140"/>
      <c r="N230" s="140"/>
      <c r="O230" s="138"/>
      <c r="P230" s="142"/>
      <c r="Q230" s="138"/>
      <c r="R230" s="140"/>
      <c r="S230" s="138"/>
      <c r="T230" s="138"/>
      <c r="U230" s="138"/>
    </row>
    <row r="231" ht="12.75" customHeight="1">
      <c r="A231" s="138"/>
      <c r="B231" s="138"/>
      <c r="C231" s="138"/>
      <c r="D231" s="138"/>
      <c r="E231" s="54"/>
      <c r="F231" s="138"/>
      <c r="G231" s="138"/>
      <c r="H231" s="138"/>
      <c r="I231" s="138"/>
      <c r="J231" s="138"/>
      <c r="K231" s="138"/>
      <c r="L231" s="138"/>
      <c r="M231" s="140"/>
      <c r="N231" s="140"/>
      <c r="O231" s="138"/>
      <c r="P231" s="142"/>
      <c r="Q231" s="138"/>
      <c r="R231" s="140"/>
      <c r="S231" s="138"/>
      <c r="T231" s="138"/>
      <c r="U231" s="138"/>
    </row>
    <row r="232" ht="12.75" customHeight="1">
      <c r="A232" s="138"/>
      <c r="B232" s="138"/>
      <c r="C232" s="138"/>
      <c r="D232" s="138"/>
      <c r="E232" s="54"/>
      <c r="F232" s="138"/>
      <c r="G232" s="138"/>
      <c r="H232" s="138"/>
      <c r="I232" s="138"/>
      <c r="J232" s="138"/>
      <c r="K232" s="138"/>
      <c r="L232" s="138"/>
      <c r="M232" s="140"/>
      <c r="N232" s="140"/>
      <c r="O232" s="138"/>
      <c r="P232" s="142"/>
      <c r="Q232" s="138"/>
      <c r="R232" s="140"/>
      <c r="S232" s="138"/>
      <c r="T232" s="138"/>
      <c r="U232" s="138"/>
    </row>
    <row r="233" ht="12.75" customHeight="1">
      <c r="A233" s="138"/>
      <c r="B233" s="138"/>
      <c r="C233" s="138"/>
      <c r="D233" s="138"/>
      <c r="E233" s="54"/>
      <c r="F233" s="138"/>
      <c r="G233" s="138"/>
      <c r="H233" s="138"/>
      <c r="I233" s="138"/>
      <c r="J233" s="138"/>
      <c r="K233" s="138"/>
      <c r="L233" s="138"/>
      <c r="M233" s="140"/>
      <c r="N233" s="140"/>
      <c r="O233" s="138"/>
      <c r="P233" s="142"/>
      <c r="Q233" s="138"/>
      <c r="R233" s="140"/>
      <c r="S233" s="138"/>
      <c r="T233" s="138"/>
      <c r="U233" s="138"/>
    </row>
    <row r="234" ht="12.75" customHeight="1">
      <c r="A234" s="138"/>
      <c r="B234" s="138"/>
      <c r="C234" s="138"/>
      <c r="D234" s="138"/>
      <c r="E234" s="54"/>
      <c r="F234" s="138"/>
      <c r="G234" s="138"/>
      <c r="H234" s="138"/>
      <c r="I234" s="138"/>
      <c r="J234" s="138"/>
      <c r="K234" s="138"/>
      <c r="L234" s="138"/>
      <c r="M234" s="140"/>
      <c r="N234" s="140"/>
      <c r="O234" s="138"/>
      <c r="P234" s="142"/>
      <c r="Q234" s="138"/>
      <c r="R234" s="140"/>
      <c r="S234" s="138"/>
      <c r="T234" s="138"/>
      <c r="U234" s="138"/>
    </row>
    <row r="235" ht="12.75" customHeight="1">
      <c r="A235" s="138"/>
      <c r="B235" s="138"/>
      <c r="C235" s="138"/>
      <c r="D235" s="138"/>
      <c r="E235" s="54"/>
      <c r="F235" s="138"/>
      <c r="G235" s="138"/>
      <c r="H235" s="138"/>
      <c r="I235" s="138"/>
      <c r="J235" s="138"/>
      <c r="K235" s="138"/>
      <c r="L235" s="138"/>
      <c r="M235" s="140"/>
      <c r="N235" s="140"/>
      <c r="O235" s="138"/>
      <c r="P235" s="142"/>
      <c r="Q235" s="138"/>
      <c r="R235" s="140"/>
      <c r="S235" s="138"/>
      <c r="T235" s="138"/>
      <c r="U235" s="138"/>
    </row>
    <row r="236" ht="12.75" customHeight="1">
      <c r="A236" s="138"/>
      <c r="B236" s="138"/>
      <c r="C236" s="138"/>
      <c r="D236" s="138"/>
      <c r="E236" s="54"/>
      <c r="F236" s="138"/>
      <c r="G236" s="138"/>
      <c r="H236" s="138"/>
      <c r="I236" s="138"/>
      <c r="J236" s="138"/>
      <c r="K236" s="138"/>
      <c r="L236" s="138"/>
      <c r="M236" s="140"/>
      <c r="N236" s="140"/>
      <c r="O236" s="138"/>
      <c r="P236" s="142"/>
      <c r="Q236" s="138"/>
      <c r="R236" s="140"/>
      <c r="S236" s="138"/>
      <c r="T236" s="138"/>
      <c r="U236" s="138"/>
    </row>
    <row r="237" ht="12.75" customHeight="1">
      <c r="A237" s="138"/>
      <c r="B237" s="138"/>
      <c r="C237" s="138"/>
      <c r="D237" s="138"/>
      <c r="E237" s="54"/>
      <c r="F237" s="138"/>
      <c r="G237" s="138"/>
      <c r="H237" s="138"/>
      <c r="I237" s="138"/>
      <c r="J237" s="138"/>
      <c r="K237" s="138"/>
      <c r="L237" s="138"/>
      <c r="M237" s="140"/>
      <c r="N237" s="140"/>
      <c r="O237" s="138"/>
      <c r="P237" s="142"/>
      <c r="Q237" s="138"/>
      <c r="R237" s="140"/>
      <c r="S237" s="138"/>
      <c r="T237" s="138"/>
      <c r="U237" s="138"/>
    </row>
    <row r="238" ht="12.75" customHeight="1">
      <c r="A238" s="138"/>
      <c r="B238" s="138"/>
      <c r="C238" s="138"/>
      <c r="D238" s="138"/>
      <c r="E238" s="54"/>
      <c r="F238" s="138"/>
      <c r="G238" s="138"/>
      <c r="H238" s="138"/>
      <c r="I238" s="138"/>
      <c r="J238" s="138"/>
      <c r="K238" s="138"/>
      <c r="L238" s="138"/>
      <c r="M238" s="140"/>
      <c r="N238" s="140"/>
      <c r="O238" s="138"/>
      <c r="P238" s="142"/>
      <c r="Q238" s="138"/>
      <c r="R238" s="140"/>
      <c r="S238" s="138"/>
      <c r="T238" s="138"/>
      <c r="U238" s="138"/>
    </row>
    <row r="239" ht="12.75" customHeight="1">
      <c r="A239" s="138"/>
      <c r="B239" s="138"/>
      <c r="C239" s="138"/>
      <c r="D239" s="138"/>
      <c r="E239" s="54"/>
      <c r="F239" s="138"/>
      <c r="G239" s="138"/>
      <c r="H239" s="138"/>
      <c r="I239" s="138"/>
      <c r="J239" s="138"/>
      <c r="K239" s="138"/>
      <c r="L239" s="138"/>
      <c r="M239" s="140"/>
      <c r="N239" s="140"/>
      <c r="O239" s="138"/>
      <c r="P239" s="142"/>
      <c r="Q239" s="138"/>
      <c r="R239" s="140"/>
      <c r="S239" s="138"/>
      <c r="T239" s="138"/>
      <c r="U239" s="138"/>
    </row>
    <row r="240" ht="12.75" customHeight="1">
      <c r="A240" s="138"/>
      <c r="B240" s="138"/>
      <c r="C240" s="138"/>
      <c r="D240" s="138"/>
      <c r="E240" s="54"/>
      <c r="F240" s="138"/>
      <c r="G240" s="138"/>
      <c r="H240" s="138"/>
      <c r="I240" s="138"/>
      <c r="J240" s="138"/>
      <c r="K240" s="138"/>
      <c r="L240" s="138"/>
      <c r="M240" s="140"/>
      <c r="N240" s="140"/>
      <c r="O240" s="138"/>
      <c r="P240" s="142"/>
      <c r="Q240" s="138"/>
      <c r="R240" s="140"/>
      <c r="S240" s="138"/>
      <c r="T240" s="138"/>
      <c r="U240" s="138"/>
    </row>
    <row r="241" ht="12.75" customHeight="1">
      <c r="A241" s="138"/>
      <c r="B241" s="138"/>
      <c r="C241" s="138"/>
      <c r="D241" s="138"/>
      <c r="E241" s="54"/>
      <c r="F241" s="138"/>
      <c r="G241" s="138"/>
      <c r="H241" s="138"/>
      <c r="I241" s="138"/>
      <c r="J241" s="138"/>
      <c r="K241" s="138"/>
      <c r="L241" s="138"/>
      <c r="M241" s="140"/>
      <c r="N241" s="140"/>
      <c r="O241" s="138"/>
      <c r="P241" s="142"/>
      <c r="Q241" s="138"/>
      <c r="R241" s="140"/>
      <c r="S241" s="138"/>
      <c r="T241" s="138"/>
      <c r="U241" s="138"/>
    </row>
    <row r="242" ht="12.75" customHeight="1">
      <c r="A242" s="138"/>
      <c r="B242" s="138"/>
      <c r="C242" s="138"/>
      <c r="D242" s="138"/>
      <c r="E242" s="54"/>
      <c r="F242" s="138"/>
      <c r="G242" s="138"/>
      <c r="H242" s="138"/>
      <c r="I242" s="138"/>
      <c r="J242" s="138"/>
      <c r="K242" s="138"/>
      <c r="L242" s="138"/>
      <c r="M242" s="140"/>
      <c r="N242" s="140"/>
      <c r="O242" s="138"/>
      <c r="P242" s="142"/>
      <c r="Q242" s="138"/>
      <c r="R242" s="140"/>
      <c r="S242" s="138"/>
      <c r="T242" s="138"/>
      <c r="U242" s="138"/>
    </row>
    <row r="243" ht="12.75" customHeight="1">
      <c r="A243" s="138"/>
      <c r="B243" s="138"/>
      <c r="C243" s="138"/>
      <c r="D243" s="138"/>
      <c r="E243" s="54"/>
      <c r="F243" s="138"/>
      <c r="G243" s="138"/>
      <c r="H243" s="138"/>
      <c r="I243" s="138"/>
      <c r="J243" s="138"/>
      <c r="K243" s="138"/>
      <c r="L243" s="138"/>
      <c r="M243" s="140"/>
      <c r="N243" s="140"/>
      <c r="O243" s="138"/>
      <c r="P243" s="142"/>
      <c r="Q243" s="138"/>
      <c r="R243" s="140"/>
      <c r="S243" s="138"/>
      <c r="T243" s="138"/>
      <c r="U243" s="138"/>
    </row>
    <row r="244" ht="12.75" customHeight="1">
      <c r="A244" s="138"/>
      <c r="B244" s="138"/>
      <c r="C244" s="138"/>
      <c r="D244" s="138"/>
      <c r="E244" s="54"/>
      <c r="F244" s="138"/>
      <c r="G244" s="138"/>
      <c r="H244" s="138"/>
      <c r="I244" s="138"/>
      <c r="J244" s="138"/>
      <c r="K244" s="138"/>
      <c r="L244" s="138"/>
      <c r="M244" s="140"/>
      <c r="N244" s="140"/>
      <c r="O244" s="138"/>
      <c r="P244" s="142"/>
      <c r="Q244" s="138"/>
      <c r="R244" s="140"/>
      <c r="S244" s="138"/>
      <c r="T244" s="138"/>
      <c r="U244" s="138"/>
    </row>
    <row r="245" ht="12.75" customHeight="1">
      <c r="A245" s="138"/>
      <c r="B245" s="138"/>
      <c r="C245" s="138"/>
      <c r="D245" s="138"/>
      <c r="E245" s="54"/>
      <c r="F245" s="138"/>
      <c r="G245" s="138"/>
      <c r="H245" s="138"/>
      <c r="I245" s="138"/>
      <c r="J245" s="138"/>
      <c r="K245" s="138"/>
      <c r="L245" s="138"/>
      <c r="M245" s="140"/>
      <c r="N245" s="140"/>
      <c r="O245" s="138"/>
      <c r="P245" s="142"/>
      <c r="Q245" s="138"/>
      <c r="R245" s="140"/>
      <c r="S245" s="138"/>
      <c r="T245" s="138"/>
      <c r="U245" s="138"/>
    </row>
    <row r="246" ht="12.75" customHeight="1">
      <c r="A246" s="138"/>
      <c r="B246" s="138"/>
      <c r="C246" s="138"/>
      <c r="D246" s="138"/>
      <c r="E246" s="54"/>
      <c r="F246" s="138"/>
      <c r="G246" s="138"/>
      <c r="H246" s="138"/>
      <c r="I246" s="138"/>
      <c r="J246" s="138"/>
      <c r="K246" s="138"/>
      <c r="L246" s="138"/>
      <c r="M246" s="140"/>
      <c r="N246" s="140"/>
      <c r="O246" s="138"/>
      <c r="P246" s="142"/>
      <c r="Q246" s="138"/>
      <c r="R246" s="140"/>
      <c r="S246" s="138"/>
      <c r="T246" s="138"/>
      <c r="U246" s="138"/>
    </row>
    <row r="247" ht="12.75" customHeight="1">
      <c r="A247" s="138"/>
      <c r="B247" s="138"/>
      <c r="C247" s="138"/>
      <c r="D247" s="138"/>
      <c r="E247" s="54"/>
      <c r="F247" s="138"/>
      <c r="G247" s="138"/>
      <c r="H247" s="138"/>
      <c r="I247" s="138"/>
      <c r="J247" s="138"/>
      <c r="K247" s="138"/>
      <c r="L247" s="138"/>
      <c r="M247" s="140"/>
      <c r="N247" s="140"/>
      <c r="O247" s="138"/>
      <c r="P247" s="142"/>
      <c r="Q247" s="138"/>
      <c r="R247" s="140"/>
      <c r="S247" s="138"/>
      <c r="T247" s="138"/>
      <c r="U247" s="138"/>
    </row>
    <row r="248" ht="12.75" customHeight="1">
      <c r="A248" s="138"/>
      <c r="B248" s="138"/>
      <c r="C248" s="138"/>
      <c r="D248" s="138"/>
      <c r="E248" s="54"/>
      <c r="F248" s="138"/>
      <c r="G248" s="138"/>
      <c r="H248" s="138"/>
      <c r="I248" s="138"/>
      <c r="J248" s="138"/>
      <c r="K248" s="138"/>
      <c r="L248" s="138"/>
      <c r="M248" s="140"/>
      <c r="N248" s="140"/>
      <c r="O248" s="138"/>
      <c r="P248" s="142"/>
      <c r="Q248" s="138"/>
      <c r="R248" s="140"/>
      <c r="S248" s="138"/>
      <c r="T248" s="138"/>
      <c r="U248" s="138"/>
    </row>
    <row r="249" ht="12.75" customHeight="1">
      <c r="A249" s="138"/>
      <c r="B249" s="138"/>
      <c r="C249" s="138"/>
      <c r="D249" s="138"/>
      <c r="E249" s="54"/>
      <c r="F249" s="138"/>
      <c r="G249" s="138"/>
      <c r="H249" s="138"/>
      <c r="I249" s="138"/>
      <c r="J249" s="138"/>
      <c r="K249" s="138"/>
      <c r="L249" s="138"/>
      <c r="M249" s="140"/>
      <c r="N249" s="140"/>
      <c r="O249" s="138"/>
      <c r="P249" s="142"/>
      <c r="Q249" s="138"/>
      <c r="R249" s="140"/>
      <c r="S249" s="138"/>
      <c r="T249" s="138"/>
      <c r="U249" s="138"/>
    </row>
    <row r="250" ht="12.75" customHeight="1">
      <c r="A250" s="138"/>
      <c r="B250" s="138"/>
      <c r="C250" s="138"/>
      <c r="D250" s="138"/>
      <c r="E250" s="54"/>
      <c r="F250" s="138"/>
      <c r="G250" s="138"/>
      <c r="H250" s="138"/>
      <c r="I250" s="138"/>
      <c r="J250" s="138"/>
      <c r="K250" s="138"/>
      <c r="L250" s="138"/>
      <c r="M250" s="140"/>
      <c r="N250" s="140"/>
      <c r="O250" s="138"/>
      <c r="P250" s="142"/>
      <c r="Q250" s="138"/>
      <c r="R250" s="140"/>
      <c r="S250" s="138"/>
      <c r="T250" s="138"/>
      <c r="U250" s="138"/>
    </row>
    <row r="251" ht="12.75" customHeight="1">
      <c r="A251" s="138"/>
      <c r="B251" s="138"/>
      <c r="C251" s="138"/>
      <c r="D251" s="138"/>
      <c r="E251" s="54"/>
      <c r="F251" s="138"/>
      <c r="G251" s="138"/>
      <c r="H251" s="138"/>
      <c r="I251" s="138"/>
      <c r="J251" s="138"/>
      <c r="K251" s="138"/>
      <c r="L251" s="138"/>
      <c r="M251" s="140"/>
      <c r="N251" s="140"/>
      <c r="O251" s="138"/>
      <c r="P251" s="142"/>
      <c r="Q251" s="138"/>
      <c r="R251" s="140"/>
      <c r="S251" s="138"/>
      <c r="T251" s="138"/>
      <c r="U251" s="138"/>
    </row>
    <row r="252" ht="12.75" customHeight="1">
      <c r="A252" s="138"/>
      <c r="B252" s="138"/>
      <c r="C252" s="138"/>
      <c r="D252" s="138"/>
      <c r="E252" s="54"/>
      <c r="F252" s="138"/>
      <c r="G252" s="138"/>
      <c r="H252" s="138"/>
      <c r="I252" s="138"/>
      <c r="J252" s="138"/>
      <c r="K252" s="138"/>
      <c r="L252" s="138"/>
      <c r="M252" s="140"/>
      <c r="N252" s="140"/>
      <c r="O252" s="138"/>
      <c r="P252" s="142"/>
      <c r="Q252" s="138"/>
      <c r="R252" s="140"/>
      <c r="S252" s="138"/>
      <c r="T252" s="138"/>
      <c r="U252" s="138"/>
    </row>
    <row r="253" ht="12.75" customHeight="1">
      <c r="A253" s="138"/>
      <c r="B253" s="138"/>
      <c r="C253" s="138"/>
      <c r="D253" s="138"/>
      <c r="E253" s="54"/>
      <c r="F253" s="138"/>
      <c r="G253" s="138"/>
      <c r="H253" s="138"/>
      <c r="I253" s="138"/>
      <c r="J253" s="138"/>
      <c r="K253" s="138"/>
      <c r="L253" s="138"/>
      <c r="M253" s="140"/>
      <c r="N253" s="140"/>
      <c r="O253" s="138"/>
      <c r="P253" s="142"/>
      <c r="Q253" s="138"/>
      <c r="R253" s="140"/>
      <c r="S253" s="138"/>
      <c r="T253" s="138"/>
      <c r="U253" s="138"/>
    </row>
    <row r="254" ht="12.75" customHeight="1">
      <c r="A254" s="138"/>
      <c r="B254" s="138"/>
      <c r="C254" s="138"/>
      <c r="D254" s="138"/>
      <c r="E254" s="54"/>
      <c r="F254" s="138"/>
      <c r="G254" s="138"/>
      <c r="H254" s="138"/>
      <c r="I254" s="138"/>
      <c r="J254" s="138"/>
      <c r="K254" s="138"/>
      <c r="L254" s="138"/>
      <c r="M254" s="140"/>
      <c r="N254" s="140"/>
      <c r="O254" s="138"/>
      <c r="P254" s="142"/>
      <c r="Q254" s="138"/>
      <c r="R254" s="140"/>
      <c r="S254" s="138"/>
      <c r="T254" s="138"/>
      <c r="U254" s="138"/>
    </row>
    <row r="255" ht="12.75" customHeight="1">
      <c r="A255" s="138"/>
      <c r="B255" s="138"/>
      <c r="C255" s="138"/>
      <c r="D255" s="138"/>
      <c r="E255" s="54"/>
      <c r="F255" s="138"/>
      <c r="G255" s="138"/>
      <c r="H255" s="138"/>
      <c r="I255" s="138"/>
      <c r="J255" s="138"/>
      <c r="K255" s="138"/>
      <c r="L255" s="138"/>
      <c r="M255" s="140"/>
      <c r="N255" s="140"/>
      <c r="O255" s="138"/>
      <c r="P255" s="142"/>
      <c r="Q255" s="138"/>
      <c r="R255" s="140"/>
      <c r="S255" s="138"/>
      <c r="T255" s="138"/>
      <c r="U255" s="138"/>
    </row>
    <row r="256" ht="12.75" customHeight="1">
      <c r="A256" s="138"/>
      <c r="B256" s="138"/>
      <c r="C256" s="138"/>
      <c r="D256" s="138"/>
      <c r="E256" s="54"/>
      <c r="F256" s="138"/>
      <c r="G256" s="138"/>
      <c r="H256" s="138"/>
      <c r="I256" s="138"/>
      <c r="J256" s="138"/>
      <c r="K256" s="138"/>
      <c r="L256" s="138"/>
      <c r="M256" s="140"/>
      <c r="N256" s="140"/>
      <c r="O256" s="138"/>
      <c r="P256" s="142"/>
      <c r="Q256" s="138"/>
      <c r="R256" s="140"/>
      <c r="S256" s="138"/>
      <c r="T256" s="138"/>
      <c r="U256" s="138"/>
    </row>
    <row r="257" ht="12.75" customHeight="1">
      <c r="A257" s="138"/>
      <c r="B257" s="138"/>
      <c r="C257" s="138"/>
      <c r="D257" s="138"/>
      <c r="E257" s="54"/>
      <c r="F257" s="138"/>
      <c r="G257" s="138"/>
      <c r="H257" s="138"/>
      <c r="I257" s="138"/>
      <c r="J257" s="138"/>
      <c r="K257" s="138"/>
      <c r="L257" s="138"/>
      <c r="M257" s="140"/>
      <c r="N257" s="140"/>
      <c r="O257" s="138"/>
      <c r="P257" s="142"/>
      <c r="Q257" s="138"/>
      <c r="R257" s="140"/>
      <c r="S257" s="138"/>
      <c r="T257" s="138"/>
      <c r="U257" s="138"/>
    </row>
    <row r="258" ht="12.75" customHeight="1">
      <c r="A258" s="138"/>
      <c r="B258" s="138"/>
      <c r="C258" s="138"/>
      <c r="D258" s="138"/>
      <c r="E258" s="54"/>
      <c r="F258" s="138"/>
      <c r="G258" s="138"/>
      <c r="H258" s="138"/>
      <c r="I258" s="138"/>
      <c r="J258" s="138"/>
      <c r="K258" s="138"/>
      <c r="L258" s="138"/>
      <c r="M258" s="140"/>
      <c r="N258" s="140"/>
      <c r="O258" s="138"/>
      <c r="P258" s="142"/>
      <c r="Q258" s="138"/>
      <c r="R258" s="140"/>
      <c r="S258" s="138"/>
      <c r="T258" s="138"/>
      <c r="U258" s="138"/>
    </row>
    <row r="259" ht="12.75" customHeight="1">
      <c r="A259" s="138"/>
      <c r="B259" s="138"/>
      <c r="C259" s="138"/>
      <c r="D259" s="138"/>
      <c r="E259" s="54"/>
      <c r="F259" s="138"/>
      <c r="G259" s="138"/>
      <c r="H259" s="138"/>
      <c r="I259" s="138"/>
      <c r="J259" s="138"/>
      <c r="K259" s="138"/>
      <c r="L259" s="138"/>
      <c r="M259" s="140"/>
      <c r="N259" s="140"/>
      <c r="O259" s="138"/>
      <c r="P259" s="142"/>
      <c r="Q259" s="138"/>
      <c r="R259" s="140"/>
      <c r="S259" s="138"/>
      <c r="T259" s="138"/>
      <c r="U259" s="138"/>
    </row>
    <row r="260" ht="12.75" customHeight="1">
      <c r="A260" s="138"/>
      <c r="B260" s="138"/>
      <c r="C260" s="138"/>
      <c r="D260" s="138"/>
      <c r="E260" s="54"/>
      <c r="F260" s="138"/>
      <c r="G260" s="138"/>
      <c r="H260" s="138"/>
      <c r="I260" s="138"/>
      <c r="J260" s="138"/>
      <c r="K260" s="138"/>
      <c r="L260" s="138"/>
      <c r="M260" s="140"/>
      <c r="N260" s="140"/>
      <c r="O260" s="138"/>
      <c r="P260" s="142"/>
      <c r="Q260" s="138"/>
      <c r="R260" s="140"/>
      <c r="S260" s="138"/>
      <c r="T260" s="138"/>
      <c r="U260" s="138"/>
    </row>
    <row r="261" ht="12.75" customHeight="1">
      <c r="A261" s="138"/>
      <c r="B261" s="138"/>
      <c r="C261" s="138"/>
      <c r="D261" s="138"/>
      <c r="E261" s="54"/>
      <c r="F261" s="138"/>
      <c r="G261" s="138"/>
      <c r="H261" s="138"/>
      <c r="I261" s="138"/>
      <c r="J261" s="138"/>
      <c r="K261" s="138"/>
      <c r="L261" s="138"/>
      <c r="M261" s="140"/>
      <c r="N261" s="140"/>
      <c r="O261" s="138"/>
      <c r="P261" s="142"/>
      <c r="Q261" s="138"/>
      <c r="R261" s="140"/>
      <c r="S261" s="138"/>
      <c r="T261" s="138"/>
      <c r="U261" s="138"/>
    </row>
    <row r="262" ht="12.75" customHeight="1">
      <c r="A262" s="138"/>
      <c r="B262" s="138"/>
      <c r="C262" s="138"/>
      <c r="D262" s="138"/>
      <c r="E262" s="54"/>
      <c r="F262" s="138"/>
      <c r="G262" s="138"/>
      <c r="H262" s="138"/>
      <c r="I262" s="138"/>
      <c r="J262" s="138"/>
      <c r="K262" s="138"/>
      <c r="L262" s="138"/>
      <c r="M262" s="140"/>
      <c r="N262" s="140"/>
      <c r="O262" s="138"/>
      <c r="P262" s="142"/>
      <c r="Q262" s="138"/>
      <c r="R262" s="140"/>
      <c r="S262" s="138"/>
      <c r="T262" s="138"/>
      <c r="U262" s="138"/>
    </row>
    <row r="263" ht="12.75" customHeight="1">
      <c r="A263" s="138"/>
      <c r="B263" s="138"/>
      <c r="C263" s="138"/>
      <c r="D263" s="138"/>
      <c r="E263" s="54"/>
      <c r="F263" s="138"/>
      <c r="G263" s="138"/>
      <c r="H263" s="138"/>
      <c r="I263" s="138"/>
      <c r="J263" s="138"/>
      <c r="K263" s="138"/>
      <c r="L263" s="138"/>
      <c r="M263" s="140"/>
      <c r="N263" s="140"/>
      <c r="O263" s="138"/>
      <c r="P263" s="142"/>
      <c r="Q263" s="138"/>
      <c r="R263" s="140"/>
      <c r="S263" s="138"/>
      <c r="T263" s="138"/>
      <c r="U263" s="138"/>
    </row>
    <row r="264" ht="12.75" customHeight="1">
      <c r="A264" s="138"/>
      <c r="B264" s="138"/>
      <c r="C264" s="138"/>
      <c r="D264" s="138"/>
      <c r="E264" s="54"/>
      <c r="F264" s="138"/>
      <c r="G264" s="138"/>
      <c r="H264" s="138"/>
      <c r="I264" s="138"/>
      <c r="J264" s="138"/>
      <c r="K264" s="138"/>
      <c r="L264" s="138"/>
      <c r="M264" s="140"/>
      <c r="N264" s="140"/>
      <c r="O264" s="138"/>
      <c r="P264" s="142"/>
      <c r="Q264" s="138"/>
      <c r="R264" s="140"/>
      <c r="S264" s="138"/>
      <c r="T264" s="138"/>
      <c r="U264" s="138"/>
    </row>
    <row r="265" ht="12.75" customHeight="1">
      <c r="A265" s="138"/>
      <c r="B265" s="138"/>
      <c r="C265" s="138"/>
      <c r="D265" s="138"/>
      <c r="E265" s="54"/>
      <c r="F265" s="138"/>
      <c r="G265" s="138"/>
      <c r="H265" s="138"/>
      <c r="I265" s="138"/>
      <c r="J265" s="138"/>
      <c r="K265" s="138"/>
      <c r="L265" s="138"/>
      <c r="M265" s="140"/>
      <c r="N265" s="140"/>
      <c r="O265" s="138"/>
      <c r="P265" s="142"/>
      <c r="Q265" s="138"/>
      <c r="R265" s="140"/>
      <c r="S265" s="138"/>
      <c r="T265" s="138"/>
      <c r="U265" s="138"/>
    </row>
    <row r="266" ht="12.75" customHeight="1">
      <c r="A266" s="138"/>
      <c r="B266" s="138"/>
      <c r="C266" s="138"/>
      <c r="D266" s="138"/>
      <c r="E266" s="54"/>
      <c r="F266" s="138"/>
      <c r="G266" s="138"/>
      <c r="H266" s="138"/>
      <c r="I266" s="138"/>
      <c r="J266" s="138"/>
      <c r="K266" s="138"/>
      <c r="L266" s="138"/>
      <c r="M266" s="140"/>
      <c r="N266" s="140"/>
      <c r="O266" s="138"/>
      <c r="P266" s="142"/>
      <c r="Q266" s="138"/>
      <c r="R266" s="140"/>
      <c r="S266" s="138"/>
      <c r="T266" s="138"/>
      <c r="U266" s="138"/>
    </row>
    <row r="267" ht="12.75" customHeight="1">
      <c r="A267" s="138"/>
      <c r="B267" s="138"/>
      <c r="C267" s="138"/>
      <c r="D267" s="138"/>
      <c r="E267" s="54"/>
      <c r="F267" s="138"/>
      <c r="G267" s="138"/>
      <c r="H267" s="138"/>
      <c r="I267" s="138"/>
      <c r="J267" s="138"/>
      <c r="K267" s="138"/>
      <c r="L267" s="138"/>
      <c r="M267" s="140"/>
      <c r="N267" s="140"/>
      <c r="O267" s="138"/>
      <c r="P267" s="142"/>
      <c r="Q267" s="138"/>
      <c r="R267" s="140"/>
      <c r="S267" s="138"/>
      <c r="T267" s="138"/>
      <c r="U267" s="138"/>
    </row>
    <row r="268" ht="12.75" customHeight="1">
      <c r="A268" s="138"/>
      <c r="B268" s="138"/>
      <c r="C268" s="138"/>
      <c r="D268" s="138"/>
      <c r="E268" s="54"/>
      <c r="F268" s="138"/>
      <c r="G268" s="138"/>
      <c r="H268" s="138"/>
      <c r="I268" s="138"/>
      <c r="J268" s="138"/>
      <c r="K268" s="138"/>
      <c r="L268" s="138"/>
      <c r="M268" s="140"/>
      <c r="N268" s="140"/>
      <c r="O268" s="138"/>
      <c r="P268" s="142"/>
      <c r="Q268" s="138"/>
      <c r="R268" s="140"/>
      <c r="S268" s="138"/>
      <c r="T268" s="138"/>
      <c r="U268" s="138"/>
    </row>
    <row r="269" ht="12.75" customHeight="1">
      <c r="A269" s="138"/>
      <c r="B269" s="138"/>
      <c r="C269" s="138"/>
      <c r="D269" s="138"/>
      <c r="E269" s="54"/>
      <c r="F269" s="138"/>
      <c r="G269" s="138"/>
      <c r="H269" s="138"/>
      <c r="I269" s="138"/>
      <c r="J269" s="138"/>
      <c r="K269" s="138"/>
      <c r="L269" s="138"/>
      <c r="M269" s="140"/>
      <c r="N269" s="140"/>
      <c r="O269" s="138"/>
      <c r="P269" s="142"/>
      <c r="Q269" s="138"/>
      <c r="R269" s="140"/>
      <c r="S269" s="138"/>
      <c r="T269" s="138"/>
      <c r="U269" s="138"/>
    </row>
    <row r="270" ht="12.75" customHeight="1">
      <c r="A270" s="138"/>
      <c r="B270" s="138"/>
      <c r="C270" s="138"/>
      <c r="D270" s="138"/>
      <c r="E270" s="54"/>
      <c r="F270" s="138"/>
      <c r="G270" s="138"/>
      <c r="H270" s="138"/>
      <c r="I270" s="138"/>
      <c r="J270" s="138"/>
      <c r="K270" s="138"/>
      <c r="L270" s="138"/>
      <c r="M270" s="140"/>
      <c r="N270" s="140"/>
      <c r="O270" s="138"/>
      <c r="P270" s="142"/>
      <c r="Q270" s="138"/>
      <c r="R270" s="140"/>
      <c r="S270" s="138"/>
      <c r="T270" s="138"/>
      <c r="U270" s="138"/>
    </row>
    <row r="271" ht="12.75" customHeight="1">
      <c r="A271" s="138"/>
      <c r="B271" s="138"/>
      <c r="C271" s="138"/>
      <c r="D271" s="138"/>
      <c r="E271" s="54"/>
      <c r="F271" s="138"/>
      <c r="G271" s="138"/>
      <c r="H271" s="138"/>
      <c r="I271" s="138"/>
      <c r="J271" s="138"/>
      <c r="K271" s="138"/>
      <c r="L271" s="138"/>
      <c r="M271" s="140"/>
      <c r="N271" s="140"/>
      <c r="O271" s="138"/>
      <c r="P271" s="142"/>
      <c r="Q271" s="138"/>
      <c r="R271" s="140"/>
      <c r="S271" s="138"/>
      <c r="T271" s="138"/>
      <c r="U271" s="138"/>
    </row>
    <row r="272" ht="12.75" customHeight="1">
      <c r="A272" s="138"/>
      <c r="B272" s="138"/>
      <c r="C272" s="138"/>
      <c r="D272" s="138"/>
      <c r="E272" s="54"/>
      <c r="F272" s="138"/>
      <c r="G272" s="138"/>
      <c r="H272" s="138"/>
      <c r="I272" s="138"/>
      <c r="J272" s="138"/>
      <c r="K272" s="138"/>
      <c r="L272" s="138"/>
      <c r="M272" s="140"/>
      <c r="N272" s="140"/>
      <c r="O272" s="138"/>
      <c r="P272" s="142"/>
      <c r="Q272" s="138"/>
      <c r="R272" s="140"/>
      <c r="S272" s="138"/>
      <c r="T272" s="138"/>
      <c r="U272" s="138"/>
    </row>
    <row r="273" ht="12.75" customHeight="1">
      <c r="A273" s="138"/>
      <c r="B273" s="138"/>
      <c r="C273" s="138"/>
      <c r="D273" s="138"/>
      <c r="E273" s="54"/>
      <c r="F273" s="138"/>
      <c r="G273" s="138"/>
      <c r="H273" s="138"/>
      <c r="I273" s="138"/>
      <c r="J273" s="138"/>
      <c r="K273" s="138"/>
      <c r="L273" s="138"/>
      <c r="M273" s="140"/>
      <c r="N273" s="140"/>
      <c r="O273" s="138"/>
      <c r="P273" s="142"/>
      <c r="Q273" s="138"/>
      <c r="R273" s="140"/>
      <c r="S273" s="138"/>
      <c r="T273" s="138"/>
      <c r="U273" s="138"/>
    </row>
    <row r="274" ht="12.75" customHeight="1">
      <c r="A274" s="138"/>
      <c r="B274" s="138"/>
      <c r="C274" s="138"/>
      <c r="D274" s="138"/>
      <c r="E274" s="54"/>
      <c r="F274" s="138"/>
      <c r="G274" s="138"/>
      <c r="H274" s="138"/>
      <c r="I274" s="138"/>
      <c r="J274" s="138"/>
      <c r="K274" s="138"/>
      <c r="L274" s="138"/>
      <c r="M274" s="140"/>
      <c r="N274" s="140"/>
      <c r="O274" s="138"/>
      <c r="P274" s="142"/>
      <c r="Q274" s="138"/>
      <c r="R274" s="140"/>
      <c r="S274" s="138"/>
      <c r="T274" s="138"/>
      <c r="U274" s="138"/>
    </row>
    <row r="275" ht="12.75" customHeight="1">
      <c r="A275" s="138"/>
      <c r="B275" s="138"/>
      <c r="C275" s="138"/>
      <c r="D275" s="138"/>
      <c r="E275" s="54"/>
      <c r="F275" s="138"/>
      <c r="G275" s="138"/>
      <c r="H275" s="138"/>
      <c r="I275" s="138"/>
      <c r="J275" s="138"/>
      <c r="K275" s="138"/>
      <c r="L275" s="138"/>
      <c r="M275" s="140"/>
      <c r="N275" s="140"/>
      <c r="O275" s="138"/>
      <c r="P275" s="142"/>
      <c r="Q275" s="138"/>
      <c r="R275" s="140"/>
      <c r="S275" s="138"/>
      <c r="T275" s="138"/>
      <c r="U275" s="138"/>
    </row>
    <row r="276" ht="12.75" customHeight="1">
      <c r="A276" s="138"/>
      <c r="B276" s="138"/>
      <c r="C276" s="138"/>
      <c r="D276" s="138"/>
      <c r="E276" s="54"/>
      <c r="F276" s="138"/>
      <c r="G276" s="138"/>
      <c r="H276" s="138"/>
      <c r="I276" s="138"/>
      <c r="J276" s="138"/>
      <c r="K276" s="138"/>
      <c r="L276" s="138"/>
      <c r="M276" s="140"/>
      <c r="N276" s="140"/>
      <c r="O276" s="138"/>
      <c r="P276" s="142"/>
      <c r="Q276" s="138"/>
      <c r="R276" s="140"/>
      <c r="S276" s="138"/>
      <c r="T276" s="138"/>
      <c r="U276" s="138"/>
    </row>
    <row r="277" ht="12.75" customHeight="1">
      <c r="A277" s="138"/>
      <c r="B277" s="138"/>
      <c r="C277" s="138"/>
      <c r="D277" s="138"/>
      <c r="E277" s="54"/>
      <c r="F277" s="138"/>
      <c r="G277" s="138"/>
      <c r="H277" s="138"/>
      <c r="I277" s="138"/>
      <c r="J277" s="138"/>
      <c r="K277" s="138"/>
      <c r="L277" s="138"/>
      <c r="M277" s="140"/>
      <c r="N277" s="140"/>
      <c r="O277" s="138"/>
      <c r="P277" s="142"/>
      <c r="Q277" s="138"/>
      <c r="R277" s="140"/>
      <c r="S277" s="138"/>
      <c r="T277" s="138"/>
      <c r="U277" s="138"/>
    </row>
    <row r="278" ht="12.75" customHeight="1">
      <c r="A278" s="138"/>
      <c r="B278" s="138"/>
      <c r="C278" s="138"/>
      <c r="D278" s="138"/>
      <c r="E278" s="54"/>
      <c r="F278" s="138"/>
      <c r="G278" s="138"/>
      <c r="H278" s="138"/>
      <c r="I278" s="138"/>
      <c r="J278" s="138"/>
      <c r="K278" s="138"/>
      <c r="L278" s="138"/>
      <c r="M278" s="140"/>
      <c r="N278" s="140"/>
      <c r="O278" s="138"/>
      <c r="P278" s="142"/>
      <c r="Q278" s="138"/>
      <c r="R278" s="140"/>
      <c r="S278" s="138"/>
      <c r="T278" s="138"/>
      <c r="U278" s="138"/>
    </row>
    <row r="279" ht="12.75" customHeight="1">
      <c r="A279" s="138"/>
      <c r="B279" s="138"/>
      <c r="C279" s="138"/>
      <c r="D279" s="138"/>
      <c r="E279" s="54"/>
      <c r="F279" s="138"/>
      <c r="G279" s="138"/>
      <c r="H279" s="138"/>
      <c r="I279" s="138"/>
      <c r="J279" s="138"/>
      <c r="K279" s="138"/>
      <c r="L279" s="138"/>
      <c r="M279" s="140"/>
      <c r="N279" s="140"/>
      <c r="O279" s="138"/>
      <c r="P279" s="142"/>
      <c r="Q279" s="138"/>
      <c r="R279" s="140"/>
      <c r="S279" s="138"/>
      <c r="T279" s="138"/>
      <c r="U279" s="138"/>
    </row>
    <row r="280" ht="12.75" customHeight="1">
      <c r="A280" s="138"/>
      <c r="B280" s="138"/>
      <c r="C280" s="138"/>
      <c r="D280" s="138"/>
      <c r="E280" s="54"/>
      <c r="F280" s="138"/>
      <c r="G280" s="138"/>
      <c r="H280" s="138"/>
      <c r="I280" s="138"/>
      <c r="J280" s="138"/>
      <c r="K280" s="138"/>
      <c r="L280" s="138"/>
      <c r="M280" s="140"/>
      <c r="N280" s="140"/>
      <c r="O280" s="138"/>
      <c r="P280" s="142"/>
      <c r="Q280" s="138"/>
      <c r="R280" s="140"/>
      <c r="S280" s="138"/>
      <c r="T280" s="138"/>
      <c r="U280" s="138"/>
    </row>
    <row r="281" ht="12.75" customHeight="1">
      <c r="A281" s="138"/>
      <c r="B281" s="138"/>
      <c r="C281" s="138"/>
      <c r="D281" s="138"/>
      <c r="E281" s="54"/>
      <c r="F281" s="138"/>
      <c r="G281" s="138"/>
      <c r="H281" s="138"/>
      <c r="I281" s="138"/>
      <c r="J281" s="138"/>
      <c r="K281" s="138"/>
      <c r="L281" s="138"/>
      <c r="M281" s="140"/>
      <c r="N281" s="140"/>
      <c r="O281" s="138"/>
      <c r="P281" s="142"/>
      <c r="Q281" s="138"/>
      <c r="R281" s="140"/>
      <c r="S281" s="138"/>
      <c r="T281" s="138"/>
      <c r="U281" s="138"/>
    </row>
    <row r="282" ht="12.75" customHeight="1">
      <c r="A282" s="138"/>
      <c r="B282" s="138"/>
      <c r="C282" s="138"/>
      <c r="D282" s="138"/>
      <c r="E282" s="54"/>
      <c r="F282" s="138"/>
      <c r="G282" s="138"/>
      <c r="H282" s="138"/>
      <c r="I282" s="138"/>
      <c r="J282" s="138"/>
      <c r="K282" s="138"/>
      <c r="L282" s="138"/>
      <c r="M282" s="140"/>
      <c r="N282" s="140"/>
      <c r="O282" s="138"/>
      <c r="P282" s="142"/>
      <c r="Q282" s="138"/>
      <c r="R282" s="140"/>
      <c r="S282" s="138"/>
      <c r="T282" s="138"/>
      <c r="U282" s="138"/>
    </row>
    <row r="283" ht="12.75" customHeight="1">
      <c r="A283" s="138"/>
      <c r="B283" s="138"/>
      <c r="C283" s="138"/>
      <c r="D283" s="138"/>
      <c r="E283" s="54"/>
      <c r="F283" s="138"/>
      <c r="G283" s="138"/>
      <c r="H283" s="138"/>
      <c r="I283" s="138"/>
      <c r="J283" s="138"/>
      <c r="K283" s="138"/>
      <c r="L283" s="138"/>
      <c r="M283" s="140"/>
      <c r="N283" s="140"/>
      <c r="O283" s="138"/>
      <c r="P283" s="142"/>
      <c r="Q283" s="138"/>
      <c r="R283" s="140"/>
      <c r="S283" s="138"/>
      <c r="T283" s="138"/>
      <c r="U283" s="138"/>
    </row>
    <row r="284" ht="12.75" customHeight="1">
      <c r="A284" s="138"/>
      <c r="B284" s="138"/>
      <c r="C284" s="138"/>
      <c r="D284" s="138"/>
      <c r="E284" s="54"/>
      <c r="F284" s="138"/>
      <c r="G284" s="138"/>
      <c r="H284" s="138"/>
      <c r="I284" s="138"/>
      <c r="J284" s="138"/>
      <c r="K284" s="138"/>
      <c r="L284" s="138"/>
      <c r="M284" s="140"/>
      <c r="N284" s="140"/>
      <c r="O284" s="138"/>
      <c r="P284" s="142"/>
      <c r="Q284" s="138"/>
      <c r="R284" s="140"/>
      <c r="S284" s="138"/>
      <c r="T284" s="138"/>
      <c r="U284" s="138"/>
    </row>
    <row r="285" ht="12.75" customHeight="1">
      <c r="A285" s="138"/>
      <c r="B285" s="138"/>
      <c r="C285" s="138"/>
      <c r="D285" s="138"/>
      <c r="E285" s="54"/>
      <c r="F285" s="138"/>
      <c r="G285" s="138"/>
      <c r="H285" s="138"/>
      <c r="I285" s="138"/>
      <c r="J285" s="138"/>
      <c r="K285" s="138"/>
      <c r="L285" s="138"/>
      <c r="M285" s="140"/>
      <c r="N285" s="140"/>
      <c r="O285" s="138"/>
      <c r="P285" s="142"/>
      <c r="Q285" s="138"/>
      <c r="R285" s="140"/>
      <c r="S285" s="138"/>
      <c r="T285" s="138"/>
      <c r="U285" s="138"/>
    </row>
    <row r="286" ht="12.75" customHeight="1">
      <c r="A286" s="138"/>
      <c r="B286" s="138"/>
      <c r="C286" s="138"/>
      <c r="D286" s="138"/>
      <c r="E286" s="54"/>
      <c r="F286" s="138"/>
      <c r="G286" s="138"/>
      <c r="H286" s="138"/>
      <c r="I286" s="138"/>
      <c r="J286" s="138"/>
      <c r="K286" s="138"/>
      <c r="L286" s="138"/>
      <c r="M286" s="140"/>
      <c r="N286" s="140"/>
      <c r="O286" s="138"/>
      <c r="P286" s="142"/>
      <c r="Q286" s="138"/>
      <c r="R286" s="140"/>
      <c r="S286" s="138"/>
      <c r="T286" s="138"/>
      <c r="U286" s="138"/>
    </row>
    <row r="287" ht="12.75" customHeight="1">
      <c r="A287" s="138"/>
      <c r="B287" s="138"/>
      <c r="C287" s="138"/>
      <c r="D287" s="138"/>
      <c r="E287" s="54"/>
      <c r="F287" s="138"/>
      <c r="G287" s="138"/>
      <c r="H287" s="138"/>
      <c r="I287" s="138"/>
      <c r="J287" s="138"/>
      <c r="K287" s="138"/>
      <c r="L287" s="138"/>
      <c r="M287" s="140"/>
      <c r="N287" s="140"/>
      <c r="O287" s="138"/>
      <c r="P287" s="142"/>
      <c r="Q287" s="138"/>
      <c r="R287" s="140"/>
      <c r="S287" s="138"/>
      <c r="T287" s="138"/>
      <c r="U287" s="138"/>
    </row>
    <row r="288" ht="12.75" customHeight="1">
      <c r="A288" s="138"/>
      <c r="B288" s="138"/>
      <c r="C288" s="138"/>
      <c r="D288" s="138"/>
      <c r="E288" s="54"/>
      <c r="F288" s="138"/>
      <c r="G288" s="138"/>
      <c r="H288" s="138"/>
      <c r="I288" s="138"/>
      <c r="J288" s="138"/>
      <c r="K288" s="138"/>
      <c r="L288" s="138"/>
      <c r="M288" s="140"/>
      <c r="N288" s="140"/>
      <c r="O288" s="138"/>
      <c r="P288" s="142"/>
      <c r="Q288" s="138"/>
      <c r="R288" s="140"/>
      <c r="S288" s="138"/>
      <c r="T288" s="138"/>
      <c r="U288" s="138"/>
    </row>
    <row r="289" ht="12.75" customHeight="1">
      <c r="A289" s="138"/>
      <c r="B289" s="138"/>
      <c r="C289" s="138"/>
      <c r="D289" s="138"/>
      <c r="E289" s="54"/>
      <c r="F289" s="138"/>
      <c r="G289" s="138"/>
      <c r="H289" s="138"/>
      <c r="I289" s="138"/>
      <c r="J289" s="138"/>
      <c r="K289" s="138"/>
      <c r="L289" s="138"/>
      <c r="M289" s="140"/>
      <c r="N289" s="140"/>
      <c r="O289" s="138"/>
      <c r="P289" s="142"/>
      <c r="Q289" s="138"/>
      <c r="R289" s="140"/>
      <c r="S289" s="138"/>
      <c r="T289" s="138"/>
      <c r="U289" s="138"/>
    </row>
    <row r="290" ht="12.75" customHeight="1">
      <c r="A290" s="138"/>
      <c r="B290" s="138"/>
      <c r="C290" s="138"/>
      <c r="D290" s="138"/>
      <c r="E290" s="54"/>
      <c r="F290" s="138"/>
      <c r="G290" s="138"/>
      <c r="H290" s="138"/>
      <c r="I290" s="138"/>
      <c r="J290" s="138"/>
      <c r="K290" s="138"/>
      <c r="L290" s="138"/>
      <c r="M290" s="140"/>
      <c r="N290" s="140"/>
      <c r="O290" s="138"/>
      <c r="P290" s="142"/>
      <c r="Q290" s="138"/>
      <c r="R290" s="140"/>
      <c r="S290" s="138"/>
      <c r="T290" s="138"/>
      <c r="U290" s="138"/>
    </row>
    <row r="291" ht="12.75" customHeight="1">
      <c r="A291" s="138"/>
      <c r="B291" s="138"/>
      <c r="C291" s="138"/>
      <c r="D291" s="138"/>
      <c r="E291" s="54"/>
      <c r="F291" s="138"/>
      <c r="G291" s="138"/>
      <c r="H291" s="138"/>
      <c r="I291" s="138"/>
      <c r="J291" s="138"/>
      <c r="K291" s="138"/>
      <c r="L291" s="138"/>
      <c r="M291" s="140"/>
      <c r="N291" s="140"/>
      <c r="O291" s="138"/>
      <c r="P291" s="142"/>
      <c r="Q291" s="138"/>
      <c r="R291" s="140"/>
      <c r="S291" s="138"/>
      <c r="T291" s="138"/>
      <c r="U291" s="138"/>
    </row>
    <row r="292" ht="12.75" customHeight="1">
      <c r="A292" s="138"/>
      <c r="B292" s="138"/>
      <c r="C292" s="138"/>
      <c r="D292" s="138"/>
      <c r="E292" s="54"/>
      <c r="F292" s="138"/>
      <c r="G292" s="138"/>
      <c r="H292" s="138"/>
      <c r="I292" s="138"/>
      <c r="J292" s="138"/>
      <c r="K292" s="138"/>
      <c r="L292" s="138"/>
      <c r="M292" s="140"/>
      <c r="N292" s="140"/>
      <c r="O292" s="138"/>
      <c r="P292" s="142"/>
      <c r="Q292" s="138"/>
      <c r="R292" s="140"/>
      <c r="S292" s="138"/>
      <c r="T292" s="138"/>
      <c r="U292" s="138"/>
    </row>
    <row r="293" ht="12.75" customHeight="1">
      <c r="A293" s="138"/>
      <c r="B293" s="138"/>
      <c r="C293" s="138"/>
      <c r="D293" s="138"/>
      <c r="E293" s="54"/>
      <c r="F293" s="138"/>
      <c r="G293" s="138"/>
      <c r="H293" s="138"/>
      <c r="I293" s="138"/>
      <c r="J293" s="138"/>
      <c r="K293" s="138"/>
      <c r="L293" s="138"/>
      <c r="M293" s="140"/>
      <c r="N293" s="140"/>
      <c r="O293" s="138"/>
      <c r="P293" s="142"/>
      <c r="Q293" s="138"/>
      <c r="R293" s="140"/>
      <c r="S293" s="138"/>
      <c r="T293" s="138"/>
      <c r="U293" s="138"/>
    </row>
    <row r="294" ht="12.75" customHeight="1">
      <c r="A294" s="138"/>
      <c r="B294" s="138"/>
      <c r="C294" s="138"/>
      <c r="D294" s="138"/>
      <c r="E294" s="54"/>
      <c r="F294" s="138"/>
      <c r="G294" s="138"/>
      <c r="H294" s="138"/>
      <c r="I294" s="138"/>
      <c r="J294" s="138"/>
      <c r="K294" s="138"/>
      <c r="L294" s="138"/>
      <c r="M294" s="140"/>
      <c r="N294" s="140"/>
      <c r="O294" s="138"/>
      <c r="P294" s="142"/>
      <c r="Q294" s="138"/>
      <c r="R294" s="140"/>
      <c r="S294" s="138"/>
      <c r="T294" s="138"/>
      <c r="U294" s="138"/>
    </row>
    <row r="295" ht="12.75" customHeight="1">
      <c r="A295" s="138"/>
      <c r="B295" s="138"/>
      <c r="C295" s="138"/>
      <c r="D295" s="138"/>
      <c r="E295" s="54"/>
      <c r="F295" s="138"/>
      <c r="G295" s="138"/>
      <c r="H295" s="138"/>
      <c r="I295" s="138"/>
      <c r="J295" s="138"/>
      <c r="K295" s="138"/>
      <c r="L295" s="138"/>
      <c r="M295" s="140"/>
      <c r="N295" s="140"/>
      <c r="O295" s="138"/>
      <c r="P295" s="142"/>
      <c r="Q295" s="138"/>
      <c r="R295" s="140"/>
      <c r="S295" s="138"/>
      <c r="T295" s="138"/>
      <c r="U295" s="138"/>
    </row>
    <row r="296" ht="12.75" customHeight="1">
      <c r="A296" s="138"/>
      <c r="B296" s="138"/>
      <c r="C296" s="138"/>
      <c r="D296" s="138"/>
      <c r="E296" s="54"/>
      <c r="F296" s="138"/>
      <c r="G296" s="138"/>
      <c r="H296" s="138"/>
      <c r="I296" s="138"/>
      <c r="J296" s="138"/>
      <c r="K296" s="138"/>
      <c r="L296" s="138"/>
      <c r="M296" s="140"/>
      <c r="N296" s="140"/>
      <c r="O296" s="138"/>
      <c r="P296" s="142"/>
      <c r="Q296" s="138"/>
      <c r="R296" s="140"/>
      <c r="S296" s="138"/>
      <c r="T296" s="138"/>
      <c r="U296" s="138"/>
    </row>
    <row r="297" ht="12.75" customHeight="1">
      <c r="A297" s="138"/>
      <c r="B297" s="138"/>
      <c r="C297" s="138"/>
      <c r="D297" s="138"/>
      <c r="E297" s="54"/>
      <c r="F297" s="138"/>
      <c r="G297" s="138"/>
      <c r="H297" s="138"/>
      <c r="I297" s="138"/>
      <c r="J297" s="138"/>
      <c r="K297" s="138"/>
      <c r="L297" s="138"/>
      <c r="M297" s="140"/>
      <c r="N297" s="140"/>
      <c r="O297" s="138"/>
      <c r="P297" s="142"/>
      <c r="Q297" s="138"/>
      <c r="R297" s="140"/>
      <c r="S297" s="138"/>
      <c r="T297" s="138"/>
      <c r="U297" s="138"/>
    </row>
    <row r="298" ht="12.75" customHeight="1">
      <c r="A298" s="138"/>
      <c r="B298" s="138"/>
      <c r="C298" s="138"/>
      <c r="D298" s="138"/>
      <c r="E298" s="54"/>
      <c r="F298" s="138"/>
      <c r="G298" s="138"/>
      <c r="H298" s="138"/>
      <c r="I298" s="138"/>
      <c r="J298" s="138"/>
      <c r="K298" s="138"/>
      <c r="L298" s="138"/>
      <c r="M298" s="140"/>
      <c r="N298" s="140"/>
      <c r="O298" s="138"/>
      <c r="P298" s="142"/>
      <c r="Q298" s="138"/>
      <c r="R298" s="140"/>
      <c r="S298" s="138"/>
      <c r="T298" s="138"/>
      <c r="U298" s="138"/>
    </row>
    <row r="299" ht="12.75" customHeight="1">
      <c r="A299" s="138"/>
      <c r="B299" s="138"/>
      <c r="C299" s="138"/>
      <c r="D299" s="138"/>
      <c r="E299" s="54"/>
      <c r="F299" s="138"/>
      <c r="G299" s="138"/>
      <c r="H299" s="138"/>
      <c r="I299" s="138"/>
      <c r="J299" s="138"/>
      <c r="K299" s="138"/>
      <c r="L299" s="138"/>
      <c r="M299" s="140"/>
      <c r="N299" s="140"/>
      <c r="O299" s="138"/>
      <c r="P299" s="142"/>
      <c r="Q299" s="138"/>
      <c r="R299" s="140"/>
      <c r="S299" s="138"/>
      <c r="T299" s="138"/>
      <c r="U299" s="138"/>
    </row>
    <row r="300" ht="12.75" customHeight="1">
      <c r="A300" s="138"/>
      <c r="B300" s="138"/>
      <c r="C300" s="138"/>
      <c r="D300" s="138"/>
      <c r="E300" s="54"/>
      <c r="F300" s="138"/>
      <c r="G300" s="138"/>
      <c r="H300" s="138"/>
      <c r="I300" s="138"/>
      <c r="J300" s="138"/>
      <c r="K300" s="138"/>
      <c r="L300" s="138"/>
      <c r="M300" s="140"/>
      <c r="N300" s="140"/>
      <c r="O300" s="138"/>
      <c r="P300" s="142"/>
      <c r="Q300" s="138"/>
      <c r="R300" s="140"/>
      <c r="S300" s="138"/>
      <c r="T300" s="138"/>
      <c r="U300" s="138"/>
    </row>
    <row r="301" ht="12.75" customHeight="1">
      <c r="A301" s="138"/>
      <c r="B301" s="138"/>
      <c r="C301" s="138"/>
      <c r="D301" s="138"/>
      <c r="E301" s="54"/>
      <c r="F301" s="138"/>
      <c r="G301" s="138"/>
      <c r="H301" s="138"/>
      <c r="I301" s="138"/>
      <c r="J301" s="138"/>
      <c r="K301" s="138"/>
      <c r="L301" s="138"/>
      <c r="M301" s="140"/>
      <c r="N301" s="140"/>
      <c r="O301" s="138"/>
      <c r="P301" s="142"/>
      <c r="Q301" s="138"/>
      <c r="R301" s="140"/>
      <c r="S301" s="138"/>
      <c r="T301" s="138"/>
      <c r="U301" s="138"/>
    </row>
    <row r="302" ht="12.75" customHeight="1">
      <c r="A302" s="138"/>
      <c r="B302" s="138"/>
      <c r="C302" s="138"/>
      <c r="D302" s="138"/>
      <c r="E302" s="54"/>
      <c r="F302" s="138"/>
      <c r="G302" s="138"/>
      <c r="H302" s="138"/>
      <c r="I302" s="138"/>
      <c r="J302" s="138"/>
      <c r="K302" s="138"/>
      <c r="L302" s="138"/>
      <c r="M302" s="140"/>
      <c r="N302" s="140"/>
      <c r="O302" s="138"/>
      <c r="P302" s="142"/>
      <c r="Q302" s="138"/>
      <c r="R302" s="140"/>
      <c r="S302" s="138"/>
      <c r="T302" s="138"/>
      <c r="U302" s="138"/>
    </row>
    <row r="303" ht="12.75" customHeight="1">
      <c r="A303" s="138"/>
      <c r="B303" s="138"/>
      <c r="C303" s="138"/>
      <c r="D303" s="138"/>
      <c r="E303" s="54"/>
      <c r="F303" s="138"/>
      <c r="G303" s="138"/>
      <c r="H303" s="138"/>
      <c r="I303" s="138"/>
      <c r="J303" s="138"/>
      <c r="K303" s="138"/>
      <c r="L303" s="138"/>
      <c r="M303" s="140"/>
      <c r="N303" s="140"/>
      <c r="O303" s="138"/>
      <c r="P303" s="142"/>
      <c r="Q303" s="138"/>
      <c r="R303" s="140"/>
      <c r="S303" s="138"/>
      <c r="T303" s="138"/>
      <c r="U303" s="138"/>
    </row>
    <row r="304" ht="12.75" customHeight="1">
      <c r="A304" s="138"/>
      <c r="B304" s="138"/>
      <c r="C304" s="138"/>
      <c r="D304" s="138"/>
      <c r="E304" s="54"/>
      <c r="F304" s="138"/>
      <c r="G304" s="138"/>
      <c r="H304" s="138"/>
      <c r="I304" s="138"/>
      <c r="J304" s="138"/>
      <c r="K304" s="138"/>
      <c r="L304" s="138"/>
      <c r="M304" s="140"/>
      <c r="N304" s="140"/>
      <c r="O304" s="138"/>
      <c r="P304" s="142"/>
      <c r="Q304" s="138"/>
      <c r="R304" s="140"/>
      <c r="S304" s="138"/>
      <c r="T304" s="138"/>
      <c r="U304" s="138"/>
    </row>
    <row r="305" ht="12.75" customHeight="1">
      <c r="A305" s="138"/>
      <c r="B305" s="138"/>
      <c r="C305" s="138"/>
      <c r="D305" s="138"/>
      <c r="E305" s="54"/>
      <c r="F305" s="138"/>
      <c r="G305" s="138"/>
      <c r="H305" s="138"/>
      <c r="I305" s="138"/>
      <c r="J305" s="138"/>
      <c r="K305" s="138"/>
      <c r="L305" s="138"/>
      <c r="M305" s="140"/>
      <c r="N305" s="140"/>
      <c r="O305" s="138"/>
      <c r="P305" s="142"/>
      <c r="Q305" s="138"/>
      <c r="R305" s="140"/>
      <c r="S305" s="138"/>
      <c r="T305" s="138"/>
      <c r="U305" s="138"/>
    </row>
    <row r="306" ht="12.75" customHeight="1">
      <c r="A306" s="138"/>
      <c r="B306" s="138"/>
      <c r="C306" s="138"/>
      <c r="D306" s="138"/>
      <c r="E306" s="54"/>
      <c r="F306" s="138"/>
      <c r="G306" s="138"/>
      <c r="H306" s="138"/>
      <c r="I306" s="138"/>
      <c r="J306" s="138"/>
      <c r="K306" s="138"/>
      <c r="L306" s="138"/>
      <c r="M306" s="140"/>
      <c r="N306" s="140"/>
      <c r="O306" s="138"/>
      <c r="P306" s="142"/>
      <c r="Q306" s="138"/>
      <c r="R306" s="140"/>
      <c r="S306" s="138"/>
      <c r="T306" s="138"/>
      <c r="U306" s="138"/>
    </row>
    <row r="307" ht="12.75" customHeight="1">
      <c r="A307" s="138"/>
      <c r="B307" s="138"/>
      <c r="C307" s="138"/>
      <c r="D307" s="138"/>
      <c r="E307" s="54"/>
      <c r="F307" s="138"/>
      <c r="G307" s="138"/>
      <c r="H307" s="138"/>
      <c r="I307" s="138"/>
      <c r="J307" s="138"/>
      <c r="K307" s="138"/>
      <c r="L307" s="138"/>
      <c r="M307" s="140"/>
      <c r="N307" s="140"/>
      <c r="O307" s="138"/>
      <c r="P307" s="142"/>
      <c r="Q307" s="138"/>
      <c r="R307" s="140"/>
      <c r="S307" s="138"/>
      <c r="T307" s="138"/>
      <c r="U307" s="138"/>
    </row>
    <row r="308" ht="12.75" customHeight="1">
      <c r="A308" s="138"/>
      <c r="B308" s="138"/>
      <c r="C308" s="138"/>
      <c r="D308" s="138"/>
      <c r="E308" s="54"/>
      <c r="F308" s="138"/>
      <c r="G308" s="138"/>
      <c r="H308" s="138"/>
      <c r="I308" s="138"/>
      <c r="J308" s="138"/>
      <c r="K308" s="138"/>
      <c r="L308" s="138"/>
      <c r="M308" s="140"/>
      <c r="N308" s="140"/>
      <c r="O308" s="138"/>
      <c r="P308" s="142"/>
      <c r="Q308" s="138"/>
      <c r="R308" s="140"/>
      <c r="S308" s="138"/>
      <c r="T308" s="138"/>
      <c r="U308" s="138"/>
    </row>
    <row r="309" ht="12.75" customHeight="1">
      <c r="A309" s="138"/>
      <c r="B309" s="138"/>
      <c r="C309" s="138"/>
      <c r="D309" s="138"/>
      <c r="E309" s="54"/>
      <c r="F309" s="138"/>
      <c r="G309" s="138"/>
      <c r="H309" s="138"/>
      <c r="I309" s="138"/>
      <c r="J309" s="138"/>
      <c r="K309" s="138"/>
      <c r="L309" s="138"/>
      <c r="M309" s="140"/>
      <c r="N309" s="140"/>
      <c r="O309" s="138"/>
      <c r="P309" s="142"/>
      <c r="Q309" s="138"/>
      <c r="R309" s="140"/>
      <c r="S309" s="138"/>
      <c r="T309" s="138"/>
      <c r="U309" s="138"/>
    </row>
    <row r="310" ht="12.75" customHeight="1">
      <c r="A310" s="138"/>
      <c r="B310" s="138"/>
      <c r="C310" s="138"/>
      <c r="D310" s="138"/>
      <c r="E310" s="54"/>
      <c r="F310" s="138"/>
      <c r="G310" s="138"/>
      <c r="H310" s="138"/>
      <c r="I310" s="138"/>
      <c r="J310" s="138"/>
      <c r="K310" s="138"/>
      <c r="L310" s="138"/>
      <c r="M310" s="140"/>
      <c r="N310" s="140"/>
      <c r="O310" s="138"/>
      <c r="P310" s="142"/>
      <c r="Q310" s="138"/>
      <c r="R310" s="140"/>
      <c r="S310" s="138"/>
      <c r="T310" s="138"/>
      <c r="U310" s="138"/>
    </row>
    <row r="311" ht="12.75" customHeight="1">
      <c r="A311" s="138"/>
      <c r="B311" s="138"/>
      <c r="C311" s="138"/>
      <c r="D311" s="138"/>
      <c r="E311" s="54"/>
      <c r="F311" s="138"/>
      <c r="G311" s="138"/>
      <c r="H311" s="138"/>
      <c r="I311" s="138"/>
      <c r="J311" s="138"/>
      <c r="K311" s="138"/>
      <c r="L311" s="138"/>
      <c r="M311" s="140"/>
      <c r="N311" s="140"/>
      <c r="O311" s="138"/>
      <c r="P311" s="142"/>
      <c r="Q311" s="138"/>
      <c r="R311" s="140"/>
      <c r="S311" s="138"/>
      <c r="T311" s="138"/>
      <c r="U311" s="138"/>
    </row>
    <row r="312" ht="12.75" customHeight="1">
      <c r="A312" s="138"/>
      <c r="B312" s="138"/>
      <c r="C312" s="138"/>
      <c r="D312" s="138"/>
      <c r="E312" s="54"/>
      <c r="F312" s="138"/>
      <c r="G312" s="138"/>
      <c r="H312" s="138"/>
      <c r="I312" s="138"/>
      <c r="J312" s="138"/>
      <c r="K312" s="138"/>
      <c r="L312" s="138"/>
      <c r="M312" s="140"/>
      <c r="N312" s="140"/>
      <c r="O312" s="138"/>
      <c r="P312" s="142"/>
      <c r="Q312" s="138"/>
      <c r="R312" s="140"/>
      <c r="S312" s="138"/>
      <c r="T312" s="138"/>
      <c r="U312" s="138"/>
    </row>
    <row r="313" ht="12.75" customHeight="1">
      <c r="A313" s="138"/>
      <c r="B313" s="138"/>
      <c r="C313" s="138"/>
      <c r="D313" s="138"/>
      <c r="E313" s="54"/>
      <c r="F313" s="138"/>
      <c r="G313" s="138"/>
      <c r="H313" s="138"/>
      <c r="I313" s="138"/>
      <c r="J313" s="138"/>
      <c r="K313" s="138"/>
      <c r="L313" s="138"/>
      <c r="M313" s="140"/>
      <c r="N313" s="140"/>
      <c r="O313" s="138"/>
      <c r="P313" s="142"/>
      <c r="Q313" s="138"/>
      <c r="R313" s="140"/>
      <c r="S313" s="138"/>
      <c r="T313" s="138"/>
      <c r="U313" s="138"/>
    </row>
    <row r="314" ht="12.75" customHeight="1">
      <c r="A314" s="138"/>
      <c r="B314" s="138"/>
      <c r="C314" s="138"/>
      <c r="D314" s="138"/>
      <c r="E314" s="54"/>
      <c r="F314" s="138"/>
      <c r="G314" s="138"/>
      <c r="H314" s="138"/>
      <c r="I314" s="138"/>
      <c r="J314" s="138"/>
      <c r="K314" s="138"/>
      <c r="L314" s="138"/>
      <c r="M314" s="140"/>
      <c r="N314" s="140"/>
      <c r="O314" s="138"/>
      <c r="P314" s="142"/>
      <c r="Q314" s="138"/>
      <c r="R314" s="140"/>
      <c r="S314" s="138"/>
      <c r="T314" s="138"/>
      <c r="U314" s="138"/>
    </row>
    <row r="315" ht="12.75" customHeight="1">
      <c r="A315" s="138"/>
      <c r="B315" s="138"/>
      <c r="C315" s="138"/>
      <c r="D315" s="138"/>
      <c r="E315" s="54"/>
      <c r="F315" s="138"/>
      <c r="G315" s="138"/>
      <c r="H315" s="138"/>
      <c r="I315" s="138"/>
      <c r="J315" s="138"/>
      <c r="K315" s="138"/>
      <c r="L315" s="138"/>
      <c r="M315" s="140"/>
      <c r="N315" s="140"/>
      <c r="O315" s="138"/>
      <c r="P315" s="142"/>
      <c r="Q315" s="138"/>
      <c r="R315" s="140"/>
      <c r="S315" s="138"/>
      <c r="T315" s="138"/>
      <c r="U315" s="138"/>
    </row>
    <row r="316" ht="12.75" customHeight="1">
      <c r="A316" s="138"/>
      <c r="B316" s="138"/>
      <c r="C316" s="138"/>
      <c r="D316" s="138"/>
      <c r="E316" s="54"/>
      <c r="F316" s="138"/>
      <c r="G316" s="138"/>
      <c r="H316" s="138"/>
      <c r="I316" s="138"/>
      <c r="J316" s="138"/>
      <c r="K316" s="138"/>
      <c r="L316" s="138"/>
      <c r="M316" s="140"/>
      <c r="N316" s="140"/>
      <c r="O316" s="138"/>
      <c r="P316" s="142"/>
      <c r="Q316" s="138"/>
      <c r="R316" s="140"/>
      <c r="S316" s="138"/>
      <c r="T316" s="138"/>
      <c r="U316" s="138"/>
    </row>
    <row r="317" ht="12.75" customHeight="1">
      <c r="A317" s="138"/>
      <c r="B317" s="138"/>
      <c r="C317" s="138"/>
      <c r="D317" s="138"/>
      <c r="E317" s="54"/>
      <c r="F317" s="138"/>
      <c r="G317" s="138"/>
      <c r="H317" s="138"/>
      <c r="I317" s="138"/>
      <c r="J317" s="138"/>
      <c r="K317" s="138"/>
      <c r="L317" s="138"/>
      <c r="M317" s="140"/>
      <c r="N317" s="140"/>
      <c r="O317" s="138"/>
      <c r="P317" s="142"/>
      <c r="Q317" s="138"/>
      <c r="R317" s="140"/>
      <c r="S317" s="138"/>
      <c r="T317" s="138"/>
      <c r="U317" s="138"/>
    </row>
    <row r="318" ht="12.75" customHeight="1">
      <c r="A318" s="138"/>
      <c r="B318" s="138"/>
      <c r="C318" s="138"/>
      <c r="D318" s="138"/>
      <c r="E318" s="54"/>
      <c r="F318" s="138"/>
      <c r="G318" s="138"/>
      <c r="H318" s="138"/>
      <c r="I318" s="138"/>
      <c r="J318" s="138"/>
      <c r="K318" s="138"/>
      <c r="L318" s="138"/>
      <c r="M318" s="140"/>
      <c r="N318" s="140"/>
      <c r="O318" s="138"/>
      <c r="P318" s="142"/>
      <c r="Q318" s="138"/>
      <c r="R318" s="140"/>
      <c r="S318" s="138"/>
      <c r="T318" s="138"/>
      <c r="U318" s="138"/>
    </row>
    <row r="319" ht="12.75" customHeight="1">
      <c r="A319" s="138"/>
      <c r="B319" s="138"/>
      <c r="C319" s="138"/>
      <c r="D319" s="138"/>
      <c r="E319" s="54"/>
      <c r="F319" s="138"/>
      <c r="G319" s="138"/>
      <c r="H319" s="138"/>
      <c r="I319" s="138"/>
      <c r="J319" s="138"/>
      <c r="K319" s="138"/>
      <c r="L319" s="138"/>
      <c r="M319" s="140"/>
      <c r="N319" s="140"/>
      <c r="O319" s="138"/>
      <c r="P319" s="142"/>
      <c r="Q319" s="138"/>
      <c r="R319" s="140"/>
      <c r="S319" s="138"/>
      <c r="T319" s="138"/>
      <c r="U319" s="138"/>
    </row>
    <row r="320" ht="12.75" customHeight="1">
      <c r="A320" s="138"/>
      <c r="B320" s="138"/>
      <c r="C320" s="138"/>
      <c r="D320" s="138"/>
      <c r="E320" s="54"/>
      <c r="F320" s="138"/>
      <c r="G320" s="138"/>
      <c r="H320" s="138"/>
      <c r="I320" s="138"/>
      <c r="J320" s="138"/>
      <c r="K320" s="138"/>
      <c r="L320" s="138"/>
      <c r="M320" s="140"/>
      <c r="N320" s="140"/>
      <c r="O320" s="138"/>
      <c r="P320" s="142"/>
      <c r="Q320" s="138"/>
      <c r="R320" s="140"/>
      <c r="S320" s="138"/>
      <c r="T320" s="138"/>
      <c r="U320" s="138"/>
    </row>
    <row r="321" ht="12.75" customHeight="1">
      <c r="A321" s="138"/>
      <c r="B321" s="138"/>
      <c r="C321" s="138"/>
      <c r="D321" s="138"/>
      <c r="E321" s="54"/>
      <c r="F321" s="138"/>
      <c r="G321" s="138"/>
      <c r="H321" s="138"/>
      <c r="I321" s="138"/>
      <c r="J321" s="138"/>
      <c r="K321" s="138"/>
      <c r="L321" s="138"/>
      <c r="M321" s="140"/>
      <c r="N321" s="140"/>
      <c r="O321" s="138"/>
      <c r="P321" s="142"/>
      <c r="Q321" s="138"/>
      <c r="R321" s="140"/>
      <c r="S321" s="138"/>
      <c r="T321" s="138"/>
      <c r="U321" s="138"/>
    </row>
    <row r="322" ht="12.75" customHeight="1">
      <c r="A322" s="138"/>
      <c r="B322" s="138"/>
      <c r="C322" s="138"/>
      <c r="D322" s="138"/>
      <c r="E322" s="54"/>
      <c r="F322" s="138"/>
      <c r="G322" s="138"/>
      <c r="H322" s="138"/>
      <c r="I322" s="138"/>
      <c r="J322" s="138"/>
      <c r="K322" s="138"/>
      <c r="L322" s="138"/>
      <c r="M322" s="140"/>
      <c r="N322" s="140"/>
      <c r="O322" s="138"/>
      <c r="P322" s="142"/>
      <c r="Q322" s="138"/>
      <c r="R322" s="140"/>
      <c r="S322" s="138"/>
      <c r="T322" s="138"/>
      <c r="U322" s="138"/>
    </row>
    <row r="323" ht="12.75" customHeight="1">
      <c r="A323" s="138"/>
      <c r="B323" s="138"/>
      <c r="C323" s="138"/>
      <c r="D323" s="138"/>
      <c r="E323" s="54"/>
      <c r="F323" s="138"/>
      <c r="G323" s="138"/>
      <c r="H323" s="138"/>
      <c r="I323" s="138"/>
      <c r="J323" s="138"/>
      <c r="K323" s="138"/>
      <c r="L323" s="138"/>
      <c r="M323" s="140"/>
      <c r="N323" s="140"/>
      <c r="O323" s="138"/>
      <c r="P323" s="142"/>
      <c r="Q323" s="138"/>
      <c r="R323" s="140"/>
      <c r="S323" s="138"/>
      <c r="T323" s="138"/>
      <c r="U323" s="138"/>
    </row>
    <row r="324" ht="12.75" customHeight="1">
      <c r="A324" s="138"/>
      <c r="B324" s="138"/>
      <c r="C324" s="138"/>
      <c r="D324" s="138"/>
      <c r="E324" s="54"/>
      <c r="F324" s="138"/>
      <c r="G324" s="138"/>
      <c r="H324" s="138"/>
      <c r="I324" s="138"/>
      <c r="J324" s="138"/>
      <c r="K324" s="138"/>
      <c r="L324" s="138"/>
      <c r="M324" s="140"/>
      <c r="N324" s="140"/>
      <c r="O324" s="138"/>
      <c r="P324" s="142"/>
      <c r="Q324" s="138"/>
      <c r="R324" s="140"/>
      <c r="S324" s="138"/>
      <c r="T324" s="138"/>
      <c r="U324" s="138"/>
    </row>
    <row r="325" ht="12.75" customHeight="1">
      <c r="A325" s="138"/>
      <c r="B325" s="138"/>
      <c r="C325" s="138"/>
      <c r="D325" s="138"/>
      <c r="E325" s="54"/>
      <c r="F325" s="138"/>
      <c r="G325" s="138"/>
      <c r="H325" s="138"/>
      <c r="I325" s="138"/>
      <c r="J325" s="138"/>
      <c r="K325" s="138"/>
      <c r="L325" s="138"/>
      <c r="M325" s="140"/>
      <c r="N325" s="140"/>
      <c r="O325" s="138"/>
      <c r="P325" s="142"/>
      <c r="Q325" s="138"/>
      <c r="R325" s="140"/>
      <c r="S325" s="138"/>
      <c r="T325" s="138"/>
      <c r="U325" s="138"/>
    </row>
    <row r="326" ht="12.75" customHeight="1">
      <c r="A326" s="138"/>
      <c r="B326" s="138"/>
      <c r="C326" s="138"/>
      <c r="D326" s="138"/>
      <c r="E326" s="54"/>
      <c r="F326" s="138"/>
      <c r="G326" s="138"/>
      <c r="H326" s="138"/>
      <c r="I326" s="138"/>
      <c r="J326" s="138"/>
      <c r="K326" s="138"/>
      <c r="L326" s="138"/>
      <c r="M326" s="140"/>
      <c r="N326" s="140"/>
      <c r="O326" s="138"/>
      <c r="P326" s="142"/>
      <c r="Q326" s="138"/>
      <c r="R326" s="140"/>
      <c r="S326" s="138"/>
      <c r="T326" s="138"/>
      <c r="U326" s="138"/>
    </row>
    <row r="327" ht="12.75" customHeight="1">
      <c r="A327" s="138"/>
      <c r="B327" s="138"/>
      <c r="C327" s="138"/>
      <c r="D327" s="138"/>
      <c r="E327" s="54"/>
      <c r="F327" s="138"/>
      <c r="G327" s="138"/>
      <c r="H327" s="138"/>
      <c r="I327" s="138"/>
      <c r="J327" s="138"/>
      <c r="K327" s="138"/>
      <c r="L327" s="138"/>
      <c r="M327" s="140"/>
      <c r="N327" s="140"/>
      <c r="O327" s="138"/>
      <c r="P327" s="142"/>
      <c r="Q327" s="138"/>
      <c r="R327" s="140"/>
      <c r="S327" s="138"/>
      <c r="T327" s="138"/>
      <c r="U327" s="138"/>
    </row>
    <row r="328" ht="12.75" customHeight="1">
      <c r="A328" s="138"/>
      <c r="B328" s="138"/>
      <c r="C328" s="138"/>
      <c r="D328" s="138"/>
      <c r="E328" s="54"/>
      <c r="F328" s="138"/>
      <c r="G328" s="138"/>
      <c r="H328" s="138"/>
      <c r="I328" s="138"/>
      <c r="J328" s="138"/>
      <c r="K328" s="138"/>
      <c r="L328" s="138"/>
      <c r="M328" s="140"/>
      <c r="N328" s="140"/>
      <c r="O328" s="138"/>
      <c r="P328" s="142"/>
      <c r="Q328" s="138"/>
      <c r="R328" s="140"/>
      <c r="S328" s="138"/>
      <c r="T328" s="138"/>
      <c r="U328" s="138"/>
    </row>
    <row r="329" ht="12.75" customHeight="1">
      <c r="A329" s="138"/>
      <c r="B329" s="138"/>
      <c r="C329" s="138"/>
      <c r="D329" s="138"/>
      <c r="E329" s="54"/>
      <c r="F329" s="138"/>
      <c r="G329" s="138"/>
      <c r="H329" s="138"/>
      <c r="I329" s="138"/>
      <c r="J329" s="138"/>
      <c r="K329" s="138"/>
      <c r="L329" s="138"/>
      <c r="M329" s="140"/>
      <c r="N329" s="140"/>
      <c r="O329" s="138"/>
      <c r="P329" s="142"/>
      <c r="Q329" s="138"/>
      <c r="R329" s="140"/>
      <c r="S329" s="138"/>
      <c r="T329" s="138"/>
      <c r="U329" s="138"/>
    </row>
    <row r="330" ht="12.75" customHeight="1">
      <c r="A330" s="138"/>
      <c r="B330" s="138"/>
      <c r="C330" s="138"/>
      <c r="D330" s="138"/>
      <c r="E330" s="54"/>
      <c r="F330" s="138"/>
      <c r="G330" s="138"/>
      <c r="H330" s="138"/>
      <c r="I330" s="138"/>
      <c r="J330" s="138"/>
      <c r="K330" s="138"/>
      <c r="L330" s="138"/>
      <c r="M330" s="140"/>
      <c r="N330" s="140"/>
      <c r="O330" s="138"/>
      <c r="P330" s="142"/>
      <c r="Q330" s="138"/>
      <c r="R330" s="140"/>
      <c r="S330" s="138"/>
      <c r="T330" s="138"/>
      <c r="U330" s="138"/>
    </row>
    <row r="331" ht="12.75" customHeight="1">
      <c r="A331" s="138"/>
      <c r="B331" s="138"/>
      <c r="C331" s="138"/>
      <c r="D331" s="138"/>
      <c r="E331" s="54"/>
      <c r="F331" s="138"/>
      <c r="G331" s="138"/>
      <c r="H331" s="138"/>
      <c r="I331" s="138"/>
      <c r="J331" s="138"/>
      <c r="K331" s="138"/>
      <c r="L331" s="138"/>
      <c r="M331" s="140"/>
      <c r="N331" s="140"/>
      <c r="O331" s="138"/>
      <c r="P331" s="142"/>
      <c r="Q331" s="138"/>
      <c r="R331" s="140"/>
      <c r="S331" s="138"/>
      <c r="T331" s="138"/>
      <c r="U331" s="138"/>
    </row>
    <row r="332" ht="12.75" customHeight="1">
      <c r="A332" s="138"/>
      <c r="B332" s="138"/>
      <c r="C332" s="138"/>
      <c r="D332" s="138"/>
      <c r="E332" s="54"/>
      <c r="F332" s="138"/>
      <c r="G332" s="138"/>
      <c r="H332" s="138"/>
      <c r="I332" s="138"/>
      <c r="J332" s="138"/>
      <c r="K332" s="138"/>
      <c r="L332" s="138"/>
      <c r="M332" s="140"/>
      <c r="N332" s="140"/>
      <c r="O332" s="138"/>
      <c r="P332" s="142"/>
      <c r="Q332" s="138"/>
      <c r="R332" s="140"/>
      <c r="S332" s="138"/>
      <c r="T332" s="138"/>
      <c r="U332" s="138"/>
    </row>
    <row r="333" ht="12.75" customHeight="1">
      <c r="A333" s="138"/>
      <c r="B333" s="138"/>
      <c r="C333" s="138"/>
      <c r="D333" s="138"/>
      <c r="E333" s="54"/>
      <c r="F333" s="138"/>
      <c r="G333" s="138"/>
      <c r="H333" s="138"/>
      <c r="I333" s="138"/>
      <c r="J333" s="138"/>
      <c r="K333" s="138"/>
      <c r="L333" s="138"/>
      <c r="M333" s="140"/>
      <c r="N333" s="140"/>
      <c r="O333" s="138"/>
      <c r="P333" s="142"/>
      <c r="Q333" s="138"/>
      <c r="R333" s="140"/>
      <c r="S333" s="138"/>
      <c r="T333" s="138"/>
      <c r="U333" s="138"/>
    </row>
    <row r="334" ht="12.75" customHeight="1">
      <c r="A334" s="138"/>
      <c r="B334" s="138"/>
      <c r="C334" s="138"/>
      <c r="D334" s="138"/>
      <c r="E334" s="54"/>
      <c r="F334" s="138"/>
      <c r="G334" s="138"/>
      <c r="H334" s="138"/>
      <c r="I334" s="138"/>
      <c r="J334" s="138"/>
      <c r="K334" s="138"/>
      <c r="L334" s="138"/>
      <c r="M334" s="140"/>
      <c r="N334" s="140"/>
      <c r="O334" s="138"/>
      <c r="P334" s="142"/>
      <c r="Q334" s="138"/>
      <c r="R334" s="140"/>
      <c r="S334" s="138"/>
      <c r="T334" s="138"/>
      <c r="U334" s="138"/>
    </row>
    <row r="335" ht="12.75" customHeight="1">
      <c r="A335" s="138"/>
      <c r="B335" s="138"/>
      <c r="C335" s="138"/>
      <c r="D335" s="138"/>
      <c r="E335" s="54"/>
      <c r="F335" s="138"/>
      <c r="G335" s="138"/>
      <c r="H335" s="138"/>
      <c r="I335" s="138"/>
      <c r="J335" s="138"/>
      <c r="K335" s="138"/>
      <c r="L335" s="138"/>
      <c r="M335" s="140"/>
      <c r="N335" s="140"/>
      <c r="O335" s="138"/>
      <c r="P335" s="142"/>
      <c r="Q335" s="138"/>
      <c r="R335" s="140"/>
      <c r="S335" s="138"/>
      <c r="T335" s="138"/>
      <c r="U335" s="138"/>
    </row>
    <row r="336" ht="12.75" customHeight="1">
      <c r="A336" s="138"/>
      <c r="B336" s="138"/>
      <c r="C336" s="138"/>
      <c r="D336" s="138"/>
      <c r="E336" s="54"/>
      <c r="F336" s="138"/>
      <c r="G336" s="138"/>
      <c r="H336" s="138"/>
      <c r="I336" s="138"/>
      <c r="J336" s="138"/>
      <c r="K336" s="138"/>
      <c r="L336" s="138"/>
      <c r="M336" s="140"/>
      <c r="N336" s="140"/>
      <c r="O336" s="138"/>
      <c r="P336" s="142"/>
      <c r="Q336" s="138"/>
      <c r="R336" s="140"/>
      <c r="S336" s="138"/>
      <c r="T336" s="138"/>
      <c r="U336" s="138"/>
    </row>
    <row r="337" ht="12.75" customHeight="1">
      <c r="A337" s="138"/>
      <c r="B337" s="138"/>
      <c r="C337" s="138"/>
      <c r="D337" s="138"/>
      <c r="E337" s="54"/>
      <c r="F337" s="138"/>
      <c r="G337" s="138"/>
      <c r="H337" s="138"/>
      <c r="I337" s="138"/>
      <c r="J337" s="138"/>
      <c r="K337" s="138"/>
      <c r="L337" s="138"/>
      <c r="M337" s="140"/>
      <c r="N337" s="140"/>
      <c r="O337" s="138"/>
      <c r="P337" s="142"/>
      <c r="Q337" s="138"/>
      <c r="R337" s="140"/>
      <c r="S337" s="138"/>
      <c r="T337" s="138"/>
      <c r="U337" s="138"/>
    </row>
    <row r="338" ht="12.75" customHeight="1">
      <c r="A338" s="138"/>
      <c r="B338" s="138"/>
      <c r="C338" s="138"/>
      <c r="D338" s="138"/>
      <c r="E338" s="54"/>
      <c r="F338" s="138"/>
      <c r="G338" s="138"/>
      <c r="H338" s="138"/>
      <c r="I338" s="138"/>
      <c r="J338" s="138"/>
      <c r="K338" s="138"/>
      <c r="L338" s="138"/>
      <c r="M338" s="140"/>
      <c r="N338" s="140"/>
      <c r="O338" s="138"/>
      <c r="P338" s="142"/>
      <c r="Q338" s="138"/>
      <c r="R338" s="140"/>
      <c r="S338" s="138"/>
      <c r="T338" s="138"/>
      <c r="U338" s="138"/>
    </row>
    <row r="339" ht="12.75" customHeight="1">
      <c r="A339" s="138"/>
      <c r="B339" s="138"/>
      <c r="C339" s="138"/>
      <c r="D339" s="138"/>
      <c r="E339" s="54"/>
      <c r="F339" s="138"/>
      <c r="G339" s="138"/>
      <c r="H339" s="138"/>
      <c r="I339" s="138"/>
      <c r="J339" s="138"/>
      <c r="K339" s="138"/>
      <c r="L339" s="138"/>
      <c r="M339" s="140"/>
      <c r="N339" s="140"/>
      <c r="O339" s="138"/>
      <c r="P339" s="142"/>
      <c r="Q339" s="138"/>
      <c r="R339" s="140"/>
      <c r="S339" s="138"/>
      <c r="T339" s="138"/>
      <c r="U339" s="138"/>
    </row>
    <row r="340" ht="12.75" customHeight="1">
      <c r="A340" s="138"/>
      <c r="B340" s="138"/>
      <c r="C340" s="138"/>
      <c r="D340" s="138"/>
      <c r="E340" s="54"/>
      <c r="F340" s="138"/>
      <c r="G340" s="138"/>
      <c r="H340" s="138"/>
      <c r="I340" s="138"/>
      <c r="J340" s="138"/>
      <c r="K340" s="138"/>
      <c r="L340" s="138"/>
      <c r="M340" s="140"/>
      <c r="N340" s="140"/>
      <c r="O340" s="138"/>
      <c r="P340" s="142"/>
      <c r="Q340" s="138"/>
      <c r="R340" s="140"/>
      <c r="S340" s="138"/>
      <c r="T340" s="138"/>
      <c r="U340" s="138"/>
    </row>
    <row r="341" ht="12.75" customHeight="1">
      <c r="A341" s="138"/>
      <c r="B341" s="138"/>
      <c r="C341" s="138"/>
      <c r="D341" s="138"/>
      <c r="E341" s="54"/>
      <c r="F341" s="138"/>
      <c r="G341" s="138"/>
      <c r="H341" s="138"/>
      <c r="I341" s="138"/>
      <c r="J341" s="138"/>
      <c r="K341" s="138"/>
      <c r="L341" s="138"/>
      <c r="M341" s="140"/>
      <c r="N341" s="140"/>
      <c r="O341" s="138"/>
      <c r="P341" s="142"/>
      <c r="Q341" s="138"/>
      <c r="R341" s="140"/>
      <c r="S341" s="138"/>
      <c r="T341" s="138"/>
      <c r="U341" s="138"/>
    </row>
    <row r="342" ht="12.75" customHeight="1">
      <c r="A342" s="138"/>
      <c r="B342" s="138"/>
      <c r="C342" s="138"/>
      <c r="D342" s="138"/>
      <c r="E342" s="54"/>
      <c r="F342" s="138"/>
      <c r="G342" s="138"/>
      <c r="H342" s="138"/>
      <c r="I342" s="138"/>
      <c r="J342" s="138"/>
      <c r="K342" s="138"/>
      <c r="L342" s="138"/>
      <c r="M342" s="140"/>
      <c r="N342" s="140"/>
      <c r="O342" s="138"/>
      <c r="P342" s="142"/>
      <c r="Q342" s="138"/>
      <c r="R342" s="140"/>
      <c r="S342" s="138"/>
      <c r="T342" s="138"/>
      <c r="U342" s="138"/>
    </row>
    <row r="343" ht="12.75" customHeight="1">
      <c r="A343" s="138"/>
      <c r="B343" s="138"/>
      <c r="C343" s="138"/>
      <c r="D343" s="138"/>
      <c r="E343" s="54"/>
      <c r="F343" s="138"/>
      <c r="G343" s="138"/>
      <c r="H343" s="138"/>
      <c r="I343" s="138"/>
      <c r="J343" s="138"/>
      <c r="K343" s="138"/>
      <c r="L343" s="138"/>
      <c r="M343" s="140"/>
      <c r="N343" s="140"/>
      <c r="O343" s="138"/>
      <c r="P343" s="142"/>
      <c r="Q343" s="138"/>
      <c r="R343" s="140"/>
      <c r="S343" s="138"/>
      <c r="T343" s="138"/>
      <c r="U343" s="138"/>
    </row>
    <row r="344" ht="12.75" customHeight="1">
      <c r="A344" s="138"/>
      <c r="B344" s="138"/>
      <c r="C344" s="138"/>
      <c r="D344" s="138"/>
      <c r="E344" s="54"/>
      <c r="F344" s="138"/>
      <c r="G344" s="138"/>
      <c r="H344" s="138"/>
      <c r="I344" s="138"/>
      <c r="J344" s="138"/>
      <c r="K344" s="138"/>
      <c r="L344" s="138"/>
      <c r="M344" s="140"/>
      <c r="N344" s="140"/>
      <c r="O344" s="138"/>
      <c r="P344" s="142"/>
      <c r="Q344" s="138"/>
      <c r="R344" s="140"/>
      <c r="S344" s="138"/>
      <c r="T344" s="138"/>
      <c r="U344" s="138"/>
    </row>
    <row r="345" ht="12.75" customHeight="1">
      <c r="A345" s="138"/>
      <c r="B345" s="138"/>
      <c r="C345" s="138"/>
      <c r="D345" s="138"/>
      <c r="E345" s="54"/>
      <c r="F345" s="138"/>
      <c r="G345" s="138"/>
      <c r="H345" s="138"/>
      <c r="I345" s="138"/>
      <c r="J345" s="138"/>
      <c r="K345" s="138"/>
      <c r="L345" s="138"/>
      <c r="M345" s="140"/>
      <c r="N345" s="140"/>
      <c r="O345" s="138"/>
      <c r="P345" s="142"/>
      <c r="Q345" s="138"/>
      <c r="R345" s="140"/>
      <c r="S345" s="138"/>
      <c r="T345" s="138"/>
      <c r="U345" s="138"/>
    </row>
    <row r="346" ht="12.75" customHeight="1">
      <c r="A346" s="138"/>
      <c r="B346" s="138"/>
      <c r="C346" s="138"/>
      <c r="D346" s="138"/>
      <c r="E346" s="54"/>
      <c r="F346" s="138"/>
      <c r="G346" s="138"/>
      <c r="H346" s="138"/>
      <c r="I346" s="138"/>
      <c r="J346" s="138"/>
      <c r="K346" s="138"/>
      <c r="L346" s="138"/>
      <c r="M346" s="140"/>
      <c r="N346" s="140"/>
      <c r="O346" s="138"/>
      <c r="P346" s="142"/>
      <c r="Q346" s="138"/>
      <c r="R346" s="140"/>
      <c r="S346" s="138"/>
      <c r="T346" s="138"/>
      <c r="U346" s="138"/>
    </row>
    <row r="347" ht="12.75" customHeight="1">
      <c r="A347" s="138"/>
      <c r="B347" s="138"/>
      <c r="C347" s="138"/>
      <c r="D347" s="138"/>
      <c r="E347" s="54"/>
      <c r="F347" s="138"/>
      <c r="G347" s="138"/>
      <c r="H347" s="138"/>
      <c r="I347" s="138"/>
      <c r="J347" s="138"/>
      <c r="K347" s="138"/>
      <c r="L347" s="138"/>
      <c r="M347" s="140"/>
      <c r="N347" s="140"/>
      <c r="O347" s="138"/>
      <c r="P347" s="142"/>
      <c r="Q347" s="138"/>
      <c r="R347" s="140"/>
      <c r="S347" s="138"/>
      <c r="T347" s="138"/>
      <c r="U347" s="138"/>
    </row>
    <row r="348" ht="12.75" customHeight="1">
      <c r="A348" s="138"/>
      <c r="B348" s="138"/>
      <c r="C348" s="138"/>
      <c r="D348" s="138"/>
      <c r="E348" s="54"/>
      <c r="F348" s="138"/>
      <c r="G348" s="138"/>
      <c r="H348" s="138"/>
      <c r="I348" s="138"/>
      <c r="J348" s="138"/>
      <c r="K348" s="138"/>
      <c r="L348" s="138"/>
      <c r="M348" s="140"/>
      <c r="N348" s="140"/>
      <c r="O348" s="138"/>
      <c r="P348" s="142"/>
      <c r="Q348" s="138"/>
      <c r="R348" s="140"/>
      <c r="S348" s="138"/>
      <c r="T348" s="138"/>
      <c r="U348" s="138"/>
    </row>
    <row r="349" ht="12.75" customHeight="1">
      <c r="A349" s="138"/>
      <c r="B349" s="138"/>
      <c r="C349" s="138"/>
      <c r="D349" s="138"/>
      <c r="E349" s="54"/>
      <c r="F349" s="138"/>
      <c r="G349" s="138"/>
      <c r="H349" s="138"/>
      <c r="I349" s="138"/>
      <c r="J349" s="138"/>
      <c r="K349" s="138"/>
      <c r="L349" s="138"/>
      <c r="M349" s="140"/>
      <c r="N349" s="140"/>
      <c r="O349" s="138"/>
      <c r="P349" s="142"/>
      <c r="Q349" s="138"/>
      <c r="R349" s="140"/>
      <c r="S349" s="138"/>
      <c r="T349" s="138"/>
      <c r="U349" s="138"/>
    </row>
    <row r="350" ht="12.75" customHeight="1">
      <c r="A350" s="138"/>
      <c r="B350" s="138"/>
      <c r="C350" s="138"/>
      <c r="D350" s="138"/>
      <c r="E350" s="54"/>
      <c r="F350" s="138"/>
      <c r="G350" s="138"/>
      <c r="H350" s="138"/>
      <c r="I350" s="138"/>
      <c r="J350" s="138"/>
      <c r="K350" s="138"/>
      <c r="L350" s="138"/>
      <c r="M350" s="140"/>
      <c r="N350" s="140"/>
      <c r="O350" s="138"/>
      <c r="P350" s="142"/>
      <c r="Q350" s="138"/>
      <c r="R350" s="140"/>
      <c r="S350" s="138"/>
      <c r="T350" s="138"/>
      <c r="U350" s="138"/>
    </row>
    <row r="351" ht="12.75" customHeight="1">
      <c r="A351" s="138"/>
      <c r="B351" s="138"/>
      <c r="C351" s="138"/>
      <c r="D351" s="138"/>
      <c r="E351" s="54"/>
      <c r="F351" s="138"/>
      <c r="G351" s="138"/>
      <c r="H351" s="138"/>
      <c r="I351" s="138"/>
      <c r="J351" s="138"/>
      <c r="K351" s="138"/>
      <c r="L351" s="138"/>
      <c r="M351" s="140"/>
      <c r="N351" s="140"/>
      <c r="O351" s="138"/>
      <c r="P351" s="142"/>
      <c r="Q351" s="138"/>
      <c r="R351" s="140"/>
      <c r="S351" s="138"/>
      <c r="T351" s="138"/>
      <c r="U351" s="138"/>
    </row>
    <row r="352" ht="12.75" customHeight="1">
      <c r="A352" s="138"/>
      <c r="B352" s="138"/>
      <c r="C352" s="138"/>
      <c r="D352" s="138"/>
      <c r="E352" s="54"/>
      <c r="F352" s="138"/>
      <c r="G352" s="138"/>
      <c r="H352" s="138"/>
      <c r="I352" s="138"/>
      <c r="J352" s="138"/>
      <c r="K352" s="138"/>
      <c r="L352" s="138"/>
      <c r="M352" s="140"/>
      <c r="N352" s="140"/>
      <c r="O352" s="138"/>
      <c r="P352" s="142"/>
      <c r="Q352" s="138"/>
      <c r="R352" s="140"/>
      <c r="S352" s="138"/>
      <c r="T352" s="138"/>
      <c r="U352" s="138"/>
    </row>
    <row r="353" ht="12.75" customHeight="1">
      <c r="A353" s="138"/>
      <c r="B353" s="138"/>
      <c r="C353" s="138"/>
      <c r="D353" s="138"/>
      <c r="E353" s="54"/>
      <c r="F353" s="138"/>
      <c r="G353" s="138"/>
      <c r="H353" s="138"/>
      <c r="I353" s="138"/>
      <c r="J353" s="138"/>
      <c r="K353" s="138"/>
      <c r="L353" s="138"/>
      <c r="M353" s="140"/>
      <c r="N353" s="140"/>
      <c r="O353" s="138"/>
      <c r="P353" s="142"/>
      <c r="Q353" s="138"/>
      <c r="R353" s="140"/>
      <c r="S353" s="138"/>
      <c r="T353" s="138"/>
      <c r="U353" s="138"/>
    </row>
    <row r="354" ht="12.75" customHeight="1">
      <c r="A354" s="138"/>
      <c r="B354" s="138"/>
      <c r="C354" s="138"/>
      <c r="D354" s="138"/>
      <c r="E354" s="54"/>
      <c r="F354" s="138"/>
      <c r="G354" s="138"/>
      <c r="H354" s="138"/>
      <c r="I354" s="138"/>
      <c r="J354" s="138"/>
      <c r="K354" s="138"/>
      <c r="L354" s="138"/>
      <c r="M354" s="140"/>
      <c r="N354" s="140"/>
      <c r="O354" s="138"/>
      <c r="P354" s="142"/>
      <c r="Q354" s="138"/>
      <c r="R354" s="140"/>
      <c r="S354" s="138"/>
      <c r="T354" s="138"/>
      <c r="U354" s="138"/>
    </row>
    <row r="355" ht="12.75" customHeight="1">
      <c r="A355" s="138"/>
      <c r="B355" s="138"/>
      <c r="C355" s="138"/>
      <c r="D355" s="138"/>
      <c r="E355" s="54"/>
      <c r="F355" s="138"/>
      <c r="G355" s="138"/>
      <c r="H355" s="138"/>
      <c r="I355" s="138"/>
      <c r="J355" s="138"/>
      <c r="K355" s="138"/>
      <c r="L355" s="138"/>
      <c r="M355" s="140"/>
      <c r="N355" s="140"/>
      <c r="O355" s="138"/>
      <c r="P355" s="142"/>
      <c r="Q355" s="138"/>
      <c r="R355" s="140"/>
      <c r="S355" s="138"/>
      <c r="T355" s="138"/>
      <c r="U355" s="138"/>
    </row>
    <row r="356" ht="12.75" customHeight="1">
      <c r="A356" s="138"/>
      <c r="B356" s="138"/>
      <c r="C356" s="138"/>
      <c r="D356" s="138"/>
      <c r="E356" s="54"/>
      <c r="F356" s="138"/>
      <c r="G356" s="138"/>
      <c r="H356" s="138"/>
      <c r="I356" s="138"/>
      <c r="J356" s="138"/>
      <c r="K356" s="138"/>
      <c r="L356" s="138"/>
      <c r="M356" s="140"/>
      <c r="N356" s="140"/>
      <c r="O356" s="138"/>
      <c r="P356" s="142"/>
      <c r="Q356" s="138"/>
      <c r="R356" s="140"/>
      <c r="S356" s="138"/>
      <c r="T356" s="138"/>
      <c r="U356" s="138"/>
    </row>
    <row r="357" ht="12.75" customHeight="1">
      <c r="A357" s="138"/>
      <c r="B357" s="138"/>
      <c r="C357" s="138"/>
      <c r="D357" s="138"/>
      <c r="E357" s="54"/>
      <c r="F357" s="138"/>
      <c r="G357" s="138"/>
      <c r="H357" s="138"/>
      <c r="I357" s="138"/>
      <c r="J357" s="138"/>
      <c r="K357" s="138"/>
      <c r="L357" s="138"/>
      <c r="M357" s="140"/>
      <c r="N357" s="140"/>
      <c r="O357" s="138"/>
      <c r="P357" s="142"/>
      <c r="Q357" s="138"/>
      <c r="R357" s="140"/>
      <c r="S357" s="138"/>
      <c r="T357" s="138"/>
      <c r="U357" s="138"/>
    </row>
    <row r="358" ht="12.75" customHeight="1">
      <c r="A358" s="138"/>
      <c r="B358" s="138"/>
      <c r="C358" s="138"/>
      <c r="D358" s="138"/>
      <c r="E358" s="54"/>
      <c r="F358" s="138"/>
      <c r="G358" s="138"/>
      <c r="H358" s="138"/>
      <c r="I358" s="138"/>
      <c r="J358" s="138"/>
      <c r="K358" s="138"/>
      <c r="L358" s="138"/>
      <c r="M358" s="140"/>
      <c r="N358" s="140"/>
      <c r="O358" s="138"/>
      <c r="P358" s="142"/>
      <c r="Q358" s="138"/>
      <c r="R358" s="140"/>
      <c r="S358" s="138"/>
      <c r="T358" s="138"/>
      <c r="U358" s="138"/>
    </row>
    <row r="359" ht="12.75" customHeight="1">
      <c r="A359" s="138"/>
      <c r="B359" s="138"/>
      <c r="C359" s="138"/>
      <c r="D359" s="138"/>
      <c r="E359" s="54"/>
      <c r="F359" s="138"/>
      <c r="G359" s="138"/>
      <c r="H359" s="138"/>
      <c r="I359" s="138"/>
      <c r="J359" s="138"/>
      <c r="K359" s="138"/>
      <c r="L359" s="138"/>
      <c r="M359" s="140"/>
      <c r="N359" s="140"/>
      <c r="O359" s="138"/>
      <c r="P359" s="142"/>
      <c r="Q359" s="138"/>
      <c r="R359" s="140"/>
      <c r="S359" s="138"/>
      <c r="T359" s="138"/>
      <c r="U359" s="138"/>
    </row>
    <row r="360" ht="12.75" customHeight="1">
      <c r="A360" s="138"/>
      <c r="B360" s="138"/>
      <c r="C360" s="138"/>
      <c r="D360" s="138"/>
      <c r="E360" s="54"/>
      <c r="F360" s="138"/>
      <c r="G360" s="138"/>
      <c r="H360" s="138"/>
      <c r="I360" s="138"/>
      <c r="J360" s="138"/>
      <c r="K360" s="138"/>
      <c r="L360" s="138"/>
      <c r="M360" s="140"/>
      <c r="N360" s="140"/>
      <c r="O360" s="138"/>
      <c r="P360" s="142"/>
      <c r="Q360" s="138"/>
      <c r="R360" s="140"/>
      <c r="S360" s="138"/>
      <c r="T360" s="138"/>
      <c r="U360" s="138"/>
    </row>
    <row r="361" ht="12.75" customHeight="1">
      <c r="A361" s="138"/>
      <c r="B361" s="138"/>
      <c r="C361" s="138"/>
      <c r="D361" s="138"/>
      <c r="E361" s="54"/>
      <c r="F361" s="138"/>
      <c r="G361" s="138"/>
      <c r="H361" s="138"/>
      <c r="I361" s="138"/>
      <c r="J361" s="138"/>
      <c r="K361" s="138"/>
      <c r="L361" s="138"/>
      <c r="M361" s="140"/>
      <c r="N361" s="140"/>
      <c r="O361" s="138"/>
      <c r="P361" s="142"/>
      <c r="Q361" s="138"/>
      <c r="R361" s="140"/>
      <c r="S361" s="138"/>
      <c r="T361" s="138"/>
      <c r="U361" s="138"/>
    </row>
    <row r="362" ht="12.75" customHeight="1">
      <c r="A362" s="138"/>
      <c r="B362" s="138"/>
      <c r="C362" s="138"/>
      <c r="D362" s="138"/>
      <c r="E362" s="54"/>
      <c r="F362" s="138"/>
      <c r="G362" s="138"/>
      <c r="H362" s="138"/>
      <c r="I362" s="138"/>
      <c r="J362" s="138"/>
      <c r="K362" s="138"/>
      <c r="L362" s="138"/>
      <c r="M362" s="140"/>
      <c r="N362" s="140"/>
      <c r="O362" s="138"/>
      <c r="P362" s="142"/>
      <c r="Q362" s="138"/>
      <c r="R362" s="140"/>
      <c r="S362" s="138"/>
      <c r="T362" s="138"/>
      <c r="U362" s="138"/>
    </row>
    <row r="363" ht="12.75" customHeight="1">
      <c r="A363" s="138"/>
      <c r="B363" s="138"/>
      <c r="C363" s="138"/>
      <c r="D363" s="138"/>
      <c r="E363" s="54"/>
      <c r="F363" s="138"/>
      <c r="G363" s="138"/>
      <c r="H363" s="138"/>
      <c r="I363" s="138"/>
      <c r="J363" s="138"/>
      <c r="K363" s="138"/>
      <c r="L363" s="138"/>
      <c r="M363" s="140"/>
      <c r="N363" s="140"/>
      <c r="O363" s="138"/>
      <c r="P363" s="142"/>
      <c r="Q363" s="138"/>
      <c r="R363" s="140"/>
      <c r="S363" s="138"/>
      <c r="T363" s="138"/>
      <c r="U363" s="138"/>
    </row>
    <row r="364" ht="12.75" customHeight="1">
      <c r="A364" s="138"/>
      <c r="B364" s="138"/>
      <c r="C364" s="138"/>
      <c r="D364" s="138"/>
      <c r="E364" s="54"/>
      <c r="F364" s="138"/>
      <c r="G364" s="138"/>
      <c r="H364" s="138"/>
      <c r="I364" s="138"/>
      <c r="J364" s="138"/>
      <c r="K364" s="138"/>
      <c r="L364" s="138"/>
      <c r="M364" s="140"/>
      <c r="N364" s="140"/>
      <c r="O364" s="138"/>
      <c r="P364" s="142"/>
      <c r="Q364" s="138"/>
      <c r="R364" s="140"/>
      <c r="S364" s="138"/>
      <c r="T364" s="138"/>
      <c r="U364" s="138"/>
    </row>
    <row r="365" ht="12.75" customHeight="1">
      <c r="A365" s="138"/>
      <c r="B365" s="138"/>
      <c r="C365" s="138"/>
      <c r="D365" s="138"/>
      <c r="E365" s="54"/>
      <c r="F365" s="138"/>
      <c r="G365" s="138"/>
      <c r="H365" s="138"/>
      <c r="I365" s="138"/>
      <c r="J365" s="138"/>
      <c r="K365" s="138"/>
      <c r="L365" s="138"/>
      <c r="M365" s="140"/>
      <c r="N365" s="140"/>
      <c r="O365" s="138"/>
      <c r="P365" s="142"/>
      <c r="Q365" s="138"/>
      <c r="R365" s="140"/>
      <c r="S365" s="138"/>
      <c r="T365" s="138"/>
      <c r="U365" s="138"/>
    </row>
    <row r="366" ht="12.75" customHeight="1">
      <c r="A366" s="138"/>
      <c r="B366" s="138"/>
      <c r="C366" s="138"/>
      <c r="D366" s="138"/>
      <c r="E366" s="54"/>
      <c r="F366" s="138"/>
      <c r="G366" s="138"/>
      <c r="H366" s="138"/>
      <c r="I366" s="138"/>
      <c r="J366" s="138"/>
      <c r="K366" s="138"/>
      <c r="L366" s="138"/>
      <c r="M366" s="140"/>
      <c r="N366" s="140"/>
      <c r="O366" s="138"/>
      <c r="P366" s="142"/>
      <c r="Q366" s="138"/>
      <c r="R366" s="140"/>
      <c r="S366" s="138"/>
      <c r="T366" s="138"/>
      <c r="U366" s="138"/>
    </row>
    <row r="367" ht="12.75" customHeight="1">
      <c r="A367" s="138"/>
      <c r="B367" s="138"/>
      <c r="C367" s="138"/>
      <c r="D367" s="138"/>
      <c r="E367" s="54"/>
      <c r="F367" s="138"/>
      <c r="G367" s="138"/>
      <c r="H367" s="138"/>
      <c r="I367" s="138"/>
      <c r="J367" s="138"/>
      <c r="K367" s="138"/>
      <c r="L367" s="138"/>
      <c r="M367" s="140"/>
      <c r="N367" s="140"/>
      <c r="O367" s="138"/>
      <c r="P367" s="142"/>
      <c r="Q367" s="138"/>
      <c r="R367" s="140"/>
      <c r="S367" s="138"/>
      <c r="T367" s="138"/>
      <c r="U367" s="138"/>
    </row>
    <row r="368" ht="12.75" customHeight="1">
      <c r="A368" s="138"/>
      <c r="B368" s="138"/>
      <c r="C368" s="138"/>
      <c r="D368" s="138"/>
      <c r="E368" s="54"/>
      <c r="F368" s="138"/>
      <c r="G368" s="138"/>
      <c r="H368" s="138"/>
      <c r="I368" s="138"/>
      <c r="J368" s="138"/>
      <c r="K368" s="138"/>
      <c r="L368" s="138"/>
      <c r="M368" s="140"/>
      <c r="N368" s="140"/>
      <c r="O368" s="138"/>
      <c r="P368" s="142"/>
      <c r="Q368" s="138"/>
      <c r="R368" s="140"/>
      <c r="S368" s="138"/>
      <c r="T368" s="138"/>
      <c r="U368" s="138"/>
    </row>
    <row r="369" ht="12.75" customHeight="1">
      <c r="A369" s="138"/>
      <c r="B369" s="138"/>
      <c r="C369" s="138"/>
      <c r="D369" s="138"/>
      <c r="E369" s="54"/>
      <c r="F369" s="138"/>
      <c r="G369" s="138"/>
      <c r="H369" s="138"/>
      <c r="I369" s="138"/>
      <c r="J369" s="138"/>
      <c r="K369" s="138"/>
      <c r="L369" s="138"/>
      <c r="M369" s="140"/>
      <c r="N369" s="140"/>
      <c r="O369" s="138"/>
      <c r="P369" s="142"/>
      <c r="Q369" s="138"/>
      <c r="R369" s="140"/>
      <c r="S369" s="138"/>
      <c r="T369" s="138"/>
      <c r="U369" s="138"/>
    </row>
    <row r="370" ht="12.75" customHeight="1">
      <c r="A370" s="138"/>
      <c r="B370" s="138"/>
      <c r="C370" s="138"/>
      <c r="D370" s="138"/>
      <c r="E370" s="54"/>
      <c r="F370" s="138"/>
      <c r="G370" s="138"/>
      <c r="H370" s="138"/>
      <c r="I370" s="138"/>
      <c r="J370" s="138"/>
      <c r="K370" s="138"/>
      <c r="L370" s="138"/>
      <c r="M370" s="140"/>
      <c r="N370" s="140"/>
      <c r="O370" s="138"/>
      <c r="P370" s="142"/>
      <c r="Q370" s="138"/>
      <c r="R370" s="140"/>
      <c r="S370" s="138"/>
      <c r="T370" s="138"/>
      <c r="U370" s="138"/>
    </row>
    <row r="371" ht="12.75" customHeight="1">
      <c r="A371" s="138"/>
      <c r="B371" s="138"/>
      <c r="C371" s="138"/>
      <c r="D371" s="138"/>
      <c r="E371" s="54"/>
      <c r="F371" s="138"/>
      <c r="G371" s="138"/>
      <c r="H371" s="138"/>
      <c r="I371" s="138"/>
      <c r="J371" s="138"/>
      <c r="K371" s="138"/>
      <c r="L371" s="138"/>
      <c r="M371" s="140"/>
      <c r="N371" s="140"/>
      <c r="O371" s="138"/>
      <c r="P371" s="142"/>
      <c r="Q371" s="138"/>
      <c r="R371" s="140"/>
      <c r="S371" s="138"/>
      <c r="T371" s="138"/>
      <c r="U371" s="138"/>
    </row>
    <row r="372" ht="12.75" customHeight="1">
      <c r="A372" s="138"/>
      <c r="B372" s="138"/>
      <c r="C372" s="138"/>
      <c r="D372" s="138"/>
      <c r="E372" s="54"/>
      <c r="F372" s="138"/>
      <c r="G372" s="138"/>
      <c r="H372" s="138"/>
      <c r="I372" s="138"/>
      <c r="J372" s="138"/>
      <c r="K372" s="138"/>
      <c r="L372" s="138"/>
      <c r="M372" s="140"/>
      <c r="N372" s="140"/>
      <c r="O372" s="138"/>
      <c r="P372" s="142"/>
      <c r="Q372" s="138"/>
      <c r="R372" s="140"/>
      <c r="S372" s="138"/>
      <c r="T372" s="138"/>
      <c r="U372" s="138"/>
    </row>
    <row r="373" ht="12.75" customHeight="1">
      <c r="A373" s="138"/>
      <c r="B373" s="138"/>
      <c r="C373" s="138"/>
      <c r="D373" s="138"/>
      <c r="E373" s="54"/>
      <c r="F373" s="138"/>
      <c r="G373" s="138"/>
      <c r="H373" s="138"/>
      <c r="I373" s="138"/>
      <c r="J373" s="138"/>
      <c r="K373" s="138"/>
      <c r="L373" s="138"/>
      <c r="M373" s="140"/>
      <c r="N373" s="140"/>
      <c r="O373" s="138"/>
      <c r="P373" s="142"/>
      <c r="Q373" s="138"/>
      <c r="R373" s="140"/>
      <c r="S373" s="138"/>
      <c r="T373" s="138"/>
      <c r="U373" s="138"/>
    </row>
    <row r="374" ht="12.75" customHeight="1">
      <c r="A374" s="138"/>
      <c r="B374" s="138"/>
      <c r="C374" s="138"/>
      <c r="D374" s="138"/>
      <c r="E374" s="54"/>
      <c r="F374" s="138"/>
      <c r="G374" s="138"/>
      <c r="H374" s="138"/>
      <c r="I374" s="138"/>
      <c r="J374" s="138"/>
      <c r="K374" s="138"/>
      <c r="L374" s="138"/>
      <c r="M374" s="140"/>
      <c r="N374" s="140"/>
      <c r="O374" s="138"/>
      <c r="P374" s="142"/>
      <c r="Q374" s="138"/>
      <c r="R374" s="140"/>
      <c r="S374" s="138"/>
      <c r="T374" s="138"/>
      <c r="U374" s="138"/>
    </row>
    <row r="375" ht="12.75" customHeight="1">
      <c r="A375" s="138"/>
      <c r="B375" s="138"/>
      <c r="C375" s="138"/>
      <c r="D375" s="138"/>
      <c r="E375" s="54"/>
      <c r="F375" s="138"/>
      <c r="G375" s="138"/>
      <c r="H375" s="138"/>
      <c r="I375" s="138"/>
      <c r="J375" s="138"/>
      <c r="K375" s="138"/>
      <c r="L375" s="138"/>
      <c r="M375" s="140"/>
      <c r="N375" s="140"/>
      <c r="O375" s="138"/>
      <c r="P375" s="142"/>
      <c r="Q375" s="138"/>
      <c r="R375" s="140"/>
      <c r="S375" s="138"/>
      <c r="T375" s="138"/>
      <c r="U375" s="138"/>
    </row>
    <row r="376" ht="12.75" customHeight="1">
      <c r="A376" s="138"/>
      <c r="B376" s="138"/>
      <c r="C376" s="138"/>
      <c r="D376" s="138"/>
      <c r="E376" s="54"/>
      <c r="F376" s="138"/>
      <c r="G376" s="138"/>
      <c r="H376" s="138"/>
      <c r="I376" s="138"/>
      <c r="J376" s="138"/>
      <c r="K376" s="138"/>
      <c r="L376" s="138"/>
      <c r="M376" s="140"/>
      <c r="N376" s="140"/>
      <c r="O376" s="138"/>
      <c r="P376" s="142"/>
      <c r="Q376" s="138"/>
      <c r="R376" s="140"/>
      <c r="S376" s="138"/>
      <c r="T376" s="138"/>
      <c r="U376" s="138"/>
    </row>
    <row r="377" ht="12.75" customHeight="1">
      <c r="A377" s="138"/>
      <c r="B377" s="138"/>
      <c r="C377" s="138"/>
      <c r="D377" s="138"/>
      <c r="E377" s="54"/>
      <c r="F377" s="138"/>
      <c r="G377" s="138"/>
      <c r="H377" s="138"/>
      <c r="I377" s="138"/>
      <c r="J377" s="138"/>
      <c r="K377" s="138"/>
      <c r="L377" s="138"/>
      <c r="M377" s="140"/>
      <c r="N377" s="140"/>
      <c r="O377" s="138"/>
      <c r="P377" s="142"/>
      <c r="Q377" s="138"/>
      <c r="R377" s="140"/>
      <c r="S377" s="138"/>
      <c r="T377" s="138"/>
      <c r="U377" s="138"/>
    </row>
    <row r="378" ht="12.75" customHeight="1">
      <c r="A378" s="138"/>
      <c r="B378" s="138"/>
      <c r="C378" s="138"/>
      <c r="D378" s="138"/>
      <c r="E378" s="54"/>
      <c r="F378" s="138"/>
      <c r="G378" s="138"/>
      <c r="H378" s="138"/>
      <c r="I378" s="138"/>
      <c r="J378" s="138"/>
      <c r="K378" s="138"/>
      <c r="L378" s="138"/>
      <c r="M378" s="140"/>
      <c r="N378" s="140"/>
      <c r="O378" s="138"/>
      <c r="P378" s="142"/>
      <c r="Q378" s="138"/>
      <c r="R378" s="140"/>
      <c r="S378" s="138"/>
      <c r="T378" s="138"/>
      <c r="U378" s="138"/>
    </row>
    <row r="379" ht="12.75" customHeight="1">
      <c r="A379" s="138"/>
      <c r="B379" s="138"/>
      <c r="C379" s="138"/>
      <c r="D379" s="138"/>
      <c r="E379" s="54"/>
      <c r="F379" s="138"/>
      <c r="G379" s="138"/>
      <c r="H379" s="138"/>
      <c r="I379" s="138"/>
      <c r="J379" s="138"/>
      <c r="K379" s="138"/>
      <c r="L379" s="138"/>
      <c r="M379" s="140"/>
      <c r="N379" s="140"/>
      <c r="O379" s="138"/>
      <c r="P379" s="142"/>
      <c r="Q379" s="138"/>
      <c r="R379" s="140"/>
      <c r="S379" s="138"/>
      <c r="T379" s="138"/>
      <c r="U379" s="138"/>
    </row>
    <row r="380" ht="12.75" customHeight="1">
      <c r="A380" s="138"/>
      <c r="B380" s="138"/>
      <c r="C380" s="138"/>
      <c r="D380" s="138"/>
      <c r="E380" s="54"/>
      <c r="F380" s="138"/>
      <c r="G380" s="138"/>
      <c r="H380" s="138"/>
      <c r="I380" s="138"/>
      <c r="J380" s="138"/>
      <c r="K380" s="138"/>
      <c r="L380" s="138"/>
      <c r="M380" s="140"/>
      <c r="N380" s="140"/>
      <c r="O380" s="138"/>
      <c r="P380" s="142"/>
      <c r="Q380" s="138"/>
      <c r="R380" s="140"/>
      <c r="S380" s="138"/>
      <c r="T380" s="138"/>
      <c r="U380" s="138"/>
    </row>
    <row r="381" ht="12.75" customHeight="1">
      <c r="A381" s="138"/>
      <c r="B381" s="138"/>
      <c r="C381" s="138"/>
      <c r="D381" s="138"/>
      <c r="E381" s="54"/>
      <c r="F381" s="138"/>
      <c r="G381" s="138"/>
      <c r="H381" s="138"/>
      <c r="I381" s="138"/>
      <c r="J381" s="138"/>
      <c r="K381" s="138"/>
      <c r="L381" s="138"/>
      <c r="M381" s="140"/>
      <c r="N381" s="140"/>
      <c r="O381" s="138"/>
      <c r="P381" s="142"/>
      <c r="Q381" s="138"/>
      <c r="R381" s="140"/>
      <c r="S381" s="138"/>
      <c r="T381" s="138"/>
      <c r="U381" s="138"/>
    </row>
    <row r="382" ht="12.75" customHeight="1">
      <c r="A382" s="138"/>
      <c r="B382" s="138"/>
      <c r="C382" s="138"/>
      <c r="D382" s="138"/>
      <c r="E382" s="54"/>
      <c r="F382" s="138"/>
      <c r="G382" s="138"/>
      <c r="H382" s="138"/>
      <c r="I382" s="138"/>
      <c r="J382" s="138"/>
      <c r="K382" s="138"/>
      <c r="L382" s="138"/>
      <c r="M382" s="140"/>
      <c r="N382" s="140"/>
      <c r="O382" s="138"/>
      <c r="P382" s="142"/>
      <c r="Q382" s="138"/>
      <c r="R382" s="140"/>
      <c r="S382" s="138"/>
      <c r="T382" s="138"/>
      <c r="U382" s="138"/>
    </row>
    <row r="383" ht="12.75" customHeight="1">
      <c r="A383" s="138"/>
      <c r="B383" s="138"/>
      <c r="C383" s="138"/>
      <c r="D383" s="138"/>
      <c r="E383" s="54"/>
      <c r="F383" s="138"/>
      <c r="G383" s="138"/>
      <c r="H383" s="138"/>
      <c r="I383" s="138"/>
      <c r="J383" s="138"/>
      <c r="K383" s="138"/>
      <c r="L383" s="138"/>
      <c r="M383" s="140"/>
      <c r="N383" s="140"/>
      <c r="O383" s="138"/>
      <c r="P383" s="142"/>
      <c r="Q383" s="138"/>
      <c r="R383" s="140"/>
      <c r="S383" s="138"/>
      <c r="T383" s="138"/>
      <c r="U383" s="138"/>
    </row>
    <row r="384" ht="12.75" customHeight="1">
      <c r="A384" s="138"/>
      <c r="B384" s="138"/>
      <c r="C384" s="138"/>
      <c r="D384" s="138"/>
      <c r="E384" s="54"/>
      <c r="F384" s="138"/>
      <c r="G384" s="138"/>
      <c r="H384" s="138"/>
      <c r="I384" s="138"/>
      <c r="J384" s="138"/>
      <c r="K384" s="138"/>
      <c r="L384" s="138"/>
      <c r="M384" s="140"/>
      <c r="N384" s="140"/>
      <c r="O384" s="138"/>
      <c r="P384" s="142"/>
      <c r="Q384" s="138"/>
      <c r="R384" s="140"/>
      <c r="S384" s="138"/>
      <c r="T384" s="138"/>
      <c r="U384" s="138"/>
    </row>
    <row r="385" ht="12.75" customHeight="1">
      <c r="A385" s="138"/>
      <c r="B385" s="138"/>
      <c r="C385" s="138"/>
      <c r="D385" s="138"/>
      <c r="E385" s="54"/>
      <c r="F385" s="138"/>
      <c r="G385" s="138"/>
      <c r="H385" s="138"/>
      <c r="I385" s="138"/>
      <c r="J385" s="138"/>
      <c r="K385" s="138"/>
      <c r="L385" s="138"/>
      <c r="M385" s="140"/>
      <c r="N385" s="140"/>
      <c r="O385" s="138"/>
      <c r="P385" s="142"/>
      <c r="Q385" s="138"/>
      <c r="R385" s="140"/>
      <c r="S385" s="138"/>
      <c r="T385" s="138"/>
      <c r="U385" s="138"/>
    </row>
    <row r="386" ht="12.75" customHeight="1">
      <c r="A386" s="138"/>
      <c r="B386" s="138"/>
      <c r="C386" s="138"/>
      <c r="D386" s="138"/>
      <c r="E386" s="54"/>
      <c r="F386" s="138"/>
      <c r="G386" s="138"/>
      <c r="H386" s="138"/>
      <c r="I386" s="138"/>
      <c r="J386" s="138"/>
      <c r="K386" s="138"/>
      <c r="L386" s="138"/>
      <c r="M386" s="140"/>
      <c r="N386" s="140"/>
      <c r="O386" s="138"/>
      <c r="P386" s="142"/>
      <c r="Q386" s="138"/>
      <c r="R386" s="140"/>
      <c r="S386" s="138"/>
      <c r="T386" s="138"/>
      <c r="U386" s="138"/>
    </row>
    <row r="387" ht="12.75" customHeight="1">
      <c r="A387" s="138"/>
      <c r="B387" s="138"/>
      <c r="C387" s="138"/>
      <c r="D387" s="138"/>
      <c r="E387" s="54"/>
      <c r="F387" s="138"/>
      <c r="G387" s="138"/>
      <c r="H387" s="138"/>
      <c r="I387" s="138"/>
      <c r="J387" s="138"/>
      <c r="K387" s="138"/>
      <c r="L387" s="138"/>
      <c r="M387" s="140"/>
      <c r="N387" s="140"/>
      <c r="O387" s="138"/>
      <c r="P387" s="142"/>
      <c r="Q387" s="138"/>
      <c r="R387" s="140"/>
      <c r="S387" s="138"/>
      <c r="T387" s="138"/>
      <c r="U387" s="138"/>
    </row>
    <row r="388" ht="12.75" customHeight="1">
      <c r="A388" s="138"/>
      <c r="B388" s="138"/>
      <c r="C388" s="138"/>
      <c r="D388" s="138"/>
      <c r="E388" s="54"/>
      <c r="F388" s="138"/>
      <c r="G388" s="138"/>
      <c r="H388" s="138"/>
      <c r="I388" s="138"/>
      <c r="J388" s="138"/>
      <c r="K388" s="138"/>
      <c r="L388" s="138"/>
      <c r="M388" s="140"/>
      <c r="N388" s="140"/>
      <c r="O388" s="138"/>
      <c r="P388" s="142"/>
      <c r="Q388" s="138"/>
      <c r="R388" s="140"/>
      <c r="S388" s="138"/>
      <c r="T388" s="138"/>
      <c r="U388" s="138"/>
    </row>
    <row r="389" ht="12.75" customHeight="1">
      <c r="A389" s="138"/>
      <c r="B389" s="138"/>
      <c r="C389" s="138"/>
      <c r="D389" s="138"/>
      <c r="E389" s="54"/>
      <c r="F389" s="138"/>
      <c r="G389" s="138"/>
      <c r="H389" s="138"/>
      <c r="I389" s="138"/>
      <c r="J389" s="138"/>
      <c r="K389" s="138"/>
      <c r="L389" s="138"/>
      <c r="M389" s="140"/>
      <c r="N389" s="140"/>
      <c r="O389" s="138"/>
      <c r="P389" s="142"/>
      <c r="Q389" s="138"/>
      <c r="R389" s="140"/>
      <c r="S389" s="138"/>
      <c r="T389" s="138"/>
      <c r="U389" s="138"/>
    </row>
    <row r="390" ht="12.75" customHeight="1">
      <c r="A390" s="138"/>
      <c r="B390" s="138"/>
      <c r="C390" s="138"/>
      <c r="D390" s="138"/>
      <c r="E390" s="54"/>
      <c r="F390" s="138"/>
      <c r="G390" s="138"/>
      <c r="H390" s="138"/>
      <c r="I390" s="138"/>
      <c r="J390" s="138"/>
      <c r="K390" s="138"/>
      <c r="L390" s="138"/>
      <c r="M390" s="140"/>
      <c r="N390" s="140"/>
      <c r="O390" s="138"/>
      <c r="P390" s="142"/>
      <c r="Q390" s="138"/>
      <c r="R390" s="140"/>
      <c r="S390" s="138"/>
      <c r="T390" s="138"/>
      <c r="U390" s="138"/>
    </row>
    <row r="391" ht="12.75" customHeight="1">
      <c r="A391" s="138"/>
      <c r="B391" s="138"/>
      <c r="C391" s="138"/>
      <c r="D391" s="138"/>
      <c r="E391" s="54"/>
      <c r="F391" s="138"/>
      <c r="G391" s="138"/>
      <c r="H391" s="138"/>
      <c r="I391" s="138"/>
      <c r="J391" s="138"/>
      <c r="K391" s="138"/>
      <c r="L391" s="138"/>
      <c r="M391" s="140"/>
      <c r="N391" s="140"/>
      <c r="O391" s="138"/>
      <c r="P391" s="142"/>
      <c r="Q391" s="138"/>
      <c r="R391" s="140"/>
      <c r="S391" s="138"/>
      <c r="T391" s="138"/>
      <c r="U391" s="138"/>
    </row>
    <row r="392" ht="12.75" customHeight="1">
      <c r="A392" s="138"/>
      <c r="B392" s="138"/>
      <c r="C392" s="138"/>
      <c r="D392" s="138"/>
      <c r="E392" s="54"/>
      <c r="F392" s="138"/>
      <c r="G392" s="138"/>
      <c r="H392" s="138"/>
      <c r="I392" s="138"/>
      <c r="J392" s="138"/>
      <c r="K392" s="138"/>
      <c r="L392" s="138"/>
      <c r="M392" s="140"/>
      <c r="N392" s="140"/>
      <c r="O392" s="138"/>
      <c r="P392" s="142"/>
      <c r="Q392" s="138"/>
      <c r="R392" s="140"/>
      <c r="S392" s="138"/>
      <c r="T392" s="138"/>
      <c r="U392" s="138"/>
    </row>
    <row r="393" ht="12.75" customHeight="1">
      <c r="A393" s="138"/>
      <c r="B393" s="138"/>
      <c r="C393" s="138"/>
      <c r="D393" s="138"/>
      <c r="E393" s="54"/>
      <c r="F393" s="138"/>
      <c r="G393" s="138"/>
      <c r="H393" s="138"/>
      <c r="I393" s="138"/>
      <c r="J393" s="138"/>
      <c r="K393" s="138"/>
      <c r="L393" s="138"/>
      <c r="M393" s="140"/>
      <c r="N393" s="140"/>
      <c r="O393" s="138"/>
      <c r="P393" s="142"/>
      <c r="Q393" s="138"/>
      <c r="R393" s="140"/>
      <c r="S393" s="138"/>
      <c r="T393" s="138"/>
      <c r="U393" s="138"/>
    </row>
    <row r="394" ht="12.75" customHeight="1">
      <c r="A394" s="138"/>
      <c r="B394" s="138"/>
      <c r="C394" s="138"/>
      <c r="D394" s="138"/>
      <c r="E394" s="54"/>
      <c r="F394" s="138"/>
      <c r="G394" s="138"/>
      <c r="H394" s="138"/>
      <c r="I394" s="138"/>
      <c r="J394" s="138"/>
      <c r="K394" s="138"/>
      <c r="L394" s="138"/>
      <c r="M394" s="140"/>
      <c r="N394" s="140"/>
      <c r="O394" s="138"/>
      <c r="P394" s="142"/>
      <c r="Q394" s="138"/>
      <c r="R394" s="140"/>
      <c r="S394" s="138"/>
      <c r="T394" s="138"/>
      <c r="U394" s="138"/>
    </row>
    <row r="395" ht="12.75" customHeight="1">
      <c r="A395" s="138"/>
      <c r="B395" s="138"/>
      <c r="C395" s="138"/>
      <c r="D395" s="138"/>
      <c r="E395" s="54"/>
      <c r="F395" s="138"/>
      <c r="G395" s="138"/>
      <c r="H395" s="138"/>
      <c r="I395" s="138"/>
      <c r="J395" s="138"/>
      <c r="K395" s="138"/>
      <c r="L395" s="138"/>
      <c r="M395" s="140"/>
      <c r="N395" s="140"/>
      <c r="O395" s="138"/>
      <c r="P395" s="142"/>
      <c r="Q395" s="138"/>
      <c r="R395" s="140"/>
      <c r="S395" s="138"/>
      <c r="T395" s="138"/>
      <c r="U395" s="138"/>
    </row>
    <row r="396" ht="12.75" customHeight="1">
      <c r="A396" s="138"/>
      <c r="B396" s="138"/>
      <c r="C396" s="138"/>
      <c r="D396" s="138"/>
      <c r="E396" s="54"/>
      <c r="F396" s="138"/>
      <c r="G396" s="138"/>
      <c r="H396" s="138"/>
      <c r="I396" s="138"/>
      <c r="J396" s="138"/>
      <c r="K396" s="138"/>
      <c r="L396" s="138"/>
      <c r="M396" s="140"/>
      <c r="N396" s="140"/>
      <c r="O396" s="138"/>
      <c r="P396" s="142"/>
      <c r="Q396" s="138"/>
      <c r="R396" s="140"/>
      <c r="S396" s="138"/>
      <c r="T396" s="138"/>
      <c r="U396" s="138"/>
    </row>
    <row r="397" ht="12.75" customHeight="1">
      <c r="A397" s="138"/>
      <c r="B397" s="138"/>
      <c r="C397" s="138"/>
      <c r="D397" s="138"/>
      <c r="E397" s="54"/>
      <c r="F397" s="138"/>
      <c r="G397" s="138"/>
      <c r="H397" s="138"/>
      <c r="I397" s="138"/>
      <c r="J397" s="138"/>
      <c r="K397" s="138"/>
      <c r="L397" s="138"/>
      <c r="M397" s="140"/>
      <c r="N397" s="140"/>
      <c r="O397" s="138"/>
      <c r="P397" s="142"/>
      <c r="Q397" s="138"/>
      <c r="R397" s="140"/>
      <c r="S397" s="138"/>
      <c r="T397" s="138"/>
      <c r="U397" s="138"/>
    </row>
    <row r="398" ht="12.75" customHeight="1">
      <c r="A398" s="138"/>
      <c r="B398" s="138"/>
      <c r="C398" s="138"/>
      <c r="D398" s="138"/>
      <c r="E398" s="54"/>
      <c r="F398" s="138"/>
      <c r="G398" s="138"/>
      <c r="H398" s="138"/>
      <c r="I398" s="138"/>
      <c r="J398" s="138"/>
      <c r="K398" s="138"/>
      <c r="L398" s="138"/>
      <c r="M398" s="140"/>
      <c r="N398" s="140"/>
      <c r="O398" s="138"/>
      <c r="P398" s="142"/>
      <c r="Q398" s="138"/>
      <c r="R398" s="140"/>
      <c r="S398" s="138"/>
      <c r="T398" s="138"/>
      <c r="U398" s="138"/>
    </row>
    <row r="399" ht="12.75" customHeight="1">
      <c r="A399" s="138"/>
      <c r="B399" s="138"/>
      <c r="C399" s="138"/>
      <c r="D399" s="138"/>
      <c r="E399" s="54"/>
      <c r="F399" s="138"/>
      <c r="G399" s="138"/>
      <c r="H399" s="138"/>
      <c r="I399" s="138"/>
      <c r="J399" s="138"/>
      <c r="K399" s="138"/>
      <c r="L399" s="138"/>
      <c r="M399" s="140"/>
      <c r="N399" s="140"/>
      <c r="O399" s="138"/>
      <c r="P399" s="142"/>
      <c r="Q399" s="138"/>
      <c r="R399" s="140"/>
      <c r="S399" s="138"/>
      <c r="T399" s="138"/>
      <c r="U399" s="138"/>
    </row>
    <row r="400" ht="12.75" customHeight="1">
      <c r="A400" s="138"/>
      <c r="B400" s="138"/>
      <c r="C400" s="138"/>
      <c r="D400" s="138"/>
      <c r="E400" s="54"/>
      <c r="F400" s="138"/>
      <c r="G400" s="138"/>
      <c r="H400" s="138"/>
      <c r="I400" s="138"/>
      <c r="J400" s="138"/>
      <c r="K400" s="138"/>
      <c r="L400" s="138"/>
      <c r="M400" s="140"/>
      <c r="N400" s="140"/>
      <c r="O400" s="138"/>
      <c r="P400" s="142"/>
      <c r="Q400" s="138"/>
      <c r="R400" s="140"/>
      <c r="S400" s="138"/>
      <c r="T400" s="138"/>
      <c r="U400" s="138"/>
    </row>
    <row r="401" ht="12.75" customHeight="1">
      <c r="A401" s="138"/>
      <c r="B401" s="138"/>
      <c r="C401" s="138"/>
      <c r="D401" s="138"/>
      <c r="E401" s="54"/>
      <c r="F401" s="138"/>
      <c r="G401" s="138"/>
      <c r="H401" s="138"/>
      <c r="I401" s="138"/>
      <c r="J401" s="138"/>
      <c r="K401" s="138"/>
      <c r="L401" s="138"/>
      <c r="M401" s="140"/>
      <c r="N401" s="140"/>
      <c r="O401" s="138"/>
      <c r="P401" s="142"/>
      <c r="Q401" s="138"/>
      <c r="R401" s="140"/>
      <c r="S401" s="138"/>
      <c r="T401" s="138"/>
      <c r="U401" s="138"/>
    </row>
    <row r="402" ht="12.75" customHeight="1">
      <c r="A402" s="138"/>
      <c r="B402" s="138"/>
      <c r="C402" s="138"/>
      <c r="D402" s="138"/>
      <c r="E402" s="54"/>
      <c r="F402" s="138"/>
      <c r="G402" s="138"/>
      <c r="H402" s="138"/>
      <c r="I402" s="138"/>
      <c r="J402" s="138"/>
      <c r="K402" s="138"/>
      <c r="L402" s="138"/>
      <c r="M402" s="140"/>
      <c r="N402" s="140"/>
      <c r="O402" s="138"/>
      <c r="P402" s="142"/>
      <c r="Q402" s="138"/>
      <c r="R402" s="140"/>
      <c r="S402" s="138"/>
      <c r="T402" s="138"/>
      <c r="U402" s="138"/>
    </row>
    <row r="403" ht="12.75" customHeight="1">
      <c r="A403" s="138"/>
      <c r="B403" s="138"/>
      <c r="C403" s="138"/>
      <c r="D403" s="138"/>
      <c r="E403" s="54"/>
      <c r="F403" s="138"/>
      <c r="G403" s="138"/>
      <c r="H403" s="138"/>
      <c r="I403" s="138"/>
      <c r="J403" s="138"/>
      <c r="K403" s="138"/>
      <c r="L403" s="138"/>
      <c r="M403" s="140"/>
      <c r="N403" s="140"/>
      <c r="O403" s="138"/>
      <c r="P403" s="142"/>
      <c r="Q403" s="138"/>
      <c r="R403" s="140"/>
      <c r="S403" s="138"/>
      <c r="T403" s="138"/>
      <c r="U403" s="138"/>
    </row>
    <row r="404" ht="12.75" customHeight="1">
      <c r="A404" s="138"/>
      <c r="B404" s="138"/>
      <c r="C404" s="138"/>
      <c r="D404" s="138"/>
      <c r="E404" s="54"/>
      <c r="F404" s="138"/>
      <c r="G404" s="138"/>
      <c r="H404" s="138"/>
      <c r="I404" s="138"/>
      <c r="J404" s="138"/>
      <c r="K404" s="138"/>
      <c r="L404" s="138"/>
      <c r="M404" s="140"/>
      <c r="N404" s="140"/>
      <c r="O404" s="138"/>
      <c r="P404" s="142"/>
      <c r="Q404" s="138"/>
      <c r="R404" s="140"/>
      <c r="S404" s="138"/>
      <c r="T404" s="138"/>
      <c r="U404" s="138"/>
    </row>
    <row r="405" ht="12.75" customHeight="1">
      <c r="A405" s="138"/>
      <c r="B405" s="138"/>
      <c r="C405" s="138"/>
      <c r="D405" s="138"/>
      <c r="E405" s="54"/>
      <c r="F405" s="138"/>
      <c r="G405" s="138"/>
      <c r="H405" s="138"/>
      <c r="I405" s="138"/>
      <c r="J405" s="138"/>
      <c r="K405" s="138"/>
      <c r="L405" s="138"/>
      <c r="M405" s="140"/>
      <c r="N405" s="140"/>
      <c r="O405" s="138"/>
      <c r="P405" s="142"/>
      <c r="Q405" s="138"/>
      <c r="R405" s="140"/>
      <c r="S405" s="138"/>
      <c r="T405" s="138"/>
      <c r="U405" s="138"/>
    </row>
    <row r="406" ht="12.75" customHeight="1">
      <c r="A406" s="138"/>
      <c r="B406" s="138"/>
      <c r="C406" s="138"/>
      <c r="D406" s="138"/>
      <c r="E406" s="54"/>
      <c r="F406" s="138"/>
      <c r="G406" s="138"/>
      <c r="H406" s="138"/>
      <c r="I406" s="138"/>
      <c r="J406" s="138"/>
      <c r="K406" s="138"/>
      <c r="L406" s="138"/>
      <c r="M406" s="140"/>
      <c r="N406" s="140"/>
      <c r="O406" s="138"/>
      <c r="P406" s="142"/>
      <c r="Q406" s="138"/>
      <c r="R406" s="140"/>
      <c r="S406" s="138"/>
      <c r="T406" s="138"/>
      <c r="U406" s="138"/>
    </row>
    <row r="407" ht="12.75" customHeight="1">
      <c r="A407" s="138"/>
      <c r="B407" s="138"/>
      <c r="C407" s="138"/>
      <c r="D407" s="138"/>
      <c r="E407" s="54"/>
      <c r="F407" s="138"/>
      <c r="G407" s="138"/>
      <c r="H407" s="138"/>
      <c r="I407" s="138"/>
      <c r="J407" s="138"/>
      <c r="K407" s="138"/>
      <c r="L407" s="138"/>
      <c r="M407" s="140"/>
      <c r="N407" s="140"/>
      <c r="O407" s="138"/>
      <c r="P407" s="142"/>
      <c r="Q407" s="138"/>
      <c r="R407" s="140"/>
      <c r="S407" s="138"/>
      <c r="T407" s="138"/>
      <c r="U407" s="138"/>
    </row>
    <row r="408" ht="12.75" customHeight="1">
      <c r="A408" s="138"/>
      <c r="B408" s="138"/>
      <c r="C408" s="138"/>
      <c r="D408" s="138"/>
      <c r="E408" s="54"/>
      <c r="F408" s="138"/>
      <c r="G408" s="138"/>
      <c r="H408" s="138"/>
      <c r="I408" s="138"/>
      <c r="J408" s="138"/>
      <c r="K408" s="138"/>
      <c r="L408" s="138"/>
      <c r="M408" s="140"/>
      <c r="N408" s="140"/>
      <c r="O408" s="138"/>
      <c r="P408" s="142"/>
      <c r="Q408" s="138"/>
      <c r="R408" s="140"/>
      <c r="S408" s="138"/>
      <c r="T408" s="138"/>
      <c r="U408" s="138"/>
    </row>
    <row r="409" ht="12.75" customHeight="1">
      <c r="A409" s="138"/>
      <c r="B409" s="138"/>
      <c r="C409" s="138"/>
      <c r="D409" s="138"/>
      <c r="E409" s="54"/>
      <c r="F409" s="138"/>
      <c r="G409" s="138"/>
      <c r="H409" s="138"/>
      <c r="I409" s="138"/>
      <c r="J409" s="138"/>
      <c r="K409" s="138"/>
      <c r="L409" s="138"/>
      <c r="M409" s="140"/>
      <c r="N409" s="140"/>
      <c r="O409" s="138"/>
      <c r="P409" s="142"/>
      <c r="Q409" s="138"/>
      <c r="R409" s="140"/>
      <c r="S409" s="138"/>
      <c r="T409" s="138"/>
      <c r="U409" s="138"/>
    </row>
    <row r="410" ht="12.75" customHeight="1">
      <c r="A410" s="138"/>
      <c r="B410" s="138"/>
      <c r="C410" s="138"/>
      <c r="D410" s="138"/>
      <c r="E410" s="54"/>
      <c r="F410" s="138"/>
      <c r="G410" s="138"/>
      <c r="H410" s="138"/>
      <c r="I410" s="138"/>
      <c r="J410" s="138"/>
      <c r="K410" s="138"/>
      <c r="L410" s="138"/>
      <c r="M410" s="140"/>
      <c r="N410" s="140"/>
      <c r="O410" s="138"/>
      <c r="P410" s="142"/>
      <c r="Q410" s="138"/>
      <c r="R410" s="140"/>
      <c r="S410" s="138"/>
      <c r="T410" s="138"/>
      <c r="U410" s="138"/>
    </row>
    <row r="411" ht="12.75" customHeight="1">
      <c r="A411" s="138"/>
      <c r="B411" s="138"/>
      <c r="C411" s="138"/>
      <c r="D411" s="138"/>
      <c r="E411" s="54"/>
      <c r="F411" s="138"/>
      <c r="G411" s="138"/>
      <c r="H411" s="138"/>
      <c r="I411" s="138"/>
      <c r="J411" s="138"/>
      <c r="K411" s="138"/>
      <c r="L411" s="138"/>
      <c r="M411" s="140"/>
      <c r="N411" s="140"/>
      <c r="O411" s="138"/>
      <c r="P411" s="142"/>
      <c r="Q411" s="138"/>
      <c r="R411" s="140"/>
      <c r="S411" s="138"/>
      <c r="T411" s="138"/>
      <c r="U411" s="138"/>
    </row>
    <row r="412" ht="12.75" customHeight="1">
      <c r="A412" s="138"/>
      <c r="B412" s="138"/>
      <c r="C412" s="138"/>
      <c r="D412" s="138"/>
      <c r="E412" s="54"/>
      <c r="F412" s="138"/>
      <c r="G412" s="138"/>
      <c r="H412" s="138"/>
      <c r="I412" s="138"/>
      <c r="J412" s="138"/>
      <c r="K412" s="138"/>
      <c r="L412" s="138"/>
      <c r="M412" s="140"/>
      <c r="N412" s="140"/>
      <c r="O412" s="138"/>
      <c r="P412" s="142"/>
      <c r="Q412" s="138"/>
      <c r="R412" s="140"/>
      <c r="S412" s="138"/>
      <c r="T412" s="138"/>
      <c r="U412" s="138"/>
    </row>
    <row r="413" ht="12.75" customHeight="1">
      <c r="A413" s="138"/>
      <c r="B413" s="138"/>
      <c r="C413" s="138"/>
      <c r="D413" s="138"/>
      <c r="E413" s="54"/>
      <c r="F413" s="138"/>
      <c r="G413" s="138"/>
      <c r="H413" s="138"/>
      <c r="I413" s="138"/>
      <c r="J413" s="138"/>
      <c r="K413" s="138"/>
      <c r="L413" s="138"/>
      <c r="M413" s="140"/>
      <c r="N413" s="140"/>
      <c r="O413" s="138"/>
      <c r="P413" s="142"/>
      <c r="Q413" s="138"/>
      <c r="R413" s="140"/>
      <c r="S413" s="138"/>
      <c r="T413" s="138"/>
      <c r="U413" s="138"/>
    </row>
    <row r="414" ht="12.75" customHeight="1">
      <c r="A414" s="138"/>
      <c r="B414" s="138"/>
      <c r="C414" s="138"/>
      <c r="D414" s="138"/>
      <c r="E414" s="54"/>
      <c r="F414" s="138"/>
      <c r="G414" s="138"/>
      <c r="H414" s="138"/>
      <c r="I414" s="138"/>
      <c r="J414" s="138"/>
      <c r="K414" s="138"/>
      <c r="L414" s="138"/>
      <c r="M414" s="140"/>
      <c r="N414" s="140"/>
      <c r="O414" s="138"/>
      <c r="P414" s="142"/>
      <c r="Q414" s="138"/>
      <c r="R414" s="140"/>
      <c r="S414" s="138"/>
      <c r="T414" s="138"/>
      <c r="U414" s="138"/>
    </row>
    <row r="415" ht="12.75" customHeight="1">
      <c r="A415" s="138"/>
      <c r="B415" s="138"/>
      <c r="C415" s="138"/>
      <c r="D415" s="138"/>
      <c r="E415" s="54"/>
      <c r="F415" s="138"/>
      <c r="G415" s="138"/>
      <c r="H415" s="138"/>
      <c r="I415" s="138"/>
      <c r="J415" s="138"/>
      <c r="K415" s="138"/>
      <c r="L415" s="138"/>
      <c r="M415" s="140"/>
      <c r="N415" s="140"/>
      <c r="O415" s="138"/>
      <c r="P415" s="142"/>
      <c r="Q415" s="138"/>
      <c r="R415" s="140"/>
      <c r="S415" s="138"/>
      <c r="T415" s="138"/>
      <c r="U415" s="138"/>
    </row>
    <row r="416" ht="12.75" customHeight="1">
      <c r="A416" s="138"/>
      <c r="B416" s="138"/>
      <c r="C416" s="138"/>
      <c r="D416" s="138"/>
      <c r="E416" s="54"/>
      <c r="F416" s="138"/>
      <c r="G416" s="138"/>
      <c r="H416" s="138"/>
      <c r="I416" s="138"/>
      <c r="J416" s="138"/>
      <c r="K416" s="138"/>
      <c r="L416" s="138"/>
      <c r="M416" s="140"/>
      <c r="N416" s="140"/>
      <c r="O416" s="138"/>
      <c r="P416" s="142"/>
      <c r="Q416" s="138"/>
      <c r="R416" s="140"/>
      <c r="S416" s="138"/>
      <c r="T416" s="138"/>
      <c r="U416" s="138"/>
    </row>
    <row r="417" ht="12.75" customHeight="1">
      <c r="A417" s="138"/>
      <c r="B417" s="138"/>
      <c r="C417" s="138"/>
      <c r="D417" s="138"/>
      <c r="E417" s="54"/>
      <c r="F417" s="138"/>
      <c r="G417" s="138"/>
      <c r="H417" s="138"/>
      <c r="I417" s="138"/>
      <c r="J417" s="138"/>
      <c r="K417" s="138"/>
      <c r="L417" s="138"/>
      <c r="M417" s="140"/>
      <c r="N417" s="140"/>
      <c r="O417" s="138"/>
      <c r="P417" s="142"/>
      <c r="Q417" s="138"/>
      <c r="R417" s="140"/>
      <c r="S417" s="138"/>
      <c r="T417" s="138"/>
      <c r="U417" s="138"/>
    </row>
    <row r="418" ht="12.75" customHeight="1">
      <c r="A418" s="138"/>
      <c r="B418" s="138"/>
      <c r="C418" s="138"/>
      <c r="D418" s="138"/>
      <c r="E418" s="54"/>
      <c r="F418" s="138"/>
      <c r="G418" s="138"/>
      <c r="H418" s="138"/>
      <c r="I418" s="138"/>
      <c r="J418" s="138"/>
      <c r="K418" s="138"/>
      <c r="L418" s="138"/>
      <c r="M418" s="140"/>
      <c r="N418" s="140"/>
      <c r="O418" s="138"/>
      <c r="P418" s="142"/>
      <c r="Q418" s="138"/>
      <c r="R418" s="140"/>
      <c r="S418" s="138"/>
      <c r="T418" s="138"/>
      <c r="U418" s="138"/>
    </row>
    <row r="419" ht="12.75" customHeight="1">
      <c r="A419" s="138"/>
      <c r="B419" s="138"/>
      <c r="C419" s="138"/>
      <c r="D419" s="138"/>
      <c r="E419" s="54"/>
      <c r="F419" s="138"/>
      <c r="G419" s="138"/>
      <c r="H419" s="138"/>
      <c r="I419" s="138"/>
      <c r="J419" s="138"/>
      <c r="K419" s="138"/>
      <c r="L419" s="138"/>
      <c r="M419" s="140"/>
      <c r="N419" s="140"/>
      <c r="O419" s="138"/>
      <c r="P419" s="142"/>
      <c r="Q419" s="138"/>
      <c r="R419" s="140"/>
      <c r="S419" s="138"/>
      <c r="T419" s="138"/>
      <c r="U419" s="138"/>
    </row>
    <row r="420" ht="12.75" customHeight="1">
      <c r="A420" s="138"/>
      <c r="B420" s="138"/>
      <c r="C420" s="138"/>
      <c r="D420" s="138"/>
      <c r="E420" s="54"/>
      <c r="F420" s="138"/>
      <c r="G420" s="138"/>
      <c r="H420" s="138"/>
      <c r="I420" s="138"/>
      <c r="J420" s="138"/>
      <c r="K420" s="138"/>
      <c r="L420" s="138"/>
      <c r="M420" s="140"/>
      <c r="N420" s="140"/>
      <c r="O420" s="138"/>
      <c r="P420" s="142"/>
      <c r="Q420" s="138"/>
      <c r="R420" s="140"/>
      <c r="S420" s="138"/>
      <c r="T420" s="138"/>
      <c r="U420" s="138"/>
    </row>
    <row r="421" ht="12.75" customHeight="1">
      <c r="A421" s="138"/>
      <c r="B421" s="138"/>
      <c r="C421" s="138"/>
      <c r="D421" s="138"/>
      <c r="E421" s="54"/>
      <c r="F421" s="138"/>
      <c r="G421" s="138"/>
      <c r="H421" s="138"/>
      <c r="I421" s="138"/>
      <c r="J421" s="138"/>
      <c r="K421" s="138"/>
      <c r="L421" s="138"/>
      <c r="M421" s="140"/>
      <c r="N421" s="140"/>
      <c r="O421" s="138"/>
      <c r="P421" s="142"/>
      <c r="Q421" s="138"/>
      <c r="R421" s="140"/>
      <c r="S421" s="138"/>
      <c r="T421" s="138"/>
      <c r="U421" s="138"/>
    </row>
    <row r="422" ht="12.75" customHeight="1">
      <c r="A422" s="138"/>
      <c r="B422" s="138"/>
      <c r="C422" s="138"/>
      <c r="D422" s="138"/>
      <c r="E422" s="54"/>
      <c r="F422" s="138"/>
      <c r="G422" s="138"/>
      <c r="H422" s="138"/>
      <c r="I422" s="138"/>
      <c r="J422" s="138"/>
      <c r="K422" s="138"/>
      <c r="L422" s="138"/>
      <c r="M422" s="140"/>
      <c r="N422" s="140"/>
      <c r="O422" s="138"/>
      <c r="P422" s="142"/>
      <c r="Q422" s="138"/>
      <c r="R422" s="140"/>
      <c r="S422" s="138"/>
      <c r="T422" s="138"/>
      <c r="U422" s="138"/>
    </row>
    <row r="423" ht="12.75" customHeight="1">
      <c r="A423" s="138"/>
      <c r="B423" s="138"/>
      <c r="C423" s="138"/>
      <c r="D423" s="138"/>
      <c r="E423" s="54"/>
      <c r="F423" s="138"/>
      <c r="G423" s="138"/>
      <c r="H423" s="138"/>
      <c r="I423" s="138"/>
      <c r="J423" s="138"/>
      <c r="K423" s="138"/>
      <c r="L423" s="138"/>
      <c r="M423" s="140"/>
      <c r="N423" s="140"/>
      <c r="O423" s="138"/>
      <c r="P423" s="142"/>
      <c r="Q423" s="138"/>
      <c r="R423" s="140"/>
      <c r="S423" s="138"/>
      <c r="T423" s="138"/>
      <c r="U423" s="138"/>
    </row>
    <row r="424" ht="12.75" customHeight="1">
      <c r="A424" s="138"/>
      <c r="B424" s="138"/>
      <c r="C424" s="138"/>
      <c r="D424" s="138"/>
      <c r="E424" s="54"/>
      <c r="F424" s="138"/>
      <c r="G424" s="138"/>
      <c r="H424" s="138"/>
      <c r="I424" s="138"/>
      <c r="J424" s="138"/>
      <c r="K424" s="138"/>
      <c r="L424" s="138"/>
      <c r="M424" s="140"/>
      <c r="N424" s="140"/>
      <c r="O424" s="138"/>
      <c r="P424" s="142"/>
      <c r="Q424" s="138"/>
      <c r="R424" s="140"/>
      <c r="S424" s="138"/>
      <c r="T424" s="138"/>
      <c r="U424" s="138"/>
    </row>
    <row r="425" ht="12.75" customHeight="1">
      <c r="A425" s="138"/>
      <c r="B425" s="138"/>
      <c r="C425" s="138"/>
      <c r="D425" s="138"/>
      <c r="E425" s="54"/>
      <c r="F425" s="138"/>
      <c r="G425" s="138"/>
      <c r="H425" s="138"/>
      <c r="I425" s="138"/>
      <c r="J425" s="138"/>
      <c r="K425" s="138"/>
      <c r="L425" s="138"/>
      <c r="M425" s="140"/>
      <c r="N425" s="140"/>
      <c r="O425" s="138"/>
      <c r="P425" s="142"/>
      <c r="Q425" s="138"/>
      <c r="R425" s="140"/>
      <c r="S425" s="138"/>
      <c r="T425" s="138"/>
      <c r="U425" s="138"/>
    </row>
    <row r="426" ht="12.75" customHeight="1">
      <c r="A426" s="138"/>
      <c r="B426" s="138"/>
      <c r="C426" s="138"/>
      <c r="D426" s="138"/>
      <c r="E426" s="54"/>
      <c r="F426" s="138"/>
      <c r="G426" s="138"/>
      <c r="H426" s="138"/>
      <c r="I426" s="138"/>
      <c r="J426" s="138"/>
      <c r="K426" s="138"/>
      <c r="L426" s="138"/>
      <c r="M426" s="140"/>
      <c r="N426" s="140"/>
      <c r="O426" s="138"/>
      <c r="P426" s="142"/>
      <c r="Q426" s="138"/>
      <c r="R426" s="140"/>
      <c r="S426" s="138"/>
      <c r="T426" s="138"/>
      <c r="U426" s="138"/>
    </row>
    <row r="427" ht="12.75" customHeight="1">
      <c r="A427" s="138"/>
      <c r="B427" s="138"/>
      <c r="C427" s="138"/>
      <c r="D427" s="138"/>
      <c r="E427" s="54"/>
      <c r="F427" s="138"/>
      <c r="G427" s="138"/>
      <c r="H427" s="138"/>
      <c r="I427" s="138"/>
      <c r="J427" s="138"/>
      <c r="K427" s="138"/>
      <c r="L427" s="138"/>
      <c r="M427" s="140"/>
      <c r="N427" s="140"/>
      <c r="O427" s="138"/>
      <c r="P427" s="142"/>
      <c r="Q427" s="138"/>
      <c r="R427" s="140"/>
      <c r="S427" s="138"/>
      <c r="T427" s="138"/>
      <c r="U427" s="138"/>
    </row>
    <row r="428" ht="12.75" customHeight="1">
      <c r="A428" s="138"/>
      <c r="B428" s="138"/>
      <c r="C428" s="138"/>
      <c r="D428" s="138"/>
      <c r="E428" s="54"/>
      <c r="F428" s="138"/>
      <c r="G428" s="138"/>
      <c r="H428" s="138"/>
      <c r="I428" s="138"/>
      <c r="J428" s="138"/>
      <c r="K428" s="138"/>
      <c r="L428" s="138"/>
      <c r="M428" s="140"/>
      <c r="N428" s="140"/>
      <c r="O428" s="138"/>
      <c r="P428" s="142"/>
      <c r="Q428" s="138"/>
      <c r="R428" s="140"/>
      <c r="S428" s="138"/>
      <c r="T428" s="138"/>
      <c r="U428" s="138"/>
    </row>
    <row r="429" ht="12.75" customHeight="1">
      <c r="A429" s="138"/>
      <c r="B429" s="138"/>
      <c r="C429" s="138"/>
      <c r="D429" s="138"/>
      <c r="E429" s="54"/>
      <c r="F429" s="138"/>
      <c r="G429" s="138"/>
      <c r="H429" s="138"/>
      <c r="I429" s="138"/>
      <c r="J429" s="138"/>
      <c r="K429" s="138"/>
      <c r="L429" s="138"/>
      <c r="M429" s="140"/>
      <c r="N429" s="140"/>
      <c r="O429" s="138"/>
      <c r="P429" s="142"/>
      <c r="Q429" s="138"/>
      <c r="R429" s="140"/>
      <c r="S429" s="138"/>
      <c r="T429" s="138"/>
      <c r="U429" s="138"/>
    </row>
    <row r="430" ht="12.75" customHeight="1">
      <c r="A430" s="138"/>
      <c r="B430" s="138"/>
      <c r="C430" s="138"/>
      <c r="D430" s="138"/>
      <c r="E430" s="54"/>
      <c r="F430" s="138"/>
      <c r="G430" s="138"/>
      <c r="H430" s="138"/>
      <c r="I430" s="138"/>
      <c r="J430" s="138"/>
      <c r="K430" s="138"/>
      <c r="L430" s="138"/>
      <c r="M430" s="140"/>
      <c r="N430" s="140"/>
      <c r="O430" s="138"/>
      <c r="P430" s="142"/>
      <c r="Q430" s="138"/>
      <c r="R430" s="140"/>
      <c r="S430" s="138"/>
      <c r="T430" s="138"/>
      <c r="U430" s="138"/>
    </row>
    <row r="431" ht="12.75" customHeight="1">
      <c r="A431" s="138"/>
      <c r="B431" s="138"/>
      <c r="C431" s="138"/>
      <c r="D431" s="138"/>
      <c r="E431" s="54"/>
      <c r="F431" s="138"/>
      <c r="G431" s="138"/>
      <c r="H431" s="138"/>
      <c r="I431" s="138"/>
      <c r="J431" s="138"/>
      <c r="K431" s="138"/>
      <c r="L431" s="138"/>
      <c r="M431" s="140"/>
      <c r="N431" s="140"/>
      <c r="O431" s="138"/>
      <c r="P431" s="142"/>
      <c r="Q431" s="138"/>
      <c r="R431" s="140"/>
      <c r="S431" s="138"/>
      <c r="T431" s="138"/>
      <c r="U431" s="138"/>
    </row>
    <row r="432" ht="12.75" customHeight="1">
      <c r="A432" s="138"/>
      <c r="B432" s="138"/>
      <c r="C432" s="138"/>
      <c r="D432" s="138"/>
      <c r="E432" s="54"/>
      <c r="F432" s="138"/>
      <c r="G432" s="138"/>
      <c r="H432" s="138"/>
      <c r="I432" s="138"/>
      <c r="J432" s="138"/>
      <c r="K432" s="138"/>
      <c r="L432" s="138"/>
      <c r="M432" s="140"/>
      <c r="N432" s="140"/>
      <c r="O432" s="138"/>
      <c r="P432" s="142"/>
      <c r="Q432" s="138"/>
      <c r="R432" s="140"/>
      <c r="S432" s="138"/>
      <c r="T432" s="138"/>
      <c r="U432" s="138"/>
    </row>
    <row r="433" ht="12.75" customHeight="1">
      <c r="A433" s="138"/>
      <c r="B433" s="138"/>
      <c r="C433" s="138"/>
      <c r="D433" s="138"/>
      <c r="E433" s="54"/>
      <c r="F433" s="138"/>
      <c r="G433" s="138"/>
      <c r="H433" s="138"/>
      <c r="I433" s="138"/>
      <c r="J433" s="138"/>
      <c r="K433" s="138"/>
      <c r="L433" s="138"/>
      <c r="M433" s="140"/>
      <c r="N433" s="140"/>
      <c r="O433" s="138"/>
      <c r="P433" s="142"/>
      <c r="Q433" s="138"/>
      <c r="R433" s="140"/>
      <c r="S433" s="138"/>
      <c r="T433" s="138"/>
      <c r="U433" s="138"/>
    </row>
    <row r="434" ht="12.75" customHeight="1">
      <c r="A434" s="138"/>
      <c r="B434" s="138"/>
      <c r="C434" s="138"/>
      <c r="D434" s="138"/>
      <c r="E434" s="54"/>
      <c r="F434" s="138"/>
      <c r="G434" s="138"/>
      <c r="H434" s="138"/>
      <c r="I434" s="138"/>
      <c r="J434" s="138"/>
      <c r="K434" s="138"/>
      <c r="L434" s="138"/>
      <c r="M434" s="140"/>
      <c r="N434" s="140"/>
      <c r="O434" s="138"/>
      <c r="P434" s="142"/>
      <c r="Q434" s="138"/>
      <c r="R434" s="140"/>
      <c r="S434" s="138"/>
      <c r="T434" s="138"/>
      <c r="U434" s="138"/>
    </row>
    <row r="435" ht="12.75" customHeight="1">
      <c r="A435" s="138"/>
      <c r="B435" s="138"/>
      <c r="C435" s="138"/>
      <c r="D435" s="138"/>
      <c r="E435" s="54"/>
      <c r="F435" s="138"/>
      <c r="G435" s="138"/>
      <c r="H435" s="138"/>
      <c r="I435" s="138"/>
      <c r="J435" s="138"/>
      <c r="K435" s="138"/>
      <c r="L435" s="138"/>
      <c r="M435" s="140"/>
      <c r="N435" s="140"/>
      <c r="O435" s="138"/>
      <c r="P435" s="142"/>
      <c r="Q435" s="138"/>
      <c r="R435" s="140"/>
      <c r="S435" s="138"/>
      <c r="T435" s="138"/>
      <c r="U435" s="138"/>
    </row>
    <row r="436" ht="12.75" customHeight="1">
      <c r="A436" s="138"/>
      <c r="B436" s="138"/>
      <c r="C436" s="138"/>
      <c r="D436" s="138"/>
      <c r="E436" s="54"/>
      <c r="F436" s="138"/>
      <c r="G436" s="138"/>
      <c r="H436" s="138"/>
      <c r="I436" s="138"/>
      <c r="J436" s="138"/>
      <c r="K436" s="138"/>
      <c r="L436" s="138"/>
      <c r="M436" s="140"/>
      <c r="N436" s="140"/>
      <c r="O436" s="138"/>
      <c r="P436" s="142"/>
      <c r="Q436" s="138"/>
      <c r="R436" s="140"/>
      <c r="S436" s="138"/>
      <c r="T436" s="138"/>
      <c r="U436" s="138"/>
    </row>
    <row r="437" ht="12.75" customHeight="1">
      <c r="A437" s="138"/>
      <c r="B437" s="138"/>
      <c r="C437" s="138"/>
      <c r="D437" s="138"/>
      <c r="E437" s="54"/>
      <c r="F437" s="138"/>
      <c r="G437" s="138"/>
      <c r="H437" s="138"/>
      <c r="I437" s="138"/>
      <c r="J437" s="138"/>
      <c r="K437" s="138"/>
      <c r="L437" s="138"/>
      <c r="M437" s="140"/>
      <c r="N437" s="140"/>
      <c r="O437" s="138"/>
      <c r="P437" s="142"/>
      <c r="Q437" s="138"/>
      <c r="R437" s="140"/>
      <c r="S437" s="138"/>
      <c r="T437" s="138"/>
      <c r="U437" s="138"/>
    </row>
    <row r="438" ht="12.75" customHeight="1">
      <c r="A438" s="138"/>
      <c r="B438" s="138"/>
      <c r="C438" s="138"/>
      <c r="D438" s="138"/>
      <c r="E438" s="54"/>
      <c r="F438" s="138"/>
      <c r="G438" s="138"/>
      <c r="H438" s="138"/>
      <c r="I438" s="138"/>
      <c r="J438" s="138"/>
      <c r="K438" s="138"/>
      <c r="L438" s="138"/>
      <c r="M438" s="140"/>
      <c r="N438" s="140"/>
      <c r="O438" s="138"/>
      <c r="P438" s="142"/>
      <c r="Q438" s="138"/>
      <c r="R438" s="140"/>
      <c r="S438" s="138"/>
      <c r="T438" s="138"/>
      <c r="U438" s="138"/>
    </row>
    <row r="439" ht="12.75" customHeight="1">
      <c r="A439" s="138"/>
      <c r="B439" s="138"/>
      <c r="C439" s="138"/>
      <c r="D439" s="138"/>
      <c r="E439" s="54"/>
      <c r="F439" s="138"/>
      <c r="G439" s="138"/>
      <c r="H439" s="138"/>
      <c r="I439" s="138"/>
      <c r="J439" s="138"/>
      <c r="K439" s="138"/>
      <c r="L439" s="138"/>
      <c r="M439" s="140"/>
      <c r="N439" s="140"/>
      <c r="O439" s="138"/>
      <c r="P439" s="142"/>
      <c r="Q439" s="138"/>
      <c r="R439" s="140"/>
      <c r="S439" s="138"/>
      <c r="T439" s="138"/>
      <c r="U439" s="138"/>
    </row>
    <row r="440" ht="12.75" customHeight="1">
      <c r="A440" s="138"/>
      <c r="B440" s="138"/>
      <c r="C440" s="138"/>
      <c r="D440" s="138"/>
      <c r="E440" s="54"/>
      <c r="F440" s="138"/>
      <c r="G440" s="138"/>
      <c r="H440" s="138"/>
      <c r="I440" s="138"/>
      <c r="J440" s="138"/>
      <c r="K440" s="138"/>
      <c r="L440" s="138"/>
      <c r="M440" s="140"/>
      <c r="N440" s="140"/>
      <c r="O440" s="138"/>
      <c r="P440" s="142"/>
      <c r="Q440" s="138"/>
      <c r="R440" s="140"/>
      <c r="S440" s="138"/>
      <c r="T440" s="138"/>
      <c r="U440" s="138"/>
    </row>
    <row r="441" ht="12.75" customHeight="1">
      <c r="A441" s="138"/>
      <c r="B441" s="138"/>
      <c r="C441" s="138"/>
      <c r="D441" s="138"/>
      <c r="E441" s="54"/>
      <c r="F441" s="138"/>
      <c r="G441" s="138"/>
      <c r="H441" s="138"/>
      <c r="I441" s="138"/>
      <c r="J441" s="138"/>
      <c r="K441" s="138"/>
      <c r="L441" s="138"/>
      <c r="M441" s="140"/>
      <c r="N441" s="140"/>
      <c r="O441" s="138"/>
      <c r="P441" s="142"/>
      <c r="Q441" s="138"/>
      <c r="R441" s="140"/>
      <c r="S441" s="138"/>
      <c r="T441" s="138"/>
      <c r="U441" s="138"/>
    </row>
    <row r="442" ht="12.75" customHeight="1">
      <c r="A442" s="138"/>
      <c r="B442" s="138"/>
      <c r="C442" s="138"/>
      <c r="D442" s="138"/>
      <c r="E442" s="54"/>
      <c r="F442" s="138"/>
      <c r="G442" s="138"/>
      <c r="H442" s="138"/>
      <c r="I442" s="138"/>
      <c r="J442" s="138"/>
      <c r="K442" s="138"/>
      <c r="L442" s="138"/>
      <c r="M442" s="140"/>
      <c r="N442" s="140"/>
      <c r="O442" s="138"/>
      <c r="P442" s="142"/>
      <c r="Q442" s="138"/>
      <c r="R442" s="140"/>
      <c r="S442" s="138"/>
      <c r="T442" s="138"/>
      <c r="U442" s="138"/>
    </row>
    <row r="443" ht="12.75" customHeight="1">
      <c r="A443" s="138"/>
      <c r="B443" s="138"/>
      <c r="C443" s="138"/>
      <c r="D443" s="138"/>
      <c r="E443" s="54"/>
      <c r="F443" s="138"/>
      <c r="G443" s="138"/>
      <c r="H443" s="138"/>
      <c r="I443" s="138"/>
      <c r="J443" s="138"/>
      <c r="K443" s="138"/>
      <c r="L443" s="138"/>
      <c r="M443" s="140"/>
      <c r="N443" s="140"/>
      <c r="O443" s="138"/>
      <c r="P443" s="142"/>
      <c r="Q443" s="138"/>
      <c r="R443" s="140"/>
      <c r="S443" s="138"/>
      <c r="T443" s="138"/>
      <c r="U443" s="138"/>
    </row>
    <row r="444" ht="12.75" customHeight="1">
      <c r="A444" s="138"/>
      <c r="B444" s="138"/>
      <c r="C444" s="138"/>
      <c r="D444" s="138"/>
      <c r="E444" s="54"/>
      <c r="F444" s="138"/>
      <c r="G444" s="138"/>
      <c r="H444" s="138"/>
      <c r="I444" s="138"/>
      <c r="J444" s="138"/>
      <c r="K444" s="138"/>
      <c r="L444" s="138"/>
      <c r="M444" s="140"/>
      <c r="N444" s="140"/>
      <c r="O444" s="138"/>
      <c r="P444" s="142"/>
      <c r="Q444" s="138"/>
      <c r="R444" s="140"/>
      <c r="S444" s="138"/>
      <c r="T444" s="138"/>
      <c r="U444" s="138"/>
    </row>
    <row r="445" ht="12.75" customHeight="1">
      <c r="A445" s="138"/>
      <c r="B445" s="138"/>
      <c r="C445" s="138"/>
      <c r="D445" s="138"/>
      <c r="E445" s="54"/>
      <c r="F445" s="138"/>
      <c r="G445" s="138"/>
      <c r="H445" s="138"/>
      <c r="I445" s="138"/>
      <c r="J445" s="138"/>
      <c r="K445" s="138"/>
      <c r="L445" s="138"/>
      <c r="M445" s="140"/>
      <c r="N445" s="140"/>
      <c r="O445" s="138"/>
      <c r="P445" s="142"/>
      <c r="Q445" s="138"/>
      <c r="R445" s="140"/>
      <c r="S445" s="138"/>
      <c r="T445" s="138"/>
      <c r="U445" s="138"/>
    </row>
    <row r="446" ht="12.75" customHeight="1">
      <c r="A446" s="138"/>
      <c r="B446" s="138"/>
      <c r="C446" s="138"/>
      <c r="D446" s="138"/>
      <c r="E446" s="54"/>
      <c r="F446" s="138"/>
      <c r="G446" s="138"/>
      <c r="H446" s="138"/>
      <c r="I446" s="138"/>
      <c r="J446" s="138"/>
      <c r="K446" s="138"/>
      <c r="L446" s="138"/>
      <c r="M446" s="140"/>
      <c r="N446" s="140"/>
      <c r="O446" s="138"/>
      <c r="P446" s="142"/>
      <c r="Q446" s="138"/>
      <c r="R446" s="140"/>
      <c r="S446" s="138"/>
      <c r="T446" s="138"/>
      <c r="U446" s="138"/>
    </row>
    <row r="447" ht="12.75" customHeight="1">
      <c r="A447" s="138"/>
      <c r="B447" s="138"/>
      <c r="C447" s="138"/>
      <c r="D447" s="138"/>
      <c r="E447" s="54"/>
      <c r="F447" s="138"/>
      <c r="G447" s="138"/>
      <c r="H447" s="138"/>
      <c r="I447" s="138"/>
      <c r="J447" s="138"/>
      <c r="K447" s="138"/>
      <c r="L447" s="138"/>
      <c r="M447" s="140"/>
      <c r="N447" s="140"/>
      <c r="O447" s="138"/>
      <c r="P447" s="142"/>
      <c r="Q447" s="138"/>
      <c r="R447" s="140"/>
      <c r="S447" s="138"/>
      <c r="T447" s="138"/>
      <c r="U447" s="138"/>
    </row>
    <row r="448" ht="12.75" customHeight="1">
      <c r="A448" s="138"/>
      <c r="B448" s="138"/>
      <c r="C448" s="138"/>
      <c r="D448" s="138"/>
      <c r="E448" s="54"/>
      <c r="F448" s="138"/>
      <c r="G448" s="138"/>
      <c r="H448" s="138"/>
      <c r="I448" s="138"/>
      <c r="J448" s="138"/>
      <c r="K448" s="138"/>
      <c r="L448" s="138"/>
      <c r="M448" s="140"/>
      <c r="N448" s="140"/>
      <c r="O448" s="138"/>
      <c r="P448" s="142"/>
      <c r="Q448" s="138"/>
      <c r="R448" s="140"/>
      <c r="S448" s="138"/>
      <c r="T448" s="138"/>
      <c r="U448" s="138"/>
    </row>
    <row r="449" ht="12.75" customHeight="1">
      <c r="A449" s="138"/>
      <c r="B449" s="138"/>
      <c r="C449" s="138"/>
      <c r="D449" s="138"/>
      <c r="E449" s="54"/>
      <c r="F449" s="138"/>
      <c r="G449" s="138"/>
      <c r="H449" s="138"/>
      <c r="I449" s="138"/>
      <c r="J449" s="138"/>
      <c r="K449" s="138"/>
      <c r="L449" s="138"/>
      <c r="M449" s="140"/>
      <c r="N449" s="140"/>
      <c r="O449" s="138"/>
      <c r="P449" s="142"/>
      <c r="Q449" s="138"/>
      <c r="R449" s="140"/>
      <c r="S449" s="138"/>
      <c r="T449" s="138"/>
      <c r="U449" s="138"/>
    </row>
    <row r="450" ht="12.75" customHeight="1">
      <c r="A450" s="138"/>
      <c r="B450" s="138"/>
      <c r="C450" s="138"/>
      <c r="D450" s="138"/>
      <c r="E450" s="54"/>
      <c r="F450" s="138"/>
      <c r="G450" s="138"/>
      <c r="H450" s="138"/>
      <c r="I450" s="138"/>
      <c r="J450" s="138"/>
      <c r="K450" s="138"/>
      <c r="L450" s="138"/>
      <c r="M450" s="140"/>
      <c r="N450" s="140"/>
      <c r="O450" s="138"/>
      <c r="P450" s="142"/>
      <c r="Q450" s="138"/>
      <c r="R450" s="140"/>
      <c r="S450" s="138"/>
      <c r="T450" s="138"/>
      <c r="U450" s="138"/>
    </row>
    <row r="451" ht="12.75" customHeight="1">
      <c r="A451" s="138"/>
      <c r="B451" s="138"/>
      <c r="C451" s="138"/>
      <c r="D451" s="138"/>
      <c r="E451" s="54"/>
      <c r="F451" s="138"/>
      <c r="G451" s="138"/>
      <c r="H451" s="138"/>
      <c r="I451" s="138"/>
      <c r="J451" s="138"/>
      <c r="K451" s="138"/>
      <c r="L451" s="138"/>
      <c r="M451" s="140"/>
      <c r="N451" s="140"/>
      <c r="O451" s="138"/>
      <c r="P451" s="142"/>
      <c r="Q451" s="138"/>
      <c r="R451" s="140"/>
      <c r="S451" s="138"/>
      <c r="T451" s="138"/>
      <c r="U451" s="138"/>
    </row>
    <row r="452" ht="12.75" customHeight="1">
      <c r="A452" s="138"/>
      <c r="B452" s="138"/>
      <c r="C452" s="138"/>
      <c r="D452" s="138"/>
      <c r="E452" s="54"/>
      <c r="F452" s="138"/>
      <c r="G452" s="138"/>
      <c r="H452" s="138"/>
      <c r="I452" s="138"/>
      <c r="J452" s="138"/>
      <c r="K452" s="138"/>
      <c r="L452" s="138"/>
      <c r="M452" s="140"/>
      <c r="N452" s="140"/>
      <c r="O452" s="138"/>
      <c r="P452" s="142"/>
      <c r="Q452" s="138"/>
      <c r="R452" s="140"/>
      <c r="S452" s="138"/>
      <c r="T452" s="138"/>
      <c r="U452" s="138"/>
    </row>
    <row r="453" ht="12.75" customHeight="1">
      <c r="A453" s="138"/>
      <c r="B453" s="138"/>
      <c r="C453" s="138"/>
      <c r="D453" s="138"/>
      <c r="E453" s="54"/>
      <c r="F453" s="138"/>
      <c r="G453" s="138"/>
      <c r="H453" s="138"/>
      <c r="I453" s="138"/>
      <c r="J453" s="138"/>
      <c r="K453" s="138"/>
      <c r="L453" s="138"/>
      <c r="M453" s="140"/>
      <c r="N453" s="140"/>
      <c r="O453" s="138"/>
      <c r="P453" s="142"/>
      <c r="Q453" s="138"/>
      <c r="R453" s="140"/>
      <c r="S453" s="138"/>
      <c r="T453" s="138"/>
      <c r="U453" s="138"/>
    </row>
    <row r="454" ht="12.75" customHeight="1">
      <c r="A454" s="138"/>
      <c r="B454" s="138"/>
      <c r="C454" s="138"/>
      <c r="D454" s="138"/>
      <c r="E454" s="54"/>
      <c r="F454" s="138"/>
      <c r="G454" s="138"/>
      <c r="H454" s="138"/>
      <c r="I454" s="138"/>
      <c r="J454" s="138"/>
      <c r="K454" s="138"/>
      <c r="L454" s="138"/>
      <c r="M454" s="140"/>
      <c r="N454" s="140"/>
      <c r="O454" s="138"/>
      <c r="P454" s="142"/>
      <c r="Q454" s="138"/>
      <c r="R454" s="140"/>
      <c r="S454" s="138"/>
      <c r="T454" s="138"/>
      <c r="U454" s="138"/>
    </row>
    <row r="455" ht="12.75" customHeight="1">
      <c r="A455" s="138"/>
      <c r="B455" s="138"/>
      <c r="C455" s="138"/>
      <c r="D455" s="138"/>
      <c r="E455" s="54"/>
      <c r="F455" s="138"/>
      <c r="G455" s="138"/>
      <c r="H455" s="138"/>
      <c r="I455" s="138"/>
      <c r="J455" s="138"/>
      <c r="K455" s="138"/>
      <c r="L455" s="138"/>
      <c r="M455" s="140"/>
      <c r="N455" s="140"/>
      <c r="O455" s="138"/>
      <c r="P455" s="142"/>
      <c r="Q455" s="138"/>
      <c r="R455" s="140"/>
      <c r="S455" s="138"/>
      <c r="T455" s="138"/>
      <c r="U455" s="138"/>
    </row>
    <row r="456" ht="12.75" customHeight="1">
      <c r="A456" s="138"/>
      <c r="B456" s="138"/>
      <c r="C456" s="138"/>
      <c r="D456" s="138"/>
      <c r="E456" s="54"/>
      <c r="F456" s="138"/>
      <c r="G456" s="138"/>
      <c r="H456" s="138"/>
      <c r="I456" s="138"/>
      <c r="J456" s="138"/>
      <c r="K456" s="138"/>
      <c r="L456" s="138"/>
      <c r="M456" s="140"/>
      <c r="N456" s="140"/>
      <c r="O456" s="138"/>
      <c r="P456" s="142"/>
      <c r="Q456" s="138"/>
      <c r="R456" s="140"/>
      <c r="S456" s="138"/>
      <c r="T456" s="138"/>
      <c r="U456" s="138"/>
    </row>
    <row r="457" ht="12.75" customHeight="1">
      <c r="A457" s="138"/>
      <c r="B457" s="138"/>
      <c r="C457" s="138"/>
      <c r="D457" s="138"/>
      <c r="E457" s="54"/>
      <c r="F457" s="138"/>
      <c r="G457" s="138"/>
      <c r="H457" s="138"/>
      <c r="I457" s="138"/>
      <c r="J457" s="138"/>
      <c r="K457" s="138"/>
      <c r="L457" s="138"/>
      <c r="M457" s="140"/>
      <c r="N457" s="140"/>
      <c r="O457" s="138"/>
      <c r="P457" s="142"/>
      <c r="Q457" s="138"/>
      <c r="R457" s="140"/>
      <c r="S457" s="138"/>
      <c r="T457" s="138"/>
      <c r="U457" s="138"/>
    </row>
    <row r="458" ht="12.75" customHeight="1">
      <c r="A458" s="138"/>
      <c r="B458" s="138"/>
      <c r="C458" s="138"/>
      <c r="D458" s="138"/>
      <c r="E458" s="54"/>
      <c r="F458" s="138"/>
      <c r="G458" s="138"/>
      <c r="H458" s="138"/>
      <c r="I458" s="138"/>
      <c r="J458" s="138"/>
      <c r="K458" s="138"/>
      <c r="L458" s="138"/>
      <c r="M458" s="140"/>
      <c r="N458" s="140"/>
      <c r="O458" s="138"/>
      <c r="P458" s="142"/>
      <c r="Q458" s="138"/>
      <c r="R458" s="140"/>
      <c r="S458" s="138"/>
      <c r="T458" s="138"/>
      <c r="U458" s="138"/>
    </row>
    <row r="459" ht="12.75" customHeight="1">
      <c r="A459" s="138"/>
      <c r="B459" s="138"/>
      <c r="C459" s="138"/>
      <c r="D459" s="138"/>
      <c r="E459" s="54"/>
      <c r="F459" s="138"/>
      <c r="G459" s="138"/>
      <c r="H459" s="138"/>
      <c r="I459" s="138"/>
      <c r="J459" s="138"/>
      <c r="K459" s="138"/>
      <c r="L459" s="138"/>
      <c r="M459" s="140"/>
      <c r="N459" s="140"/>
      <c r="O459" s="138"/>
      <c r="P459" s="142"/>
      <c r="Q459" s="138"/>
      <c r="R459" s="140"/>
      <c r="S459" s="138"/>
      <c r="T459" s="138"/>
      <c r="U459" s="138"/>
    </row>
    <row r="460" ht="12.75" customHeight="1">
      <c r="A460" s="138"/>
      <c r="B460" s="138"/>
      <c r="C460" s="138"/>
      <c r="D460" s="138"/>
      <c r="E460" s="54"/>
      <c r="F460" s="138"/>
      <c r="G460" s="138"/>
      <c r="H460" s="138"/>
      <c r="I460" s="138"/>
      <c r="J460" s="138"/>
      <c r="K460" s="138"/>
      <c r="L460" s="138"/>
      <c r="M460" s="140"/>
      <c r="N460" s="140"/>
      <c r="O460" s="138"/>
      <c r="P460" s="142"/>
      <c r="Q460" s="138"/>
      <c r="R460" s="140"/>
      <c r="S460" s="138"/>
      <c r="T460" s="138"/>
      <c r="U460" s="138"/>
    </row>
    <row r="461" ht="12.75" customHeight="1">
      <c r="A461" s="138"/>
      <c r="B461" s="138"/>
      <c r="C461" s="138"/>
      <c r="D461" s="138"/>
      <c r="E461" s="54"/>
      <c r="F461" s="138"/>
      <c r="G461" s="138"/>
      <c r="H461" s="138"/>
      <c r="I461" s="138"/>
      <c r="J461" s="138"/>
      <c r="K461" s="138"/>
      <c r="L461" s="138"/>
      <c r="M461" s="140"/>
      <c r="N461" s="140"/>
      <c r="O461" s="138"/>
      <c r="P461" s="142"/>
      <c r="Q461" s="138"/>
      <c r="R461" s="140"/>
      <c r="S461" s="138"/>
      <c r="T461" s="138"/>
      <c r="U461" s="138"/>
    </row>
    <row r="462" ht="12.75" customHeight="1">
      <c r="A462" s="138"/>
      <c r="B462" s="138"/>
      <c r="C462" s="138"/>
      <c r="D462" s="138"/>
      <c r="E462" s="54"/>
      <c r="F462" s="138"/>
      <c r="G462" s="138"/>
      <c r="H462" s="138"/>
      <c r="I462" s="138"/>
      <c r="J462" s="138"/>
      <c r="K462" s="138"/>
      <c r="L462" s="138"/>
      <c r="M462" s="140"/>
      <c r="N462" s="140"/>
      <c r="O462" s="138"/>
      <c r="P462" s="142"/>
      <c r="Q462" s="138"/>
      <c r="R462" s="140"/>
      <c r="S462" s="138"/>
      <c r="T462" s="138"/>
      <c r="U462" s="138"/>
    </row>
    <row r="463" ht="12.75" customHeight="1">
      <c r="A463" s="138"/>
      <c r="B463" s="138"/>
      <c r="C463" s="138"/>
      <c r="D463" s="138"/>
      <c r="E463" s="54"/>
      <c r="F463" s="138"/>
      <c r="G463" s="138"/>
      <c r="H463" s="138"/>
      <c r="I463" s="138"/>
      <c r="J463" s="138"/>
      <c r="K463" s="138"/>
      <c r="L463" s="138"/>
      <c r="M463" s="140"/>
      <c r="N463" s="140"/>
      <c r="O463" s="138"/>
      <c r="P463" s="142"/>
      <c r="Q463" s="138"/>
      <c r="R463" s="140"/>
      <c r="S463" s="138"/>
      <c r="T463" s="138"/>
      <c r="U463" s="138"/>
    </row>
    <row r="464" ht="12.75" customHeight="1">
      <c r="A464" s="138"/>
      <c r="B464" s="138"/>
      <c r="C464" s="138"/>
      <c r="D464" s="138"/>
      <c r="E464" s="54"/>
      <c r="F464" s="138"/>
      <c r="G464" s="138"/>
      <c r="H464" s="138"/>
      <c r="I464" s="138"/>
      <c r="J464" s="138"/>
      <c r="K464" s="138"/>
      <c r="L464" s="138"/>
      <c r="M464" s="140"/>
      <c r="N464" s="140"/>
      <c r="O464" s="138"/>
      <c r="P464" s="142"/>
      <c r="Q464" s="138"/>
      <c r="R464" s="140"/>
      <c r="S464" s="138"/>
      <c r="T464" s="138"/>
      <c r="U464" s="138"/>
    </row>
    <row r="465" ht="12.75" customHeight="1">
      <c r="A465" s="138"/>
      <c r="B465" s="138"/>
      <c r="C465" s="138"/>
      <c r="D465" s="138"/>
      <c r="E465" s="54"/>
      <c r="F465" s="138"/>
      <c r="G465" s="138"/>
      <c r="H465" s="138"/>
      <c r="I465" s="138"/>
      <c r="J465" s="138"/>
      <c r="K465" s="138"/>
      <c r="L465" s="138"/>
      <c r="M465" s="140"/>
      <c r="N465" s="140"/>
      <c r="O465" s="138"/>
      <c r="P465" s="142"/>
      <c r="Q465" s="138"/>
      <c r="R465" s="140"/>
      <c r="S465" s="138"/>
      <c r="T465" s="138"/>
      <c r="U465" s="138"/>
    </row>
    <row r="466" ht="12.75" customHeight="1">
      <c r="A466" s="138"/>
      <c r="B466" s="138"/>
      <c r="C466" s="138"/>
      <c r="D466" s="138"/>
      <c r="E466" s="54"/>
      <c r="F466" s="138"/>
      <c r="G466" s="138"/>
      <c r="H466" s="138"/>
      <c r="I466" s="138"/>
      <c r="J466" s="138"/>
      <c r="K466" s="138"/>
      <c r="L466" s="138"/>
      <c r="M466" s="140"/>
      <c r="N466" s="140"/>
      <c r="O466" s="138"/>
      <c r="P466" s="142"/>
      <c r="Q466" s="138"/>
      <c r="R466" s="140"/>
      <c r="S466" s="138"/>
      <c r="T466" s="138"/>
      <c r="U466" s="138"/>
    </row>
    <row r="467" ht="12.75" customHeight="1">
      <c r="A467" s="138"/>
      <c r="B467" s="138"/>
      <c r="C467" s="138"/>
      <c r="D467" s="138"/>
      <c r="E467" s="54"/>
      <c r="F467" s="138"/>
      <c r="G467" s="138"/>
      <c r="H467" s="138"/>
      <c r="I467" s="138"/>
      <c r="J467" s="138"/>
      <c r="K467" s="138"/>
      <c r="L467" s="138"/>
      <c r="M467" s="140"/>
      <c r="N467" s="140"/>
      <c r="O467" s="138"/>
      <c r="P467" s="142"/>
      <c r="Q467" s="138"/>
      <c r="R467" s="140"/>
      <c r="S467" s="138"/>
      <c r="T467" s="138"/>
      <c r="U467" s="138"/>
    </row>
    <row r="468" ht="12.75" customHeight="1">
      <c r="A468" s="138"/>
      <c r="B468" s="138"/>
      <c r="C468" s="138"/>
      <c r="D468" s="138"/>
      <c r="E468" s="54"/>
      <c r="F468" s="138"/>
      <c r="G468" s="138"/>
      <c r="H468" s="138"/>
      <c r="I468" s="138"/>
      <c r="J468" s="138"/>
      <c r="K468" s="138"/>
      <c r="L468" s="138"/>
      <c r="M468" s="140"/>
      <c r="N468" s="140"/>
      <c r="O468" s="138"/>
      <c r="P468" s="142"/>
      <c r="Q468" s="138"/>
      <c r="R468" s="140"/>
      <c r="S468" s="138"/>
      <c r="T468" s="138"/>
      <c r="U468" s="138"/>
    </row>
    <row r="469" ht="12.75" customHeight="1">
      <c r="A469" s="138"/>
      <c r="B469" s="138"/>
      <c r="C469" s="138"/>
      <c r="D469" s="138"/>
      <c r="E469" s="54"/>
      <c r="F469" s="138"/>
      <c r="G469" s="138"/>
      <c r="H469" s="138"/>
      <c r="I469" s="138"/>
      <c r="J469" s="138"/>
      <c r="K469" s="138"/>
      <c r="L469" s="138"/>
      <c r="M469" s="140"/>
      <c r="N469" s="140"/>
      <c r="O469" s="138"/>
      <c r="P469" s="142"/>
      <c r="Q469" s="138"/>
      <c r="R469" s="140"/>
      <c r="S469" s="138"/>
      <c r="T469" s="138"/>
      <c r="U469" s="138"/>
    </row>
    <row r="470" ht="12.75" customHeight="1">
      <c r="A470" s="138"/>
      <c r="B470" s="138"/>
      <c r="C470" s="138"/>
      <c r="D470" s="138"/>
      <c r="E470" s="54"/>
      <c r="F470" s="138"/>
      <c r="G470" s="138"/>
      <c r="H470" s="138"/>
      <c r="I470" s="138"/>
      <c r="J470" s="138"/>
      <c r="K470" s="138"/>
      <c r="L470" s="138"/>
      <c r="M470" s="140"/>
      <c r="N470" s="140"/>
      <c r="O470" s="138"/>
      <c r="P470" s="142"/>
      <c r="Q470" s="138"/>
      <c r="R470" s="140"/>
      <c r="S470" s="138"/>
      <c r="T470" s="138"/>
      <c r="U470" s="138"/>
    </row>
    <row r="471" ht="12.75" customHeight="1">
      <c r="A471" s="138"/>
      <c r="B471" s="138"/>
      <c r="C471" s="138"/>
      <c r="D471" s="138"/>
      <c r="E471" s="54"/>
      <c r="F471" s="138"/>
      <c r="G471" s="138"/>
      <c r="H471" s="138"/>
      <c r="I471" s="138"/>
      <c r="J471" s="138"/>
      <c r="K471" s="138"/>
      <c r="L471" s="138"/>
      <c r="M471" s="140"/>
      <c r="N471" s="140"/>
      <c r="O471" s="138"/>
      <c r="P471" s="142"/>
      <c r="Q471" s="138"/>
      <c r="R471" s="140"/>
      <c r="S471" s="138"/>
      <c r="T471" s="138"/>
      <c r="U471" s="138"/>
    </row>
    <row r="472" ht="12.75" customHeight="1">
      <c r="A472" s="138"/>
      <c r="B472" s="138"/>
      <c r="C472" s="138"/>
      <c r="D472" s="138"/>
      <c r="E472" s="54"/>
      <c r="F472" s="138"/>
      <c r="G472" s="138"/>
      <c r="H472" s="138"/>
      <c r="I472" s="138"/>
      <c r="J472" s="138"/>
      <c r="K472" s="138"/>
      <c r="L472" s="138"/>
      <c r="M472" s="140"/>
      <c r="N472" s="140"/>
      <c r="O472" s="138"/>
      <c r="P472" s="142"/>
      <c r="Q472" s="138"/>
      <c r="R472" s="140"/>
      <c r="S472" s="138"/>
      <c r="T472" s="138"/>
      <c r="U472" s="138"/>
    </row>
    <row r="473" ht="12.75" customHeight="1">
      <c r="A473" s="138"/>
      <c r="B473" s="138"/>
      <c r="C473" s="138"/>
      <c r="D473" s="138"/>
      <c r="E473" s="54"/>
      <c r="F473" s="138"/>
      <c r="G473" s="138"/>
      <c r="H473" s="138"/>
      <c r="I473" s="138"/>
      <c r="J473" s="138"/>
      <c r="K473" s="138"/>
      <c r="L473" s="138"/>
      <c r="M473" s="140"/>
      <c r="N473" s="140"/>
      <c r="O473" s="138"/>
      <c r="P473" s="142"/>
      <c r="Q473" s="138"/>
      <c r="R473" s="140"/>
      <c r="S473" s="138"/>
      <c r="T473" s="138"/>
      <c r="U473" s="138"/>
    </row>
    <row r="474" ht="12.75" customHeight="1">
      <c r="A474" s="138"/>
      <c r="B474" s="138"/>
      <c r="C474" s="138"/>
      <c r="D474" s="138"/>
      <c r="E474" s="54"/>
      <c r="F474" s="138"/>
      <c r="G474" s="138"/>
      <c r="H474" s="138"/>
      <c r="I474" s="138"/>
      <c r="J474" s="138"/>
      <c r="K474" s="138"/>
      <c r="L474" s="138"/>
      <c r="M474" s="140"/>
      <c r="N474" s="140"/>
      <c r="O474" s="138"/>
      <c r="P474" s="142"/>
      <c r="Q474" s="138"/>
      <c r="R474" s="140"/>
      <c r="S474" s="138"/>
      <c r="T474" s="138"/>
      <c r="U474" s="138"/>
    </row>
    <row r="475" ht="12.75" customHeight="1">
      <c r="A475" s="138"/>
      <c r="B475" s="138"/>
      <c r="C475" s="138"/>
      <c r="D475" s="138"/>
      <c r="E475" s="54"/>
      <c r="F475" s="138"/>
      <c r="G475" s="138"/>
      <c r="H475" s="138"/>
      <c r="I475" s="138"/>
      <c r="J475" s="138"/>
      <c r="K475" s="138"/>
      <c r="L475" s="138"/>
      <c r="M475" s="140"/>
      <c r="N475" s="140"/>
      <c r="O475" s="138"/>
      <c r="P475" s="142"/>
      <c r="Q475" s="138"/>
      <c r="R475" s="140"/>
      <c r="S475" s="138"/>
      <c r="T475" s="138"/>
      <c r="U475" s="138"/>
    </row>
    <row r="476" ht="12.75" customHeight="1">
      <c r="A476" s="138"/>
      <c r="B476" s="138"/>
      <c r="C476" s="138"/>
      <c r="D476" s="138"/>
      <c r="E476" s="54"/>
      <c r="F476" s="138"/>
      <c r="G476" s="138"/>
      <c r="H476" s="138"/>
      <c r="I476" s="138"/>
      <c r="J476" s="138"/>
      <c r="K476" s="138"/>
      <c r="L476" s="138"/>
      <c r="M476" s="140"/>
      <c r="N476" s="140"/>
      <c r="O476" s="138"/>
      <c r="P476" s="142"/>
      <c r="Q476" s="138"/>
      <c r="R476" s="140"/>
      <c r="S476" s="138"/>
      <c r="T476" s="138"/>
      <c r="U476" s="138"/>
    </row>
    <row r="477" ht="12.75" customHeight="1">
      <c r="A477" s="138"/>
      <c r="B477" s="138"/>
      <c r="C477" s="138"/>
      <c r="D477" s="138"/>
      <c r="E477" s="54"/>
      <c r="F477" s="138"/>
      <c r="G477" s="138"/>
      <c r="H477" s="138"/>
      <c r="I477" s="138"/>
      <c r="J477" s="138"/>
      <c r="K477" s="138"/>
      <c r="L477" s="138"/>
      <c r="M477" s="140"/>
      <c r="N477" s="140"/>
      <c r="O477" s="138"/>
      <c r="P477" s="142"/>
      <c r="Q477" s="138"/>
      <c r="R477" s="140"/>
      <c r="S477" s="138"/>
      <c r="T477" s="138"/>
      <c r="U477" s="138"/>
    </row>
    <row r="478" ht="12.75" customHeight="1">
      <c r="A478" s="138"/>
      <c r="B478" s="138"/>
      <c r="C478" s="138"/>
      <c r="D478" s="138"/>
      <c r="E478" s="54"/>
      <c r="F478" s="138"/>
      <c r="G478" s="138"/>
      <c r="H478" s="138"/>
      <c r="I478" s="138"/>
      <c r="J478" s="138"/>
      <c r="K478" s="138"/>
      <c r="L478" s="138"/>
      <c r="M478" s="140"/>
      <c r="N478" s="140"/>
      <c r="O478" s="138"/>
      <c r="P478" s="142"/>
      <c r="Q478" s="138"/>
      <c r="R478" s="140"/>
      <c r="S478" s="138"/>
      <c r="T478" s="138"/>
      <c r="U478" s="138"/>
    </row>
    <row r="479" ht="12.75" customHeight="1">
      <c r="A479" s="138"/>
      <c r="B479" s="138"/>
      <c r="C479" s="138"/>
      <c r="D479" s="138"/>
      <c r="E479" s="54"/>
      <c r="F479" s="138"/>
      <c r="G479" s="138"/>
      <c r="H479" s="138"/>
      <c r="I479" s="138"/>
      <c r="J479" s="138"/>
      <c r="K479" s="138"/>
      <c r="L479" s="138"/>
      <c r="M479" s="140"/>
      <c r="N479" s="140"/>
      <c r="O479" s="138"/>
      <c r="P479" s="142"/>
      <c r="Q479" s="138"/>
      <c r="R479" s="140"/>
      <c r="S479" s="138"/>
      <c r="T479" s="138"/>
      <c r="U479" s="138"/>
    </row>
    <row r="480" ht="12.75" customHeight="1">
      <c r="A480" s="138"/>
      <c r="B480" s="138"/>
      <c r="C480" s="138"/>
      <c r="D480" s="138"/>
      <c r="E480" s="54"/>
      <c r="F480" s="138"/>
      <c r="G480" s="138"/>
      <c r="H480" s="138"/>
      <c r="I480" s="138"/>
      <c r="J480" s="138"/>
      <c r="K480" s="138"/>
      <c r="L480" s="138"/>
      <c r="M480" s="140"/>
      <c r="N480" s="140"/>
      <c r="O480" s="138"/>
      <c r="P480" s="142"/>
      <c r="Q480" s="138"/>
      <c r="R480" s="140"/>
      <c r="S480" s="138"/>
      <c r="T480" s="138"/>
      <c r="U480" s="138"/>
    </row>
    <row r="481" ht="12.75" customHeight="1">
      <c r="A481" s="138"/>
      <c r="B481" s="138"/>
      <c r="C481" s="138"/>
      <c r="D481" s="138"/>
      <c r="E481" s="54"/>
      <c r="F481" s="138"/>
      <c r="G481" s="138"/>
      <c r="H481" s="138"/>
      <c r="I481" s="138"/>
      <c r="J481" s="138"/>
      <c r="K481" s="138"/>
      <c r="L481" s="138"/>
      <c r="M481" s="140"/>
      <c r="N481" s="140"/>
      <c r="O481" s="138"/>
      <c r="P481" s="142"/>
      <c r="Q481" s="138"/>
      <c r="R481" s="140"/>
      <c r="S481" s="138"/>
      <c r="T481" s="138"/>
      <c r="U481" s="138"/>
    </row>
    <row r="482" ht="12.75" customHeight="1">
      <c r="A482" s="138"/>
      <c r="B482" s="138"/>
      <c r="C482" s="138"/>
      <c r="D482" s="138"/>
      <c r="E482" s="54"/>
      <c r="F482" s="138"/>
      <c r="G482" s="138"/>
      <c r="H482" s="138"/>
      <c r="I482" s="138"/>
      <c r="J482" s="138"/>
      <c r="K482" s="138"/>
      <c r="L482" s="138"/>
      <c r="M482" s="140"/>
      <c r="N482" s="140"/>
      <c r="O482" s="138"/>
      <c r="P482" s="142"/>
      <c r="Q482" s="138"/>
      <c r="R482" s="140"/>
      <c r="S482" s="138"/>
      <c r="T482" s="138"/>
      <c r="U482" s="138"/>
    </row>
    <row r="483" ht="12.75" customHeight="1">
      <c r="A483" s="138"/>
      <c r="B483" s="138"/>
      <c r="C483" s="138"/>
      <c r="D483" s="138"/>
      <c r="E483" s="54"/>
      <c r="F483" s="138"/>
      <c r="G483" s="138"/>
      <c r="H483" s="138"/>
      <c r="I483" s="138"/>
      <c r="J483" s="138"/>
      <c r="K483" s="138"/>
      <c r="L483" s="138"/>
      <c r="M483" s="140"/>
      <c r="N483" s="140"/>
      <c r="O483" s="138"/>
      <c r="P483" s="142"/>
      <c r="Q483" s="138"/>
      <c r="R483" s="140"/>
      <c r="S483" s="138"/>
      <c r="T483" s="138"/>
      <c r="U483" s="138"/>
    </row>
    <row r="484" ht="12.75" customHeight="1">
      <c r="A484" s="138"/>
      <c r="B484" s="138"/>
      <c r="C484" s="138"/>
      <c r="D484" s="138"/>
      <c r="E484" s="54"/>
      <c r="F484" s="138"/>
      <c r="G484" s="138"/>
      <c r="H484" s="138"/>
      <c r="I484" s="138"/>
      <c r="J484" s="138"/>
      <c r="K484" s="138"/>
      <c r="L484" s="138"/>
      <c r="M484" s="140"/>
      <c r="N484" s="140"/>
      <c r="O484" s="138"/>
      <c r="P484" s="142"/>
      <c r="Q484" s="138"/>
      <c r="R484" s="140"/>
      <c r="S484" s="138"/>
      <c r="T484" s="138"/>
      <c r="U484" s="138"/>
    </row>
    <row r="485" ht="12.75" customHeight="1">
      <c r="A485" s="138"/>
      <c r="B485" s="138"/>
      <c r="C485" s="138"/>
      <c r="D485" s="138"/>
      <c r="E485" s="54"/>
      <c r="F485" s="138"/>
      <c r="G485" s="138"/>
      <c r="H485" s="138"/>
      <c r="I485" s="138"/>
      <c r="J485" s="138"/>
      <c r="K485" s="138"/>
      <c r="L485" s="138"/>
      <c r="M485" s="140"/>
      <c r="N485" s="140"/>
      <c r="O485" s="138"/>
      <c r="P485" s="142"/>
      <c r="Q485" s="138"/>
      <c r="R485" s="140"/>
      <c r="S485" s="138"/>
      <c r="T485" s="138"/>
      <c r="U485" s="138"/>
    </row>
    <row r="486" ht="12.75" customHeight="1">
      <c r="A486" s="138"/>
      <c r="B486" s="138"/>
      <c r="C486" s="138"/>
      <c r="D486" s="138"/>
      <c r="E486" s="54"/>
      <c r="F486" s="138"/>
      <c r="G486" s="138"/>
      <c r="H486" s="138"/>
      <c r="I486" s="138"/>
      <c r="J486" s="138"/>
      <c r="K486" s="138"/>
      <c r="L486" s="138"/>
      <c r="M486" s="140"/>
      <c r="N486" s="140"/>
      <c r="O486" s="138"/>
      <c r="P486" s="142"/>
      <c r="Q486" s="138"/>
      <c r="R486" s="140"/>
      <c r="S486" s="138"/>
      <c r="T486" s="138"/>
      <c r="U486" s="138"/>
    </row>
    <row r="487" ht="12.75" customHeight="1">
      <c r="A487" s="138"/>
      <c r="B487" s="138"/>
      <c r="C487" s="138"/>
      <c r="D487" s="138"/>
      <c r="E487" s="54"/>
      <c r="F487" s="138"/>
      <c r="G487" s="138"/>
      <c r="H487" s="138"/>
      <c r="I487" s="138"/>
      <c r="J487" s="138"/>
      <c r="K487" s="138"/>
      <c r="L487" s="138"/>
      <c r="M487" s="140"/>
      <c r="N487" s="140"/>
      <c r="O487" s="138"/>
      <c r="P487" s="142"/>
      <c r="Q487" s="138"/>
      <c r="R487" s="140"/>
      <c r="S487" s="138"/>
      <c r="T487" s="138"/>
      <c r="U487" s="138"/>
    </row>
    <row r="488" ht="12.75" customHeight="1">
      <c r="A488" s="138"/>
      <c r="B488" s="138"/>
      <c r="C488" s="138"/>
      <c r="D488" s="138"/>
      <c r="E488" s="54"/>
      <c r="F488" s="138"/>
      <c r="G488" s="138"/>
      <c r="H488" s="138"/>
      <c r="I488" s="138"/>
      <c r="J488" s="138"/>
      <c r="K488" s="138"/>
      <c r="L488" s="138"/>
      <c r="M488" s="140"/>
      <c r="N488" s="140"/>
      <c r="O488" s="138"/>
      <c r="P488" s="142"/>
      <c r="Q488" s="138"/>
      <c r="R488" s="140"/>
      <c r="S488" s="138"/>
      <c r="T488" s="138"/>
      <c r="U488" s="138"/>
    </row>
    <row r="489" ht="12.75" customHeight="1">
      <c r="A489" s="138"/>
      <c r="B489" s="138"/>
      <c r="C489" s="138"/>
      <c r="D489" s="138"/>
      <c r="E489" s="54"/>
      <c r="F489" s="138"/>
      <c r="G489" s="138"/>
      <c r="H489" s="138"/>
      <c r="I489" s="138"/>
      <c r="J489" s="138"/>
      <c r="K489" s="138"/>
      <c r="L489" s="138"/>
      <c r="M489" s="140"/>
      <c r="N489" s="140"/>
      <c r="O489" s="138"/>
      <c r="P489" s="142"/>
      <c r="Q489" s="138"/>
      <c r="R489" s="140"/>
      <c r="S489" s="138"/>
      <c r="T489" s="138"/>
      <c r="U489" s="138"/>
    </row>
    <row r="490" ht="12.75" customHeight="1">
      <c r="A490" s="138"/>
      <c r="B490" s="138"/>
      <c r="C490" s="138"/>
      <c r="D490" s="138"/>
      <c r="E490" s="54"/>
      <c r="F490" s="138"/>
      <c r="G490" s="138"/>
      <c r="H490" s="138"/>
      <c r="I490" s="138"/>
      <c r="J490" s="138"/>
      <c r="K490" s="138"/>
      <c r="L490" s="138"/>
      <c r="M490" s="140"/>
      <c r="N490" s="140"/>
      <c r="O490" s="138"/>
      <c r="P490" s="142"/>
      <c r="Q490" s="138"/>
      <c r="R490" s="140"/>
      <c r="S490" s="138"/>
      <c r="T490" s="138"/>
      <c r="U490" s="138"/>
    </row>
    <row r="491" ht="12.75" customHeight="1">
      <c r="A491" s="138"/>
      <c r="B491" s="138"/>
      <c r="C491" s="138"/>
      <c r="D491" s="138"/>
      <c r="E491" s="54"/>
      <c r="F491" s="138"/>
      <c r="G491" s="138"/>
      <c r="H491" s="138"/>
      <c r="I491" s="138"/>
      <c r="J491" s="138"/>
      <c r="K491" s="138"/>
      <c r="L491" s="138"/>
      <c r="M491" s="140"/>
      <c r="N491" s="140"/>
      <c r="O491" s="138"/>
      <c r="P491" s="142"/>
      <c r="Q491" s="138"/>
      <c r="R491" s="140"/>
      <c r="S491" s="138"/>
      <c r="T491" s="138"/>
      <c r="U491" s="138"/>
    </row>
    <row r="492" ht="12.75" customHeight="1">
      <c r="A492" s="138"/>
      <c r="B492" s="138"/>
      <c r="C492" s="138"/>
      <c r="D492" s="138"/>
      <c r="E492" s="54"/>
      <c r="F492" s="138"/>
      <c r="G492" s="138"/>
      <c r="H492" s="138"/>
      <c r="I492" s="138"/>
      <c r="J492" s="138"/>
      <c r="K492" s="138"/>
      <c r="L492" s="138"/>
      <c r="M492" s="140"/>
      <c r="N492" s="140"/>
      <c r="O492" s="138"/>
      <c r="P492" s="142"/>
      <c r="Q492" s="138"/>
      <c r="R492" s="140"/>
      <c r="S492" s="138"/>
      <c r="T492" s="138"/>
      <c r="U492" s="138"/>
    </row>
    <row r="493" ht="12.75" customHeight="1">
      <c r="A493" s="138"/>
      <c r="B493" s="138"/>
      <c r="C493" s="138"/>
      <c r="D493" s="138"/>
      <c r="E493" s="54"/>
      <c r="F493" s="138"/>
      <c r="G493" s="138"/>
      <c r="H493" s="138"/>
      <c r="I493" s="138"/>
      <c r="J493" s="138"/>
      <c r="K493" s="138"/>
      <c r="L493" s="138"/>
      <c r="M493" s="140"/>
      <c r="N493" s="140"/>
      <c r="O493" s="138"/>
      <c r="P493" s="142"/>
      <c r="Q493" s="138"/>
      <c r="R493" s="140"/>
      <c r="S493" s="138"/>
      <c r="T493" s="138"/>
      <c r="U493" s="138"/>
    </row>
    <row r="494" ht="12.75" customHeight="1">
      <c r="A494" s="138"/>
      <c r="B494" s="138"/>
      <c r="C494" s="138"/>
      <c r="D494" s="138"/>
      <c r="E494" s="54"/>
      <c r="F494" s="138"/>
      <c r="G494" s="138"/>
      <c r="H494" s="138"/>
      <c r="I494" s="138"/>
      <c r="J494" s="138"/>
      <c r="K494" s="138"/>
      <c r="L494" s="138"/>
      <c r="M494" s="140"/>
      <c r="N494" s="140"/>
      <c r="O494" s="138"/>
      <c r="P494" s="142"/>
      <c r="Q494" s="138"/>
      <c r="R494" s="140"/>
      <c r="S494" s="138"/>
      <c r="T494" s="138"/>
      <c r="U494" s="138"/>
    </row>
    <row r="495" ht="12.75" customHeight="1">
      <c r="A495" s="138"/>
      <c r="B495" s="138"/>
      <c r="C495" s="138"/>
      <c r="D495" s="138"/>
      <c r="E495" s="54"/>
      <c r="F495" s="138"/>
      <c r="G495" s="138"/>
      <c r="H495" s="138"/>
      <c r="I495" s="138"/>
      <c r="J495" s="138"/>
      <c r="K495" s="138"/>
      <c r="L495" s="138"/>
      <c r="M495" s="140"/>
      <c r="N495" s="140"/>
      <c r="O495" s="138"/>
      <c r="P495" s="142"/>
      <c r="Q495" s="138"/>
      <c r="R495" s="140"/>
      <c r="S495" s="138"/>
      <c r="T495" s="138"/>
      <c r="U495" s="138"/>
    </row>
    <row r="496" ht="12.75" customHeight="1">
      <c r="A496" s="138"/>
      <c r="B496" s="138"/>
      <c r="C496" s="138"/>
      <c r="D496" s="138"/>
      <c r="E496" s="54"/>
      <c r="F496" s="138"/>
      <c r="G496" s="138"/>
      <c r="H496" s="138"/>
      <c r="I496" s="138"/>
      <c r="J496" s="138"/>
      <c r="K496" s="138"/>
      <c r="L496" s="138"/>
      <c r="M496" s="140"/>
      <c r="N496" s="140"/>
      <c r="O496" s="138"/>
      <c r="P496" s="142"/>
      <c r="Q496" s="138"/>
      <c r="R496" s="140"/>
      <c r="S496" s="138"/>
      <c r="T496" s="138"/>
      <c r="U496" s="138"/>
    </row>
    <row r="497" ht="12.75" customHeight="1">
      <c r="A497" s="138"/>
      <c r="B497" s="138"/>
      <c r="C497" s="138"/>
      <c r="D497" s="138"/>
      <c r="E497" s="54"/>
      <c r="F497" s="138"/>
      <c r="G497" s="138"/>
      <c r="H497" s="138"/>
      <c r="I497" s="138"/>
      <c r="J497" s="138"/>
      <c r="K497" s="138"/>
      <c r="L497" s="138"/>
      <c r="M497" s="140"/>
      <c r="N497" s="140"/>
      <c r="O497" s="138"/>
      <c r="P497" s="142"/>
      <c r="Q497" s="138"/>
      <c r="R497" s="140"/>
      <c r="S497" s="138"/>
      <c r="T497" s="138"/>
      <c r="U497" s="138"/>
    </row>
    <row r="498" ht="12.75" customHeight="1">
      <c r="A498" s="138"/>
      <c r="B498" s="138"/>
      <c r="C498" s="138"/>
      <c r="D498" s="138"/>
      <c r="E498" s="54"/>
      <c r="F498" s="138"/>
      <c r="G498" s="138"/>
      <c r="H498" s="138"/>
      <c r="I498" s="138"/>
      <c r="J498" s="138"/>
      <c r="K498" s="138"/>
      <c r="L498" s="138"/>
      <c r="M498" s="140"/>
      <c r="N498" s="140"/>
      <c r="O498" s="138"/>
      <c r="P498" s="142"/>
      <c r="Q498" s="138"/>
      <c r="R498" s="140"/>
      <c r="S498" s="138"/>
      <c r="T498" s="138"/>
      <c r="U498" s="138"/>
    </row>
    <row r="499" ht="12.75" customHeight="1">
      <c r="A499" s="138"/>
      <c r="B499" s="138"/>
      <c r="C499" s="138"/>
      <c r="D499" s="138"/>
      <c r="E499" s="54"/>
      <c r="F499" s="138"/>
      <c r="G499" s="138"/>
      <c r="H499" s="138"/>
      <c r="I499" s="138"/>
      <c r="J499" s="138"/>
      <c r="K499" s="138"/>
      <c r="L499" s="138"/>
      <c r="M499" s="140"/>
      <c r="N499" s="140"/>
      <c r="O499" s="138"/>
      <c r="P499" s="142"/>
      <c r="Q499" s="138"/>
      <c r="R499" s="140"/>
      <c r="S499" s="138"/>
      <c r="T499" s="138"/>
      <c r="U499" s="138"/>
    </row>
    <row r="500" ht="12.75" customHeight="1">
      <c r="A500" s="138"/>
      <c r="B500" s="138"/>
      <c r="C500" s="138"/>
      <c r="D500" s="138"/>
      <c r="E500" s="54"/>
      <c r="F500" s="138"/>
      <c r="G500" s="138"/>
      <c r="H500" s="138"/>
      <c r="I500" s="138"/>
      <c r="J500" s="138"/>
      <c r="K500" s="138"/>
      <c r="L500" s="138"/>
      <c r="M500" s="140"/>
      <c r="N500" s="140"/>
      <c r="O500" s="138"/>
      <c r="P500" s="142"/>
      <c r="Q500" s="138"/>
      <c r="R500" s="140"/>
      <c r="S500" s="138"/>
      <c r="T500" s="138"/>
      <c r="U500" s="138"/>
    </row>
    <row r="501" ht="12.75" customHeight="1">
      <c r="A501" s="138"/>
      <c r="B501" s="138"/>
      <c r="C501" s="138"/>
      <c r="D501" s="138"/>
      <c r="E501" s="54"/>
      <c r="F501" s="138"/>
      <c r="G501" s="138"/>
      <c r="H501" s="138"/>
      <c r="I501" s="138"/>
      <c r="J501" s="138"/>
      <c r="K501" s="138"/>
      <c r="L501" s="138"/>
      <c r="M501" s="140"/>
      <c r="N501" s="140"/>
      <c r="O501" s="138"/>
      <c r="P501" s="142"/>
      <c r="Q501" s="138"/>
      <c r="R501" s="140"/>
      <c r="S501" s="138"/>
      <c r="T501" s="138"/>
      <c r="U501" s="138"/>
    </row>
    <row r="502" ht="12.75" customHeight="1">
      <c r="A502" s="138"/>
      <c r="B502" s="138"/>
      <c r="C502" s="138"/>
      <c r="D502" s="138"/>
      <c r="E502" s="54"/>
      <c r="F502" s="138"/>
      <c r="G502" s="138"/>
      <c r="H502" s="138"/>
      <c r="I502" s="138"/>
      <c r="J502" s="138"/>
      <c r="K502" s="138"/>
      <c r="L502" s="138"/>
      <c r="M502" s="140"/>
      <c r="N502" s="140"/>
      <c r="O502" s="138"/>
      <c r="P502" s="142"/>
      <c r="Q502" s="138"/>
      <c r="R502" s="140"/>
      <c r="S502" s="138"/>
      <c r="T502" s="138"/>
      <c r="U502" s="138"/>
    </row>
    <row r="503" ht="12.75" customHeight="1">
      <c r="A503" s="138"/>
      <c r="B503" s="138"/>
      <c r="C503" s="138"/>
      <c r="D503" s="138"/>
      <c r="E503" s="54"/>
      <c r="F503" s="138"/>
      <c r="G503" s="138"/>
      <c r="H503" s="138"/>
      <c r="I503" s="138"/>
      <c r="J503" s="138"/>
      <c r="K503" s="138"/>
      <c r="L503" s="138"/>
      <c r="M503" s="140"/>
      <c r="N503" s="140"/>
      <c r="O503" s="138"/>
      <c r="P503" s="142"/>
      <c r="Q503" s="138"/>
      <c r="R503" s="140"/>
      <c r="S503" s="138"/>
      <c r="T503" s="138"/>
      <c r="U503" s="138"/>
    </row>
    <row r="504" ht="12.75" customHeight="1">
      <c r="A504" s="138"/>
      <c r="B504" s="138"/>
      <c r="C504" s="138"/>
      <c r="D504" s="138"/>
      <c r="E504" s="54"/>
      <c r="F504" s="138"/>
      <c r="G504" s="138"/>
      <c r="H504" s="138"/>
      <c r="I504" s="138"/>
      <c r="J504" s="138"/>
      <c r="K504" s="138"/>
      <c r="L504" s="138"/>
      <c r="M504" s="140"/>
      <c r="N504" s="140"/>
      <c r="O504" s="138"/>
      <c r="P504" s="142"/>
      <c r="Q504" s="138"/>
      <c r="R504" s="140"/>
      <c r="S504" s="138"/>
      <c r="T504" s="138"/>
      <c r="U504" s="138"/>
    </row>
    <row r="505" ht="12.75" customHeight="1">
      <c r="A505" s="138"/>
      <c r="B505" s="138"/>
      <c r="C505" s="138"/>
      <c r="D505" s="138"/>
      <c r="E505" s="54"/>
      <c r="F505" s="138"/>
      <c r="G505" s="138"/>
      <c r="H505" s="138"/>
      <c r="I505" s="138"/>
      <c r="J505" s="138"/>
      <c r="K505" s="138"/>
      <c r="L505" s="138"/>
      <c r="M505" s="140"/>
      <c r="N505" s="140"/>
      <c r="O505" s="138"/>
      <c r="P505" s="142"/>
      <c r="Q505" s="138"/>
      <c r="R505" s="140"/>
      <c r="S505" s="138"/>
      <c r="T505" s="138"/>
      <c r="U505" s="138"/>
    </row>
    <row r="506" ht="12.75" customHeight="1">
      <c r="A506" s="138"/>
      <c r="B506" s="138"/>
      <c r="C506" s="138"/>
      <c r="D506" s="138"/>
      <c r="E506" s="54"/>
      <c r="F506" s="138"/>
      <c r="G506" s="138"/>
      <c r="H506" s="138"/>
      <c r="I506" s="138"/>
      <c r="J506" s="138"/>
      <c r="K506" s="138"/>
      <c r="L506" s="138"/>
      <c r="M506" s="140"/>
      <c r="N506" s="140"/>
      <c r="O506" s="138"/>
      <c r="P506" s="142"/>
      <c r="Q506" s="138"/>
      <c r="R506" s="140"/>
      <c r="S506" s="138"/>
      <c r="T506" s="138"/>
      <c r="U506" s="138"/>
    </row>
    <row r="507" ht="12.75" customHeight="1">
      <c r="A507" s="138"/>
      <c r="B507" s="138"/>
      <c r="C507" s="138"/>
      <c r="D507" s="138"/>
      <c r="E507" s="54"/>
      <c r="F507" s="138"/>
      <c r="G507" s="138"/>
      <c r="H507" s="138"/>
      <c r="I507" s="138"/>
      <c r="J507" s="138"/>
      <c r="K507" s="138"/>
      <c r="L507" s="138"/>
      <c r="M507" s="140"/>
      <c r="N507" s="140"/>
      <c r="O507" s="138"/>
      <c r="P507" s="142"/>
      <c r="Q507" s="138"/>
      <c r="R507" s="140"/>
      <c r="S507" s="138"/>
      <c r="T507" s="138"/>
      <c r="U507" s="138"/>
    </row>
    <row r="508" ht="12.75" customHeight="1">
      <c r="A508" s="138"/>
      <c r="B508" s="138"/>
      <c r="C508" s="138"/>
      <c r="D508" s="138"/>
      <c r="E508" s="54"/>
      <c r="F508" s="138"/>
      <c r="G508" s="138"/>
      <c r="H508" s="138"/>
      <c r="I508" s="138"/>
      <c r="J508" s="138"/>
      <c r="K508" s="138"/>
      <c r="L508" s="138"/>
      <c r="M508" s="140"/>
      <c r="N508" s="140"/>
      <c r="O508" s="138"/>
      <c r="P508" s="142"/>
      <c r="Q508" s="138"/>
      <c r="R508" s="140"/>
      <c r="S508" s="138"/>
      <c r="T508" s="138"/>
      <c r="U508" s="138"/>
    </row>
    <row r="509" ht="12.75" customHeight="1">
      <c r="A509" s="138"/>
      <c r="B509" s="138"/>
      <c r="C509" s="138"/>
      <c r="D509" s="138"/>
      <c r="E509" s="54"/>
      <c r="F509" s="138"/>
      <c r="G509" s="138"/>
      <c r="H509" s="138"/>
      <c r="I509" s="138"/>
      <c r="J509" s="138"/>
      <c r="K509" s="138"/>
      <c r="L509" s="138"/>
      <c r="M509" s="140"/>
      <c r="N509" s="140"/>
      <c r="O509" s="138"/>
      <c r="P509" s="142"/>
      <c r="Q509" s="138"/>
      <c r="R509" s="140"/>
      <c r="S509" s="138"/>
      <c r="T509" s="138"/>
      <c r="U509" s="138"/>
    </row>
    <row r="510" ht="12.75" customHeight="1">
      <c r="A510" s="138"/>
      <c r="B510" s="138"/>
      <c r="C510" s="138"/>
      <c r="D510" s="138"/>
      <c r="E510" s="54"/>
      <c r="F510" s="138"/>
      <c r="G510" s="138"/>
      <c r="H510" s="138"/>
      <c r="I510" s="138"/>
      <c r="J510" s="138"/>
      <c r="K510" s="138"/>
      <c r="L510" s="138"/>
      <c r="M510" s="140"/>
      <c r="N510" s="140"/>
      <c r="O510" s="138"/>
      <c r="P510" s="142"/>
      <c r="Q510" s="138"/>
      <c r="R510" s="140"/>
      <c r="S510" s="138"/>
      <c r="T510" s="138"/>
      <c r="U510" s="138"/>
    </row>
    <row r="511" ht="12.75" customHeight="1">
      <c r="A511" s="138"/>
      <c r="B511" s="138"/>
      <c r="C511" s="138"/>
      <c r="D511" s="138"/>
      <c r="E511" s="54"/>
      <c r="F511" s="138"/>
      <c r="G511" s="138"/>
      <c r="H511" s="138"/>
      <c r="I511" s="138"/>
      <c r="J511" s="138"/>
      <c r="K511" s="138"/>
      <c r="L511" s="138"/>
      <c r="M511" s="140"/>
      <c r="N511" s="140"/>
      <c r="O511" s="138"/>
      <c r="P511" s="142"/>
      <c r="Q511" s="138"/>
      <c r="R511" s="140"/>
      <c r="S511" s="138"/>
      <c r="T511" s="138"/>
      <c r="U511" s="138"/>
    </row>
    <row r="512" ht="12.75" customHeight="1">
      <c r="A512" s="138"/>
      <c r="B512" s="138"/>
      <c r="C512" s="138"/>
      <c r="D512" s="138"/>
      <c r="E512" s="54"/>
      <c r="F512" s="138"/>
      <c r="G512" s="138"/>
      <c r="H512" s="138"/>
      <c r="I512" s="138"/>
      <c r="J512" s="138"/>
      <c r="K512" s="138"/>
      <c r="L512" s="138"/>
      <c r="M512" s="140"/>
      <c r="N512" s="140"/>
      <c r="O512" s="138"/>
      <c r="P512" s="142"/>
      <c r="Q512" s="138"/>
      <c r="R512" s="140"/>
      <c r="S512" s="138"/>
      <c r="T512" s="138"/>
      <c r="U512" s="138"/>
    </row>
    <row r="513" ht="12.75" customHeight="1">
      <c r="A513" s="138"/>
      <c r="B513" s="138"/>
      <c r="C513" s="138"/>
      <c r="D513" s="138"/>
      <c r="E513" s="54"/>
      <c r="F513" s="138"/>
      <c r="G513" s="138"/>
      <c r="H513" s="138"/>
      <c r="I513" s="138"/>
      <c r="J513" s="138"/>
      <c r="K513" s="138"/>
      <c r="L513" s="138"/>
      <c r="M513" s="140"/>
      <c r="N513" s="140"/>
      <c r="O513" s="138"/>
      <c r="P513" s="142"/>
      <c r="Q513" s="138"/>
      <c r="R513" s="140"/>
      <c r="S513" s="138"/>
      <c r="T513" s="138"/>
      <c r="U513" s="138"/>
    </row>
    <row r="514" ht="12.75" customHeight="1">
      <c r="A514" s="138"/>
      <c r="B514" s="138"/>
      <c r="C514" s="138"/>
      <c r="D514" s="138"/>
      <c r="E514" s="54"/>
      <c r="F514" s="138"/>
      <c r="G514" s="138"/>
      <c r="H514" s="138"/>
      <c r="I514" s="138"/>
      <c r="J514" s="138"/>
      <c r="K514" s="138"/>
      <c r="L514" s="138"/>
      <c r="M514" s="140"/>
      <c r="N514" s="140"/>
      <c r="O514" s="138"/>
      <c r="P514" s="142"/>
      <c r="Q514" s="138"/>
      <c r="R514" s="140"/>
      <c r="S514" s="138"/>
      <c r="T514" s="138"/>
      <c r="U514" s="138"/>
    </row>
    <row r="515" ht="12.75" customHeight="1">
      <c r="A515" s="138"/>
      <c r="B515" s="138"/>
      <c r="C515" s="138"/>
      <c r="D515" s="138"/>
      <c r="E515" s="54"/>
      <c r="F515" s="138"/>
      <c r="G515" s="138"/>
      <c r="H515" s="138"/>
      <c r="I515" s="138"/>
      <c r="J515" s="138"/>
      <c r="K515" s="138"/>
      <c r="L515" s="138"/>
      <c r="M515" s="140"/>
      <c r="N515" s="140"/>
      <c r="O515" s="138"/>
      <c r="P515" s="142"/>
      <c r="Q515" s="138"/>
      <c r="R515" s="140"/>
      <c r="S515" s="138"/>
      <c r="T515" s="138"/>
      <c r="U515" s="138"/>
    </row>
    <row r="516" ht="12.75" customHeight="1">
      <c r="A516" s="138"/>
      <c r="B516" s="138"/>
      <c r="C516" s="138"/>
      <c r="D516" s="138"/>
      <c r="E516" s="54"/>
      <c r="F516" s="138"/>
      <c r="G516" s="138"/>
      <c r="H516" s="138"/>
      <c r="I516" s="138"/>
      <c r="J516" s="138"/>
      <c r="K516" s="138"/>
      <c r="L516" s="138"/>
      <c r="M516" s="140"/>
      <c r="N516" s="140"/>
      <c r="O516" s="138"/>
      <c r="P516" s="142"/>
      <c r="Q516" s="138"/>
      <c r="R516" s="140"/>
      <c r="S516" s="138"/>
      <c r="T516" s="138"/>
      <c r="U516" s="138"/>
    </row>
    <row r="517" ht="12.75" customHeight="1">
      <c r="A517" s="138"/>
      <c r="B517" s="138"/>
      <c r="C517" s="138"/>
      <c r="D517" s="138"/>
      <c r="E517" s="54"/>
      <c r="F517" s="138"/>
      <c r="G517" s="138"/>
      <c r="H517" s="138"/>
      <c r="I517" s="138"/>
      <c r="J517" s="138"/>
      <c r="K517" s="138"/>
      <c r="L517" s="138"/>
      <c r="M517" s="140"/>
      <c r="N517" s="140"/>
      <c r="O517" s="138"/>
      <c r="P517" s="142"/>
      <c r="Q517" s="138"/>
      <c r="R517" s="140"/>
      <c r="S517" s="138"/>
      <c r="T517" s="138"/>
      <c r="U517" s="138"/>
    </row>
    <row r="518" ht="12.75" customHeight="1">
      <c r="A518" s="138"/>
      <c r="B518" s="138"/>
      <c r="C518" s="138"/>
      <c r="D518" s="138"/>
      <c r="E518" s="54"/>
      <c r="F518" s="138"/>
      <c r="G518" s="138"/>
      <c r="H518" s="138"/>
      <c r="I518" s="138"/>
      <c r="J518" s="138"/>
      <c r="K518" s="138"/>
      <c r="L518" s="138"/>
      <c r="M518" s="140"/>
      <c r="N518" s="140"/>
      <c r="O518" s="138"/>
      <c r="P518" s="142"/>
      <c r="Q518" s="138"/>
      <c r="R518" s="140"/>
      <c r="S518" s="138"/>
      <c r="T518" s="138"/>
      <c r="U518" s="138"/>
    </row>
    <row r="519" ht="12.75" customHeight="1">
      <c r="A519" s="138"/>
      <c r="B519" s="138"/>
      <c r="C519" s="138"/>
      <c r="D519" s="138"/>
      <c r="E519" s="54"/>
      <c r="F519" s="138"/>
      <c r="G519" s="138"/>
      <c r="H519" s="138"/>
      <c r="I519" s="138"/>
      <c r="J519" s="138"/>
      <c r="K519" s="138"/>
      <c r="L519" s="138"/>
      <c r="M519" s="140"/>
      <c r="N519" s="140"/>
      <c r="O519" s="138"/>
      <c r="P519" s="142"/>
      <c r="Q519" s="138"/>
      <c r="R519" s="140"/>
      <c r="S519" s="138"/>
      <c r="T519" s="138"/>
      <c r="U519" s="138"/>
    </row>
    <row r="520" ht="12.75" customHeight="1">
      <c r="A520" s="138"/>
      <c r="B520" s="138"/>
      <c r="C520" s="138"/>
      <c r="D520" s="138"/>
      <c r="E520" s="54"/>
      <c r="F520" s="138"/>
      <c r="G520" s="138"/>
      <c r="H520" s="138"/>
      <c r="I520" s="138"/>
      <c r="J520" s="138"/>
      <c r="K520" s="138"/>
      <c r="L520" s="138"/>
      <c r="M520" s="140"/>
      <c r="N520" s="140"/>
      <c r="O520" s="138"/>
      <c r="P520" s="142"/>
      <c r="Q520" s="138"/>
      <c r="R520" s="140"/>
      <c r="S520" s="138"/>
      <c r="T520" s="138"/>
      <c r="U520" s="138"/>
    </row>
    <row r="521" ht="12.75" customHeight="1">
      <c r="A521" s="138"/>
      <c r="B521" s="138"/>
      <c r="C521" s="138"/>
      <c r="D521" s="138"/>
      <c r="E521" s="54"/>
      <c r="F521" s="138"/>
      <c r="G521" s="138"/>
      <c r="H521" s="138"/>
      <c r="I521" s="138"/>
      <c r="J521" s="138"/>
      <c r="K521" s="138"/>
      <c r="L521" s="138"/>
      <c r="M521" s="140"/>
      <c r="N521" s="140"/>
      <c r="O521" s="138"/>
      <c r="P521" s="142"/>
      <c r="Q521" s="138"/>
      <c r="R521" s="140"/>
      <c r="S521" s="138"/>
      <c r="T521" s="138"/>
      <c r="U521" s="138"/>
    </row>
    <row r="522" ht="12.75" customHeight="1">
      <c r="A522" s="138"/>
      <c r="B522" s="138"/>
      <c r="C522" s="138"/>
      <c r="D522" s="138"/>
      <c r="E522" s="54"/>
      <c r="F522" s="138"/>
      <c r="G522" s="138"/>
      <c r="H522" s="138"/>
      <c r="I522" s="138"/>
      <c r="J522" s="138"/>
      <c r="K522" s="138"/>
      <c r="L522" s="138"/>
      <c r="M522" s="140"/>
      <c r="N522" s="140"/>
      <c r="O522" s="138"/>
      <c r="P522" s="142"/>
      <c r="Q522" s="138"/>
      <c r="R522" s="140"/>
      <c r="S522" s="138"/>
      <c r="T522" s="138"/>
      <c r="U522" s="138"/>
    </row>
    <row r="523" ht="12.75" customHeight="1">
      <c r="A523" s="138"/>
      <c r="B523" s="138"/>
      <c r="C523" s="138"/>
      <c r="D523" s="138"/>
      <c r="E523" s="54"/>
      <c r="F523" s="138"/>
      <c r="G523" s="138"/>
      <c r="H523" s="138"/>
      <c r="I523" s="138"/>
      <c r="J523" s="138"/>
      <c r="K523" s="138"/>
      <c r="L523" s="138"/>
      <c r="M523" s="140"/>
      <c r="N523" s="140"/>
      <c r="O523" s="138"/>
      <c r="P523" s="142"/>
      <c r="Q523" s="138"/>
      <c r="R523" s="140"/>
      <c r="S523" s="138"/>
      <c r="T523" s="138"/>
      <c r="U523" s="138"/>
    </row>
    <row r="524" ht="12.75" customHeight="1">
      <c r="A524" s="138"/>
      <c r="B524" s="138"/>
      <c r="C524" s="138"/>
      <c r="D524" s="138"/>
      <c r="E524" s="54"/>
      <c r="F524" s="138"/>
      <c r="G524" s="138"/>
      <c r="H524" s="138"/>
      <c r="I524" s="138"/>
      <c r="J524" s="138"/>
      <c r="K524" s="138"/>
      <c r="L524" s="138"/>
      <c r="M524" s="140"/>
      <c r="N524" s="140"/>
      <c r="O524" s="138"/>
      <c r="P524" s="142"/>
      <c r="Q524" s="138"/>
      <c r="R524" s="140"/>
      <c r="S524" s="138"/>
      <c r="T524" s="138"/>
      <c r="U524" s="138"/>
    </row>
    <row r="525" ht="12.75" customHeight="1">
      <c r="A525" s="138"/>
      <c r="B525" s="138"/>
      <c r="C525" s="138"/>
      <c r="D525" s="138"/>
      <c r="E525" s="54"/>
      <c r="F525" s="138"/>
      <c r="G525" s="138"/>
      <c r="H525" s="138"/>
      <c r="I525" s="138"/>
      <c r="J525" s="138"/>
      <c r="K525" s="138"/>
      <c r="L525" s="138"/>
      <c r="M525" s="140"/>
      <c r="N525" s="140"/>
      <c r="O525" s="138"/>
      <c r="P525" s="142"/>
      <c r="Q525" s="138"/>
      <c r="R525" s="140"/>
      <c r="S525" s="138"/>
      <c r="T525" s="138"/>
      <c r="U525" s="138"/>
    </row>
    <row r="526" ht="12.75" customHeight="1">
      <c r="A526" s="138"/>
      <c r="B526" s="138"/>
      <c r="C526" s="138"/>
      <c r="D526" s="138"/>
      <c r="E526" s="54"/>
      <c r="F526" s="138"/>
      <c r="G526" s="138"/>
      <c r="H526" s="138"/>
      <c r="I526" s="138"/>
      <c r="J526" s="138"/>
      <c r="K526" s="138"/>
      <c r="L526" s="138"/>
      <c r="M526" s="140"/>
      <c r="N526" s="140"/>
      <c r="O526" s="138"/>
      <c r="P526" s="142"/>
      <c r="Q526" s="138"/>
      <c r="R526" s="140"/>
      <c r="S526" s="138"/>
      <c r="T526" s="138"/>
      <c r="U526" s="138"/>
    </row>
    <row r="527" ht="12.75" customHeight="1">
      <c r="A527" s="138"/>
      <c r="B527" s="138"/>
      <c r="C527" s="138"/>
      <c r="D527" s="138"/>
      <c r="E527" s="54"/>
      <c r="F527" s="138"/>
      <c r="G527" s="138"/>
      <c r="H527" s="138"/>
      <c r="I527" s="138"/>
      <c r="J527" s="138"/>
      <c r="K527" s="138"/>
      <c r="L527" s="138"/>
      <c r="M527" s="140"/>
      <c r="N527" s="140"/>
      <c r="O527" s="138"/>
      <c r="P527" s="142"/>
      <c r="Q527" s="138"/>
      <c r="R527" s="140"/>
      <c r="S527" s="138"/>
      <c r="T527" s="138"/>
      <c r="U527" s="138"/>
    </row>
    <row r="528" ht="12.75" customHeight="1">
      <c r="A528" s="138"/>
      <c r="B528" s="138"/>
      <c r="C528" s="138"/>
      <c r="D528" s="138"/>
      <c r="E528" s="54"/>
      <c r="F528" s="138"/>
      <c r="G528" s="138"/>
      <c r="H528" s="138"/>
      <c r="I528" s="138"/>
      <c r="J528" s="138"/>
      <c r="K528" s="138"/>
      <c r="L528" s="138"/>
      <c r="M528" s="140"/>
      <c r="N528" s="140"/>
      <c r="O528" s="138"/>
      <c r="P528" s="142"/>
      <c r="Q528" s="138"/>
      <c r="R528" s="140"/>
      <c r="S528" s="138"/>
      <c r="T528" s="138"/>
      <c r="U528" s="138"/>
    </row>
    <row r="529" ht="12.75" customHeight="1">
      <c r="A529" s="138"/>
      <c r="B529" s="138"/>
      <c r="C529" s="138"/>
      <c r="D529" s="138"/>
      <c r="E529" s="54"/>
      <c r="F529" s="138"/>
      <c r="G529" s="138"/>
      <c r="H529" s="138"/>
      <c r="I529" s="138"/>
      <c r="J529" s="138"/>
      <c r="K529" s="138"/>
      <c r="L529" s="138"/>
      <c r="M529" s="140"/>
      <c r="N529" s="140"/>
      <c r="O529" s="138"/>
      <c r="P529" s="142"/>
      <c r="Q529" s="138"/>
      <c r="R529" s="140"/>
      <c r="S529" s="138"/>
      <c r="T529" s="138"/>
      <c r="U529" s="138"/>
    </row>
    <row r="530" ht="12.75" customHeight="1">
      <c r="A530" s="138"/>
      <c r="B530" s="138"/>
      <c r="C530" s="138"/>
      <c r="D530" s="138"/>
      <c r="E530" s="54"/>
      <c r="F530" s="138"/>
      <c r="G530" s="138"/>
      <c r="H530" s="138"/>
      <c r="I530" s="138"/>
      <c r="J530" s="138"/>
      <c r="K530" s="138"/>
      <c r="L530" s="138"/>
      <c r="M530" s="140"/>
      <c r="N530" s="140"/>
      <c r="O530" s="138"/>
      <c r="P530" s="142"/>
      <c r="Q530" s="138"/>
      <c r="R530" s="140"/>
      <c r="S530" s="138"/>
      <c r="T530" s="138"/>
      <c r="U530" s="138"/>
    </row>
    <row r="531" ht="12.75" customHeight="1">
      <c r="A531" s="138"/>
      <c r="B531" s="138"/>
      <c r="C531" s="138"/>
      <c r="D531" s="138"/>
      <c r="E531" s="54"/>
      <c r="F531" s="138"/>
      <c r="G531" s="138"/>
      <c r="H531" s="138"/>
      <c r="I531" s="138"/>
      <c r="J531" s="138"/>
      <c r="K531" s="138"/>
      <c r="L531" s="138"/>
      <c r="M531" s="140"/>
      <c r="N531" s="140"/>
      <c r="O531" s="138"/>
      <c r="P531" s="142"/>
      <c r="Q531" s="138"/>
      <c r="R531" s="140"/>
      <c r="S531" s="138"/>
      <c r="T531" s="138"/>
      <c r="U531" s="138"/>
    </row>
    <row r="532" ht="12.75" customHeight="1">
      <c r="A532" s="138"/>
      <c r="B532" s="138"/>
      <c r="C532" s="138"/>
      <c r="D532" s="138"/>
      <c r="E532" s="54"/>
      <c r="F532" s="138"/>
      <c r="G532" s="138"/>
      <c r="H532" s="138"/>
      <c r="I532" s="138"/>
      <c r="J532" s="138"/>
      <c r="K532" s="138"/>
      <c r="L532" s="138"/>
      <c r="M532" s="140"/>
      <c r="N532" s="140"/>
      <c r="O532" s="138"/>
      <c r="P532" s="142"/>
      <c r="Q532" s="138"/>
      <c r="R532" s="140"/>
      <c r="S532" s="138"/>
      <c r="T532" s="138"/>
      <c r="U532" s="138"/>
    </row>
    <row r="533" ht="12.75" customHeight="1">
      <c r="A533" s="138"/>
      <c r="B533" s="138"/>
      <c r="C533" s="138"/>
      <c r="D533" s="138"/>
      <c r="E533" s="54"/>
      <c r="F533" s="138"/>
      <c r="G533" s="138"/>
      <c r="H533" s="138"/>
      <c r="I533" s="138"/>
      <c r="J533" s="138"/>
      <c r="K533" s="138"/>
      <c r="L533" s="138"/>
      <c r="M533" s="140"/>
      <c r="N533" s="140"/>
      <c r="O533" s="138"/>
      <c r="P533" s="142"/>
      <c r="Q533" s="138"/>
      <c r="R533" s="140"/>
      <c r="S533" s="138"/>
      <c r="T533" s="138"/>
      <c r="U533" s="138"/>
    </row>
    <row r="534" ht="12.75" customHeight="1">
      <c r="A534" s="138"/>
      <c r="B534" s="138"/>
      <c r="C534" s="138"/>
      <c r="D534" s="138"/>
      <c r="E534" s="54"/>
      <c r="F534" s="138"/>
      <c r="G534" s="138"/>
      <c r="H534" s="138"/>
      <c r="I534" s="138"/>
      <c r="J534" s="138"/>
      <c r="K534" s="138"/>
      <c r="L534" s="138"/>
      <c r="M534" s="140"/>
      <c r="N534" s="140"/>
      <c r="O534" s="138"/>
      <c r="P534" s="142"/>
      <c r="Q534" s="138"/>
      <c r="R534" s="140"/>
      <c r="S534" s="138"/>
      <c r="T534" s="138"/>
      <c r="U534" s="138"/>
    </row>
    <row r="535" ht="12.75" customHeight="1">
      <c r="A535" s="138"/>
      <c r="B535" s="138"/>
      <c r="C535" s="138"/>
      <c r="D535" s="138"/>
      <c r="E535" s="54"/>
      <c r="F535" s="138"/>
      <c r="G535" s="138"/>
      <c r="H535" s="138"/>
      <c r="I535" s="138"/>
      <c r="J535" s="138"/>
      <c r="K535" s="138"/>
      <c r="L535" s="138"/>
      <c r="M535" s="140"/>
      <c r="N535" s="140"/>
      <c r="O535" s="138"/>
      <c r="P535" s="142"/>
      <c r="Q535" s="138"/>
      <c r="R535" s="140"/>
      <c r="S535" s="138"/>
      <c r="T535" s="138"/>
      <c r="U535" s="138"/>
    </row>
    <row r="536" ht="12.75" customHeight="1">
      <c r="A536" s="138"/>
      <c r="B536" s="138"/>
      <c r="C536" s="138"/>
      <c r="D536" s="138"/>
      <c r="E536" s="54"/>
      <c r="F536" s="138"/>
      <c r="G536" s="138"/>
      <c r="H536" s="138"/>
      <c r="I536" s="138"/>
      <c r="J536" s="138"/>
      <c r="K536" s="138"/>
      <c r="L536" s="138"/>
      <c r="M536" s="140"/>
      <c r="N536" s="140"/>
      <c r="O536" s="138"/>
      <c r="P536" s="142"/>
      <c r="Q536" s="138"/>
      <c r="R536" s="140"/>
      <c r="S536" s="138"/>
      <c r="T536" s="138"/>
      <c r="U536" s="138"/>
    </row>
    <row r="537" ht="12.75" customHeight="1">
      <c r="A537" s="138"/>
      <c r="B537" s="138"/>
      <c r="C537" s="138"/>
      <c r="D537" s="138"/>
      <c r="E537" s="54"/>
      <c r="F537" s="138"/>
      <c r="G537" s="138"/>
      <c r="H537" s="138"/>
      <c r="I537" s="138"/>
      <c r="J537" s="138"/>
      <c r="K537" s="138"/>
      <c r="L537" s="138"/>
      <c r="M537" s="140"/>
      <c r="N537" s="140"/>
      <c r="O537" s="138"/>
      <c r="P537" s="142"/>
      <c r="Q537" s="138"/>
      <c r="R537" s="140"/>
      <c r="S537" s="138"/>
      <c r="T537" s="138"/>
      <c r="U537" s="138"/>
    </row>
    <row r="538" ht="12.75" customHeight="1">
      <c r="A538" s="138"/>
      <c r="B538" s="138"/>
      <c r="C538" s="138"/>
      <c r="D538" s="138"/>
      <c r="E538" s="54"/>
      <c r="F538" s="138"/>
      <c r="G538" s="138"/>
      <c r="H538" s="138"/>
      <c r="I538" s="138"/>
      <c r="J538" s="138"/>
      <c r="K538" s="138"/>
      <c r="L538" s="138"/>
      <c r="M538" s="140"/>
      <c r="N538" s="140"/>
      <c r="O538" s="138"/>
      <c r="P538" s="142"/>
      <c r="Q538" s="138"/>
      <c r="R538" s="140"/>
      <c r="S538" s="138"/>
      <c r="T538" s="138"/>
      <c r="U538" s="138"/>
    </row>
    <row r="539" ht="12.75" customHeight="1">
      <c r="A539" s="138"/>
      <c r="B539" s="138"/>
      <c r="C539" s="138"/>
      <c r="D539" s="138"/>
      <c r="E539" s="54"/>
      <c r="F539" s="138"/>
      <c r="G539" s="138"/>
      <c r="H539" s="138"/>
      <c r="I539" s="138"/>
      <c r="J539" s="138"/>
      <c r="K539" s="138"/>
      <c r="L539" s="138"/>
      <c r="M539" s="140"/>
      <c r="N539" s="140"/>
      <c r="O539" s="138"/>
      <c r="P539" s="142"/>
      <c r="Q539" s="138"/>
      <c r="R539" s="140"/>
      <c r="S539" s="138"/>
      <c r="T539" s="138"/>
      <c r="U539" s="138"/>
    </row>
    <row r="540" ht="12.75" customHeight="1">
      <c r="A540" s="138"/>
      <c r="B540" s="138"/>
      <c r="C540" s="138"/>
      <c r="D540" s="138"/>
      <c r="E540" s="54"/>
      <c r="F540" s="138"/>
      <c r="G540" s="138"/>
      <c r="H540" s="138"/>
      <c r="I540" s="138"/>
      <c r="J540" s="138"/>
      <c r="K540" s="138"/>
      <c r="L540" s="138"/>
      <c r="M540" s="140"/>
      <c r="N540" s="140"/>
      <c r="O540" s="138"/>
      <c r="P540" s="142"/>
      <c r="Q540" s="138"/>
      <c r="R540" s="140"/>
      <c r="S540" s="138"/>
      <c r="T540" s="138"/>
      <c r="U540" s="138"/>
    </row>
    <row r="541" ht="12.75" customHeight="1">
      <c r="A541" s="138"/>
      <c r="B541" s="138"/>
      <c r="C541" s="138"/>
      <c r="D541" s="138"/>
      <c r="E541" s="54"/>
      <c r="F541" s="138"/>
      <c r="G541" s="138"/>
      <c r="H541" s="138"/>
      <c r="I541" s="138"/>
      <c r="J541" s="138"/>
      <c r="K541" s="138"/>
      <c r="L541" s="138"/>
      <c r="M541" s="140"/>
      <c r="N541" s="140"/>
      <c r="O541" s="138"/>
      <c r="P541" s="142"/>
      <c r="Q541" s="138"/>
      <c r="R541" s="140"/>
      <c r="S541" s="138"/>
      <c r="T541" s="138"/>
      <c r="U541" s="138"/>
    </row>
    <row r="542" ht="12.75" customHeight="1">
      <c r="A542" s="138"/>
      <c r="B542" s="138"/>
      <c r="C542" s="138"/>
      <c r="D542" s="138"/>
      <c r="E542" s="54"/>
      <c r="F542" s="138"/>
      <c r="G542" s="138"/>
      <c r="H542" s="138"/>
      <c r="I542" s="138"/>
      <c r="J542" s="138"/>
      <c r="K542" s="138"/>
      <c r="L542" s="138"/>
      <c r="M542" s="140"/>
      <c r="N542" s="140"/>
      <c r="O542" s="138"/>
      <c r="P542" s="142"/>
      <c r="Q542" s="138"/>
      <c r="R542" s="140"/>
      <c r="S542" s="138"/>
      <c r="T542" s="138"/>
      <c r="U542" s="138"/>
    </row>
    <row r="543" ht="12.75" customHeight="1">
      <c r="A543" s="138"/>
      <c r="B543" s="138"/>
      <c r="C543" s="138"/>
      <c r="D543" s="138"/>
      <c r="E543" s="54"/>
      <c r="F543" s="138"/>
      <c r="G543" s="138"/>
      <c r="H543" s="138"/>
      <c r="I543" s="138"/>
      <c r="J543" s="138"/>
      <c r="K543" s="138"/>
      <c r="L543" s="138"/>
      <c r="M543" s="140"/>
      <c r="N543" s="140"/>
      <c r="O543" s="138"/>
      <c r="P543" s="142"/>
      <c r="Q543" s="138"/>
      <c r="R543" s="140"/>
      <c r="S543" s="138"/>
      <c r="T543" s="138"/>
      <c r="U543" s="138"/>
    </row>
    <row r="544" ht="12.75" customHeight="1">
      <c r="A544" s="138"/>
      <c r="B544" s="138"/>
      <c r="C544" s="138"/>
      <c r="D544" s="138"/>
      <c r="E544" s="54"/>
      <c r="F544" s="138"/>
      <c r="G544" s="138"/>
      <c r="H544" s="138"/>
      <c r="I544" s="138"/>
      <c r="J544" s="138"/>
      <c r="K544" s="138"/>
      <c r="L544" s="138"/>
      <c r="M544" s="140"/>
      <c r="N544" s="140"/>
      <c r="O544" s="138"/>
      <c r="P544" s="142"/>
      <c r="Q544" s="138"/>
      <c r="R544" s="140"/>
      <c r="S544" s="138"/>
      <c r="T544" s="138"/>
      <c r="U544" s="138"/>
    </row>
    <row r="545" ht="12.75" customHeight="1">
      <c r="A545" s="138"/>
      <c r="B545" s="138"/>
      <c r="C545" s="138"/>
      <c r="D545" s="138"/>
      <c r="E545" s="54"/>
      <c r="F545" s="138"/>
      <c r="G545" s="138"/>
      <c r="H545" s="138"/>
      <c r="I545" s="138"/>
      <c r="J545" s="138"/>
      <c r="K545" s="138"/>
      <c r="L545" s="138"/>
      <c r="M545" s="140"/>
      <c r="N545" s="140"/>
      <c r="O545" s="138"/>
      <c r="P545" s="142"/>
      <c r="Q545" s="138"/>
      <c r="R545" s="140"/>
      <c r="S545" s="138"/>
      <c r="T545" s="138"/>
      <c r="U545" s="138"/>
    </row>
    <row r="546" ht="12.75" customHeight="1">
      <c r="A546" s="138"/>
      <c r="B546" s="138"/>
      <c r="C546" s="138"/>
      <c r="D546" s="138"/>
      <c r="E546" s="54"/>
      <c r="F546" s="138"/>
      <c r="G546" s="138"/>
      <c r="H546" s="138"/>
      <c r="I546" s="138"/>
      <c r="J546" s="138"/>
      <c r="K546" s="138"/>
      <c r="L546" s="138"/>
      <c r="M546" s="140"/>
      <c r="N546" s="140"/>
      <c r="O546" s="138"/>
      <c r="P546" s="142"/>
      <c r="Q546" s="138"/>
      <c r="R546" s="140"/>
      <c r="S546" s="138"/>
      <c r="T546" s="138"/>
      <c r="U546" s="138"/>
    </row>
    <row r="547" ht="12.75" customHeight="1">
      <c r="A547" s="138"/>
      <c r="B547" s="138"/>
      <c r="C547" s="138"/>
      <c r="D547" s="138"/>
      <c r="E547" s="54"/>
      <c r="F547" s="138"/>
      <c r="G547" s="138"/>
      <c r="H547" s="138"/>
      <c r="I547" s="138"/>
      <c r="J547" s="138"/>
      <c r="K547" s="138"/>
      <c r="L547" s="138"/>
      <c r="M547" s="140"/>
      <c r="N547" s="140"/>
      <c r="O547" s="138"/>
      <c r="P547" s="142"/>
      <c r="Q547" s="138"/>
      <c r="R547" s="140"/>
      <c r="S547" s="138"/>
      <c r="T547" s="138"/>
      <c r="U547" s="138"/>
    </row>
    <row r="548" ht="12.75" customHeight="1">
      <c r="A548" s="138"/>
      <c r="B548" s="138"/>
      <c r="C548" s="138"/>
      <c r="D548" s="138"/>
      <c r="E548" s="54"/>
      <c r="F548" s="138"/>
      <c r="G548" s="138"/>
      <c r="H548" s="138"/>
      <c r="I548" s="138"/>
      <c r="J548" s="138"/>
      <c r="K548" s="138"/>
      <c r="L548" s="138"/>
      <c r="M548" s="140"/>
      <c r="N548" s="140"/>
      <c r="O548" s="138"/>
      <c r="P548" s="142"/>
      <c r="Q548" s="138"/>
      <c r="R548" s="140"/>
      <c r="S548" s="138"/>
      <c r="T548" s="138"/>
      <c r="U548" s="138"/>
    </row>
    <row r="549" ht="12.75" customHeight="1">
      <c r="A549" s="138"/>
      <c r="B549" s="138"/>
      <c r="C549" s="138"/>
      <c r="D549" s="138"/>
      <c r="E549" s="54"/>
      <c r="F549" s="138"/>
      <c r="G549" s="138"/>
      <c r="H549" s="138"/>
      <c r="I549" s="138"/>
      <c r="J549" s="138"/>
      <c r="K549" s="138"/>
      <c r="L549" s="138"/>
      <c r="M549" s="140"/>
      <c r="N549" s="140"/>
      <c r="O549" s="138"/>
      <c r="P549" s="142"/>
      <c r="Q549" s="138"/>
      <c r="R549" s="140"/>
      <c r="S549" s="138"/>
      <c r="T549" s="138"/>
      <c r="U549" s="138"/>
    </row>
    <row r="550" ht="12.75" customHeight="1">
      <c r="A550" s="138"/>
      <c r="B550" s="138"/>
      <c r="C550" s="138"/>
      <c r="D550" s="138"/>
      <c r="E550" s="54"/>
      <c r="F550" s="138"/>
      <c r="G550" s="138"/>
      <c r="H550" s="138"/>
      <c r="I550" s="138"/>
      <c r="J550" s="138"/>
      <c r="K550" s="138"/>
      <c r="L550" s="138"/>
      <c r="M550" s="140"/>
      <c r="N550" s="140"/>
      <c r="O550" s="138"/>
      <c r="P550" s="142"/>
      <c r="Q550" s="138"/>
      <c r="R550" s="140"/>
      <c r="S550" s="138"/>
      <c r="T550" s="138"/>
      <c r="U550" s="138"/>
    </row>
    <row r="551" ht="12.75" customHeight="1">
      <c r="A551" s="138"/>
      <c r="B551" s="138"/>
      <c r="C551" s="138"/>
      <c r="D551" s="138"/>
      <c r="E551" s="54"/>
      <c r="F551" s="138"/>
      <c r="G551" s="138"/>
      <c r="H551" s="138"/>
      <c r="I551" s="138"/>
      <c r="J551" s="138"/>
      <c r="K551" s="138"/>
      <c r="L551" s="138"/>
      <c r="M551" s="140"/>
      <c r="N551" s="140"/>
      <c r="O551" s="138"/>
      <c r="P551" s="142"/>
      <c r="Q551" s="138"/>
      <c r="R551" s="140"/>
      <c r="S551" s="138"/>
      <c r="T551" s="138"/>
      <c r="U551" s="138"/>
    </row>
    <row r="552" ht="12.75" customHeight="1">
      <c r="A552" s="138"/>
      <c r="B552" s="138"/>
      <c r="C552" s="138"/>
      <c r="D552" s="138"/>
      <c r="E552" s="54"/>
      <c r="F552" s="138"/>
      <c r="G552" s="138"/>
      <c r="H552" s="138"/>
      <c r="I552" s="138"/>
      <c r="J552" s="138"/>
      <c r="K552" s="138"/>
      <c r="L552" s="138"/>
      <c r="M552" s="140"/>
      <c r="N552" s="140"/>
      <c r="O552" s="138"/>
      <c r="P552" s="142"/>
      <c r="Q552" s="138"/>
      <c r="R552" s="140"/>
      <c r="S552" s="138"/>
      <c r="T552" s="138"/>
      <c r="U552" s="138"/>
    </row>
    <row r="553" ht="12.75" customHeight="1">
      <c r="A553" s="138"/>
      <c r="B553" s="138"/>
      <c r="C553" s="138"/>
      <c r="D553" s="138"/>
      <c r="E553" s="54"/>
      <c r="F553" s="138"/>
      <c r="G553" s="138"/>
      <c r="H553" s="138"/>
      <c r="I553" s="138"/>
      <c r="J553" s="138"/>
      <c r="K553" s="138"/>
      <c r="L553" s="138"/>
      <c r="M553" s="140"/>
      <c r="N553" s="140"/>
      <c r="O553" s="138"/>
      <c r="P553" s="142"/>
      <c r="Q553" s="138"/>
      <c r="R553" s="140"/>
      <c r="S553" s="138"/>
      <c r="T553" s="138"/>
      <c r="U553" s="138"/>
    </row>
    <row r="554" ht="12.75" customHeight="1">
      <c r="A554" s="138"/>
      <c r="B554" s="138"/>
      <c r="C554" s="138"/>
      <c r="D554" s="138"/>
      <c r="E554" s="54"/>
      <c r="F554" s="138"/>
      <c r="G554" s="138"/>
      <c r="H554" s="138"/>
      <c r="I554" s="138"/>
      <c r="J554" s="138"/>
      <c r="K554" s="138"/>
      <c r="L554" s="138"/>
      <c r="M554" s="140"/>
      <c r="N554" s="140"/>
      <c r="O554" s="138"/>
      <c r="P554" s="142"/>
      <c r="Q554" s="138"/>
      <c r="R554" s="140"/>
      <c r="S554" s="138"/>
      <c r="T554" s="138"/>
      <c r="U554" s="138"/>
    </row>
    <row r="555" ht="12.75" customHeight="1">
      <c r="A555" s="138"/>
      <c r="B555" s="138"/>
      <c r="C555" s="138"/>
      <c r="D555" s="138"/>
      <c r="E555" s="54"/>
      <c r="F555" s="138"/>
      <c r="G555" s="138"/>
      <c r="H555" s="138"/>
      <c r="I555" s="138"/>
      <c r="J555" s="138"/>
      <c r="K555" s="138"/>
      <c r="L555" s="138"/>
      <c r="M555" s="140"/>
      <c r="N555" s="140"/>
      <c r="O555" s="138"/>
      <c r="P555" s="142"/>
      <c r="Q555" s="138"/>
      <c r="R555" s="140"/>
      <c r="S555" s="138"/>
      <c r="T555" s="138"/>
      <c r="U555" s="138"/>
    </row>
    <row r="556" ht="12.75" customHeight="1">
      <c r="A556" s="138"/>
      <c r="B556" s="138"/>
      <c r="C556" s="138"/>
      <c r="D556" s="138"/>
      <c r="E556" s="54"/>
      <c r="F556" s="138"/>
      <c r="G556" s="138"/>
      <c r="H556" s="138"/>
      <c r="I556" s="138"/>
      <c r="J556" s="138"/>
      <c r="K556" s="138"/>
      <c r="L556" s="138"/>
      <c r="M556" s="140"/>
      <c r="N556" s="140"/>
      <c r="O556" s="138"/>
      <c r="P556" s="142"/>
      <c r="Q556" s="138"/>
      <c r="R556" s="140"/>
      <c r="S556" s="138"/>
      <c r="T556" s="138"/>
      <c r="U556" s="138"/>
    </row>
    <row r="557" ht="12.75" customHeight="1">
      <c r="A557" s="138"/>
      <c r="B557" s="138"/>
      <c r="C557" s="138"/>
      <c r="D557" s="138"/>
      <c r="E557" s="54"/>
      <c r="F557" s="138"/>
      <c r="G557" s="138"/>
      <c r="H557" s="138"/>
      <c r="I557" s="138"/>
      <c r="J557" s="138"/>
      <c r="K557" s="138"/>
      <c r="L557" s="138"/>
      <c r="M557" s="140"/>
      <c r="N557" s="140"/>
      <c r="O557" s="138"/>
      <c r="P557" s="142"/>
      <c r="Q557" s="138"/>
      <c r="R557" s="140"/>
      <c r="S557" s="138"/>
      <c r="T557" s="138"/>
      <c r="U557" s="138"/>
    </row>
    <row r="558" ht="12.75" customHeight="1">
      <c r="A558" s="138"/>
      <c r="B558" s="138"/>
      <c r="C558" s="138"/>
      <c r="D558" s="138"/>
      <c r="E558" s="54"/>
      <c r="F558" s="138"/>
      <c r="G558" s="138"/>
      <c r="H558" s="138"/>
      <c r="I558" s="138"/>
      <c r="J558" s="138"/>
      <c r="K558" s="138"/>
      <c r="L558" s="138"/>
      <c r="M558" s="140"/>
      <c r="N558" s="140"/>
      <c r="O558" s="138"/>
      <c r="P558" s="142"/>
      <c r="Q558" s="138"/>
      <c r="R558" s="140"/>
      <c r="S558" s="138"/>
      <c r="T558" s="138"/>
      <c r="U558" s="138"/>
    </row>
    <row r="559" ht="12.75" customHeight="1">
      <c r="A559" s="138"/>
      <c r="B559" s="138"/>
      <c r="C559" s="138"/>
      <c r="D559" s="138"/>
      <c r="E559" s="54"/>
      <c r="F559" s="138"/>
      <c r="G559" s="138"/>
      <c r="H559" s="138"/>
      <c r="I559" s="138"/>
      <c r="J559" s="138"/>
      <c r="K559" s="138"/>
      <c r="L559" s="138"/>
      <c r="M559" s="140"/>
      <c r="N559" s="140"/>
      <c r="O559" s="138"/>
      <c r="P559" s="142"/>
      <c r="Q559" s="138"/>
      <c r="R559" s="140"/>
      <c r="S559" s="138"/>
      <c r="T559" s="138"/>
      <c r="U559" s="138"/>
    </row>
    <row r="560" ht="12.75" customHeight="1">
      <c r="A560" s="138"/>
      <c r="B560" s="138"/>
      <c r="C560" s="138"/>
      <c r="D560" s="138"/>
      <c r="E560" s="54"/>
      <c r="F560" s="138"/>
      <c r="G560" s="138"/>
      <c r="H560" s="138"/>
      <c r="I560" s="138"/>
      <c r="J560" s="138"/>
      <c r="K560" s="138"/>
      <c r="L560" s="138"/>
      <c r="M560" s="140"/>
      <c r="N560" s="140"/>
      <c r="O560" s="138"/>
      <c r="P560" s="142"/>
      <c r="Q560" s="138"/>
      <c r="R560" s="140"/>
      <c r="S560" s="138"/>
      <c r="T560" s="138"/>
      <c r="U560" s="138"/>
    </row>
    <row r="561" ht="12.75" customHeight="1">
      <c r="A561" s="138"/>
      <c r="B561" s="138"/>
      <c r="C561" s="138"/>
      <c r="D561" s="138"/>
      <c r="E561" s="54"/>
      <c r="F561" s="138"/>
      <c r="G561" s="138"/>
      <c r="H561" s="138"/>
      <c r="I561" s="138"/>
      <c r="J561" s="138"/>
      <c r="K561" s="138"/>
      <c r="L561" s="138"/>
      <c r="M561" s="140"/>
      <c r="N561" s="140"/>
      <c r="O561" s="138"/>
      <c r="P561" s="142"/>
      <c r="Q561" s="138"/>
      <c r="R561" s="140"/>
      <c r="S561" s="138"/>
      <c r="T561" s="138"/>
      <c r="U561" s="138"/>
    </row>
    <row r="562" ht="12.75" customHeight="1">
      <c r="A562" s="138"/>
      <c r="B562" s="138"/>
      <c r="C562" s="138"/>
      <c r="D562" s="138"/>
      <c r="E562" s="54"/>
      <c r="F562" s="138"/>
      <c r="G562" s="138"/>
      <c r="H562" s="138"/>
      <c r="I562" s="138"/>
      <c r="J562" s="138"/>
      <c r="K562" s="138"/>
      <c r="L562" s="138"/>
      <c r="M562" s="140"/>
      <c r="N562" s="140"/>
      <c r="O562" s="138"/>
      <c r="P562" s="142"/>
      <c r="Q562" s="138"/>
      <c r="R562" s="140"/>
      <c r="S562" s="138"/>
      <c r="T562" s="138"/>
      <c r="U562" s="138"/>
    </row>
    <row r="563" ht="12.75" customHeight="1">
      <c r="A563" s="138"/>
      <c r="B563" s="138"/>
      <c r="C563" s="138"/>
      <c r="D563" s="138"/>
      <c r="E563" s="54"/>
      <c r="F563" s="138"/>
      <c r="G563" s="138"/>
      <c r="H563" s="138"/>
      <c r="I563" s="138"/>
      <c r="J563" s="138"/>
      <c r="K563" s="138"/>
      <c r="L563" s="138"/>
      <c r="M563" s="140"/>
      <c r="N563" s="140"/>
      <c r="O563" s="138"/>
      <c r="P563" s="142"/>
      <c r="Q563" s="138"/>
      <c r="R563" s="140"/>
      <c r="S563" s="138"/>
      <c r="T563" s="138"/>
      <c r="U563" s="138"/>
    </row>
    <row r="564" ht="12.75" customHeight="1">
      <c r="A564" s="138"/>
      <c r="B564" s="138"/>
      <c r="C564" s="138"/>
      <c r="D564" s="138"/>
      <c r="E564" s="54"/>
      <c r="F564" s="138"/>
      <c r="G564" s="138"/>
      <c r="H564" s="138"/>
      <c r="I564" s="138"/>
      <c r="J564" s="138"/>
      <c r="K564" s="138"/>
      <c r="L564" s="138"/>
      <c r="M564" s="140"/>
      <c r="N564" s="140"/>
      <c r="O564" s="138"/>
      <c r="P564" s="142"/>
      <c r="Q564" s="138"/>
      <c r="R564" s="140"/>
      <c r="S564" s="138"/>
      <c r="T564" s="138"/>
      <c r="U564" s="138"/>
    </row>
    <row r="565" ht="12.75" customHeight="1">
      <c r="A565" s="138"/>
      <c r="B565" s="138"/>
      <c r="C565" s="138"/>
      <c r="D565" s="138"/>
      <c r="E565" s="54"/>
      <c r="F565" s="138"/>
      <c r="G565" s="138"/>
      <c r="H565" s="138"/>
      <c r="I565" s="138"/>
      <c r="J565" s="138"/>
      <c r="K565" s="138"/>
      <c r="L565" s="138"/>
      <c r="M565" s="140"/>
      <c r="N565" s="140"/>
      <c r="O565" s="138"/>
      <c r="P565" s="142"/>
      <c r="Q565" s="138"/>
      <c r="R565" s="140"/>
      <c r="S565" s="138"/>
      <c r="T565" s="138"/>
      <c r="U565" s="138"/>
    </row>
    <row r="566" ht="12.75" customHeight="1">
      <c r="A566" s="138"/>
      <c r="B566" s="138"/>
      <c r="C566" s="138"/>
      <c r="D566" s="138"/>
      <c r="E566" s="54"/>
      <c r="F566" s="138"/>
      <c r="G566" s="138"/>
      <c r="H566" s="138"/>
      <c r="I566" s="138"/>
      <c r="J566" s="138"/>
      <c r="K566" s="138"/>
      <c r="L566" s="138"/>
      <c r="M566" s="140"/>
      <c r="N566" s="140"/>
      <c r="O566" s="138"/>
      <c r="P566" s="142"/>
      <c r="Q566" s="138"/>
      <c r="R566" s="140"/>
      <c r="S566" s="138"/>
      <c r="T566" s="138"/>
      <c r="U566" s="138"/>
    </row>
    <row r="567" ht="12.75" customHeight="1">
      <c r="A567" s="138"/>
      <c r="B567" s="138"/>
      <c r="C567" s="138"/>
      <c r="D567" s="138"/>
      <c r="E567" s="54"/>
      <c r="F567" s="138"/>
      <c r="G567" s="138"/>
      <c r="H567" s="138"/>
      <c r="I567" s="138"/>
      <c r="J567" s="138"/>
      <c r="K567" s="138"/>
      <c r="L567" s="138"/>
      <c r="M567" s="140"/>
      <c r="N567" s="140"/>
      <c r="O567" s="138"/>
      <c r="P567" s="142"/>
      <c r="Q567" s="138"/>
      <c r="R567" s="140"/>
      <c r="S567" s="138"/>
      <c r="T567" s="138"/>
      <c r="U567" s="138"/>
    </row>
    <row r="568" ht="12.75" customHeight="1">
      <c r="A568" s="138"/>
      <c r="B568" s="138"/>
      <c r="C568" s="138"/>
      <c r="D568" s="138"/>
      <c r="E568" s="54"/>
      <c r="F568" s="138"/>
      <c r="G568" s="138"/>
      <c r="H568" s="138"/>
      <c r="I568" s="138"/>
      <c r="J568" s="138"/>
      <c r="K568" s="138"/>
      <c r="L568" s="138"/>
      <c r="M568" s="140"/>
      <c r="N568" s="140"/>
      <c r="O568" s="138"/>
      <c r="P568" s="142"/>
      <c r="Q568" s="138"/>
      <c r="R568" s="140"/>
      <c r="S568" s="138"/>
      <c r="T568" s="138"/>
      <c r="U568" s="138"/>
    </row>
    <row r="569" ht="12.75" customHeight="1">
      <c r="A569" s="138"/>
      <c r="B569" s="138"/>
      <c r="C569" s="138"/>
      <c r="D569" s="138"/>
      <c r="E569" s="54"/>
      <c r="F569" s="138"/>
      <c r="G569" s="138"/>
      <c r="H569" s="138"/>
      <c r="I569" s="138"/>
      <c r="J569" s="138"/>
      <c r="K569" s="138"/>
      <c r="L569" s="138"/>
      <c r="M569" s="140"/>
      <c r="N569" s="140"/>
      <c r="O569" s="138"/>
      <c r="P569" s="142"/>
      <c r="Q569" s="138"/>
      <c r="R569" s="140"/>
      <c r="S569" s="138"/>
      <c r="T569" s="138"/>
      <c r="U569" s="138"/>
    </row>
    <row r="570" ht="12.75" customHeight="1">
      <c r="A570" s="138"/>
      <c r="B570" s="138"/>
      <c r="C570" s="138"/>
      <c r="D570" s="138"/>
      <c r="E570" s="54"/>
      <c r="F570" s="138"/>
      <c r="G570" s="138"/>
      <c r="H570" s="138"/>
      <c r="I570" s="138"/>
      <c r="J570" s="138"/>
      <c r="K570" s="138"/>
      <c r="L570" s="138"/>
      <c r="M570" s="140"/>
      <c r="N570" s="140"/>
      <c r="O570" s="138"/>
      <c r="P570" s="142"/>
      <c r="Q570" s="138"/>
      <c r="R570" s="140"/>
      <c r="S570" s="138"/>
      <c r="T570" s="138"/>
      <c r="U570" s="138"/>
    </row>
    <row r="571" ht="12.75" customHeight="1">
      <c r="A571" s="138"/>
      <c r="B571" s="138"/>
      <c r="C571" s="138"/>
      <c r="D571" s="138"/>
      <c r="E571" s="54"/>
      <c r="F571" s="138"/>
      <c r="G571" s="138"/>
      <c r="H571" s="138"/>
      <c r="I571" s="138"/>
      <c r="J571" s="138"/>
      <c r="K571" s="138"/>
      <c r="L571" s="138"/>
      <c r="M571" s="140"/>
      <c r="N571" s="140"/>
      <c r="O571" s="138"/>
      <c r="P571" s="142"/>
      <c r="Q571" s="138"/>
      <c r="R571" s="140"/>
      <c r="S571" s="138"/>
      <c r="T571" s="138"/>
      <c r="U571" s="138"/>
    </row>
    <row r="572" ht="12.75" customHeight="1">
      <c r="A572" s="138"/>
      <c r="B572" s="138"/>
      <c r="C572" s="138"/>
      <c r="D572" s="138"/>
      <c r="E572" s="54"/>
      <c r="F572" s="138"/>
      <c r="G572" s="138"/>
      <c r="H572" s="138"/>
      <c r="I572" s="138"/>
      <c r="J572" s="138"/>
      <c r="K572" s="138"/>
      <c r="L572" s="138"/>
      <c r="M572" s="140"/>
      <c r="N572" s="140"/>
      <c r="O572" s="138"/>
      <c r="P572" s="142"/>
      <c r="Q572" s="138"/>
      <c r="R572" s="140"/>
      <c r="S572" s="138"/>
      <c r="T572" s="138"/>
      <c r="U572" s="138"/>
    </row>
    <row r="573" ht="12.75" customHeight="1">
      <c r="A573" s="138"/>
      <c r="B573" s="138"/>
      <c r="C573" s="138"/>
      <c r="D573" s="138"/>
      <c r="E573" s="54"/>
      <c r="F573" s="138"/>
      <c r="G573" s="138"/>
      <c r="H573" s="138"/>
      <c r="I573" s="138"/>
      <c r="J573" s="138"/>
      <c r="K573" s="138"/>
      <c r="L573" s="138"/>
      <c r="M573" s="140"/>
      <c r="N573" s="140"/>
      <c r="O573" s="138"/>
      <c r="P573" s="142"/>
      <c r="Q573" s="138"/>
      <c r="R573" s="140"/>
      <c r="S573" s="138"/>
      <c r="T573" s="138"/>
      <c r="U573" s="138"/>
    </row>
    <row r="574" ht="12.75" customHeight="1">
      <c r="A574" s="138"/>
      <c r="B574" s="138"/>
      <c r="C574" s="138"/>
      <c r="D574" s="138"/>
      <c r="E574" s="54"/>
      <c r="F574" s="138"/>
      <c r="G574" s="138"/>
      <c r="H574" s="138"/>
      <c r="I574" s="138"/>
      <c r="J574" s="138"/>
      <c r="K574" s="138"/>
      <c r="L574" s="138"/>
      <c r="M574" s="140"/>
      <c r="N574" s="140"/>
      <c r="O574" s="138"/>
      <c r="P574" s="142"/>
      <c r="Q574" s="138"/>
      <c r="R574" s="140"/>
      <c r="S574" s="138"/>
      <c r="T574" s="138"/>
      <c r="U574" s="138"/>
    </row>
    <row r="575" ht="12.75" customHeight="1">
      <c r="A575" s="138"/>
      <c r="B575" s="138"/>
      <c r="C575" s="138"/>
      <c r="D575" s="138"/>
      <c r="E575" s="54"/>
      <c r="F575" s="138"/>
      <c r="G575" s="138"/>
      <c r="H575" s="138"/>
      <c r="I575" s="138"/>
      <c r="J575" s="138"/>
      <c r="K575" s="138"/>
      <c r="L575" s="138"/>
      <c r="M575" s="140"/>
      <c r="N575" s="140"/>
      <c r="O575" s="138"/>
      <c r="P575" s="142"/>
      <c r="Q575" s="138"/>
      <c r="R575" s="140"/>
      <c r="S575" s="138"/>
      <c r="T575" s="138"/>
      <c r="U575" s="138"/>
    </row>
    <row r="576" ht="12.75" customHeight="1">
      <c r="A576" s="138"/>
      <c r="B576" s="138"/>
      <c r="C576" s="138"/>
      <c r="D576" s="138"/>
      <c r="E576" s="54"/>
      <c r="F576" s="138"/>
      <c r="G576" s="138"/>
      <c r="H576" s="138"/>
      <c r="I576" s="138"/>
      <c r="J576" s="138"/>
      <c r="K576" s="138"/>
      <c r="L576" s="138"/>
      <c r="M576" s="140"/>
      <c r="N576" s="140"/>
      <c r="O576" s="138"/>
      <c r="P576" s="142"/>
      <c r="Q576" s="138"/>
      <c r="R576" s="140"/>
      <c r="S576" s="138"/>
      <c r="T576" s="138"/>
      <c r="U576" s="138"/>
    </row>
    <row r="577" ht="12.75" customHeight="1">
      <c r="A577" s="138"/>
      <c r="B577" s="138"/>
      <c r="C577" s="138"/>
      <c r="D577" s="138"/>
      <c r="E577" s="54"/>
      <c r="F577" s="138"/>
      <c r="G577" s="138"/>
      <c r="H577" s="138"/>
      <c r="I577" s="138"/>
      <c r="J577" s="138"/>
      <c r="K577" s="138"/>
      <c r="L577" s="138"/>
      <c r="M577" s="140"/>
      <c r="N577" s="140"/>
      <c r="O577" s="138"/>
      <c r="P577" s="142"/>
      <c r="Q577" s="138"/>
      <c r="R577" s="140"/>
      <c r="S577" s="138"/>
      <c r="T577" s="138"/>
      <c r="U577" s="138"/>
    </row>
    <row r="578" ht="12.75" customHeight="1">
      <c r="A578" s="138"/>
      <c r="B578" s="138"/>
      <c r="C578" s="138"/>
      <c r="D578" s="138"/>
      <c r="E578" s="54"/>
      <c r="F578" s="138"/>
      <c r="G578" s="138"/>
      <c r="H578" s="138"/>
      <c r="I578" s="138"/>
      <c r="J578" s="138"/>
      <c r="K578" s="138"/>
      <c r="L578" s="138"/>
      <c r="M578" s="140"/>
      <c r="N578" s="140"/>
      <c r="O578" s="138"/>
      <c r="P578" s="142"/>
      <c r="Q578" s="138"/>
      <c r="R578" s="140"/>
      <c r="S578" s="138"/>
      <c r="T578" s="138"/>
      <c r="U578" s="138"/>
    </row>
    <row r="579" ht="12.75" customHeight="1">
      <c r="A579" s="138"/>
      <c r="B579" s="138"/>
      <c r="C579" s="138"/>
      <c r="D579" s="138"/>
      <c r="E579" s="54"/>
      <c r="F579" s="138"/>
      <c r="G579" s="138"/>
      <c r="H579" s="138"/>
      <c r="I579" s="138"/>
      <c r="J579" s="138"/>
      <c r="K579" s="138"/>
      <c r="L579" s="138"/>
      <c r="M579" s="140"/>
      <c r="N579" s="140"/>
      <c r="O579" s="138"/>
      <c r="P579" s="142"/>
      <c r="Q579" s="138"/>
      <c r="R579" s="140"/>
      <c r="S579" s="138"/>
      <c r="T579" s="138"/>
      <c r="U579" s="138"/>
    </row>
    <row r="580" ht="12.75" customHeight="1">
      <c r="A580" s="138"/>
      <c r="B580" s="138"/>
      <c r="C580" s="138"/>
      <c r="D580" s="138"/>
      <c r="E580" s="54"/>
      <c r="F580" s="138"/>
      <c r="G580" s="138"/>
      <c r="H580" s="138"/>
      <c r="I580" s="138"/>
      <c r="J580" s="138"/>
      <c r="K580" s="138"/>
      <c r="L580" s="138"/>
      <c r="M580" s="140"/>
      <c r="N580" s="140"/>
      <c r="O580" s="138"/>
      <c r="P580" s="142"/>
      <c r="Q580" s="138"/>
      <c r="R580" s="140"/>
      <c r="S580" s="138"/>
      <c r="T580" s="138"/>
      <c r="U580" s="138"/>
    </row>
    <row r="581" ht="12.75" customHeight="1">
      <c r="A581" s="138"/>
      <c r="B581" s="138"/>
      <c r="C581" s="138"/>
      <c r="D581" s="138"/>
      <c r="E581" s="54"/>
      <c r="F581" s="138"/>
      <c r="G581" s="138"/>
      <c r="H581" s="138"/>
      <c r="I581" s="138"/>
      <c r="J581" s="138"/>
      <c r="K581" s="138"/>
      <c r="L581" s="138"/>
      <c r="M581" s="140"/>
      <c r="N581" s="140"/>
      <c r="O581" s="138"/>
      <c r="P581" s="142"/>
      <c r="Q581" s="138"/>
      <c r="R581" s="140"/>
      <c r="S581" s="138"/>
      <c r="T581" s="138"/>
      <c r="U581" s="138"/>
    </row>
    <row r="582" ht="12.75" customHeight="1">
      <c r="A582" s="138"/>
      <c r="B582" s="138"/>
      <c r="C582" s="138"/>
      <c r="D582" s="138"/>
      <c r="E582" s="54"/>
      <c r="F582" s="138"/>
      <c r="G582" s="138"/>
      <c r="H582" s="138"/>
      <c r="I582" s="138"/>
      <c r="J582" s="138"/>
      <c r="K582" s="138"/>
      <c r="L582" s="138"/>
      <c r="M582" s="140"/>
      <c r="N582" s="140"/>
      <c r="O582" s="138"/>
      <c r="P582" s="142"/>
      <c r="Q582" s="138"/>
      <c r="R582" s="140"/>
      <c r="S582" s="138"/>
      <c r="T582" s="138"/>
      <c r="U582" s="138"/>
    </row>
    <row r="583" ht="12.75" customHeight="1">
      <c r="A583" s="138"/>
      <c r="B583" s="138"/>
      <c r="C583" s="138"/>
      <c r="D583" s="138"/>
      <c r="E583" s="54"/>
      <c r="F583" s="138"/>
      <c r="G583" s="138"/>
      <c r="H583" s="138"/>
      <c r="I583" s="138"/>
      <c r="J583" s="138"/>
      <c r="K583" s="138"/>
      <c r="L583" s="138"/>
      <c r="M583" s="140"/>
      <c r="N583" s="140"/>
      <c r="O583" s="138"/>
      <c r="P583" s="142"/>
      <c r="Q583" s="138"/>
      <c r="R583" s="140"/>
      <c r="S583" s="138"/>
      <c r="T583" s="138"/>
      <c r="U583" s="138"/>
    </row>
    <row r="584" ht="12.75" customHeight="1">
      <c r="A584" s="138"/>
      <c r="B584" s="138"/>
      <c r="C584" s="138"/>
      <c r="D584" s="138"/>
      <c r="E584" s="54"/>
      <c r="F584" s="138"/>
      <c r="G584" s="138"/>
      <c r="H584" s="138"/>
      <c r="I584" s="138"/>
      <c r="J584" s="138"/>
      <c r="K584" s="138"/>
      <c r="L584" s="138"/>
      <c r="M584" s="140"/>
      <c r="N584" s="140"/>
      <c r="O584" s="138"/>
      <c r="P584" s="142"/>
      <c r="Q584" s="138"/>
      <c r="R584" s="140"/>
      <c r="S584" s="138"/>
      <c r="T584" s="138"/>
      <c r="U584" s="138"/>
    </row>
    <row r="585" ht="12.75" customHeight="1">
      <c r="A585" s="138"/>
      <c r="B585" s="138"/>
      <c r="C585" s="138"/>
      <c r="D585" s="138"/>
      <c r="E585" s="54"/>
      <c r="F585" s="138"/>
      <c r="G585" s="138"/>
      <c r="H585" s="138"/>
      <c r="I585" s="138"/>
      <c r="J585" s="138"/>
      <c r="K585" s="138"/>
      <c r="L585" s="138"/>
      <c r="M585" s="140"/>
      <c r="N585" s="140"/>
      <c r="O585" s="138"/>
      <c r="P585" s="142"/>
      <c r="Q585" s="138"/>
      <c r="R585" s="140"/>
      <c r="S585" s="138"/>
      <c r="T585" s="138"/>
      <c r="U585" s="138"/>
    </row>
    <row r="586" ht="12.75" customHeight="1">
      <c r="A586" s="138"/>
      <c r="B586" s="138"/>
      <c r="C586" s="138"/>
      <c r="D586" s="138"/>
      <c r="E586" s="54"/>
      <c r="F586" s="138"/>
      <c r="G586" s="138"/>
      <c r="H586" s="138"/>
      <c r="I586" s="138"/>
      <c r="J586" s="138"/>
      <c r="K586" s="138"/>
      <c r="L586" s="138"/>
      <c r="M586" s="140"/>
      <c r="N586" s="140"/>
      <c r="O586" s="138"/>
      <c r="P586" s="142"/>
      <c r="Q586" s="138"/>
      <c r="R586" s="140"/>
      <c r="S586" s="138"/>
      <c r="T586" s="138"/>
      <c r="U586" s="138"/>
    </row>
    <row r="587" ht="12.75" customHeight="1">
      <c r="A587" s="138"/>
      <c r="B587" s="138"/>
      <c r="C587" s="138"/>
      <c r="D587" s="138"/>
      <c r="E587" s="54"/>
      <c r="F587" s="138"/>
      <c r="G587" s="138"/>
      <c r="H587" s="138"/>
      <c r="I587" s="138"/>
      <c r="J587" s="138"/>
      <c r="K587" s="138"/>
      <c r="L587" s="138"/>
      <c r="M587" s="140"/>
      <c r="N587" s="140"/>
      <c r="O587" s="138"/>
      <c r="P587" s="142"/>
      <c r="Q587" s="138"/>
      <c r="R587" s="140"/>
      <c r="S587" s="138"/>
      <c r="T587" s="138"/>
      <c r="U587" s="138"/>
    </row>
    <row r="588" ht="12.75" customHeight="1">
      <c r="A588" s="138"/>
      <c r="B588" s="138"/>
      <c r="C588" s="138"/>
      <c r="D588" s="138"/>
      <c r="E588" s="54"/>
      <c r="F588" s="138"/>
      <c r="G588" s="138"/>
      <c r="H588" s="138"/>
      <c r="I588" s="138"/>
      <c r="J588" s="138"/>
      <c r="K588" s="138"/>
      <c r="L588" s="138"/>
      <c r="M588" s="140"/>
      <c r="N588" s="140"/>
      <c r="O588" s="138"/>
      <c r="P588" s="142"/>
      <c r="Q588" s="138"/>
      <c r="R588" s="140"/>
      <c r="S588" s="138"/>
      <c r="T588" s="138"/>
      <c r="U588" s="138"/>
    </row>
    <row r="589" ht="12.75" customHeight="1">
      <c r="A589" s="138"/>
      <c r="B589" s="138"/>
      <c r="C589" s="138"/>
      <c r="D589" s="138"/>
      <c r="E589" s="54"/>
      <c r="F589" s="138"/>
      <c r="G589" s="138"/>
      <c r="H589" s="138"/>
      <c r="I589" s="138"/>
      <c r="J589" s="138"/>
      <c r="K589" s="138"/>
      <c r="L589" s="138"/>
      <c r="M589" s="140"/>
      <c r="N589" s="140"/>
      <c r="O589" s="138"/>
      <c r="P589" s="142"/>
      <c r="Q589" s="138"/>
      <c r="R589" s="140"/>
      <c r="S589" s="138"/>
      <c r="T589" s="138"/>
      <c r="U589" s="138"/>
    </row>
    <row r="590" ht="12.75" customHeight="1">
      <c r="A590" s="138"/>
      <c r="B590" s="138"/>
      <c r="C590" s="138"/>
      <c r="D590" s="138"/>
      <c r="E590" s="54"/>
      <c r="F590" s="138"/>
      <c r="G590" s="138"/>
      <c r="H590" s="138"/>
      <c r="I590" s="138"/>
      <c r="J590" s="138"/>
      <c r="K590" s="138"/>
      <c r="L590" s="138"/>
      <c r="M590" s="140"/>
      <c r="N590" s="140"/>
      <c r="O590" s="138"/>
      <c r="P590" s="142"/>
      <c r="Q590" s="138"/>
      <c r="R590" s="140"/>
      <c r="S590" s="138"/>
      <c r="T590" s="138"/>
      <c r="U590" s="138"/>
    </row>
    <row r="591" ht="12.75" customHeight="1">
      <c r="A591" s="138"/>
      <c r="B591" s="138"/>
      <c r="C591" s="138"/>
      <c r="D591" s="138"/>
      <c r="E591" s="54"/>
      <c r="F591" s="138"/>
      <c r="G591" s="138"/>
      <c r="H591" s="138"/>
      <c r="I591" s="138"/>
      <c r="J591" s="138"/>
      <c r="K591" s="138"/>
      <c r="L591" s="138"/>
      <c r="M591" s="140"/>
      <c r="N591" s="140"/>
      <c r="O591" s="138"/>
      <c r="P591" s="142"/>
      <c r="Q591" s="138"/>
      <c r="R591" s="140"/>
      <c r="S591" s="138"/>
      <c r="T591" s="138"/>
      <c r="U591" s="138"/>
    </row>
    <row r="592" ht="12.75" customHeight="1">
      <c r="A592" s="138"/>
      <c r="B592" s="138"/>
      <c r="C592" s="138"/>
      <c r="D592" s="138"/>
      <c r="E592" s="54"/>
      <c r="F592" s="138"/>
      <c r="G592" s="138"/>
      <c r="H592" s="138"/>
      <c r="I592" s="138"/>
      <c r="J592" s="138"/>
      <c r="K592" s="138"/>
      <c r="L592" s="138"/>
      <c r="M592" s="140"/>
      <c r="N592" s="140"/>
      <c r="O592" s="138"/>
      <c r="P592" s="142"/>
      <c r="Q592" s="138"/>
      <c r="R592" s="140"/>
      <c r="S592" s="138"/>
      <c r="T592" s="138"/>
      <c r="U592" s="138"/>
    </row>
    <row r="593" ht="12.75" customHeight="1">
      <c r="A593" s="138"/>
      <c r="B593" s="138"/>
      <c r="C593" s="138"/>
      <c r="D593" s="138"/>
      <c r="E593" s="54"/>
      <c r="F593" s="138"/>
      <c r="G593" s="138"/>
      <c r="H593" s="138"/>
      <c r="I593" s="138"/>
      <c r="J593" s="138"/>
      <c r="K593" s="138"/>
      <c r="L593" s="138"/>
      <c r="M593" s="140"/>
      <c r="N593" s="140"/>
      <c r="O593" s="138"/>
      <c r="P593" s="142"/>
      <c r="Q593" s="138"/>
      <c r="R593" s="140"/>
      <c r="S593" s="138"/>
      <c r="T593" s="138"/>
      <c r="U593" s="138"/>
    </row>
    <row r="594" ht="12.75" customHeight="1">
      <c r="A594" s="138"/>
      <c r="B594" s="138"/>
      <c r="C594" s="138"/>
      <c r="D594" s="138"/>
      <c r="E594" s="54"/>
      <c r="F594" s="138"/>
      <c r="G594" s="138"/>
      <c r="H594" s="138"/>
      <c r="I594" s="138"/>
      <c r="J594" s="138"/>
      <c r="K594" s="138"/>
      <c r="L594" s="138"/>
      <c r="M594" s="140"/>
      <c r="N594" s="140"/>
      <c r="O594" s="138"/>
      <c r="P594" s="142"/>
      <c r="Q594" s="138"/>
      <c r="R594" s="140"/>
      <c r="S594" s="138"/>
      <c r="T594" s="138"/>
      <c r="U594" s="138"/>
    </row>
    <row r="595" ht="12.75" customHeight="1">
      <c r="A595" s="138"/>
      <c r="B595" s="138"/>
      <c r="C595" s="138"/>
      <c r="D595" s="138"/>
      <c r="E595" s="54"/>
      <c r="F595" s="138"/>
      <c r="G595" s="138"/>
      <c r="H595" s="138"/>
      <c r="I595" s="138"/>
      <c r="J595" s="138"/>
      <c r="K595" s="138"/>
      <c r="L595" s="138"/>
      <c r="M595" s="140"/>
      <c r="N595" s="140"/>
      <c r="O595" s="138"/>
      <c r="P595" s="142"/>
      <c r="Q595" s="138"/>
      <c r="R595" s="140"/>
      <c r="S595" s="138"/>
      <c r="T595" s="138"/>
      <c r="U595" s="138"/>
    </row>
    <row r="596" ht="12.75" customHeight="1">
      <c r="A596" s="138"/>
      <c r="B596" s="138"/>
      <c r="C596" s="138"/>
      <c r="D596" s="138"/>
      <c r="E596" s="54"/>
      <c r="F596" s="138"/>
      <c r="G596" s="138"/>
      <c r="H596" s="138"/>
      <c r="I596" s="138"/>
      <c r="J596" s="138"/>
      <c r="K596" s="138"/>
      <c r="L596" s="138"/>
      <c r="M596" s="140"/>
      <c r="N596" s="140"/>
      <c r="O596" s="138"/>
      <c r="P596" s="142"/>
      <c r="Q596" s="138"/>
      <c r="R596" s="140"/>
      <c r="S596" s="138"/>
      <c r="T596" s="138"/>
      <c r="U596" s="138"/>
    </row>
    <row r="597" ht="12.75" customHeight="1">
      <c r="A597" s="138"/>
      <c r="B597" s="138"/>
      <c r="C597" s="138"/>
      <c r="D597" s="138"/>
      <c r="E597" s="54"/>
      <c r="F597" s="138"/>
      <c r="G597" s="138"/>
      <c r="H597" s="138"/>
      <c r="I597" s="138"/>
      <c r="J597" s="138"/>
      <c r="K597" s="138"/>
      <c r="L597" s="138"/>
      <c r="M597" s="140"/>
      <c r="N597" s="140"/>
      <c r="O597" s="138"/>
      <c r="P597" s="142"/>
      <c r="Q597" s="138"/>
      <c r="R597" s="140"/>
      <c r="S597" s="138"/>
      <c r="T597" s="138"/>
      <c r="U597" s="138"/>
    </row>
    <row r="598" ht="12.75" customHeight="1">
      <c r="A598" s="138"/>
      <c r="B598" s="138"/>
      <c r="C598" s="138"/>
      <c r="D598" s="138"/>
      <c r="E598" s="54"/>
      <c r="F598" s="138"/>
      <c r="G598" s="138"/>
      <c r="H598" s="138"/>
      <c r="I598" s="138"/>
      <c r="J598" s="138"/>
      <c r="K598" s="138"/>
      <c r="L598" s="138"/>
      <c r="M598" s="140"/>
      <c r="N598" s="140"/>
      <c r="O598" s="138"/>
      <c r="P598" s="142"/>
      <c r="Q598" s="138"/>
      <c r="R598" s="140"/>
      <c r="S598" s="138"/>
      <c r="T598" s="138"/>
      <c r="U598" s="138"/>
    </row>
    <row r="599" ht="12.75" customHeight="1">
      <c r="A599" s="138"/>
      <c r="B599" s="138"/>
      <c r="C599" s="138"/>
      <c r="D599" s="138"/>
      <c r="E599" s="54"/>
      <c r="F599" s="138"/>
      <c r="G599" s="138"/>
      <c r="H599" s="138"/>
      <c r="I599" s="138"/>
      <c r="J599" s="138"/>
      <c r="K599" s="138"/>
      <c r="L599" s="138"/>
      <c r="M599" s="140"/>
      <c r="N599" s="140"/>
      <c r="O599" s="138"/>
      <c r="P599" s="142"/>
      <c r="Q599" s="138"/>
      <c r="R599" s="140"/>
      <c r="S599" s="138"/>
      <c r="T599" s="138"/>
      <c r="U599" s="138"/>
    </row>
    <row r="600" ht="12.75" customHeight="1">
      <c r="A600" s="138"/>
      <c r="B600" s="138"/>
      <c r="C600" s="138"/>
      <c r="D600" s="138"/>
      <c r="E600" s="54"/>
      <c r="F600" s="138"/>
      <c r="G600" s="138"/>
      <c r="H600" s="138"/>
      <c r="I600" s="138"/>
      <c r="J600" s="138"/>
      <c r="K600" s="138"/>
      <c r="L600" s="138"/>
      <c r="M600" s="140"/>
      <c r="N600" s="140"/>
      <c r="O600" s="138"/>
      <c r="P600" s="142"/>
      <c r="Q600" s="138"/>
      <c r="R600" s="140"/>
      <c r="S600" s="138"/>
      <c r="T600" s="138"/>
      <c r="U600" s="138"/>
    </row>
    <row r="601" ht="12.75" customHeight="1">
      <c r="A601" s="138"/>
      <c r="B601" s="138"/>
      <c r="C601" s="138"/>
      <c r="D601" s="138"/>
      <c r="E601" s="54"/>
      <c r="F601" s="138"/>
      <c r="G601" s="138"/>
      <c r="H601" s="138"/>
      <c r="I601" s="138"/>
      <c r="J601" s="138"/>
      <c r="K601" s="138"/>
      <c r="L601" s="138"/>
      <c r="M601" s="140"/>
      <c r="N601" s="140"/>
      <c r="O601" s="138"/>
      <c r="P601" s="142"/>
      <c r="Q601" s="138"/>
      <c r="R601" s="140"/>
      <c r="S601" s="138"/>
      <c r="T601" s="138"/>
      <c r="U601" s="138"/>
    </row>
    <row r="602" ht="12.75" customHeight="1">
      <c r="A602" s="138"/>
      <c r="B602" s="138"/>
      <c r="C602" s="138"/>
      <c r="D602" s="138"/>
      <c r="E602" s="54"/>
      <c r="F602" s="138"/>
      <c r="G602" s="138"/>
      <c r="H602" s="138"/>
      <c r="I602" s="138"/>
      <c r="J602" s="138"/>
      <c r="K602" s="138"/>
      <c r="L602" s="138"/>
      <c r="M602" s="140"/>
      <c r="N602" s="140"/>
      <c r="O602" s="138"/>
      <c r="P602" s="142"/>
      <c r="Q602" s="138"/>
      <c r="R602" s="140"/>
      <c r="S602" s="138"/>
      <c r="T602" s="138"/>
      <c r="U602" s="138"/>
    </row>
    <row r="603" ht="12.75" customHeight="1">
      <c r="A603" s="138"/>
      <c r="B603" s="138"/>
      <c r="C603" s="138"/>
      <c r="D603" s="138"/>
      <c r="E603" s="54"/>
      <c r="F603" s="138"/>
      <c r="G603" s="138"/>
      <c r="H603" s="138"/>
      <c r="I603" s="138"/>
      <c r="J603" s="138"/>
      <c r="K603" s="138"/>
      <c r="L603" s="138"/>
      <c r="M603" s="140"/>
      <c r="N603" s="140"/>
      <c r="O603" s="138"/>
      <c r="P603" s="142"/>
      <c r="Q603" s="138"/>
      <c r="R603" s="140"/>
      <c r="S603" s="138"/>
      <c r="T603" s="138"/>
      <c r="U603" s="138"/>
    </row>
    <row r="604" ht="12.75" customHeight="1">
      <c r="A604" s="138"/>
      <c r="B604" s="138"/>
      <c r="C604" s="138"/>
      <c r="D604" s="138"/>
      <c r="E604" s="54"/>
      <c r="F604" s="138"/>
      <c r="G604" s="138"/>
      <c r="H604" s="138"/>
      <c r="I604" s="138"/>
      <c r="J604" s="138"/>
      <c r="K604" s="138"/>
      <c r="L604" s="138"/>
      <c r="M604" s="140"/>
      <c r="N604" s="140"/>
      <c r="O604" s="138"/>
      <c r="P604" s="142"/>
      <c r="Q604" s="138"/>
      <c r="R604" s="140"/>
      <c r="S604" s="138"/>
      <c r="T604" s="138"/>
      <c r="U604" s="138"/>
    </row>
    <row r="605" ht="12.75" customHeight="1">
      <c r="A605" s="138"/>
      <c r="B605" s="138"/>
      <c r="C605" s="138"/>
      <c r="D605" s="138"/>
      <c r="E605" s="54"/>
      <c r="F605" s="138"/>
      <c r="G605" s="138"/>
      <c r="H605" s="138"/>
      <c r="I605" s="138"/>
      <c r="J605" s="138"/>
      <c r="K605" s="138"/>
      <c r="L605" s="138"/>
      <c r="M605" s="140"/>
      <c r="N605" s="140"/>
      <c r="O605" s="138"/>
      <c r="P605" s="142"/>
      <c r="Q605" s="138"/>
      <c r="R605" s="140"/>
      <c r="S605" s="138"/>
      <c r="T605" s="138"/>
      <c r="U605" s="138"/>
    </row>
    <row r="606" ht="12.75" customHeight="1">
      <c r="A606" s="138"/>
      <c r="B606" s="138"/>
      <c r="C606" s="138"/>
      <c r="D606" s="138"/>
      <c r="E606" s="54"/>
      <c r="F606" s="138"/>
      <c r="G606" s="138"/>
      <c r="H606" s="138"/>
      <c r="I606" s="138"/>
      <c r="J606" s="138"/>
      <c r="K606" s="138"/>
      <c r="L606" s="138"/>
      <c r="M606" s="140"/>
      <c r="N606" s="140"/>
      <c r="O606" s="138"/>
      <c r="P606" s="142"/>
      <c r="Q606" s="138"/>
      <c r="R606" s="140"/>
      <c r="S606" s="138"/>
      <c r="T606" s="138"/>
      <c r="U606" s="138"/>
    </row>
    <row r="607" ht="12.75" customHeight="1">
      <c r="A607" s="138"/>
      <c r="B607" s="138"/>
      <c r="C607" s="138"/>
      <c r="D607" s="138"/>
      <c r="E607" s="54"/>
      <c r="F607" s="138"/>
      <c r="G607" s="138"/>
      <c r="H607" s="138"/>
      <c r="I607" s="138"/>
      <c r="J607" s="138"/>
      <c r="K607" s="138"/>
      <c r="L607" s="138"/>
      <c r="M607" s="140"/>
      <c r="N607" s="140"/>
      <c r="O607" s="138"/>
      <c r="P607" s="142"/>
      <c r="Q607" s="138"/>
      <c r="R607" s="140"/>
      <c r="S607" s="138"/>
      <c r="T607" s="138"/>
      <c r="U607" s="138"/>
    </row>
    <row r="608" ht="12.75" customHeight="1">
      <c r="A608" s="138"/>
      <c r="B608" s="138"/>
      <c r="C608" s="138"/>
      <c r="D608" s="138"/>
      <c r="E608" s="54"/>
      <c r="F608" s="138"/>
      <c r="G608" s="138"/>
      <c r="H608" s="138"/>
      <c r="I608" s="138"/>
      <c r="J608" s="138"/>
      <c r="K608" s="138"/>
      <c r="L608" s="138"/>
      <c r="M608" s="140"/>
      <c r="N608" s="140"/>
      <c r="O608" s="138"/>
      <c r="P608" s="142"/>
      <c r="Q608" s="138"/>
      <c r="R608" s="140"/>
      <c r="S608" s="138"/>
      <c r="T608" s="138"/>
      <c r="U608" s="138"/>
    </row>
    <row r="609" ht="12.75" customHeight="1">
      <c r="A609" s="138"/>
      <c r="B609" s="138"/>
      <c r="C609" s="138"/>
      <c r="D609" s="138"/>
      <c r="E609" s="54"/>
      <c r="F609" s="138"/>
      <c r="G609" s="138"/>
      <c r="H609" s="138"/>
      <c r="I609" s="138"/>
      <c r="J609" s="138"/>
      <c r="K609" s="138"/>
      <c r="L609" s="138"/>
      <c r="M609" s="140"/>
      <c r="N609" s="140"/>
      <c r="O609" s="138"/>
      <c r="P609" s="142"/>
      <c r="Q609" s="138"/>
      <c r="R609" s="140"/>
      <c r="S609" s="138"/>
      <c r="T609" s="138"/>
      <c r="U609" s="138"/>
    </row>
    <row r="610" ht="12.75" customHeight="1">
      <c r="A610" s="138"/>
      <c r="B610" s="138"/>
      <c r="C610" s="138"/>
      <c r="D610" s="138"/>
      <c r="E610" s="54"/>
      <c r="F610" s="138"/>
      <c r="G610" s="138"/>
      <c r="H610" s="138"/>
      <c r="I610" s="138"/>
      <c r="J610" s="138"/>
      <c r="K610" s="138"/>
      <c r="L610" s="138"/>
      <c r="M610" s="140"/>
      <c r="N610" s="140"/>
      <c r="O610" s="138"/>
      <c r="P610" s="142"/>
      <c r="Q610" s="138"/>
      <c r="R610" s="140"/>
      <c r="S610" s="138"/>
      <c r="T610" s="138"/>
      <c r="U610" s="138"/>
    </row>
    <row r="611" ht="12.75" customHeight="1">
      <c r="A611" s="138"/>
      <c r="B611" s="138"/>
      <c r="C611" s="138"/>
      <c r="D611" s="138"/>
      <c r="E611" s="54"/>
      <c r="F611" s="138"/>
      <c r="G611" s="138"/>
      <c r="H611" s="138"/>
      <c r="I611" s="138"/>
      <c r="J611" s="138"/>
      <c r="K611" s="138"/>
      <c r="L611" s="138"/>
      <c r="M611" s="140"/>
      <c r="N611" s="140"/>
      <c r="O611" s="138"/>
      <c r="P611" s="142"/>
      <c r="Q611" s="138"/>
      <c r="R611" s="140"/>
      <c r="S611" s="138"/>
      <c r="T611" s="138"/>
      <c r="U611" s="138"/>
    </row>
    <row r="612" ht="12.75" customHeight="1">
      <c r="A612" s="138"/>
      <c r="B612" s="138"/>
      <c r="C612" s="138"/>
      <c r="D612" s="138"/>
      <c r="E612" s="54"/>
      <c r="F612" s="138"/>
      <c r="G612" s="138"/>
      <c r="H612" s="138"/>
      <c r="I612" s="138"/>
      <c r="J612" s="138"/>
      <c r="K612" s="138"/>
      <c r="L612" s="138"/>
      <c r="M612" s="140"/>
      <c r="N612" s="140"/>
      <c r="O612" s="138"/>
      <c r="P612" s="142"/>
      <c r="Q612" s="138"/>
      <c r="R612" s="140"/>
      <c r="S612" s="138"/>
      <c r="T612" s="138"/>
      <c r="U612" s="138"/>
    </row>
    <row r="613" ht="12.75" customHeight="1">
      <c r="A613" s="138"/>
      <c r="B613" s="138"/>
      <c r="C613" s="138"/>
      <c r="D613" s="138"/>
      <c r="E613" s="54"/>
      <c r="F613" s="138"/>
      <c r="G613" s="138"/>
      <c r="H613" s="138"/>
      <c r="I613" s="138"/>
      <c r="J613" s="138"/>
      <c r="K613" s="138"/>
      <c r="L613" s="138"/>
      <c r="M613" s="140"/>
      <c r="N613" s="140"/>
      <c r="O613" s="138"/>
      <c r="P613" s="142"/>
      <c r="Q613" s="138"/>
      <c r="R613" s="140"/>
      <c r="S613" s="138"/>
      <c r="T613" s="138"/>
      <c r="U613" s="138"/>
    </row>
    <row r="614" ht="12.75" customHeight="1">
      <c r="A614" s="138"/>
      <c r="B614" s="138"/>
      <c r="C614" s="138"/>
      <c r="D614" s="138"/>
      <c r="E614" s="54"/>
      <c r="F614" s="138"/>
      <c r="G614" s="138"/>
      <c r="H614" s="138"/>
      <c r="I614" s="138"/>
      <c r="J614" s="138"/>
      <c r="K614" s="138"/>
      <c r="L614" s="138"/>
      <c r="M614" s="140"/>
      <c r="N614" s="140"/>
      <c r="O614" s="138"/>
      <c r="P614" s="142"/>
      <c r="Q614" s="138"/>
      <c r="R614" s="140"/>
      <c r="S614" s="138"/>
      <c r="T614" s="138"/>
      <c r="U614" s="138"/>
    </row>
    <row r="615" ht="12.75" customHeight="1">
      <c r="A615" s="138"/>
      <c r="B615" s="138"/>
      <c r="C615" s="138"/>
      <c r="D615" s="138"/>
      <c r="E615" s="54"/>
      <c r="F615" s="138"/>
      <c r="G615" s="138"/>
      <c r="H615" s="138"/>
      <c r="I615" s="138"/>
      <c r="J615" s="138"/>
      <c r="K615" s="138"/>
      <c r="L615" s="138"/>
      <c r="M615" s="140"/>
      <c r="N615" s="140"/>
      <c r="O615" s="138"/>
      <c r="P615" s="142"/>
      <c r="Q615" s="138"/>
      <c r="R615" s="140"/>
      <c r="S615" s="138"/>
      <c r="T615" s="138"/>
      <c r="U615" s="138"/>
    </row>
    <row r="616" ht="12.75" customHeight="1">
      <c r="A616" s="138"/>
      <c r="B616" s="138"/>
      <c r="C616" s="138"/>
      <c r="D616" s="138"/>
      <c r="E616" s="54"/>
      <c r="F616" s="138"/>
      <c r="G616" s="138"/>
      <c r="H616" s="138"/>
      <c r="I616" s="138"/>
      <c r="J616" s="138"/>
      <c r="K616" s="138"/>
      <c r="L616" s="138"/>
      <c r="M616" s="140"/>
      <c r="N616" s="140"/>
      <c r="O616" s="138"/>
      <c r="P616" s="142"/>
      <c r="Q616" s="138"/>
      <c r="R616" s="140"/>
      <c r="S616" s="138"/>
      <c r="T616" s="138"/>
      <c r="U616" s="138"/>
    </row>
    <row r="617" ht="12.75" customHeight="1">
      <c r="A617" s="138"/>
      <c r="B617" s="138"/>
      <c r="C617" s="138"/>
      <c r="D617" s="138"/>
      <c r="E617" s="54"/>
      <c r="F617" s="138"/>
      <c r="G617" s="138"/>
      <c r="H617" s="138"/>
      <c r="I617" s="138"/>
      <c r="J617" s="138"/>
      <c r="K617" s="138"/>
      <c r="L617" s="138"/>
      <c r="M617" s="140"/>
      <c r="N617" s="140"/>
      <c r="O617" s="138"/>
      <c r="P617" s="142"/>
      <c r="Q617" s="138"/>
      <c r="R617" s="140"/>
      <c r="S617" s="138"/>
      <c r="T617" s="138"/>
      <c r="U617" s="138"/>
    </row>
    <row r="618" ht="12.75" customHeight="1">
      <c r="A618" s="138"/>
      <c r="B618" s="138"/>
      <c r="C618" s="138"/>
      <c r="D618" s="138"/>
      <c r="E618" s="54"/>
      <c r="F618" s="138"/>
      <c r="G618" s="138"/>
      <c r="H618" s="138"/>
      <c r="I618" s="138"/>
      <c r="J618" s="138"/>
      <c r="K618" s="138"/>
      <c r="L618" s="138"/>
      <c r="M618" s="140"/>
      <c r="N618" s="140"/>
      <c r="O618" s="138"/>
      <c r="P618" s="142"/>
      <c r="Q618" s="138"/>
      <c r="R618" s="140"/>
      <c r="S618" s="138"/>
      <c r="T618" s="138"/>
      <c r="U618" s="138"/>
    </row>
    <row r="619" ht="12.75" customHeight="1">
      <c r="A619" s="138"/>
      <c r="B619" s="138"/>
      <c r="C619" s="138"/>
      <c r="D619" s="138"/>
      <c r="E619" s="54"/>
      <c r="F619" s="138"/>
      <c r="G619" s="138"/>
      <c r="H619" s="138"/>
      <c r="I619" s="138"/>
      <c r="J619" s="138"/>
      <c r="K619" s="138"/>
      <c r="L619" s="138"/>
      <c r="M619" s="140"/>
      <c r="N619" s="140"/>
      <c r="O619" s="138"/>
      <c r="P619" s="142"/>
      <c r="Q619" s="138"/>
      <c r="R619" s="140"/>
      <c r="S619" s="138"/>
      <c r="T619" s="138"/>
      <c r="U619" s="138"/>
    </row>
    <row r="620" ht="12.75" customHeight="1">
      <c r="A620" s="138"/>
      <c r="B620" s="138"/>
      <c r="C620" s="138"/>
      <c r="D620" s="138"/>
      <c r="E620" s="54"/>
      <c r="F620" s="138"/>
      <c r="G620" s="138"/>
      <c r="H620" s="138"/>
      <c r="I620" s="138"/>
      <c r="J620" s="138"/>
      <c r="K620" s="138"/>
      <c r="L620" s="138"/>
      <c r="M620" s="140"/>
      <c r="N620" s="140"/>
      <c r="O620" s="138"/>
      <c r="P620" s="142"/>
      <c r="Q620" s="138"/>
      <c r="R620" s="140"/>
      <c r="S620" s="138"/>
      <c r="T620" s="138"/>
      <c r="U620" s="138"/>
    </row>
    <row r="621" ht="12.75" customHeight="1">
      <c r="A621" s="138"/>
      <c r="B621" s="138"/>
      <c r="C621" s="138"/>
      <c r="D621" s="138"/>
      <c r="E621" s="54"/>
      <c r="F621" s="138"/>
      <c r="G621" s="138"/>
      <c r="H621" s="138"/>
      <c r="I621" s="138"/>
      <c r="J621" s="138"/>
      <c r="K621" s="138"/>
      <c r="L621" s="138"/>
      <c r="M621" s="140"/>
      <c r="N621" s="140"/>
      <c r="O621" s="138"/>
      <c r="P621" s="142"/>
      <c r="Q621" s="138"/>
      <c r="R621" s="140"/>
      <c r="S621" s="138"/>
      <c r="T621" s="138"/>
      <c r="U621" s="138"/>
    </row>
    <row r="622" ht="12.75" customHeight="1">
      <c r="A622" s="138"/>
      <c r="B622" s="138"/>
      <c r="C622" s="138"/>
      <c r="D622" s="138"/>
      <c r="E622" s="54"/>
      <c r="F622" s="138"/>
      <c r="G622" s="138"/>
      <c r="H622" s="138"/>
      <c r="I622" s="138"/>
      <c r="J622" s="138"/>
      <c r="K622" s="138"/>
      <c r="L622" s="138"/>
      <c r="M622" s="140"/>
      <c r="N622" s="140"/>
      <c r="O622" s="138"/>
      <c r="P622" s="142"/>
      <c r="Q622" s="138"/>
      <c r="R622" s="140"/>
      <c r="S622" s="138"/>
      <c r="T622" s="138"/>
      <c r="U622" s="138"/>
    </row>
    <row r="623" ht="12.75" customHeight="1">
      <c r="A623" s="138"/>
      <c r="B623" s="138"/>
      <c r="C623" s="138"/>
      <c r="D623" s="138"/>
      <c r="E623" s="54"/>
      <c r="F623" s="138"/>
      <c r="G623" s="138"/>
      <c r="H623" s="138"/>
      <c r="I623" s="138"/>
      <c r="J623" s="138"/>
      <c r="K623" s="138"/>
      <c r="L623" s="138"/>
      <c r="M623" s="140"/>
      <c r="N623" s="140"/>
      <c r="O623" s="138"/>
      <c r="P623" s="142"/>
      <c r="Q623" s="138"/>
      <c r="R623" s="140"/>
      <c r="S623" s="138"/>
      <c r="T623" s="138"/>
      <c r="U623" s="138"/>
    </row>
    <row r="624" ht="12.75" customHeight="1">
      <c r="A624" s="138"/>
      <c r="B624" s="138"/>
      <c r="C624" s="138"/>
      <c r="D624" s="138"/>
      <c r="E624" s="54"/>
      <c r="F624" s="138"/>
      <c r="G624" s="138"/>
      <c r="H624" s="138"/>
      <c r="I624" s="138"/>
      <c r="J624" s="138"/>
      <c r="K624" s="138"/>
      <c r="L624" s="138"/>
      <c r="M624" s="140"/>
      <c r="N624" s="140"/>
      <c r="O624" s="138"/>
      <c r="P624" s="142"/>
      <c r="Q624" s="138"/>
      <c r="R624" s="140"/>
      <c r="S624" s="138"/>
      <c r="T624" s="138"/>
      <c r="U624" s="138"/>
    </row>
    <row r="625" ht="12.75" customHeight="1">
      <c r="A625" s="138"/>
      <c r="B625" s="138"/>
      <c r="C625" s="138"/>
      <c r="D625" s="138"/>
      <c r="E625" s="54"/>
      <c r="F625" s="138"/>
      <c r="G625" s="138"/>
      <c r="H625" s="138"/>
      <c r="I625" s="138"/>
      <c r="J625" s="138"/>
      <c r="K625" s="138"/>
      <c r="L625" s="138"/>
      <c r="M625" s="140"/>
      <c r="N625" s="140"/>
      <c r="O625" s="138"/>
      <c r="P625" s="142"/>
      <c r="Q625" s="138"/>
      <c r="R625" s="140"/>
      <c r="S625" s="138"/>
      <c r="T625" s="138"/>
      <c r="U625" s="138"/>
    </row>
    <row r="626" ht="12.75" customHeight="1">
      <c r="A626" s="138"/>
      <c r="B626" s="138"/>
      <c r="C626" s="138"/>
      <c r="D626" s="138"/>
      <c r="E626" s="54"/>
      <c r="F626" s="138"/>
      <c r="G626" s="138"/>
      <c r="H626" s="138"/>
      <c r="I626" s="138"/>
      <c r="J626" s="138"/>
      <c r="K626" s="138"/>
      <c r="L626" s="138"/>
      <c r="M626" s="140"/>
      <c r="N626" s="140"/>
      <c r="O626" s="138"/>
      <c r="P626" s="142"/>
      <c r="Q626" s="138"/>
      <c r="R626" s="140"/>
      <c r="S626" s="138"/>
      <c r="T626" s="138"/>
      <c r="U626" s="138"/>
    </row>
    <row r="627" ht="12.75" customHeight="1">
      <c r="A627" s="138"/>
      <c r="B627" s="138"/>
      <c r="C627" s="138"/>
      <c r="D627" s="138"/>
      <c r="E627" s="54"/>
      <c r="F627" s="138"/>
      <c r="G627" s="138"/>
      <c r="H627" s="138"/>
      <c r="I627" s="138"/>
      <c r="J627" s="138"/>
      <c r="K627" s="138"/>
      <c r="L627" s="138"/>
      <c r="M627" s="140"/>
      <c r="N627" s="140"/>
      <c r="O627" s="138"/>
      <c r="P627" s="142"/>
      <c r="Q627" s="138"/>
      <c r="R627" s="140"/>
      <c r="S627" s="138"/>
      <c r="T627" s="138"/>
      <c r="U627" s="138"/>
    </row>
    <row r="628" ht="12.75" customHeight="1">
      <c r="A628" s="138"/>
      <c r="B628" s="138"/>
      <c r="C628" s="138"/>
      <c r="D628" s="138"/>
      <c r="E628" s="54"/>
      <c r="F628" s="138"/>
      <c r="G628" s="138"/>
      <c r="H628" s="138"/>
      <c r="I628" s="138"/>
      <c r="J628" s="138"/>
      <c r="K628" s="138"/>
      <c r="L628" s="138"/>
      <c r="M628" s="140"/>
      <c r="N628" s="140"/>
      <c r="O628" s="138"/>
      <c r="P628" s="142"/>
      <c r="Q628" s="138"/>
      <c r="R628" s="140"/>
      <c r="S628" s="138"/>
      <c r="T628" s="138"/>
      <c r="U628" s="138"/>
    </row>
    <row r="629" ht="12.75" customHeight="1">
      <c r="A629" s="138"/>
      <c r="B629" s="138"/>
      <c r="C629" s="138"/>
      <c r="D629" s="138"/>
      <c r="E629" s="54"/>
      <c r="F629" s="138"/>
      <c r="G629" s="138"/>
      <c r="H629" s="138"/>
      <c r="I629" s="138"/>
      <c r="J629" s="138"/>
      <c r="K629" s="138"/>
      <c r="L629" s="138"/>
      <c r="M629" s="140"/>
      <c r="N629" s="140"/>
      <c r="O629" s="138"/>
      <c r="P629" s="142"/>
      <c r="Q629" s="138"/>
      <c r="R629" s="140"/>
      <c r="S629" s="138"/>
      <c r="T629" s="138"/>
      <c r="U629" s="138"/>
    </row>
    <row r="630" ht="12.75" customHeight="1">
      <c r="A630" s="138"/>
      <c r="B630" s="138"/>
      <c r="C630" s="138"/>
      <c r="D630" s="138"/>
      <c r="E630" s="54"/>
      <c r="F630" s="138"/>
      <c r="G630" s="138"/>
      <c r="H630" s="138"/>
      <c r="I630" s="138"/>
      <c r="J630" s="138"/>
      <c r="K630" s="138"/>
      <c r="L630" s="138"/>
      <c r="M630" s="140"/>
      <c r="N630" s="140"/>
      <c r="O630" s="138"/>
      <c r="P630" s="142"/>
      <c r="Q630" s="138"/>
      <c r="R630" s="140"/>
      <c r="S630" s="138"/>
      <c r="T630" s="138"/>
      <c r="U630" s="138"/>
    </row>
    <row r="631" ht="12.75" customHeight="1">
      <c r="A631" s="138"/>
      <c r="B631" s="138"/>
      <c r="C631" s="138"/>
      <c r="D631" s="138"/>
      <c r="E631" s="54"/>
      <c r="F631" s="138"/>
      <c r="G631" s="138"/>
      <c r="H631" s="138"/>
      <c r="I631" s="138"/>
      <c r="J631" s="138"/>
      <c r="K631" s="138"/>
      <c r="L631" s="138"/>
      <c r="M631" s="140"/>
      <c r="N631" s="140"/>
      <c r="O631" s="138"/>
      <c r="P631" s="142"/>
      <c r="Q631" s="138"/>
      <c r="R631" s="140"/>
      <c r="S631" s="138"/>
      <c r="T631" s="138"/>
      <c r="U631" s="138"/>
    </row>
    <row r="632" ht="12.75" customHeight="1">
      <c r="A632" s="138"/>
      <c r="B632" s="138"/>
      <c r="C632" s="138"/>
      <c r="D632" s="138"/>
      <c r="E632" s="54"/>
      <c r="F632" s="138"/>
      <c r="G632" s="138"/>
      <c r="H632" s="138"/>
      <c r="I632" s="138"/>
      <c r="J632" s="138"/>
      <c r="K632" s="138"/>
      <c r="L632" s="138"/>
      <c r="M632" s="140"/>
      <c r="N632" s="140"/>
      <c r="O632" s="138"/>
      <c r="P632" s="142"/>
      <c r="Q632" s="138"/>
      <c r="R632" s="140"/>
      <c r="S632" s="138"/>
      <c r="T632" s="138"/>
      <c r="U632" s="138"/>
    </row>
    <row r="633" ht="12.75" customHeight="1">
      <c r="A633" s="138"/>
      <c r="B633" s="138"/>
      <c r="C633" s="138"/>
      <c r="D633" s="138"/>
      <c r="E633" s="54"/>
      <c r="F633" s="138"/>
      <c r="G633" s="138"/>
      <c r="H633" s="138"/>
      <c r="I633" s="138"/>
      <c r="J633" s="138"/>
      <c r="K633" s="138"/>
      <c r="L633" s="138"/>
      <c r="M633" s="140"/>
      <c r="N633" s="140"/>
      <c r="O633" s="138"/>
      <c r="P633" s="142"/>
      <c r="Q633" s="138"/>
      <c r="R633" s="140"/>
      <c r="S633" s="138"/>
      <c r="T633" s="138"/>
      <c r="U633" s="138"/>
    </row>
    <row r="634" ht="12.75" customHeight="1">
      <c r="A634" s="138"/>
      <c r="B634" s="138"/>
      <c r="C634" s="138"/>
      <c r="D634" s="138"/>
      <c r="E634" s="54"/>
      <c r="F634" s="138"/>
      <c r="G634" s="138"/>
      <c r="H634" s="138"/>
      <c r="I634" s="138"/>
      <c r="J634" s="138"/>
      <c r="K634" s="138"/>
      <c r="L634" s="138"/>
      <c r="M634" s="140"/>
      <c r="N634" s="140"/>
      <c r="O634" s="138"/>
      <c r="P634" s="142"/>
      <c r="Q634" s="138"/>
      <c r="R634" s="140"/>
      <c r="S634" s="138"/>
      <c r="T634" s="138"/>
      <c r="U634" s="138"/>
    </row>
    <row r="635" ht="12.75" customHeight="1">
      <c r="A635" s="138"/>
      <c r="B635" s="138"/>
      <c r="C635" s="138"/>
      <c r="D635" s="138"/>
      <c r="E635" s="54"/>
      <c r="F635" s="138"/>
      <c r="G635" s="138"/>
      <c r="H635" s="138"/>
      <c r="I635" s="138"/>
      <c r="J635" s="138"/>
      <c r="K635" s="138"/>
      <c r="L635" s="138"/>
      <c r="M635" s="140"/>
      <c r="N635" s="140"/>
      <c r="O635" s="138"/>
      <c r="P635" s="142"/>
      <c r="Q635" s="138"/>
      <c r="R635" s="140"/>
      <c r="S635" s="138"/>
      <c r="T635" s="138"/>
      <c r="U635" s="138"/>
    </row>
    <row r="636" ht="12.75" customHeight="1">
      <c r="A636" s="138"/>
      <c r="B636" s="138"/>
      <c r="C636" s="138"/>
      <c r="D636" s="138"/>
      <c r="E636" s="54"/>
      <c r="F636" s="138"/>
      <c r="G636" s="138"/>
      <c r="H636" s="138"/>
      <c r="I636" s="138"/>
      <c r="J636" s="138"/>
      <c r="K636" s="138"/>
      <c r="L636" s="138"/>
      <c r="M636" s="140"/>
      <c r="N636" s="140"/>
      <c r="O636" s="138"/>
      <c r="P636" s="142"/>
      <c r="Q636" s="138"/>
      <c r="R636" s="140"/>
      <c r="S636" s="138"/>
      <c r="T636" s="138"/>
      <c r="U636" s="138"/>
    </row>
    <row r="637" ht="12.75" customHeight="1">
      <c r="A637" s="138"/>
      <c r="B637" s="138"/>
      <c r="C637" s="138"/>
      <c r="D637" s="138"/>
      <c r="E637" s="54"/>
      <c r="F637" s="138"/>
      <c r="G637" s="138"/>
      <c r="H637" s="138"/>
      <c r="I637" s="138"/>
      <c r="J637" s="138"/>
      <c r="K637" s="138"/>
      <c r="L637" s="138"/>
      <c r="M637" s="140"/>
      <c r="N637" s="140"/>
      <c r="O637" s="138"/>
      <c r="P637" s="142"/>
      <c r="Q637" s="138"/>
      <c r="R637" s="140"/>
      <c r="S637" s="138"/>
      <c r="T637" s="138"/>
      <c r="U637" s="138"/>
    </row>
    <row r="638" ht="12.75" customHeight="1">
      <c r="A638" s="138"/>
      <c r="B638" s="138"/>
      <c r="C638" s="138"/>
      <c r="D638" s="138"/>
      <c r="E638" s="54"/>
      <c r="F638" s="138"/>
      <c r="G638" s="138"/>
      <c r="H638" s="138"/>
      <c r="I638" s="138"/>
      <c r="J638" s="138"/>
      <c r="K638" s="138"/>
      <c r="L638" s="138"/>
      <c r="M638" s="140"/>
      <c r="N638" s="140"/>
      <c r="O638" s="138"/>
      <c r="P638" s="142"/>
      <c r="Q638" s="138"/>
      <c r="R638" s="140"/>
      <c r="S638" s="138"/>
      <c r="T638" s="138"/>
      <c r="U638" s="138"/>
    </row>
    <row r="639" ht="12.75" customHeight="1">
      <c r="A639" s="138"/>
      <c r="B639" s="138"/>
      <c r="C639" s="138"/>
      <c r="D639" s="138"/>
      <c r="E639" s="54"/>
      <c r="F639" s="138"/>
      <c r="G639" s="138"/>
      <c r="H639" s="138"/>
      <c r="I639" s="138"/>
      <c r="J639" s="138"/>
      <c r="K639" s="138"/>
      <c r="L639" s="138"/>
      <c r="M639" s="140"/>
      <c r="N639" s="140"/>
      <c r="O639" s="138"/>
      <c r="P639" s="142"/>
      <c r="Q639" s="138"/>
      <c r="R639" s="140"/>
      <c r="S639" s="138"/>
      <c r="T639" s="138"/>
      <c r="U639" s="138"/>
    </row>
    <row r="640" ht="12.75" customHeight="1">
      <c r="A640" s="138"/>
      <c r="B640" s="138"/>
      <c r="C640" s="138"/>
      <c r="D640" s="138"/>
      <c r="E640" s="54"/>
      <c r="F640" s="138"/>
      <c r="G640" s="138"/>
      <c r="H640" s="138"/>
      <c r="I640" s="138"/>
      <c r="J640" s="138"/>
      <c r="K640" s="138"/>
      <c r="L640" s="138"/>
      <c r="M640" s="140"/>
      <c r="N640" s="140"/>
      <c r="O640" s="138"/>
      <c r="P640" s="142"/>
      <c r="Q640" s="138"/>
      <c r="R640" s="140"/>
      <c r="S640" s="138"/>
      <c r="T640" s="138"/>
      <c r="U640" s="138"/>
    </row>
    <row r="641" ht="12.75" customHeight="1">
      <c r="A641" s="138"/>
      <c r="B641" s="138"/>
      <c r="C641" s="138"/>
      <c r="D641" s="138"/>
      <c r="E641" s="54"/>
      <c r="F641" s="138"/>
      <c r="G641" s="138"/>
      <c r="H641" s="138"/>
      <c r="I641" s="138"/>
      <c r="J641" s="138"/>
      <c r="K641" s="138"/>
      <c r="L641" s="138"/>
      <c r="M641" s="140"/>
      <c r="N641" s="140"/>
      <c r="O641" s="138"/>
      <c r="P641" s="142"/>
      <c r="Q641" s="138"/>
      <c r="R641" s="140"/>
      <c r="S641" s="138"/>
      <c r="T641" s="138"/>
      <c r="U641" s="138"/>
    </row>
    <row r="642" ht="12.75" customHeight="1">
      <c r="A642" s="138"/>
      <c r="B642" s="138"/>
      <c r="C642" s="138"/>
      <c r="D642" s="138"/>
      <c r="E642" s="54"/>
      <c r="F642" s="138"/>
      <c r="G642" s="138"/>
      <c r="H642" s="138"/>
      <c r="I642" s="138"/>
      <c r="J642" s="138"/>
      <c r="K642" s="138"/>
      <c r="L642" s="138"/>
      <c r="M642" s="140"/>
      <c r="N642" s="140"/>
      <c r="O642" s="138"/>
      <c r="P642" s="142"/>
      <c r="Q642" s="138"/>
      <c r="R642" s="140"/>
      <c r="S642" s="138"/>
      <c r="T642" s="138"/>
      <c r="U642" s="138"/>
    </row>
    <row r="643" ht="12.75" customHeight="1">
      <c r="A643" s="138"/>
      <c r="B643" s="138"/>
      <c r="C643" s="138"/>
      <c r="D643" s="138"/>
      <c r="E643" s="54"/>
      <c r="F643" s="138"/>
      <c r="G643" s="138"/>
      <c r="H643" s="138"/>
      <c r="I643" s="138"/>
      <c r="J643" s="138"/>
      <c r="K643" s="138"/>
      <c r="L643" s="138"/>
      <c r="M643" s="140"/>
      <c r="N643" s="140"/>
      <c r="O643" s="138"/>
      <c r="P643" s="142"/>
      <c r="Q643" s="138"/>
      <c r="R643" s="140"/>
      <c r="S643" s="138"/>
      <c r="T643" s="138"/>
      <c r="U643" s="138"/>
    </row>
    <row r="644" ht="12.75" customHeight="1">
      <c r="A644" s="138"/>
      <c r="B644" s="138"/>
      <c r="C644" s="138"/>
      <c r="D644" s="138"/>
      <c r="E644" s="54"/>
      <c r="F644" s="138"/>
      <c r="G644" s="138"/>
      <c r="H644" s="138"/>
      <c r="I644" s="138"/>
      <c r="J644" s="138"/>
      <c r="K644" s="138"/>
      <c r="L644" s="138"/>
      <c r="M644" s="140"/>
      <c r="N644" s="140"/>
      <c r="O644" s="138"/>
      <c r="P644" s="142"/>
      <c r="Q644" s="138"/>
      <c r="R644" s="140"/>
      <c r="S644" s="138"/>
      <c r="T644" s="138"/>
      <c r="U644" s="138"/>
    </row>
    <row r="645" ht="12.75" customHeight="1">
      <c r="A645" s="138"/>
      <c r="B645" s="138"/>
      <c r="C645" s="138"/>
      <c r="D645" s="138"/>
      <c r="E645" s="54"/>
      <c r="F645" s="138"/>
      <c r="G645" s="138"/>
      <c r="H645" s="138"/>
      <c r="I645" s="138"/>
      <c r="J645" s="138"/>
      <c r="K645" s="138"/>
      <c r="L645" s="138"/>
      <c r="M645" s="140"/>
      <c r="N645" s="140"/>
      <c r="O645" s="138"/>
      <c r="P645" s="142"/>
      <c r="Q645" s="138"/>
      <c r="R645" s="140"/>
      <c r="S645" s="138"/>
      <c r="T645" s="138"/>
      <c r="U645" s="138"/>
    </row>
    <row r="646" ht="12.75" customHeight="1">
      <c r="A646" s="138"/>
      <c r="B646" s="138"/>
      <c r="C646" s="138"/>
      <c r="D646" s="138"/>
      <c r="E646" s="54"/>
      <c r="F646" s="138"/>
      <c r="G646" s="138"/>
      <c r="H646" s="138"/>
      <c r="I646" s="138"/>
      <c r="J646" s="138"/>
      <c r="K646" s="138"/>
      <c r="L646" s="138"/>
      <c r="M646" s="140"/>
      <c r="N646" s="140"/>
      <c r="O646" s="138"/>
      <c r="P646" s="142"/>
      <c r="Q646" s="138"/>
      <c r="R646" s="140"/>
      <c r="S646" s="138"/>
      <c r="T646" s="138"/>
      <c r="U646" s="138"/>
    </row>
    <row r="647" ht="12.75" customHeight="1">
      <c r="A647" s="138"/>
      <c r="B647" s="138"/>
      <c r="C647" s="138"/>
      <c r="D647" s="138"/>
      <c r="E647" s="54"/>
      <c r="F647" s="138"/>
      <c r="G647" s="138"/>
      <c r="H647" s="138"/>
      <c r="I647" s="138"/>
      <c r="J647" s="138"/>
      <c r="K647" s="138"/>
      <c r="L647" s="138"/>
      <c r="M647" s="140"/>
      <c r="N647" s="140"/>
      <c r="O647" s="138"/>
      <c r="P647" s="142"/>
      <c r="Q647" s="138"/>
      <c r="R647" s="140"/>
      <c r="S647" s="138"/>
      <c r="T647" s="138"/>
      <c r="U647" s="138"/>
    </row>
    <row r="648" ht="12.75" customHeight="1">
      <c r="A648" s="138"/>
      <c r="B648" s="138"/>
      <c r="C648" s="138"/>
      <c r="D648" s="138"/>
      <c r="E648" s="54"/>
      <c r="F648" s="138"/>
      <c r="G648" s="138"/>
      <c r="H648" s="138"/>
      <c r="I648" s="138"/>
      <c r="J648" s="138"/>
      <c r="K648" s="138"/>
      <c r="L648" s="138"/>
      <c r="M648" s="140"/>
      <c r="N648" s="140"/>
      <c r="O648" s="138"/>
      <c r="P648" s="142"/>
      <c r="Q648" s="138"/>
      <c r="R648" s="140"/>
      <c r="S648" s="138"/>
      <c r="T648" s="138"/>
      <c r="U648" s="138"/>
    </row>
    <row r="649" ht="12.75" customHeight="1">
      <c r="A649" s="138"/>
      <c r="B649" s="138"/>
      <c r="C649" s="138"/>
      <c r="D649" s="138"/>
      <c r="E649" s="54"/>
      <c r="F649" s="138"/>
      <c r="G649" s="138"/>
      <c r="H649" s="138"/>
      <c r="I649" s="138"/>
      <c r="J649" s="138"/>
      <c r="K649" s="138"/>
      <c r="L649" s="138"/>
      <c r="M649" s="140"/>
      <c r="N649" s="140"/>
      <c r="O649" s="138"/>
      <c r="P649" s="142"/>
      <c r="Q649" s="138"/>
      <c r="R649" s="140"/>
      <c r="S649" s="138"/>
      <c r="T649" s="138"/>
      <c r="U649" s="138"/>
    </row>
    <row r="650" ht="12.75" customHeight="1">
      <c r="A650" s="138"/>
      <c r="B650" s="138"/>
      <c r="C650" s="138"/>
      <c r="D650" s="138"/>
      <c r="E650" s="54"/>
      <c r="F650" s="138"/>
      <c r="G650" s="138"/>
      <c r="H650" s="138"/>
      <c r="I650" s="138"/>
      <c r="J650" s="138"/>
      <c r="K650" s="138"/>
      <c r="L650" s="138"/>
      <c r="M650" s="140"/>
      <c r="N650" s="140"/>
      <c r="O650" s="138"/>
      <c r="P650" s="142"/>
      <c r="Q650" s="138"/>
      <c r="R650" s="140"/>
      <c r="S650" s="138"/>
      <c r="T650" s="138"/>
      <c r="U650" s="138"/>
    </row>
    <row r="651" ht="12.75" customHeight="1">
      <c r="A651" s="138"/>
      <c r="B651" s="138"/>
      <c r="C651" s="138"/>
      <c r="D651" s="138"/>
      <c r="E651" s="54"/>
      <c r="F651" s="138"/>
      <c r="G651" s="138"/>
      <c r="H651" s="138"/>
      <c r="I651" s="138"/>
      <c r="J651" s="138"/>
      <c r="K651" s="138"/>
      <c r="L651" s="138"/>
      <c r="M651" s="140"/>
      <c r="N651" s="140"/>
      <c r="O651" s="138"/>
      <c r="P651" s="142"/>
      <c r="Q651" s="138"/>
      <c r="R651" s="140"/>
      <c r="S651" s="138"/>
      <c r="T651" s="138"/>
      <c r="U651" s="138"/>
    </row>
    <row r="652" ht="12.75" customHeight="1">
      <c r="A652" s="138"/>
      <c r="B652" s="138"/>
      <c r="C652" s="138"/>
      <c r="D652" s="138"/>
      <c r="E652" s="54"/>
      <c r="F652" s="138"/>
      <c r="G652" s="138"/>
      <c r="H652" s="138"/>
      <c r="I652" s="138"/>
      <c r="J652" s="138"/>
      <c r="K652" s="138"/>
      <c r="L652" s="138"/>
      <c r="M652" s="140"/>
      <c r="N652" s="140"/>
      <c r="O652" s="138"/>
      <c r="P652" s="142"/>
      <c r="Q652" s="138"/>
      <c r="R652" s="140"/>
      <c r="S652" s="138"/>
      <c r="T652" s="138"/>
      <c r="U652" s="138"/>
    </row>
    <row r="653" ht="12.75" customHeight="1">
      <c r="A653" s="138"/>
      <c r="B653" s="138"/>
      <c r="C653" s="138"/>
      <c r="D653" s="138"/>
      <c r="E653" s="54"/>
      <c r="F653" s="138"/>
      <c r="G653" s="138"/>
      <c r="H653" s="138"/>
      <c r="I653" s="138"/>
      <c r="J653" s="138"/>
      <c r="K653" s="138"/>
      <c r="L653" s="138"/>
      <c r="M653" s="140"/>
      <c r="N653" s="140"/>
      <c r="O653" s="138"/>
      <c r="P653" s="142"/>
      <c r="Q653" s="138"/>
      <c r="R653" s="140"/>
      <c r="S653" s="138"/>
      <c r="T653" s="138"/>
      <c r="U653" s="138"/>
    </row>
    <row r="654" ht="12.75" customHeight="1">
      <c r="A654" s="138"/>
      <c r="B654" s="138"/>
      <c r="C654" s="138"/>
      <c r="D654" s="138"/>
      <c r="E654" s="54"/>
      <c r="F654" s="138"/>
      <c r="G654" s="138"/>
      <c r="H654" s="138"/>
      <c r="I654" s="138"/>
      <c r="J654" s="138"/>
      <c r="K654" s="138"/>
      <c r="L654" s="138"/>
      <c r="M654" s="140"/>
      <c r="N654" s="140"/>
      <c r="O654" s="138"/>
      <c r="P654" s="142"/>
      <c r="Q654" s="138"/>
      <c r="R654" s="140"/>
      <c r="S654" s="138"/>
      <c r="T654" s="138"/>
      <c r="U654" s="138"/>
    </row>
    <row r="655" ht="12.75" customHeight="1">
      <c r="A655" s="138"/>
      <c r="B655" s="138"/>
      <c r="C655" s="138"/>
      <c r="D655" s="138"/>
      <c r="E655" s="54"/>
      <c r="F655" s="138"/>
      <c r="G655" s="138"/>
      <c r="H655" s="138"/>
      <c r="I655" s="138"/>
      <c r="J655" s="138"/>
      <c r="K655" s="138"/>
      <c r="L655" s="138"/>
      <c r="M655" s="140"/>
      <c r="N655" s="140"/>
      <c r="O655" s="138"/>
      <c r="P655" s="142"/>
      <c r="Q655" s="138"/>
      <c r="R655" s="140"/>
      <c r="S655" s="138"/>
      <c r="T655" s="138"/>
      <c r="U655" s="138"/>
    </row>
    <row r="656" ht="12.75" customHeight="1">
      <c r="A656" s="138"/>
      <c r="B656" s="138"/>
      <c r="C656" s="138"/>
      <c r="D656" s="138"/>
      <c r="E656" s="54"/>
      <c r="F656" s="138"/>
      <c r="G656" s="138"/>
      <c r="H656" s="138"/>
      <c r="I656" s="138"/>
      <c r="J656" s="138"/>
      <c r="K656" s="138"/>
      <c r="L656" s="138"/>
      <c r="M656" s="140"/>
      <c r="N656" s="140"/>
      <c r="O656" s="138"/>
      <c r="P656" s="142"/>
      <c r="Q656" s="138"/>
      <c r="R656" s="140"/>
      <c r="S656" s="138"/>
      <c r="T656" s="138"/>
      <c r="U656" s="138"/>
    </row>
    <row r="657" ht="12.75" customHeight="1">
      <c r="A657" s="138"/>
      <c r="B657" s="138"/>
      <c r="C657" s="138"/>
      <c r="D657" s="138"/>
      <c r="E657" s="54"/>
      <c r="F657" s="138"/>
      <c r="G657" s="138"/>
      <c r="H657" s="138"/>
      <c r="I657" s="138"/>
      <c r="J657" s="138"/>
      <c r="K657" s="138"/>
      <c r="L657" s="138"/>
      <c r="M657" s="140"/>
      <c r="N657" s="140"/>
      <c r="O657" s="138"/>
      <c r="P657" s="142"/>
      <c r="Q657" s="138"/>
      <c r="R657" s="140"/>
      <c r="S657" s="138"/>
      <c r="T657" s="138"/>
      <c r="U657" s="138"/>
    </row>
    <row r="658" ht="12.75" customHeight="1">
      <c r="A658" s="138"/>
      <c r="B658" s="138"/>
      <c r="C658" s="138"/>
      <c r="D658" s="138"/>
      <c r="E658" s="54"/>
      <c r="F658" s="138"/>
      <c r="G658" s="138"/>
      <c r="H658" s="138"/>
      <c r="I658" s="138"/>
      <c r="J658" s="138"/>
      <c r="K658" s="138"/>
      <c r="L658" s="138"/>
      <c r="M658" s="140"/>
      <c r="N658" s="140"/>
      <c r="O658" s="138"/>
      <c r="P658" s="142"/>
      <c r="Q658" s="138"/>
      <c r="R658" s="140"/>
      <c r="S658" s="138"/>
      <c r="T658" s="138"/>
      <c r="U658" s="138"/>
    </row>
    <row r="659" ht="12.75" customHeight="1">
      <c r="A659" s="138"/>
      <c r="B659" s="138"/>
      <c r="C659" s="138"/>
      <c r="D659" s="138"/>
      <c r="E659" s="54"/>
      <c r="F659" s="138"/>
      <c r="G659" s="138"/>
      <c r="H659" s="138"/>
      <c r="I659" s="138"/>
      <c r="J659" s="138"/>
      <c r="K659" s="138"/>
      <c r="L659" s="138"/>
      <c r="M659" s="140"/>
      <c r="N659" s="140"/>
      <c r="O659" s="138"/>
      <c r="P659" s="142"/>
      <c r="Q659" s="138"/>
      <c r="R659" s="140"/>
      <c r="S659" s="138"/>
      <c r="T659" s="138"/>
      <c r="U659" s="138"/>
    </row>
    <row r="660" ht="12.75" customHeight="1">
      <c r="A660" s="138"/>
      <c r="B660" s="138"/>
      <c r="C660" s="138"/>
      <c r="D660" s="138"/>
      <c r="E660" s="54"/>
      <c r="F660" s="138"/>
      <c r="G660" s="138"/>
      <c r="H660" s="138"/>
      <c r="I660" s="138"/>
      <c r="J660" s="138"/>
      <c r="K660" s="138"/>
      <c r="L660" s="138"/>
      <c r="M660" s="140"/>
      <c r="N660" s="140"/>
      <c r="O660" s="138"/>
      <c r="P660" s="142"/>
      <c r="Q660" s="138"/>
      <c r="R660" s="140"/>
      <c r="S660" s="138"/>
      <c r="T660" s="138"/>
      <c r="U660" s="138"/>
    </row>
    <row r="661" ht="12.75" customHeight="1">
      <c r="A661" s="138"/>
      <c r="B661" s="138"/>
      <c r="C661" s="138"/>
      <c r="D661" s="138"/>
      <c r="E661" s="54"/>
      <c r="F661" s="138"/>
      <c r="G661" s="138"/>
      <c r="H661" s="138"/>
      <c r="I661" s="138"/>
      <c r="J661" s="138"/>
      <c r="K661" s="138"/>
      <c r="L661" s="138"/>
      <c r="M661" s="140"/>
      <c r="N661" s="140"/>
      <c r="O661" s="138"/>
      <c r="P661" s="142"/>
      <c r="Q661" s="138"/>
      <c r="R661" s="140"/>
      <c r="S661" s="138"/>
      <c r="T661" s="138"/>
      <c r="U661" s="138"/>
    </row>
    <row r="662" ht="12.75" customHeight="1">
      <c r="A662" s="138"/>
      <c r="B662" s="138"/>
      <c r="C662" s="138"/>
      <c r="D662" s="138"/>
      <c r="E662" s="54"/>
      <c r="F662" s="138"/>
      <c r="G662" s="138"/>
      <c r="H662" s="138"/>
      <c r="I662" s="138"/>
      <c r="J662" s="138"/>
      <c r="K662" s="138"/>
      <c r="L662" s="138"/>
      <c r="M662" s="140"/>
      <c r="N662" s="140"/>
      <c r="O662" s="138"/>
      <c r="P662" s="142"/>
      <c r="Q662" s="138"/>
      <c r="R662" s="140"/>
      <c r="S662" s="138"/>
      <c r="T662" s="138"/>
      <c r="U662" s="138"/>
    </row>
    <row r="663" ht="12.75" customHeight="1">
      <c r="A663" s="138"/>
      <c r="B663" s="138"/>
      <c r="C663" s="138"/>
      <c r="D663" s="138"/>
      <c r="E663" s="54"/>
      <c r="F663" s="138"/>
      <c r="G663" s="138"/>
      <c r="H663" s="138"/>
      <c r="I663" s="138"/>
      <c r="J663" s="138"/>
      <c r="K663" s="138"/>
      <c r="L663" s="138"/>
      <c r="M663" s="140"/>
      <c r="N663" s="140"/>
      <c r="O663" s="138"/>
      <c r="P663" s="142"/>
      <c r="Q663" s="138"/>
      <c r="R663" s="140"/>
      <c r="S663" s="138"/>
      <c r="T663" s="138"/>
      <c r="U663" s="138"/>
    </row>
    <row r="664" ht="12.75" customHeight="1">
      <c r="A664" s="138"/>
      <c r="B664" s="138"/>
      <c r="C664" s="138"/>
      <c r="D664" s="138"/>
      <c r="E664" s="54"/>
      <c r="F664" s="138"/>
      <c r="G664" s="138"/>
      <c r="H664" s="138"/>
      <c r="I664" s="138"/>
      <c r="J664" s="138"/>
      <c r="K664" s="138"/>
      <c r="L664" s="138"/>
      <c r="M664" s="140"/>
      <c r="N664" s="140"/>
      <c r="O664" s="138"/>
      <c r="P664" s="142"/>
      <c r="Q664" s="138"/>
      <c r="R664" s="140"/>
      <c r="S664" s="138"/>
      <c r="T664" s="138"/>
      <c r="U664" s="138"/>
    </row>
    <row r="665" ht="12.75" customHeight="1">
      <c r="A665" s="138"/>
      <c r="B665" s="138"/>
      <c r="C665" s="138"/>
      <c r="D665" s="138"/>
      <c r="E665" s="54"/>
      <c r="F665" s="138"/>
      <c r="G665" s="138"/>
      <c r="H665" s="138"/>
      <c r="I665" s="138"/>
      <c r="J665" s="138"/>
      <c r="K665" s="138"/>
      <c r="L665" s="138"/>
      <c r="M665" s="140"/>
      <c r="N665" s="140"/>
      <c r="O665" s="138"/>
      <c r="P665" s="142"/>
      <c r="Q665" s="138"/>
      <c r="R665" s="140"/>
      <c r="S665" s="138"/>
      <c r="T665" s="138"/>
      <c r="U665" s="138"/>
    </row>
    <row r="666" ht="12.75" customHeight="1">
      <c r="A666" s="138"/>
      <c r="B666" s="138"/>
      <c r="C666" s="138"/>
      <c r="D666" s="138"/>
      <c r="E666" s="54"/>
      <c r="F666" s="138"/>
      <c r="G666" s="138"/>
      <c r="H666" s="138"/>
      <c r="I666" s="138"/>
      <c r="J666" s="138"/>
      <c r="K666" s="138"/>
      <c r="L666" s="138"/>
      <c r="M666" s="140"/>
      <c r="N666" s="140"/>
      <c r="O666" s="138"/>
      <c r="P666" s="142"/>
      <c r="Q666" s="138"/>
      <c r="R666" s="140"/>
      <c r="S666" s="138"/>
      <c r="T666" s="138"/>
      <c r="U666" s="138"/>
    </row>
    <row r="667" ht="12.75" customHeight="1">
      <c r="A667" s="138"/>
      <c r="B667" s="138"/>
      <c r="C667" s="138"/>
      <c r="D667" s="138"/>
      <c r="E667" s="54"/>
      <c r="F667" s="138"/>
      <c r="G667" s="138"/>
      <c r="H667" s="138"/>
      <c r="I667" s="138"/>
      <c r="J667" s="138"/>
      <c r="K667" s="138"/>
      <c r="L667" s="138"/>
      <c r="M667" s="140"/>
      <c r="N667" s="140"/>
      <c r="O667" s="138"/>
      <c r="P667" s="142"/>
      <c r="Q667" s="138"/>
      <c r="R667" s="140"/>
      <c r="S667" s="138"/>
      <c r="T667" s="138"/>
      <c r="U667" s="138"/>
    </row>
    <row r="668" ht="12.75" customHeight="1">
      <c r="A668" s="138"/>
      <c r="B668" s="138"/>
      <c r="C668" s="138"/>
      <c r="D668" s="138"/>
      <c r="E668" s="54"/>
      <c r="F668" s="138"/>
      <c r="G668" s="138"/>
      <c r="H668" s="138"/>
      <c r="I668" s="138"/>
      <c r="J668" s="138"/>
      <c r="K668" s="138"/>
      <c r="L668" s="138"/>
      <c r="M668" s="140"/>
      <c r="N668" s="140"/>
      <c r="O668" s="138"/>
      <c r="P668" s="142"/>
      <c r="Q668" s="138"/>
      <c r="R668" s="140"/>
      <c r="S668" s="138"/>
      <c r="T668" s="138"/>
      <c r="U668" s="138"/>
    </row>
    <row r="669" ht="12.75" customHeight="1">
      <c r="A669" s="138"/>
      <c r="B669" s="138"/>
      <c r="C669" s="138"/>
      <c r="D669" s="138"/>
      <c r="E669" s="54"/>
      <c r="F669" s="138"/>
      <c r="G669" s="138"/>
      <c r="H669" s="138"/>
      <c r="I669" s="138"/>
      <c r="J669" s="138"/>
      <c r="K669" s="138"/>
      <c r="L669" s="138"/>
      <c r="M669" s="140"/>
      <c r="N669" s="140"/>
      <c r="O669" s="138"/>
      <c r="P669" s="142"/>
      <c r="Q669" s="138"/>
      <c r="R669" s="140"/>
      <c r="S669" s="138"/>
      <c r="T669" s="138"/>
      <c r="U669" s="138"/>
    </row>
    <row r="670" ht="12.75" customHeight="1">
      <c r="A670" s="138"/>
      <c r="B670" s="138"/>
      <c r="C670" s="138"/>
      <c r="D670" s="138"/>
      <c r="E670" s="54"/>
      <c r="F670" s="138"/>
      <c r="G670" s="138"/>
      <c r="H670" s="138"/>
      <c r="I670" s="138"/>
      <c r="J670" s="138"/>
      <c r="K670" s="138"/>
      <c r="L670" s="138"/>
      <c r="M670" s="140"/>
      <c r="N670" s="140"/>
      <c r="O670" s="138"/>
      <c r="P670" s="142"/>
      <c r="Q670" s="138"/>
      <c r="R670" s="140"/>
      <c r="S670" s="138"/>
      <c r="T670" s="138"/>
      <c r="U670" s="138"/>
    </row>
    <row r="671" ht="12.75" customHeight="1">
      <c r="A671" s="138"/>
      <c r="B671" s="138"/>
      <c r="C671" s="138"/>
      <c r="D671" s="138"/>
      <c r="E671" s="54"/>
      <c r="F671" s="138"/>
      <c r="G671" s="138"/>
      <c r="H671" s="138"/>
      <c r="I671" s="138"/>
      <c r="J671" s="138"/>
      <c r="K671" s="138"/>
      <c r="L671" s="138"/>
      <c r="M671" s="140"/>
      <c r="N671" s="140"/>
      <c r="O671" s="138"/>
      <c r="P671" s="142"/>
      <c r="Q671" s="138"/>
      <c r="R671" s="140"/>
      <c r="S671" s="138"/>
      <c r="T671" s="138"/>
      <c r="U671" s="138"/>
    </row>
    <row r="672" ht="12.75" customHeight="1">
      <c r="A672" s="138"/>
      <c r="B672" s="138"/>
      <c r="C672" s="138"/>
      <c r="D672" s="138"/>
      <c r="E672" s="54"/>
      <c r="F672" s="138"/>
      <c r="G672" s="138"/>
      <c r="H672" s="138"/>
      <c r="I672" s="138"/>
      <c r="J672" s="138"/>
      <c r="K672" s="138"/>
      <c r="L672" s="138"/>
      <c r="M672" s="140"/>
      <c r="N672" s="140"/>
      <c r="O672" s="138"/>
      <c r="P672" s="142"/>
      <c r="Q672" s="138"/>
      <c r="R672" s="140"/>
      <c r="S672" s="138"/>
      <c r="T672" s="138"/>
      <c r="U672" s="138"/>
    </row>
    <row r="673" ht="12.75" customHeight="1">
      <c r="A673" s="138"/>
      <c r="B673" s="138"/>
      <c r="C673" s="138"/>
      <c r="D673" s="138"/>
      <c r="E673" s="54"/>
      <c r="F673" s="138"/>
      <c r="G673" s="138"/>
      <c r="H673" s="138"/>
      <c r="I673" s="138"/>
      <c r="J673" s="138"/>
      <c r="K673" s="138"/>
      <c r="L673" s="138"/>
      <c r="M673" s="140"/>
      <c r="N673" s="140"/>
      <c r="O673" s="138"/>
      <c r="P673" s="142"/>
      <c r="Q673" s="138"/>
      <c r="R673" s="140"/>
      <c r="S673" s="138"/>
      <c r="T673" s="138"/>
      <c r="U673" s="138"/>
    </row>
    <row r="674" ht="12.75" customHeight="1">
      <c r="A674" s="138"/>
      <c r="B674" s="138"/>
      <c r="C674" s="138"/>
      <c r="D674" s="138"/>
      <c r="E674" s="54"/>
      <c r="F674" s="138"/>
      <c r="G674" s="138"/>
      <c r="H674" s="138"/>
      <c r="I674" s="138"/>
      <c r="J674" s="138"/>
      <c r="K674" s="138"/>
      <c r="L674" s="138"/>
      <c r="M674" s="140"/>
      <c r="N674" s="140"/>
      <c r="O674" s="138"/>
      <c r="P674" s="142"/>
      <c r="Q674" s="138"/>
      <c r="R674" s="140"/>
      <c r="S674" s="138"/>
      <c r="T674" s="138"/>
      <c r="U674" s="138"/>
    </row>
    <row r="675" ht="12.75" customHeight="1">
      <c r="A675" s="138"/>
      <c r="B675" s="138"/>
      <c r="C675" s="138"/>
      <c r="D675" s="138"/>
      <c r="E675" s="54"/>
      <c r="F675" s="138"/>
      <c r="G675" s="138"/>
      <c r="H675" s="138"/>
      <c r="I675" s="138"/>
      <c r="J675" s="138"/>
      <c r="K675" s="138"/>
      <c r="L675" s="138"/>
      <c r="M675" s="140"/>
      <c r="N675" s="140"/>
      <c r="O675" s="138"/>
      <c r="P675" s="142"/>
      <c r="Q675" s="138"/>
      <c r="R675" s="140"/>
      <c r="S675" s="138"/>
      <c r="T675" s="138"/>
      <c r="U675" s="138"/>
    </row>
    <row r="676" ht="12.75" customHeight="1">
      <c r="A676" s="138"/>
      <c r="B676" s="138"/>
      <c r="C676" s="138"/>
      <c r="D676" s="138"/>
      <c r="E676" s="54"/>
      <c r="F676" s="138"/>
      <c r="G676" s="138"/>
      <c r="H676" s="138"/>
      <c r="I676" s="138"/>
      <c r="J676" s="138"/>
      <c r="K676" s="138"/>
      <c r="L676" s="138"/>
      <c r="M676" s="140"/>
      <c r="N676" s="140"/>
      <c r="O676" s="138"/>
      <c r="P676" s="142"/>
      <c r="Q676" s="138"/>
      <c r="R676" s="140"/>
      <c r="S676" s="138"/>
      <c r="T676" s="138"/>
      <c r="U676" s="138"/>
    </row>
    <row r="677" ht="12.75" customHeight="1">
      <c r="A677" s="138"/>
      <c r="B677" s="138"/>
      <c r="C677" s="138"/>
      <c r="D677" s="138"/>
      <c r="E677" s="54"/>
      <c r="F677" s="138"/>
      <c r="G677" s="138"/>
      <c r="H677" s="138"/>
      <c r="I677" s="138"/>
      <c r="J677" s="138"/>
      <c r="K677" s="138"/>
      <c r="L677" s="138"/>
      <c r="M677" s="140"/>
      <c r="N677" s="140"/>
      <c r="O677" s="138"/>
      <c r="P677" s="142"/>
      <c r="Q677" s="138"/>
      <c r="R677" s="140"/>
      <c r="S677" s="138"/>
      <c r="T677" s="138"/>
      <c r="U677" s="138"/>
    </row>
    <row r="678" ht="12.75" customHeight="1">
      <c r="A678" s="138"/>
      <c r="B678" s="138"/>
      <c r="C678" s="138"/>
      <c r="D678" s="138"/>
      <c r="E678" s="54"/>
      <c r="F678" s="138"/>
      <c r="G678" s="138"/>
      <c r="H678" s="138"/>
      <c r="I678" s="138"/>
      <c r="J678" s="138"/>
      <c r="K678" s="138"/>
      <c r="L678" s="138"/>
      <c r="M678" s="140"/>
      <c r="N678" s="140"/>
      <c r="O678" s="138"/>
      <c r="P678" s="142"/>
      <c r="Q678" s="138"/>
      <c r="R678" s="140"/>
      <c r="S678" s="138"/>
      <c r="T678" s="138"/>
      <c r="U678" s="138"/>
    </row>
    <row r="679" ht="12.75" customHeight="1">
      <c r="A679" s="138"/>
      <c r="B679" s="138"/>
      <c r="C679" s="138"/>
      <c r="D679" s="138"/>
      <c r="E679" s="54"/>
      <c r="F679" s="138"/>
      <c r="G679" s="138"/>
      <c r="H679" s="138"/>
      <c r="I679" s="138"/>
      <c r="J679" s="138"/>
      <c r="K679" s="138"/>
      <c r="L679" s="138"/>
      <c r="M679" s="140"/>
      <c r="N679" s="140"/>
      <c r="O679" s="138"/>
      <c r="P679" s="142"/>
      <c r="Q679" s="138"/>
      <c r="R679" s="140"/>
      <c r="S679" s="138"/>
      <c r="T679" s="138"/>
      <c r="U679" s="138"/>
    </row>
    <row r="680" ht="12.75" customHeight="1">
      <c r="A680" s="138"/>
      <c r="B680" s="138"/>
      <c r="C680" s="138"/>
      <c r="D680" s="138"/>
      <c r="E680" s="54"/>
      <c r="F680" s="138"/>
      <c r="G680" s="138"/>
      <c r="H680" s="138"/>
      <c r="I680" s="138"/>
      <c r="J680" s="138"/>
      <c r="K680" s="138"/>
      <c r="L680" s="138"/>
      <c r="M680" s="140"/>
      <c r="N680" s="140"/>
      <c r="O680" s="138"/>
      <c r="P680" s="142"/>
      <c r="Q680" s="138"/>
      <c r="R680" s="140"/>
      <c r="S680" s="138"/>
      <c r="T680" s="138"/>
      <c r="U680" s="138"/>
    </row>
    <row r="681" ht="12.75" customHeight="1">
      <c r="A681" s="138"/>
      <c r="B681" s="138"/>
      <c r="C681" s="138"/>
      <c r="D681" s="138"/>
      <c r="E681" s="54"/>
      <c r="F681" s="138"/>
      <c r="G681" s="138"/>
      <c r="H681" s="138"/>
      <c r="I681" s="138"/>
      <c r="J681" s="138"/>
      <c r="K681" s="138"/>
      <c r="L681" s="138"/>
      <c r="M681" s="140"/>
      <c r="N681" s="140"/>
      <c r="O681" s="138"/>
      <c r="P681" s="142"/>
      <c r="Q681" s="138"/>
      <c r="R681" s="140"/>
      <c r="S681" s="138"/>
      <c r="T681" s="138"/>
      <c r="U681" s="138"/>
    </row>
    <row r="682" ht="12.75" customHeight="1">
      <c r="A682" s="138"/>
      <c r="B682" s="138"/>
      <c r="C682" s="138"/>
      <c r="D682" s="138"/>
      <c r="E682" s="54"/>
      <c r="F682" s="138"/>
      <c r="G682" s="138"/>
      <c r="H682" s="138"/>
      <c r="I682" s="138"/>
      <c r="J682" s="138"/>
      <c r="K682" s="138"/>
      <c r="L682" s="138"/>
      <c r="M682" s="140"/>
      <c r="N682" s="140"/>
      <c r="O682" s="138"/>
      <c r="P682" s="142"/>
      <c r="Q682" s="138"/>
      <c r="R682" s="140"/>
      <c r="S682" s="138"/>
      <c r="T682" s="138"/>
      <c r="U682" s="138"/>
    </row>
    <row r="683" ht="12.75" customHeight="1">
      <c r="A683" s="138"/>
      <c r="B683" s="138"/>
      <c r="C683" s="138"/>
      <c r="D683" s="138"/>
      <c r="E683" s="54"/>
      <c r="F683" s="138"/>
      <c r="G683" s="138"/>
      <c r="H683" s="138"/>
      <c r="I683" s="138"/>
      <c r="J683" s="138"/>
      <c r="K683" s="138"/>
      <c r="L683" s="138"/>
      <c r="M683" s="140"/>
      <c r="N683" s="140"/>
      <c r="O683" s="138"/>
      <c r="P683" s="142"/>
      <c r="Q683" s="138"/>
      <c r="R683" s="140"/>
      <c r="S683" s="138"/>
      <c r="T683" s="138"/>
      <c r="U683" s="138"/>
    </row>
    <row r="684" ht="12.75" customHeight="1">
      <c r="A684" s="138"/>
      <c r="B684" s="138"/>
      <c r="C684" s="138"/>
      <c r="D684" s="138"/>
      <c r="E684" s="54"/>
      <c r="F684" s="138"/>
      <c r="G684" s="138"/>
      <c r="H684" s="138"/>
      <c r="I684" s="138"/>
      <c r="J684" s="138"/>
      <c r="K684" s="138"/>
      <c r="L684" s="138"/>
      <c r="M684" s="140"/>
      <c r="N684" s="140"/>
      <c r="O684" s="138"/>
      <c r="P684" s="142"/>
      <c r="Q684" s="138"/>
      <c r="R684" s="140"/>
      <c r="S684" s="138"/>
      <c r="T684" s="138"/>
      <c r="U684" s="138"/>
    </row>
    <row r="685" ht="12.75" customHeight="1">
      <c r="A685" s="138"/>
      <c r="B685" s="138"/>
      <c r="C685" s="138"/>
      <c r="D685" s="138"/>
      <c r="E685" s="54"/>
      <c r="F685" s="138"/>
      <c r="G685" s="138"/>
      <c r="H685" s="138"/>
      <c r="I685" s="138"/>
      <c r="J685" s="138"/>
      <c r="K685" s="138"/>
      <c r="L685" s="138"/>
      <c r="M685" s="140"/>
      <c r="N685" s="140"/>
      <c r="O685" s="138"/>
      <c r="P685" s="142"/>
      <c r="Q685" s="138"/>
      <c r="R685" s="140"/>
      <c r="S685" s="138"/>
      <c r="T685" s="138"/>
      <c r="U685" s="138"/>
    </row>
    <row r="686" ht="12.75" customHeight="1">
      <c r="A686" s="138"/>
      <c r="B686" s="138"/>
      <c r="C686" s="138"/>
      <c r="D686" s="138"/>
      <c r="E686" s="54"/>
      <c r="F686" s="138"/>
      <c r="G686" s="138"/>
      <c r="H686" s="138"/>
      <c r="I686" s="138"/>
      <c r="J686" s="138"/>
      <c r="K686" s="138"/>
      <c r="L686" s="138"/>
      <c r="M686" s="140"/>
      <c r="N686" s="140"/>
      <c r="O686" s="138"/>
      <c r="P686" s="142"/>
      <c r="Q686" s="138"/>
      <c r="R686" s="140"/>
      <c r="S686" s="138"/>
      <c r="T686" s="138"/>
      <c r="U686" s="138"/>
    </row>
    <row r="687" ht="12.75" customHeight="1">
      <c r="A687" s="138"/>
      <c r="B687" s="138"/>
      <c r="C687" s="138"/>
      <c r="D687" s="138"/>
      <c r="E687" s="54"/>
      <c r="F687" s="138"/>
      <c r="G687" s="138"/>
      <c r="H687" s="138"/>
      <c r="I687" s="138"/>
      <c r="J687" s="138"/>
      <c r="K687" s="138"/>
      <c r="L687" s="138"/>
      <c r="M687" s="140"/>
      <c r="N687" s="140"/>
      <c r="O687" s="138"/>
      <c r="P687" s="142"/>
      <c r="Q687" s="138"/>
      <c r="R687" s="140"/>
      <c r="S687" s="138"/>
      <c r="T687" s="138"/>
      <c r="U687" s="138"/>
    </row>
    <row r="688" ht="12.75" customHeight="1">
      <c r="A688" s="138"/>
      <c r="B688" s="138"/>
      <c r="C688" s="138"/>
      <c r="D688" s="138"/>
      <c r="E688" s="54"/>
      <c r="F688" s="138"/>
      <c r="G688" s="138"/>
      <c r="H688" s="138"/>
      <c r="I688" s="138"/>
      <c r="J688" s="138"/>
      <c r="K688" s="138"/>
      <c r="L688" s="138"/>
      <c r="M688" s="140"/>
      <c r="N688" s="140"/>
      <c r="O688" s="138"/>
      <c r="P688" s="142"/>
      <c r="Q688" s="138"/>
      <c r="R688" s="140"/>
      <c r="S688" s="138"/>
      <c r="T688" s="138"/>
      <c r="U688" s="138"/>
    </row>
    <row r="689" ht="12.75" customHeight="1">
      <c r="A689" s="138"/>
      <c r="B689" s="138"/>
      <c r="C689" s="138"/>
      <c r="D689" s="138"/>
      <c r="E689" s="54"/>
      <c r="F689" s="138"/>
      <c r="G689" s="138"/>
      <c r="H689" s="138"/>
      <c r="I689" s="138"/>
      <c r="J689" s="138"/>
      <c r="K689" s="138"/>
      <c r="L689" s="138"/>
      <c r="M689" s="140"/>
      <c r="N689" s="140"/>
      <c r="O689" s="138"/>
      <c r="P689" s="142"/>
      <c r="Q689" s="138"/>
      <c r="R689" s="140"/>
      <c r="S689" s="138"/>
      <c r="T689" s="138"/>
      <c r="U689" s="138"/>
    </row>
    <row r="690" ht="12.75" customHeight="1">
      <c r="A690" s="138"/>
      <c r="B690" s="138"/>
      <c r="C690" s="138"/>
      <c r="D690" s="138"/>
      <c r="E690" s="54"/>
      <c r="F690" s="138"/>
      <c r="G690" s="138"/>
      <c r="H690" s="138"/>
      <c r="I690" s="138"/>
      <c r="J690" s="138"/>
      <c r="K690" s="138"/>
      <c r="L690" s="138"/>
      <c r="M690" s="140"/>
      <c r="N690" s="140"/>
      <c r="O690" s="138"/>
      <c r="P690" s="142"/>
      <c r="Q690" s="138"/>
      <c r="R690" s="140"/>
      <c r="S690" s="138"/>
      <c r="T690" s="138"/>
      <c r="U690" s="138"/>
    </row>
    <row r="691" ht="12.75" customHeight="1">
      <c r="A691" s="138"/>
      <c r="B691" s="138"/>
      <c r="C691" s="138"/>
      <c r="D691" s="138"/>
      <c r="E691" s="54"/>
      <c r="F691" s="138"/>
      <c r="G691" s="138"/>
      <c r="H691" s="138"/>
      <c r="I691" s="138"/>
      <c r="J691" s="138"/>
      <c r="K691" s="138"/>
      <c r="L691" s="138"/>
      <c r="M691" s="140"/>
      <c r="N691" s="140"/>
      <c r="O691" s="138"/>
      <c r="P691" s="142"/>
      <c r="Q691" s="138"/>
      <c r="R691" s="140"/>
      <c r="S691" s="138"/>
      <c r="T691" s="138"/>
      <c r="U691" s="138"/>
    </row>
    <row r="692" ht="12.75" customHeight="1">
      <c r="A692" s="138"/>
      <c r="B692" s="138"/>
      <c r="C692" s="138"/>
      <c r="D692" s="138"/>
      <c r="E692" s="54"/>
      <c r="F692" s="138"/>
      <c r="G692" s="138"/>
      <c r="H692" s="138"/>
      <c r="I692" s="138"/>
      <c r="J692" s="138"/>
      <c r="K692" s="138"/>
      <c r="L692" s="138"/>
      <c r="M692" s="140"/>
      <c r="N692" s="140"/>
      <c r="O692" s="138"/>
      <c r="P692" s="142"/>
      <c r="Q692" s="138"/>
      <c r="R692" s="140"/>
      <c r="S692" s="138"/>
      <c r="T692" s="138"/>
      <c r="U692" s="138"/>
    </row>
    <row r="693" ht="12.75" customHeight="1">
      <c r="A693" s="138"/>
      <c r="B693" s="138"/>
      <c r="C693" s="138"/>
      <c r="D693" s="138"/>
      <c r="E693" s="54"/>
      <c r="F693" s="138"/>
      <c r="G693" s="138"/>
      <c r="H693" s="138"/>
      <c r="I693" s="138"/>
      <c r="J693" s="138"/>
      <c r="K693" s="138"/>
      <c r="L693" s="138"/>
      <c r="M693" s="140"/>
      <c r="N693" s="140"/>
      <c r="O693" s="138"/>
      <c r="P693" s="142"/>
      <c r="Q693" s="138"/>
      <c r="R693" s="140"/>
      <c r="S693" s="138"/>
      <c r="T693" s="138"/>
      <c r="U693" s="138"/>
    </row>
    <row r="694" ht="12.75" customHeight="1">
      <c r="A694" s="138"/>
      <c r="B694" s="138"/>
      <c r="C694" s="138"/>
      <c r="D694" s="138"/>
      <c r="E694" s="54"/>
      <c r="F694" s="138"/>
      <c r="G694" s="138"/>
      <c r="H694" s="138"/>
      <c r="I694" s="138"/>
      <c r="J694" s="138"/>
      <c r="K694" s="138"/>
      <c r="L694" s="138"/>
      <c r="M694" s="140"/>
      <c r="N694" s="140"/>
      <c r="O694" s="138"/>
      <c r="P694" s="142"/>
      <c r="Q694" s="138"/>
      <c r="R694" s="140"/>
      <c r="S694" s="138"/>
      <c r="T694" s="138"/>
      <c r="U694" s="138"/>
    </row>
    <row r="695" ht="12.75" customHeight="1">
      <c r="A695" s="138"/>
      <c r="B695" s="138"/>
      <c r="C695" s="138"/>
      <c r="D695" s="138"/>
      <c r="E695" s="54"/>
      <c r="F695" s="138"/>
      <c r="G695" s="138"/>
      <c r="H695" s="138"/>
      <c r="I695" s="138"/>
      <c r="J695" s="138"/>
      <c r="K695" s="138"/>
      <c r="L695" s="138"/>
      <c r="M695" s="140"/>
      <c r="N695" s="140"/>
      <c r="O695" s="138"/>
      <c r="P695" s="142"/>
      <c r="Q695" s="138"/>
      <c r="R695" s="140"/>
      <c r="S695" s="138"/>
      <c r="T695" s="138"/>
      <c r="U695" s="138"/>
    </row>
    <row r="696" ht="12.75" customHeight="1">
      <c r="A696" s="138"/>
      <c r="B696" s="138"/>
      <c r="C696" s="138"/>
      <c r="D696" s="138"/>
      <c r="E696" s="54"/>
      <c r="F696" s="138"/>
      <c r="G696" s="138"/>
      <c r="H696" s="138"/>
      <c r="I696" s="138"/>
      <c r="J696" s="138"/>
      <c r="K696" s="138"/>
      <c r="L696" s="138"/>
      <c r="M696" s="140"/>
      <c r="N696" s="140"/>
      <c r="O696" s="138"/>
      <c r="P696" s="142"/>
      <c r="Q696" s="138"/>
      <c r="R696" s="140"/>
      <c r="S696" s="138"/>
      <c r="T696" s="138"/>
      <c r="U696" s="138"/>
    </row>
    <row r="697" ht="12.75" customHeight="1">
      <c r="A697" s="138"/>
      <c r="B697" s="138"/>
      <c r="C697" s="138"/>
      <c r="D697" s="138"/>
      <c r="E697" s="54"/>
      <c r="F697" s="138"/>
      <c r="G697" s="138"/>
      <c r="H697" s="138"/>
      <c r="I697" s="138"/>
      <c r="J697" s="138"/>
      <c r="K697" s="138"/>
      <c r="L697" s="138"/>
      <c r="M697" s="140"/>
      <c r="N697" s="140"/>
      <c r="O697" s="138"/>
      <c r="P697" s="142"/>
      <c r="Q697" s="138"/>
      <c r="R697" s="140"/>
      <c r="S697" s="138"/>
      <c r="T697" s="138"/>
      <c r="U697" s="138"/>
    </row>
    <row r="698" ht="12.75" customHeight="1">
      <c r="A698" s="138"/>
      <c r="B698" s="138"/>
      <c r="C698" s="138"/>
      <c r="D698" s="138"/>
      <c r="E698" s="54"/>
      <c r="F698" s="138"/>
      <c r="G698" s="138"/>
      <c r="H698" s="138"/>
      <c r="I698" s="138"/>
      <c r="J698" s="138"/>
      <c r="K698" s="138"/>
      <c r="L698" s="138"/>
      <c r="M698" s="140"/>
      <c r="N698" s="140"/>
      <c r="O698" s="138"/>
      <c r="P698" s="142"/>
      <c r="Q698" s="138"/>
      <c r="R698" s="140"/>
      <c r="S698" s="138"/>
      <c r="T698" s="138"/>
      <c r="U698" s="138"/>
    </row>
    <row r="699" ht="12.75" customHeight="1">
      <c r="A699" s="138"/>
      <c r="B699" s="138"/>
      <c r="C699" s="138"/>
      <c r="D699" s="138"/>
      <c r="E699" s="54"/>
      <c r="F699" s="138"/>
      <c r="G699" s="138"/>
      <c r="H699" s="138"/>
      <c r="I699" s="138"/>
      <c r="J699" s="138"/>
      <c r="K699" s="138"/>
      <c r="L699" s="138"/>
      <c r="M699" s="140"/>
      <c r="N699" s="140"/>
      <c r="O699" s="138"/>
      <c r="P699" s="142"/>
      <c r="Q699" s="138"/>
      <c r="R699" s="140"/>
      <c r="S699" s="138"/>
      <c r="T699" s="138"/>
      <c r="U699" s="138"/>
    </row>
    <row r="700" ht="12.75" customHeight="1">
      <c r="A700" s="138"/>
      <c r="B700" s="138"/>
      <c r="C700" s="138"/>
      <c r="D700" s="138"/>
      <c r="E700" s="54"/>
      <c r="F700" s="138"/>
      <c r="G700" s="138"/>
      <c r="H700" s="138"/>
      <c r="I700" s="138"/>
      <c r="J700" s="138"/>
      <c r="K700" s="138"/>
      <c r="L700" s="138"/>
      <c r="M700" s="140"/>
      <c r="N700" s="140"/>
      <c r="O700" s="138"/>
      <c r="P700" s="142"/>
      <c r="Q700" s="138"/>
      <c r="R700" s="140"/>
      <c r="S700" s="138"/>
      <c r="T700" s="138"/>
      <c r="U700" s="138"/>
    </row>
    <row r="701" ht="12.75" customHeight="1">
      <c r="A701" s="138"/>
      <c r="B701" s="138"/>
      <c r="C701" s="138"/>
      <c r="D701" s="138"/>
      <c r="E701" s="54"/>
      <c r="F701" s="138"/>
      <c r="G701" s="138"/>
      <c r="H701" s="138"/>
      <c r="I701" s="138"/>
      <c r="J701" s="138"/>
      <c r="K701" s="138"/>
      <c r="L701" s="138"/>
      <c r="M701" s="140"/>
      <c r="N701" s="140"/>
      <c r="O701" s="138"/>
      <c r="P701" s="142"/>
      <c r="Q701" s="138"/>
      <c r="R701" s="140"/>
      <c r="S701" s="138"/>
      <c r="T701" s="138"/>
      <c r="U701" s="138"/>
    </row>
    <row r="702" ht="12.75" customHeight="1">
      <c r="A702" s="138"/>
      <c r="B702" s="138"/>
      <c r="C702" s="138"/>
      <c r="D702" s="138"/>
      <c r="E702" s="54"/>
      <c r="F702" s="138"/>
      <c r="G702" s="138"/>
      <c r="H702" s="138"/>
      <c r="I702" s="138"/>
      <c r="J702" s="138"/>
      <c r="K702" s="138"/>
      <c r="L702" s="138"/>
      <c r="M702" s="140"/>
      <c r="N702" s="140"/>
      <c r="O702" s="138"/>
      <c r="P702" s="142"/>
      <c r="Q702" s="138"/>
      <c r="R702" s="140"/>
      <c r="S702" s="138"/>
      <c r="T702" s="138"/>
      <c r="U702" s="138"/>
    </row>
    <row r="703" ht="12.75" customHeight="1">
      <c r="A703" s="138"/>
      <c r="B703" s="138"/>
      <c r="C703" s="138"/>
      <c r="D703" s="138"/>
      <c r="E703" s="54"/>
      <c r="F703" s="138"/>
      <c r="G703" s="138"/>
      <c r="H703" s="138"/>
      <c r="I703" s="138"/>
      <c r="J703" s="138"/>
      <c r="K703" s="138"/>
      <c r="L703" s="138"/>
      <c r="M703" s="140"/>
      <c r="N703" s="140"/>
      <c r="O703" s="138"/>
      <c r="P703" s="142"/>
      <c r="Q703" s="138"/>
      <c r="R703" s="140"/>
      <c r="S703" s="138"/>
      <c r="T703" s="138"/>
      <c r="U703" s="138"/>
    </row>
    <row r="704" ht="12.75" customHeight="1">
      <c r="A704" s="138"/>
      <c r="B704" s="138"/>
      <c r="C704" s="138"/>
      <c r="D704" s="138"/>
      <c r="E704" s="54"/>
      <c r="F704" s="138"/>
      <c r="G704" s="138"/>
      <c r="H704" s="138"/>
      <c r="I704" s="138"/>
      <c r="J704" s="138"/>
      <c r="K704" s="138"/>
      <c r="L704" s="138"/>
      <c r="M704" s="140"/>
      <c r="N704" s="140"/>
      <c r="O704" s="138"/>
      <c r="P704" s="142"/>
      <c r="Q704" s="138"/>
      <c r="R704" s="140"/>
      <c r="S704" s="138"/>
      <c r="T704" s="138"/>
      <c r="U704" s="138"/>
    </row>
    <row r="705" ht="12.75" customHeight="1">
      <c r="A705" s="138"/>
      <c r="B705" s="138"/>
      <c r="C705" s="138"/>
      <c r="D705" s="138"/>
      <c r="E705" s="54"/>
      <c r="F705" s="138"/>
      <c r="G705" s="138"/>
      <c r="H705" s="138"/>
      <c r="I705" s="138"/>
      <c r="J705" s="138"/>
      <c r="K705" s="138"/>
      <c r="L705" s="138"/>
      <c r="M705" s="140"/>
      <c r="N705" s="140"/>
      <c r="O705" s="138"/>
      <c r="P705" s="142"/>
      <c r="Q705" s="138"/>
      <c r="R705" s="140"/>
      <c r="S705" s="138"/>
      <c r="T705" s="138"/>
      <c r="U705" s="138"/>
    </row>
    <row r="706" ht="12.75" customHeight="1">
      <c r="A706" s="138"/>
      <c r="B706" s="138"/>
      <c r="C706" s="138"/>
      <c r="D706" s="138"/>
      <c r="E706" s="54"/>
      <c r="F706" s="138"/>
      <c r="G706" s="138"/>
      <c r="H706" s="138"/>
      <c r="I706" s="138"/>
      <c r="J706" s="138"/>
      <c r="K706" s="138"/>
      <c r="L706" s="138"/>
      <c r="M706" s="140"/>
      <c r="N706" s="140"/>
      <c r="O706" s="138"/>
      <c r="P706" s="142"/>
      <c r="Q706" s="138"/>
      <c r="R706" s="140"/>
      <c r="S706" s="138"/>
      <c r="T706" s="138"/>
      <c r="U706" s="138"/>
    </row>
    <row r="707" ht="12.75" customHeight="1">
      <c r="A707" s="138"/>
      <c r="B707" s="138"/>
      <c r="C707" s="138"/>
      <c r="D707" s="138"/>
      <c r="E707" s="54"/>
      <c r="F707" s="138"/>
      <c r="G707" s="138"/>
      <c r="H707" s="138"/>
      <c r="I707" s="138"/>
      <c r="J707" s="138"/>
      <c r="K707" s="138"/>
      <c r="L707" s="138"/>
      <c r="M707" s="140"/>
      <c r="N707" s="140"/>
      <c r="O707" s="138"/>
      <c r="P707" s="142"/>
      <c r="Q707" s="138"/>
      <c r="R707" s="140"/>
      <c r="S707" s="138"/>
      <c r="T707" s="138"/>
      <c r="U707" s="138"/>
    </row>
    <row r="708" ht="12.75" customHeight="1">
      <c r="A708" s="138"/>
      <c r="B708" s="138"/>
      <c r="C708" s="138"/>
      <c r="D708" s="138"/>
      <c r="E708" s="54"/>
      <c r="F708" s="138"/>
      <c r="G708" s="138"/>
      <c r="H708" s="138"/>
      <c r="I708" s="138"/>
      <c r="J708" s="138"/>
      <c r="K708" s="138"/>
      <c r="L708" s="138"/>
      <c r="M708" s="140"/>
      <c r="N708" s="140"/>
      <c r="O708" s="138"/>
      <c r="P708" s="142"/>
      <c r="Q708" s="138"/>
      <c r="R708" s="140"/>
      <c r="S708" s="138"/>
      <c r="T708" s="138"/>
      <c r="U708" s="138"/>
    </row>
    <row r="709" ht="12.75" customHeight="1">
      <c r="A709" s="138"/>
      <c r="B709" s="138"/>
      <c r="C709" s="138"/>
      <c r="D709" s="138"/>
      <c r="E709" s="54"/>
      <c r="F709" s="138"/>
      <c r="G709" s="138"/>
      <c r="H709" s="138"/>
      <c r="I709" s="138"/>
      <c r="J709" s="138"/>
      <c r="K709" s="138"/>
      <c r="L709" s="138"/>
      <c r="M709" s="140"/>
      <c r="N709" s="140"/>
      <c r="O709" s="138"/>
      <c r="P709" s="142"/>
      <c r="Q709" s="138"/>
      <c r="R709" s="140"/>
      <c r="S709" s="138"/>
      <c r="T709" s="138"/>
      <c r="U709" s="138"/>
    </row>
    <row r="710" ht="12.75" customHeight="1">
      <c r="A710" s="138"/>
      <c r="B710" s="138"/>
      <c r="C710" s="138"/>
      <c r="D710" s="138"/>
      <c r="E710" s="54"/>
      <c r="F710" s="138"/>
      <c r="G710" s="138"/>
      <c r="H710" s="138"/>
      <c r="I710" s="138"/>
      <c r="J710" s="138"/>
      <c r="K710" s="138"/>
      <c r="L710" s="138"/>
      <c r="M710" s="140"/>
      <c r="N710" s="140"/>
      <c r="O710" s="138"/>
      <c r="P710" s="142"/>
      <c r="Q710" s="138"/>
      <c r="R710" s="140"/>
      <c r="S710" s="138"/>
      <c r="T710" s="138"/>
      <c r="U710" s="138"/>
    </row>
    <row r="711" ht="12.75" customHeight="1">
      <c r="A711" s="138"/>
      <c r="B711" s="138"/>
      <c r="C711" s="138"/>
      <c r="D711" s="138"/>
      <c r="E711" s="54"/>
      <c r="F711" s="138"/>
      <c r="G711" s="138"/>
      <c r="H711" s="138"/>
      <c r="I711" s="138"/>
      <c r="J711" s="138"/>
      <c r="K711" s="138"/>
      <c r="L711" s="138"/>
      <c r="M711" s="140"/>
      <c r="N711" s="140"/>
      <c r="O711" s="138"/>
      <c r="P711" s="142"/>
      <c r="Q711" s="138"/>
      <c r="R711" s="140"/>
      <c r="S711" s="138"/>
      <c r="T711" s="138"/>
      <c r="U711" s="138"/>
    </row>
    <row r="712" ht="12.75" customHeight="1">
      <c r="A712" s="138"/>
      <c r="B712" s="138"/>
      <c r="C712" s="138"/>
      <c r="D712" s="138"/>
      <c r="E712" s="54"/>
      <c r="F712" s="138"/>
      <c r="G712" s="138"/>
      <c r="H712" s="138"/>
      <c r="I712" s="138"/>
      <c r="J712" s="138"/>
      <c r="K712" s="138"/>
      <c r="L712" s="138"/>
      <c r="M712" s="140"/>
      <c r="N712" s="140"/>
      <c r="O712" s="138"/>
      <c r="P712" s="142"/>
      <c r="Q712" s="138"/>
      <c r="R712" s="140"/>
      <c r="S712" s="138"/>
      <c r="T712" s="138"/>
      <c r="U712" s="138"/>
    </row>
    <row r="713" ht="12.75" customHeight="1">
      <c r="A713" s="138"/>
      <c r="B713" s="138"/>
      <c r="C713" s="138"/>
      <c r="D713" s="138"/>
      <c r="E713" s="54"/>
      <c r="F713" s="138"/>
      <c r="G713" s="138"/>
      <c r="H713" s="138"/>
      <c r="I713" s="138"/>
      <c r="J713" s="138"/>
      <c r="K713" s="138"/>
      <c r="L713" s="138"/>
      <c r="M713" s="140"/>
      <c r="N713" s="140"/>
      <c r="O713" s="138"/>
      <c r="P713" s="142"/>
      <c r="Q713" s="138"/>
      <c r="R713" s="140"/>
      <c r="S713" s="138"/>
      <c r="T713" s="138"/>
      <c r="U713" s="138"/>
    </row>
    <row r="714" ht="12.75" customHeight="1">
      <c r="A714" s="138"/>
      <c r="B714" s="138"/>
      <c r="C714" s="138"/>
      <c r="D714" s="138"/>
      <c r="E714" s="54"/>
      <c r="F714" s="138"/>
      <c r="G714" s="138"/>
      <c r="H714" s="138"/>
      <c r="I714" s="138"/>
      <c r="J714" s="138"/>
      <c r="K714" s="138"/>
      <c r="L714" s="138"/>
      <c r="M714" s="140"/>
      <c r="N714" s="140"/>
      <c r="O714" s="138"/>
      <c r="P714" s="142"/>
      <c r="Q714" s="138"/>
      <c r="R714" s="140"/>
      <c r="S714" s="138"/>
      <c r="T714" s="138"/>
      <c r="U714" s="138"/>
    </row>
    <row r="715" ht="12.75" customHeight="1">
      <c r="A715" s="138"/>
      <c r="B715" s="138"/>
      <c r="C715" s="138"/>
      <c r="D715" s="138"/>
      <c r="E715" s="54"/>
      <c r="F715" s="138"/>
      <c r="G715" s="138"/>
      <c r="H715" s="138"/>
      <c r="I715" s="138"/>
      <c r="J715" s="138"/>
      <c r="K715" s="138"/>
      <c r="L715" s="138"/>
      <c r="M715" s="140"/>
      <c r="N715" s="140"/>
      <c r="O715" s="138"/>
      <c r="P715" s="142"/>
      <c r="Q715" s="138"/>
      <c r="R715" s="140"/>
      <c r="S715" s="138"/>
      <c r="T715" s="138"/>
      <c r="U715" s="138"/>
    </row>
    <row r="716" ht="12.75" customHeight="1">
      <c r="A716" s="138"/>
      <c r="B716" s="138"/>
      <c r="C716" s="138"/>
      <c r="D716" s="138"/>
      <c r="E716" s="54"/>
      <c r="F716" s="138"/>
      <c r="G716" s="138"/>
      <c r="H716" s="138"/>
      <c r="I716" s="138"/>
      <c r="J716" s="138"/>
      <c r="K716" s="138"/>
      <c r="L716" s="138"/>
      <c r="M716" s="140"/>
      <c r="N716" s="140"/>
      <c r="O716" s="138"/>
      <c r="P716" s="142"/>
      <c r="Q716" s="138"/>
      <c r="R716" s="140"/>
      <c r="S716" s="138"/>
      <c r="T716" s="138"/>
      <c r="U716" s="138"/>
    </row>
    <row r="717" ht="12.75" customHeight="1">
      <c r="A717" s="138"/>
      <c r="B717" s="138"/>
      <c r="C717" s="138"/>
      <c r="D717" s="138"/>
      <c r="E717" s="54"/>
      <c r="F717" s="138"/>
      <c r="G717" s="138"/>
      <c r="H717" s="138"/>
      <c r="I717" s="138"/>
      <c r="J717" s="138"/>
      <c r="K717" s="138"/>
      <c r="L717" s="138"/>
      <c r="M717" s="140"/>
      <c r="N717" s="140"/>
      <c r="O717" s="138"/>
      <c r="P717" s="142"/>
      <c r="Q717" s="138"/>
      <c r="R717" s="140"/>
      <c r="S717" s="138"/>
      <c r="T717" s="138"/>
      <c r="U717" s="138"/>
    </row>
    <row r="718" ht="12.75" customHeight="1">
      <c r="A718" s="138"/>
      <c r="B718" s="138"/>
      <c r="C718" s="138"/>
      <c r="D718" s="138"/>
      <c r="E718" s="54"/>
      <c r="F718" s="138"/>
      <c r="G718" s="138"/>
      <c r="H718" s="138"/>
      <c r="I718" s="138"/>
      <c r="J718" s="138"/>
      <c r="K718" s="138"/>
      <c r="L718" s="138"/>
      <c r="M718" s="140"/>
      <c r="N718" s="140"/>
      <c r="O718" s="138"/>
      <c r="P718" s="142"/>
      <c r="Q718" s="138"/>
      <c r="R718" s="140"/>
      <c r="S718" s="138"/>
      <c r="T718" s="138"/>
      <c r="U718" s="138"/>
    </row>
    <row r="719" ht="12.75" customHeight="1">
      <c r="A719" s="138"/>
      <c r="B719" s="138"/>
      <c r="C719" s="138"/>
      <c r="D719" s="138"/>
      <c r="E719" s="54"/>
      <c r="F719" s="138"/>
      <c r="G719" s="138"/>
      <c r="H719" s="138"/>
      <c r="I719" s="138"/>
      <c r="J719" s="138"/>
      <c r="K719" s="138"/>
      <c r="L719" s="138"/>
      <c r="M719" s="140"/>
      <c r="N719" s="140"/>
      <c r="O719" s="138"/>
      <c r="P719" s="142"/>
      <c r="Q719" s="138"/>
      <c r="R719" s="140"/>
      <c r="S719" s="138"/>
      <c r="T719" s="138"/>
      <c r="U719" s="138"/>
    </row>
    <row r="720" ht="12.75" customHeight="1">
      <c r="A720" s="138"/>
      <c r="B720" s="138"/>
      <c r="C720" s="138"/>
      <c r="D720" s="138"/>
      <c r="E720" s="54"/>
      <c r="F720" s="138"/>
      <c r="G720" s="138"/>
      <c r="H720" s="138"/>
      <c r="I720" s="138"/>
      <c r="J720" s="138"/>
      <c r="K720" s="138"/>
      <c r="L720" s="138"/>
      <c r="M720" s="140"/>
      <c r="N720" s="140"/>
      <c r="O720" s="138"/>
      <c r="P720" s="142"/>
      <c r="Q720" s="138"/>
      <c r="R720" s="140"/>
      <c r="S720" s="138"/>
      <c r="T720" s="138"/>
      <c r="U720" s="138"/>
    </row>
    <row r="721" ht="12.75" customHeight="1">
      <c r="A721" s="138"/>
      <c r="B721" s="138"/>
      <c r="C721" s="138"/>
      <c r="D721" s="138"/>
      <c r="E721" s="54"/>
      <c r="F721" s="138"/>
      <c r="G721" s="138"/>
      <c r="H721" s="138"/>
      <c r="I721" s="138"/>
      <c r="J721" s="138"/>
      <c r="K721" s="138"/>
      <c r="L721" s="138"/>
      <c r="M721" s="140"/>
      <c r="N721" s="140"/>
      <c r="O721" s="138"/>
      <c r="P721" s="142"/>
      <c r="Q721" s="138"/>
      <c r="R721" s="140"/>
      <c r="S721" s="138"/>
      <c r="T721" s="138"/>
      <c r="U721" s="138"/>
    </row>
    <row r="722" ht="12.75" customHeight="1">
      <c r="A722" s="138"/>
      <c r="B722" s="138"/>
      <c r="C722" s="138"/>
      <c r="D722" s="138"/>
      <c r="E722" s="54"/>
      <c r="F722" s="138"/>
      <c r="G722" s="138"/>
      <c r="H722" s="138"/>
      <c r="I722" s="138"/>
      <c r="J722" s="138"/>
      <c r="K722" s="138"/>
      <c r="L722" s="138"/>
      <c r="M722" s="140"/>
      <c r="N722" s="140"/>
      <c r="O722" s="138"/>
      <c r="P722" s="142"/>
      <c r="Q722" s="138"/>
      <c r="R722" s="140"/>
      <c r="S722" s="138"/>
      <c r="T722" s="138"/>
      <c r="U722" s="138"/>
    </row>
    <row r="723" ht="12.75" customHeight="1">
      <c r="A723" s="138"/>
      <c r="B723" s="138"/>
      <c r="C723" s="138"/>
      <c r="D723" s="138"/>
      <c r="E723" s="54"/>
      <c r="F723" s="138"/>
      <c r="G723" s="138"/>
      <c r="H723" s="138"/>
      <c r="I723" s="138"/>
      <c r="J723" s="138"/>
      <c r="K723" s="138"/>
      <c r="L723" s="138"/>
      <c r="M723" s="140"/>
      <c r="N723" s="140"/>
      <c r="O723" s="138"/>
      <c r="P723" s="142"/>
      <c r="Q723" s="138"/>
      <c r="R723" s="140"/>
      <c r="S723" s="138"/>
      <c r="T723" s="138"/>
      <c r="U723" s="138"/>
    </row>
    <row r="724" ht="12.75" customHeight="1">
      <c r="A724" s="138"/>
      <c r="B724" s="138"/>
      <c r="C724" s="138"/>
      <c r="D724" s="138"/>
      <c r="E724" s="54"/>
      <c r="F724" s="138"/>
      <c r="G724" s="138"/>
      <c r="H724" s="138"/>
      <c r="I724" s="138"/>
      <c r="J724" s="138"/>
      <c r="K724" s="138"/>
      <c r="L724" s="138"/>
      <c r="M724" s="140"/>
      <c r="N724" s="140"/>
      <c r="O724" s="138"/>
      <c r="P724" s="142"/>
      <c r="Q724" s="138"/>
      <c r="R724" s="140"/>
      <c r="S724" s="138"/>
      <c r="T724" s="138"/>
      <c r="U724" s="138"/>
    </row>
    <row r="725" ht="12.75" customHeight="1">
      <c r="A725" s="138"/>
      <c r="B725" s="138"/>
      <c r="C725" s="138"/>
      <c r="D725" s="138"/>
      <c r="E725" s="54"/>
      <c r="F725" s="138"/>
      <c r="G725" s="138"/>
      <c r="H725" s="138"/>
      <c r="I725" s="138"/>
      <c r="J725" s="138"/>
      <c r="K725" s="138"/>
      <c r="L725" s="138"/>
      <c r="M725" s="140"/>
      <c r="N725" s="140"/>
      <c r="O725" s="138"/>
      <c r="P725" s="142"/>
      <c r="Q725" s="138"/>
      <c r="R725" s="140"/>
      <c r="S725" s="138"/>
      <c r="T725" s="138"/>
      <c r="U725" s="138"/>
    </row>
    <row r="726" ht="12.75" customHeight="1">
      <c r="A726" s="138"/>
      <c r="B726" s="138"/>
      <c r="C726" s="138"/>
      <c r="D726" s="138"/>
      <c r="E726" s="54"/>
      <c r="F726" s="138"/>
      <c r="G726" s="138"/>
      <c r="H726" s="138"/>
      <c r="I726" s="138"/>
      <c r="J726" s="138"/>
      <c r="K726" s="138"/>
      <c r="L726" s="138"/>
      <c r="M726" s="140"/>
      <c r="N726" s="140"/>
      <c r="O726" s="138"/>
      <c r="P726" s="142"/>
      <c r="Q726" s="138"/>
      <c r="R726" s="140"/>
      <c r="S726" s="138"/>
      <c r="T726" s="138"/>
      <c r="U726" s="138"/>
    </row>
    <row r="727" ht="12.75" customHeight="1">
      <c r="A727" s="138"/>
      <c r="B727" s="138"/>
      <c r="C727" s="138"/>
      <c r="D727" s="138"/>
      <c r="E727" s="54"/>
      <c r="F727" s="138"/>
      <c r="G727" s="138"/>
      <c r="H727" s="138"/>
      <c r="I727" s="138"/>
      <c r="J727" s="138"/>
      <c r="K727" s="138"/>
      <c r="L727" s="138"/>
      <c r="M727" s="140"/>
      <c r="N727" s="140"/>
      <c r="O727" s="138"/>
      <c r="P727" s="142"/>
      <c r="Q727" s="138"/>
      <c r="R727" s="140"/>
      <c r="S727" s="138"/>
      <c r="T727" s="138"/>
      <c r="U727" s="138"/>
    </row>
    <row r="728" ht="12.75" customHeight="1">
      <c r="A728" s="138"/>
      <c r="B728" s="138"/>
      <c r="C728" s="138"/>
      <c r="D728" s="138"/>
      <c r="E728" s="54"/>
      <c r="F728" s="138"/>
      <c r="G728" s="138"/>
      <c r="H728" s="138"/>
      <c r="I728" s="138"/>
      <c r="J728" s="138"/>
      <c r="K728" s="138"/>
      <c r="L728" s="138"/>
      <c r="M728" s="140"/>
      <c r="N728" s="140"/>
      <c r="O728" s="138"/>
      <c r="P728" s="142"/>
      <c r="Q728" s="138"/>
      <c r="R728" s="140"/>
      <c r="S728" s="138"/>
      <c r="T728" s="138"/>
      <c r="U728" s="138"/>
    </row>
    <row r="729" ht="12.75" customHeight="1">
      <c r="A729" s="138"/>
      <c r="B729" s="138"/>
      <c r="C729" s="138"/>
      <c r="D729" s="138"/>
      <c r="E729" s="54"/>
      <c r="F729" s="138"/>
      <c r="G729" s="138"/>
      <c r="H729" s="138"/>
      <c r="I729" s="138"/>
      <c r="J729" s="138"/>
      <c r="K729" s="138"/>
      <c r="L729" s="138"/>
      <c r="M729" s="140"/>
      <c r="N729" s="140"/>
      <c r="O729" s="138"/>
      <c r="P729" s="142"/>
      <c r="Q729" s="138"/>
      <c r="R729" s="140"/>
      <c r="S729" s="138"/>
      <c r="T729" s="138"/>
      <c r="U729" s="138"/>
    </row>
    <row r="730" ht="12.75" customHeight="1">
      <c r="A730" s="138"/>
      <c r="B730" s="138"/>
      <c r="C730" s="138"/>
      <c r="D730" s="138"/>
      <c r="E730" s="54"/>
      <c r="F730" s="138"/>
      <c r="G730" s="138"/>
      <c r="H730" s="138"/>
      <c r="I730" s="138"/>
      <c r="J730" s="138"/>
      <c r="K730" s="138"/>
      <c r="L730" s="138"/>
      <c r="M730" s="140"/>
      <c r="N730" s="140"/>
      <c r="O730" s="138"/>
      <c r="P730" s="142"/>
      <c r="Q730" s="138"/>
      <c r="R730" s="140"/>
      <c r="S730" s="138"/>
      <c r="T730" s="138"/>
      <c r="U730" s="138"/>
    </row>
    <row r="731" ht="12.75" customHeight="1">
      <c r="A731" s="138"/>
      <c r="B731" s="138"/>
      <c r="C731" s="138"/>
      <c r="D731" s="138"/>
      <c r="E731" s="54"/>
      <c r="F731" s="138"/>
      <c r="G731" s="138"/>
      <c r="H731" s="138"/>
      <c r="I731" s="138"/>
      <c r="J731" s="138"/>
      <c r="K731" s="138"/>
      <c r="L731" s="138"/>
      <c r="M731" s="140"/>
      <c r="N731" s="140"/>
      <c r="O731" s="138"/>
      <c r="P731" s="142"/>
      <c r="Q731" s="138"/>
      <c r="R731" s="140"/>
      <c r="S731" s="138"/>
      <c r="T731" s="138"/>
      <c r="U731" s="138"/>
    </row>
    <row r="732" ht="12.75" customHeight="1">
      <c r="A732" s="138"/>
      <c r="B732" s="138"/>
      <c r="C732" s="138"/>
      <c r="D732" s="138"/>
      <c r="E732" s="54"/>
      <c r="F732" s="138"/>
      <c r="G732" s="138"/>
      <c r="H732" s="138"/>
      <c r="I732" s="138"/>
      <c r="J732" s="138"/>
      <c r="K732" s="138"/>
      <c r="L732" s="138"/>
      <c r="M732" s="140"/>
      <c r="N732" s="140"/>
      <c r="O732" s="138"/>
      <c r="P732" s="142"/>
      <c r="Q732" s="138"/>
      <c r="R732" s="140"/>
      <c r="S732" s="138"/>
      <c r="T732" s="138"/>
      <c r="U732" s="138"/>
    </row>
    <row r="733" ht="12.75" customHeight="1">
      <c r="A733" s="138"/>
      <c r="B733" s="138"/>
      <c r="C733" s="138"/>
      <c r="D733" s="138"/>
      <c r="E733" s="54"/>
      <c r="F733" s="138"/>
      <c r="G733" s="138"/>
      <c r="H733" s="138"/>
      <c r="I733" s="138"/>
      <c r="J733" s="138"/>
      <c r="K733" s="138"/>
      <c r="L733" s="138"/>
      <c r="M733" s="140"/>
      <c r="N733" s="140"/>
      <c r="O733" s="138"/>
      <c r="P733" s="142"/>
      <c r="Q733" s="138"/>
      <c r="R733" s="140"/>
      <c r="S733" s="138"/>
      <c r="T733" s="138"/>
      <c r="U733" s="138"/>
    </row>
    <row r="734" ht="12.75" customHeight="1">
      <c r="A734" s="138"/>
      <c r="B734" s="138"/>
      <c r="C734" s="138"/>
      <c r="D734" s="138"/>
      <c r="E734" s="54"/>
      <c r="F734" s="138"/>
      <c r="G734" s="138"/>
      <c r="H734" s="138"/>
      <c r="I734" s="138"/>
      <c r="J734" s="138"/>
      <c r="K734" s="138"/>
      <c r="L734" s="138"/>
      <c r="M734" s="140"/>
      <c r="N734" s="140"/>
      <c r="O734" s="138"/>
      <c r="P734" s="142"/>
      <c r="Q734" s="138"/>
      <c r="R734" s="140"/>
      <c r="S734" s="138"/>
      <c r="T734" s="138"/>
      <c r="U734" s="138"/>
    </row>
    <row r="735" ht="12.75" customHeight="1">
      <c r="A735" s="138"/>
      <c r="B735" s="138"/>
      <c r="C735" s="138"/>
      <c r="D735" s="138"/>
      <c r="E735" s="54"/>
      <c r="F735" s="138"/>
      <c r="G735" s="138"/>
      <c r="H735" s="138"/>
      <c r="I735" s="138"/>
      <c r="J735" s="138"/>
      <c r="K735" s="138"/>
      <c r="L735" s="138"/>
      <c r="M735" s="140"/>
      <c r="N735" s="140"/>
      <c r="O735" s="138"/>
      <c r="P735" s="142"/>
      <c r="Q735" s="138"/>
      <c r="R735" s="140"/>
      <c r="S735" s="138"/>
      <c r="T735" s="138"/>
      <c r="U735" s="138"/>
    </row>
    <row r="736" ht="12.75" customHeight="1">
      <c r="A736" s="138"/>
      <c r="B736" s="138"/>
      <c r="C736" s="138"/>
      <c r="D736" s="138"/>
      <c r="E736" s="54"/>
      <c r="F736" s="138"/>
      <c r="G736" s="138"/>
      <c r="H736" s="138"/>
      <c r="I736" s="138"/>
      <c r="J736" s="138"/>
      <c r="K736" s="138"/>
      <c r="L736" s="138"/>
      <c r="M736" s="140"/>
      <c r="N736" s="140"/>
      <c r="O736" s="138"/>
      <c r="P736" s="142"/>
      <c r="Q736" s="138"/>
      <c r="R736" s="140"/>
      <c r="S736" s="138"/>
      <c r="T736" s="138"/>
      <c r="U736" s="138"/>
    </row>
    <row r="737" ht="12.75" customHeight="1">
      <c r="A737" s="138"/>
      <c r="B737" s="138"/>
      <c r="C737" s="138"/>
      <c r="D737" s="138"/>
      <c r="E737" s="54"/>
      <c r="F737" s="138"/>
      <c r="G737" s="138"/>
      <c r="H737" s="138"/>
      <c r="I737" s="138"/>
      <c r="J737" s="138"/>
      <c r="K737" s="138"/>
      <c r="L737" s="138"/>
      <c r="M737" s="140"/>
      <c r="N737" s="140"/>
      <c r="O737" s="138"/>
      <c r="P737" s="142"/>
      <c r="Q737" s="138"/>
      <c r="R737" s="140"/>
      <c r="S737" s="138"/>
      <c r="T737" s="138"/>
      <c r="U737" s="138"/>
    </row>
    <row r="738" ht="12.75" customHeight="1">
      <c r="A738" s="138"/>
      <c r="B738" s="138"/>
      <c r="C738" s="138"/>
      <c r="D738" s="138"/>
      <c r="E738" s="54"/>
      <c r="F738" s="138"/>
      <c r="G738" s="138"/>
      <c r="H738" s="138"/>
      <c r="I738" s="138"/>
      <c r="J738" s="138"/>
      <c r="K738" s="138"/>
      <c r="L738" s="138"/>
      <c r="M738" s="140"/>
      <c r="N738" s="140"/>
      <c r="O738" s="138"/>
      <c r="P738" s="142"/>
      <c r="Q738" s="138"/>
      <c r="R738" s="140"/>
      <c r="S738" s="138"/>
      <c r="T738" s="138"/>
      <c r="U738" s="138"/>
    </row>
    <row r="739" ht="12.75" customHeight="1">
      <c r="A739" s="138"/>
      <c r="B739" s="138"/>
      <c r="C739" s="138"/>
      <c r="D739" s="138"/>
      <c r="E739" s="54"/>
      <c r="F739" s="138"/>
      <c r="G739" s="138"/>
      <c r="H739" s="138"/>
      <c r="I739" s="138"/>
      <c r="J739" s="138"/>
      <c r="K739" s="138"/>
      <c r="L739" s="138"/>
      <c r="M739" s="140"/>
      <c r="N739" s="140"/>
      <c r="O739" s="138"/>
      <c r="P739" s="142"/>
      <c r="Q739" s="138"/>
      <c r="R739" s="140"/>
      <c r="S739" s="138"/>
      <c r="T739" s="138"/>
      <c r="U739" s="138"/>
    </row>
    <row r="740" ht="12.75" customHeight="1">
      <c r="A740" s="138"/>
      <c r="B740" s="138"/>
      <c r="C740" s="138"/>
      <c r="D740" s="138"/>
      <c r="E740" s="54"/>
      <c r="F740" s="138"/>
      <c r="G740" s="138"/>
      <c r="H740" s="138"/>
      <c r="I740" s="138"/>
      <c r="J740" s="138"/>
      <c r="K740" s="138"/>
      <c r="L740" s="138"/>
      <c r="M740" s="140"/>
      <c r="N740" s="140"/>
      <c r="O740" s="138"/>
      <c r="P740" s="142"/>
      <c r="Q740" s="138"/>
      <c r="R740" s="140"/>
      <c r="S740" s="138"/>
      <c r="T740" s="138"/>
      <c r="U740" s="138"/>
    </row>
    <row r="741" ht="12.75" customHeight="1">
      <c r="A741" s="138"/>
      <c r="B741" s="138"/>
      <c r="C741" s="138"/>
      <c r="D741" s="138"/>
      <c r="E741" s="54"/>
      <c r="F741" s="138"/>
      <c r="G741" s="138"/>
      <c r="H741" s="138"/>
      <c r="I741" s="138"/>
      <c r="J741" s="138"/>
      <c r="K741" s="138"/>
      <c r="L741" s="138"/>
      <c r="M741" s="140"/>
      <c r="N741" s="140"/>
      <c r="O741" s="138"/>
      <c r="P741" s="142"/>
      <c r="Q741" s="138"/>
      <c r="R741" s="140"/>
      <c r="S741" s="138"/>
      <c r="T741" s="138"/>
      <c r="U741" s="138"/>
    </row>
    <row r="742" ht="12.75" customHeight="1">
      <c r="A742" s="138"/>
      <c r="B742" s="138"/>
      <c r="C742" s="138"/>
      <c r="D742" s="138"/>
      <c r="E742" s="54"/>
      <c r="F742" s="138"/>
      <c r="G742" s="138"/>
      <c r="H742" s="138"/>
      <c r="I742" s="138"/>
      <c r="J742" s="138"/>
      <c r="K742" s="138"/>
      <c r="L742" s="138"/>
      <c r="M742" s="140"/>
      <c r="N742" s="140"/>
      <c r="O742" s="138"/>
      <c r="P742" s="142"/>
      <c r="Q742" s="138"/>
      <c r="R742" s="140"/>
      <c r="S742" s="138"/>
      <c r="T742" s="138"/>
      <c r="U742" s="138"/>
    </row>
    <row r="743" ht="12.75" customHeight="1">
      <c r="A743" s="138"/>
      <c r="B743" s="138"/>
      <c r="C743" s="138"/>
      <c r="D743" s="138"/>
      <c r="E743" s="54"/>
      <c r="F743" s="138"/>
      <c r="G743" s="138"/>
      <c r="H743" s="138"/>
      <c r="I743" s="138"/>
      <c r="J743" s="138"/>
      <c r="K743" s="138"/>
      <c r="L743" s="138"/>
      <c r="M743" s="140"/>
      <c r="N743" s="140"/>
      <c r="O743" s="138"/>
      <c r="P743" s="142"/>
      <c r="Q743" s="138"/>
      <c r="R743" s="140"/>
      <c r="S743" s="138"/>
      <c r="T743" s="138"/>
      <c r="U743" s="138"/>
    </row>
    <row r="744" ht="12.75" customHeight="1">
      <c r="A744" s="138"/>
      <c r="B744" s="138"/>
      <c r="C744" s="138"/>
      <c r="D744" s="138"/>
      <c r="E744" s="54"/>
      <c r="F744" s="138"/>
      <c r="G744" s="138"/>
      <c r="H744" s="138"/>
      <c r="I744" s="138"/>
      <c r="J744" s="138"/>
      <c r="K744" s="138"/>
      <c r="L744" s="138"/>
      <c r="M744" s="140"/>
      <c r="N744" s="140"/>
      <c r="O744" s="138"/>
      <c r="P744" s="142"/>
      <c r="Q744" s="138"/>
      <c r="R744" s="140"/>
      <c r="S744" s="138"/>
      <c r="T744" s="138"/>
      <c r="U744" s="138"/>
    </row>
    <row r="745" ht="12.75" customHeight="1">
      <c r="A745" s="138"/>
      <c r="B745" s="138"/>
      <c r="C745" s="138"/>
      <c r="D745" s="138"/>
      <c r="E745" s="54"/>
      <c r="F745" s="138"/>
      <c r="G745" s="138"/>
      <c r="H745" s="138"/>
      <c r="I745" s="138"/>
      <c r="J745" s="138"/>
      <c r="K745" s="138"/>
      <c r="L745" s="138"/>
      <c r="M745" s="140"/>
      <c r="N745" s="140"/>
      <c r="O745" s="138"/>
      <c r="P745" s="142"/>
      <c r="Q745" s="138"/>
      <c r="R745" s="140"/>
      <c r="S745" s="138"/>
      <c r="T745" s="138"/>
      <c r="U745" s="138"/>
    </row>
    <row r="746" ht="12.75" customHeight="1">
      <c r="A746" s="138"/>
      <c r="B746" s="138"/>
      <c r="C746" s="138"/>
      <c r="D746" s="138"/>
      <c r="E746" s="54"/>
      <c r="F746" s="138"/>
      <c r="G746" s="138"/>
      <c r="H746" s="138"/>
      <c r="I746" s="138"/>
      <c r="J746" s="138"/>
      <c r="K746" s="138"/>
      <c r="L746" s="138"/>
      <c r="M746" s="140"/>
      <c r="N746" s="140"/>
      <c r="O746" s="138"/>
      <c r="P746" s="142"/>
      <c r="Q746" s="138"/>
      <c r="R746" s="140"/>
      <c r="S746" s="138"/>
      <c r="T746" s="138"/>
      <c r="U746" s="138"/>
    </row>
    <row r="747" ht="12.75" customHeight="1">
      <c r="A747" s="138"/>
      <c r="B747" s="138"/>
      <c r="C747" s="138"/>
      <c r="D747" s="138"/>
      <c r="E747" s="54"/>
      <c r="F747" s="138"/>
      <c r="G747" s="138"/>
      <c r="H747" s="138"/>
      <c r="I747" s="138"/>
      <c r="J747" s="138"/>
      <c r="K747" s="138"/>
      <c r="L747" s="138"/>
      <c r="M747" s="140"/>
      <c r="N747" s="140"/>
      <c r="O747" s="138"/>
      <c r="P747" s="142"/>
      <c r="Q747" s="138"/>
      <c r="R747" s="140"/>
      <c r="S747" s="138"/>
      <c r="T747" s="138"/>
      <c r="U747" s="138"/>
    </row>
    <row r="748" ht="12.75" customHeight="1">
      <c r="A748" s="138"/>
      <c r="B748" s="138"/>
      <c r="C748" s="138"/>
      <c r="D748" s="138"/>
      <c r="E748" s="54"/>
      <c r="F748" s="138"/>
      <c r="G748" s="138"/>
      <c r="H748" s="138"/>
      <c r="I748" s="138"/>
      <c r="J748" s="138"/>
      <c r="K748" s="138"/>
      <c r="L748" s="138"/>
      <c r="M748" s="140"/>
      <c r="N748" s="140"/>
      <c r="O748" s="138"/>
      <c r="P748" s="142"/>
      <c r="Q748" s="138"/>
      <c r="R748" s="140"/>
      <c r="S748" s="138"/>
      <c r="T748" s="138"/>
      <c r="U748" s="138"/>
    </row>
    <row r="749" ht="12.75" customHeight="1">
      <c r="A749" s="138"/>
      <c r="B749" s="138"/>
      <c r="C749" s="138"/>
      <c r="D749" s="138"/>
      <c r="E749" s="54"/>
      <c r="F749" s="138"/>
      <c r="G749" s="138"/>
      <c r="H749" s="138"/>
      <c r="I749" s="138"/>
      <c r="J749" s="138"/>
      <c r="K749" s="138"/>
      <c r="L749" s="138"/>
      <c r="M749" s="140"/>
      <c r="N749" s="140"/>
      <c r="O749" s="138"/>
      <c r="P749" s="142"/>
      <c r="Q749" s="138"/>
      <c r="R749" s="140"/>
      <c r="S749" s="138"/>
      <c r="T749" s="138"/>
      <c r="U749" s="138"/>
    </row>
    <row r="750" ht="12.75" customHeight="1">
      <c r="A750" s="138"/>
      <c r="B750" s="138"/>
      <c r="C750" s="138"/>
      <c r="D750" s="138"/>
      <c r="E750" s="54"/>
      <c r="F750" s="138"/>
      <c r="G750" s="138"/>
      <c r="H750" s="138"/>
      <c r="I750" s="138"/>
      <c r="J750" s="138"/>
      <c r="K750" s="138"/>
      <c r="L750" s="138"/>
      <c r="M750" s="140"/>
      <c r="N750" s="140"/>
      <c r="O750" s="138"/>
      <c r="P750" s="142"/>
      <c r="Q750" s="138"/>
      <c r="R750" s="140"/>
      <c r="S750" s="138"/>
      <c r="T750" s="138"/>
      <c r="U750" s="138"/>
    </row>
    <row r="751" ht="12.75" customHeight="1">
      <c r="A751" s="138"/>
      <c r="B751" s="138"/>
      <c r="C751" s="138"/>
      <c r="D751" s="138"/>
      <c r="E751" s="54"/>
      <c r="F751" s="138"/>
      <c r="G751" s="138"/>
      <c r="H751" s="138"/>
      <c r="I751" s="138"/>
      <c r="J751" s="138"/>
      <c r="K751" s="138"/>
      <c r="L751" s="138"/>
      <c r="M751" s="140"/>
      <c r="N751" s="140"/>
      <c r="O751" s="138"/>
      <c r="P751" s="142"/>
      <c r="Q751" s="138"/>
      <c r="R751" s="140"/>
      <c r="S751" s="138"/>
      <c r="T751" s="138"/>
      <c r="U751" s="138"/>
    </row>
    <row r="752" ht="12.75" customHeight="1">
      <c r="A752" s="138"/>
      <c r="B752" s="138"/>
      <c r="C752" s="138"/>
      <c r="D752" s="138"/>
      <c r="E752" s="54"/>
      <c r="F752" s="138"/>
      <c r="G752" s="138"/>
      <c r="H752" s="138"/>
      <c r="I752" s="138"/>
      <c r="J752" s="138"/>
      <c r="K752" s="138"/>
      <c r="L752" s="138"/>
      <c r="M752" s="140"/>
      <c r="N752" s="140"/>
      <c r="O752" s="138"/>
      <c r="P752" s="142"/>
      <c r="Q752" s="138"/>
      <c r="R752" s="140"/>
      <c r="S752" s="138"/>
      <c r="T752" s="138"/>
      <c r="U752" s="138"/>
    </row>
    <row r="753" ht="12.75" customHeight="1">
      <c r="A753" s="138"/>
      <c r="B753" s="138"/>
      <c r="C753" s="138"/>
      <c r="D753" s="138"/>
      <c r="E753" s="54"/>
      <c r="F753" s="138"/>
      <c r="G753" s="138"/>
      <c r="H753" s="138"/>
      <c r="I753" s="138"/>
      <c r="J753" s="138"/>
      <c r="K753" s="138"/>
      <c r="L753" s="138"/>
      <c r="M753" s="140"/>
      <c r="N753" s="140"/>
      <c r="O753" s="138"/>
      <c r="P753" s="142"/>
      <c r="Q753" s="138"/>
      <c r="R753" s="140"/>
      <c r="S753" s="138"/>
      <c r="T753" s="138"/>
      <c r="U753" s="138"/>
    </row>
    <row r="754" ht="12.75" customHeight="1">
      <c r="A754" s="138"/>
      <c r="B754" s="138"/>
      <c r="C754" s="138"/>
      <c r="D754" s="138"/>
      <c r="E754" s="54"/>
      <c r="F754" s="138"/>
      <c r="G754" s="138"/>
      <c r="H754" s="138"/>
      <c r="I754" s="138"/>
      <c r="J754" s="138"/>
      <c r="K754" s="138"/>
      <c r="L754" s="138"/>
      <c r="M754" s="140"/>
      <c r="N754" s="140"/>
      <c r="O754" s="138"/>
      <c r="P754" s="142"/>
      <c r="Q754" s="138"/>
      <c r="R754" s="140"/>
      <c r="S754" s="138"/>
      <c r="T754" s="138"/>
      <c r="U754" s="138"/>
    </row>
    <row r="755" ht="12.75" customHeight="1">
      <c r="A755" s="138"/>
      <c r="B755" s="138"/>
      <c r="C755" s="138"/>
      <c r="D755" s="138"/>
      <c r="E755" s="54"/>
      <c r="F755" s="138"/>
      <c r="G755" s="138"/>
      <c r="H755" s="138"/>
      <c r="I755" s="138"/>
      <c r="J755" s="138"/>
      <c r="K755" s="138"/>
      <c r="L755" s="138"/>
      <c r="M755" s="140"/>
      <c r="N755" s="140"/>
      <c r="O755" s="138"/>
      <c r="P755" s="142"/>
      <c r="Q755" s="138"/>
      <c r="R755" s="140"/>
      <c r="S755" s="138"/>
      <c r="T755" s="138"/>
      <c r="U755" s="138"/>
    </row>
    <row r="756" ht="12.75" customHeight="1">
      <c r="A756" s="138"/>
      <c r="B756" s="138"/>
      <c r="C756" s="138"/>
      <c r="D756" s="138"/>
      <c r="E756" s="54"/>
      <c r="F756" s="138"/>
      <c r="G756" s="138"/>
      <c r="H756" s="138"/>
      <c r="I756" s="138"/>
      <c r="J756" s="138"/>
      <c r="K756" s="138"/>
      <c r="L756" s="138"/>
      <c r="M756" s="140"/>
      <c r="N756" s="140"/>
      <c r="O756" s="138"/>
      <c r="P756" s="142"/>
      <c r="Q756" s="138"/>
      <c r="R756" s="140"/>
      <c r="S756" s="138"/>
      <c r="T756" s="138"/>
      <c r="U756" s="138"/>
    </row>
    <row r="757" ht="12.75" customHeight="1">
      <c r="A757" s="138"/>
      <c r="B757" s="138"/>
      <c r="C757" s="138"/>
      <c r="D757" s="138"/>
      <c r="E757" s="54"/>
      <c r="F757" s="138"/>
      <c r="G757" s="138"/>
      <c r="H757" s="138"/>
      <c r="I757" s="138"/>
      <c r="J757" s="138"/>
      <c r="K757" s="138"/>
      <c r="L757" s="138"/>
      <c r="M757" s="140"/>
      <c r="N757" s="140"/>
      <c r="O757" s="138"/>
      <c r="P757" s="142"/>
      <c r="Q757" s="138"/>
      <c r="R757" s="140"/>
      <c r="S757" s="138"/>
      <c r="T757" s="138"/>
      <c r="U757" s="138"/>
    </row>
    <row r="758" ht="12.75" customHeight="1">
      <c r="A758" s="138"/>
      <c r="B758" s="138"/>
      <c r="C758" s="138"/>
      <c r="D758" s="138"/>
      <c r="E758" s="54"/>
      <c r="F758" s="138"/>
      <c r="G758" s="138"/>
      <c r="H758" s="138"/>
      <c r="I758" s="138"/>
      <c r="J758" s="138"/>
      <c r="K758" s="138"/>
      <c r="L758" s="138"/>
      <c r="M758" s="140"/>
      <c r="N758" s="140"/>
      <c r="O758" s="138"/>
      <c r="P758" s="142"/>
      <c r="Q758" s="138"/>
      <c r="R758" s="140"/>
      <c r="S758" s="138"/>
      <c r="T758" s="138"/>
      <c r="U758" s="138"/>
    </row>
    <row r="759" ht="12.75" customHeight="1">
      <c r="A759" s="138"/>
      <c r="B759" s="138"/>
      <c r="C759" s="138"/>
      <c r="D759" s="138"/>
      <c r="E759" s="54"/>
      <c r="F759" s="138"/>
      <c r="G759" s="138"/>
      <c r="H759" s="138"/>
      <c r="I759" s="138"/>
      <c r="J759" s="138"/>
      <c r="K759" s="138"/>
      <c r="L759" s="138"/>
      <c r="M759" s="140"/>
      <c r="N759" s="140"/>
      <c r="O759" s="138"/>
      <c r="P759" s="142"/>
      <c r="Q759" s="138"/>
      <c r="R759" s="140"/>
      <c r="S759" s="138"/>
      <c r="T759" s="138"/>
      <c r="U759" s="138"/>
    </row>
    <row r="760" ht="12.75" customHeight="1">
      <c r="A760" s="138"/>
      <c r="B760" s="138"/>
      <c r="C760" s="138"/>
      <c r="D760" s="138"/>
      <c r="E760" s="54"/>
      <c r="F760" s="138"/>
      <c r="G760" s="138"/>
      <c r="H760" s="138"/>
      <c r="I760" s="138"/>
      <c r="J760" s="138"/>
      <c r="K760" s="138"/>
      <c r="L760" s="138"/>
      <c r="M760" s="140"/>
      <c r="N760" s="140"/>
      <c r="O760" s="138"/>
      <c r="P760" s="142"/>
      <c r="Q760" s="138"/>
      <c r="R760" s="140"/>
      <c r="S760" s="138"/>
      <c r="T760" s="138"/>
      <c r="U760" s="138"/>
    </row>
    <row r="761" ht="12.75" customHeight="1">
      <c r="A761" s="138"/>
      <c r="B761" s="138"/>
      <c r="C761" s="138"/>
      <c r="D761" s="138"/>
      <c r="E761" s="54"/>
      <c r="F761" s="138"/>
      <c r="G761" s="138"/>
      <c r="H761" s="138"/>
      <c r="I761" s="138"/>
      <c r="J761" s="138"/>
      <c r="K761" s="138"/>
      <c r="L761" s="138"/>
      <c r="M761" s="140"/>
      <c r="N761" s="140"/>
      <c r="O761" s="138"/>
      <c r="P761" s="142"/>
      <c r="Q761" s="138"/>
      <c r="R761" s="140"/>
      <c r="S761" s="138"/>
      <c r="T761" s="138"/>
      <c r="U761" s="138"/>
    </row>
    <row r="762" ht="12.75" customHeight="1">
      <c r="A762" s="138"/>
      <c r="B762" s="138"/>
      <c r="C762" s="138"/>
      <c r="D762" s="138"/>
      <c r="E762" s="54"/>
      <c r="F762" s="138"/>
      <c r="G762" s="138"/>
      <c r="H762" s="138"/>
      <c r="I762" s="138"/>
      <c r="J762" s="138"/>
      <c r="K762" s="138"/>
      <c r="L762" s="138"/>
      <c r="M762" s="140"/>
      <c r="N762" s="140"/>
      <c r="O762" s="138"/>
      <c r="P762" s="142"/>
      <c r="Q762" s="138"/>
      <c r="R762" s="140"/>
      <c r="S762" s="138"/>
      <c r="T762" s="138"/>
      <c r="U762" s="138"/>
    </row>
    <row r="763" ht="12.75" customHeight="1">
      <c r="A763" s="138"/>
      <c r="B763" s="138"/>
      <c r="C763" s="138"/>
      <c r="D763" s="138"/>
      <c r="E763" s="54"/>
      <c r="F763" s="138"/>
      <c r="G763" s="138"/>
      <c r="H763" s="138"/>
      <c r="I763" s="138"/>
      <c r="J763" s="138"/>
      <c r="K763" s="138"/>
      <c r="L763" s="138"/>
      <c r="M763" s="140"/>
      <c r="N763" s="140"/>
      <c r="O763" s="138"/>
      <c r="P763" s="142"/>
      <c r="Q763" s="138"/>
      <c r="R763" s="140"/>
      <c r="S763" s="138"/>
      <c r="T763" s="138"/>
      <c r="U763" s="138"/>
    </row>
    <row r="764" ht="12.75" customHeight="1">
      <c r="A764" s="138"/>
      <c r="B764" s="138"/>
      <c r="C764" s="138"/>
      <c r="D764" s="138"/>
      <c r="E764" s="54"/>
      <c r="F764" s="138"/>
      <c r="G764" s="138"/>
      <c r="H764" s="138"/>
      <c r="I764" s="138"/>
      <c r="J764" s="138"/>
      <c r="K764" s="138"/>
      <c r="L764" s="138"/>
      <c r="M764" s="140"/>
      <c r="N764" s="140"/>
      <c r="O764" s="138"/>
      <c r="P764" s="142"/>
      <c r="Q764" s="138"/>
      <c r="R764" s="140"/>
      <c r="S764" s="138"/>
      <c r="T764" s="138"/>
      <c r="U764" s="138"/>
    </row>
    <row r="765" ht="12.75" customHeight="1">
      <c r="A765" s="138"/>
      <c r="B765" s="138"/>
      <c r="C765" s="138"/>
      <c r="D765" s="138"/>
      <c r="E765" s="54"/>
      <c r="F765" s="138"/>
      <c r="G765" s="138"/>
      <c r="H765" s="138"/>
      <c r="I765" s="138"/>
      <c r="J765" s="138"/>
      <c r="K765" s="138"/>
      <c r="L765" s="138"/>
      <c r="M765" s="140"/>
      <c r="N765" s="140"/>
      <c r="O765" s="138"/>
      <c r="P765" s="142"/>
      <c r="Q765" s="138"/>
      <c r="R765" s="140"/>
      <c r="S765" s="138"/>
      <c r="T765" s="138"/>
      <c r="U765" s="138"/>
    </row>
    <row r="766" ht="12.75" customHeight="1">
      <c r="A766" s="138"/>
      <c r="B766" s="138"/>
      <c r="C766" s="138"/>
      <c r="D766" s="138"/>
      <c r="E766" s="54"/>
      <c r="F766" s="138"/>
      <c r="G766" s="138"/>
      <c r="H766" s="138"/>
      <c r="I766" s="138"/>
      <c r="J766" s="138"/>
      <c r="K766" s="138"/>
      <c r="L766" s="138"/>
      <c r="M766" s="140"/>
      <c r="N766" s="140"/>
      <c r="O766" s="138"/>
      <c r="P766" s="142"/>
      <c r="Q766" s="138"/>
      <c r="R766" s="140"/>
      <c r="S766" s="138"/>
      <c r="T766" s="138"/>
      <c r="U766" s="138"/>
    </row>
    <row r="767" ht="12.75" customHeight="1">
      <c r="A767" s="138"/>
      <c r="B767" s="138"/>
      <c r="C767" s="138"/>
      <c r="D767" s="138"/>
      <c r="E767" s="54"/>
      <c r="F767" s="138"/>
      <c r="G767" s="138"/>
      <c r="H767" s="138"/>
      <c r="I767" s="138"/>
      <c r="J767" s="138"/>
      <c r="K767" s="138"/>
      <c r="L767" s="138"/>
      <c r="M767" s="140"/>
      <c r="N767" s="140"/>
      <c r="O767" s="138"/>
      <c r="P767" s="142"/>
      <c r="Q767" s="138"/>
      <c r="R767" s="140"/>
      <c r="S767" s="138"/>
      <c r="T767" s="138"/>
      <c r="U767" s="138"/>
    </row>
    <row r="768" ht="12.75" customHeight="1">
      <c r="A768" s="138"/>
      <c r="B768" s="138"/>
      <c r="C768" s="138"/>
      <c r="D768" s="138"/>
      <c r="E768" s="54"/>
      <c r="F768" s="138"/>
      <c r="G768" s="138"/>
      <c r="H768" s="138"/>
      <c r="I768" s="138"/>
      <c r="J768" s="138"/>
      <c r="K768" s="138"/>
      <c r="L768" s="138"/>
      <c r="M768" s="140"/>
      <c r="N768" s="140"/>
      <c r="O768" s="138"/>
      <c r="P768" s="142"/>
      <c r="Q768" s="138"/>
      <c r="R768" s="140"/>
      <c r="S768" s="138"/>
      <c r="T768" s="138"/>
      <c r="U768" s="138"/>
    </row>
    <row r="769" ht="12.75" customHeight="1">
      <c r="A769" s="138"/>
      <c r="B769" s="138"/>
      <c r="C769" s="138"/>
      <c r="D769" s="138"/>
      <c r="E769" s="54"/>
      <c r="F769" s="138"/>
      <c r="G769" s="138"/>
      <c r="H769" s="138"/>
      <c r="I769" s="138"/>
      <c r="J769" s="138"/>
      <c r="K769" s="138"/>
      <c r="L769" s="138"/>
      <c r="M769" s="140"/>
      <c r="N769" s="140"/>
      <c r="O769" s="138"/>
      <c r="P769" s="142"/>
      <c r="Q769" s="138"/>
      <c r="R769" s="140"/>
      <c r="S769" s="138"/>
      <c r="T769" s="138"/>
      <c r="U769" s="138"/>
    </row>
    <row r="770" ht="12.75" customHeight="1">
      <c r="A770" s="138"/>
      <c r="B770" s="138"/>
      <c r="C770" s="138"/>
      <c r="D770" s="138"/>
      <c r="E770" s="54"/>
      <c r="F770" s="138"/>
      <c r="G770" s="138"/>
      <c r="H770" s="138"/>
      <c r="I770" s="138"/>
      <c r="J770" s="138"/>
      <c r="K770" s="138"/>
      <c r="L770" s="138"/>
      <c r="M770" s="140"/>
      <c r="N770" s="140"/>
      <c r="O770" s="138"/>
      <c r="P770" s="142"/>
      <c r="Q770" s="138"/>
      <c r="R770" s="140"/>
      <c r="S770" s="138"/>
      <c r="T770" s="138"/>
      <c r="U770" s="138"/>
    </row>
    <row r="771" ht="12.75" customHeight="1">
      <c r="A771" s="138"/>
      <c r="B771" s="138"/>
      <c r="C771" s="138"/>
      <c r="D771" s="138"/>
      <c r="E771" s="54"/>
      <c r="F771" s="138"/>
      <c r="G771" s="138"/>
      <c r="H771" s="138"/>
      <c r="I771" s="138"/>
      <c r="J771" s="138"/>
      <c r="K771" s="138"/>
      <c r="L771" s="138"/>
      <c r="M771" s="140"/>
      <c r="N771" s="140"/>
      <c r="O771" s="138"/>
      <c r="P771" s="142"/>
      <c r="Q771" s="138"/>
      <c r="R771" s="140"/>
      <c r="S771" s="138"/>
      <c r="T771" s="138"/>
      <c r="U771" s="138"/>
    </row>
    <row r="772" ht="12.75" customHeight="1">
      <c r="A772" s="138"/>
      <c r="B772" s="138"/>
      <c r="C772" s="138"/>
      <c r="D772" s="138"/>
      <c r="E772" s="54"/>
      <c r="F772" s="138"/>
      <c r="G772" s="138"/>
      <c r="H772" s="138"/>
      <c r="I772" s="138"/>
      <c r="J772" s="138"/>
      <c r="K772" s="138"/>
      <c r="L772" s="138"/>
      <c r="M772" s="140"/>
      <c r="N772" s="140"/>
      <c r="O772" s="138"/>
      <c r="P772" s="142"/>
      <c r="Q772" s="138"/>
      <c r="R772" s="140"/>
      <c r="S772" s="138"/>
      <c r="T772" s="138"/>
      <c r="U772" s="138"/>
    </row>
    <row r="773" ht="12.75" customHeight="1">
      <c r="A773" s="138"/>
      <c r="B773" s="138"/>
      <c r="C773" s="138"/>
      <c r="D773" s="138"/>
      <c r="E773" s="54"/>
      <c r="F773" s="138"/>
      <c r="G773" s="138"/>
      <c r="H773" s="138"/>
      <c r="I773" s="138"/>
      <c r="J773" s="138"/>
      <c r="K773" s="138"/>
      <c r="L773" s="138"/>
      <c r="M773" s="140"/>
      <c r="N773" s="140"/>
      <c r="O773" s="138"/>
      <c r="P773" s="142"/>
      <c r="Q773" s="138"/>
      <c r="R773" s="140"/>
      <c r="S773" s="138"/>
      <c r="T773" s="138"/>
      <c r="U773" s="138"/>
    </row>
    <row r="774" ht="12.75" customHeight="1">
      <c r="A774" s="138"/>
      <c r="B774" s="138"/>
      <c r="C774" s="138"/>
      <c r="D774" s="138"/>
      <c r="E774" s="54"/>
      <c r="F774" s="138"/>
      <c r="G774" s="138"/>
      <c r="H774" s="138"/>
      <c r="I774" s="138"/>
      <c r="J774" s="138"/>
      <c r="K774" s="138"/>
      <c r="L774" s="138"/>
      <c r="M774" s="140"/>
      <c r="N774" s="140"/>
      <c r="O774" s="138"/>
      <c r="P774" s="142"/>
      <c r="Q774" s="138"/>
      <c r="R774" s="140"/>
      <c r="S774" s="138"/>
      <c r="T774" s="138"/>
      <c r="U774" s="138"/>
    </row>
    <row r="775" ht="12.75" customHeight="1">
      <c r="A775" s="138"/>
      <c r="B775" s="138"/>
      <c r="C775" s="138"/>
      <c r="D775" s="138"/>
      <c r="E775" s="54"/>
      <c r="F775" s="138"/>
      <c r="G775" s="138"/>
      <c r="H775" s="138"/>
      <c r="I775" s="138"/>
      <c r="J775" s="138"/>
      <c r="K775" s="138"/>
      <c r="L775" s="138"/>
      <c r="M775" s="140"/>
      <c r="N775" s="140"/>
      <c r="O775" s="138"/>
      <c r="P775" s="142"/>
      <c r="Q775" s="138"/>
      <c r="R775" s="140"/>
      <c r="S775" s="138"/>
      <c r="T775" s="138"/>
      <c r="U775" s="138"/>
    </row>
    <row r="776" ht="12.75" customHeight="1">
      <c r="A776" s="138"/>
      <c r="B776" s="138"/>
      <c r="C776" s="138"/>
      <c r="D776" s="138"/>
      <c r="E776" s="54"/>
      <c r="F776" s="138"/>
      <c r="G776" s="138"/>
      <c r="H776" s="138"/>
      <c r="I776" s="138"/>
      <c r="J776" s="138"/>
      <c r="K776" s="138"/>
      <c r="L776" s="138"/>
      <c r="M776" s="140"/>
      <c r="N776" s="140"/>
      <c r="O776" s="138"/>
      <c r="P776" s="142"/>
      <c r="Q776" s="138"/>
      <c r="R776" s="140"/>
      <c r="S776" s="138"/>
      <c r="T776" s="138"/>
      <c r="U776" s="138"/>
    </row>
    <row r="777" ht="12.75" customHeight="1">
      <c r="A777" s="138"/>
      <c r="B777" s="138"/>
      <c r="C777" s="138"/>
      <c r="D777" s="138"/>
      <c r="E777" s="54"/>
      <c r="F777" s="138"/>
      <c r="G777" s="138"/>
      <c r="H777" s="138"/>
      <c r="I777" s="138"/>
      <c r="J777" s="138"/>
      <c r="K777" s="138"/>
      <c r="L777" s="138"/>
      <c r="M777" s="140"/>
      <c r="N777" s="140"/>
      <c r="O777" s="138"/>
      <c r="P777" s="142"/>
      <c r="Q777" s="138"/>
      <c r="R777" s="140"/>
      <c r="S777" s="138"/>
      <c r="T777" s="138"/>
      <c r="U777" s="138"/>
    </row>
    <row r="778" ht="12.75" customHeight="1">
      <c r="A778" s="138"/>
      <c r="B778" s="138"/>
      <c r="C778" s="138"/>
      <c r="D778" s="138"/>
      <c r="E778" s="54"/>
      <c r="F778" s="138"/>
      <c r="G778" s="138"/>
      <c r="H778" s="138"/>
      <c r="I778" s="138"/>
      <c r="J778" s="138"/>
      <c r="K778" s="138"/>
      <c r="L778" s="138"/>
      <c r="M778" s="140"/>
      <c r="N778" s="140"/>
      <c r="O778" s="138"/>
      <c r="P778" s="142"/>
      <c r="Q778" s="138"/>
      <c r="R778" s="140"/>
      <c r="S778" s="138"/>
      <c r="T778" s="138"/>
      <c r="U778" s="138"/>
    </row>
    <row r="779" ht="12.75" customHeight="1">
      <c r="A779" s="138"/>
      <c r="B779" s="138"/>
      <c r="C779" s="138"/>
      <c r="D779" s="138"/>
      <c r="E779" s="54"/>
      <c r="F779" s="138"/>
      <c r="G779" s="138"/>
      <c r="H779" s="138"/>
      <c r="I779" s="138"/>
      <c r="J779" s="138"/>
      <c r="K779" s="138"/>
      <c r="L779" s="138"/>
      <c r="M779" s="140"/>
      <c r="N779" s="140"/>
      <c r="O779" s="138"/>
      <c r="P779" s="142"/>
      <c r="Q779" s="138"/>
      <c r="R779" s="140"/>
      <c r="S779" s="138"/>
      <c r="T779" s="138"/>
      <c r="U779" s="138"/>
    </row>
    <row r="780" ht="12.75" customHeight="1">
      <c r="A780" s="138"/>
      <c r="B780" s="138"/>
      <c r="C780" s="138"/>
      <c r="D780" s="138"/>
      <c r="E780" s="54"/>
      <c r="F780" s="138"/>
      <c r="G780" s="138"/>
      <c r="H780" s="138"/>
      <c r="I780" s="138"/>
      <c r="J780" s="138"/>
      <c r="K780" s="138"/>
      <c r="L780" s="138"/>
      <c r="M780" s="140"/>
      <c r="N780" s="140"/>
      <c r="O780" s="138"/>
      <c r="P780" s="142"/>
      <c r="Q780" s="138"/>
      <c r="R780" s="140"/>
      <c r="S780" s="138"/>
      <c r="T780" s="138"/>
      <c r="U780" s="138"/>
    </row>
    <row r="781" ht="12.75" customHeight="1">
      <c r="A781" s="138"/>
      <c r="B781" s="138"/>
      <c r="C781" s="138"/>
      <c r="D781" s="138"/>
      <c r="E781" s="54"/>
      <c r="F781" s="138"/>
      <c r="G781" s="138"/>
      <c r="H781" s="138"/>
      <c r="I781" s="138"/>
      <c r="J781" s="138"/>
      <c r="K781" s="138"/>
      <c r="L781" s="138"/>
      <c r="M781" s="140"/>
      <c r="N781" s="140"/>
      <c r="O781" s="138"/>
      <c r="P781" s="142"/>
      <c r="Q781" s="138"/>
      <c r="R781" s="140"/>
      <c r="S781" s="138"/>
      <c r="T781" s="138"/>
      <c r="U781" s="138"/>
    </row>
    <row r="782" ht="12.75" customHeight="1">
      <c r="A782" s="138"/>
      <c r="B782" s="138"/>
      <c r="C782" s="138"/>
      <c r="D782" s="138"/>
      <c r="E782" s="54"/>
      <c r="F782" s="138"/>
      <c r="G782" s="138"/>
      <c r="H782" s="138"/>
      <c r="I782" s="138"/>
      <c r="J782" s="138"/>
      <c r="K782" s="138"/>
      <c r="L782" s="138"/>
      <c r="M782" s="140"/>
      <c r="N782" s="140"/>
      <c r="O782" s="138"/>
      <c r="P782" s="142"/>
      <c r="Q782" s="138"/>
      <c r="R782" s="140"/>
      <c r="S782" s="138"/>
      <c r="T782" s="138"/>
      <c r="U782" s="138"/>
    </row>
    <row r="783" ht="12.75" customHeight="1">
      <c r="A783" s="138"/>
      <c r="B783" s="138"/>
      <c r="C783" s="138"/>
      <c r="D783" s="138"/>
      <c r="E783" s="54"/>
      <c r="F783" s="138"/>
      <c r="G783" s="138"/>
      <c r="H783" s="138"/>
      <c r="I783" s="138"/>
      <c r="J783" s="138"/>
      <c r="K783" s="138"/>
      <c r="L783" s="138"/>
      <c r="M783" s="140"/>
      <c r="N783" s="140"/>
      <c r="O783" s="138"/>
      <c r="P783" s="142"/>
      <c r="Q783" s="138"/>
      <c r="R783" s="140"/>
      <c r="S783" s="138"/>
      <c r="T783" s="138"/>
      <c r="U783" s="138"/>
    </row>
    <row r="784" ht="12.75" customHeight="1">
      <c r="A784" s="138"/>
      <c r="B784" s="138"/>
      <c r="C784" s="138"/>
      <c r="D784" s="138"/>
      <c r="E784" s="54"/>
      <c r="F784" s="138"/>
      <c r="G784" s="138"/>
      <c r="H784" s="138"/>
      <c r="I784" s="138"/>
      <c r="J784" s="138"/>
      <c r="K784" s="138"/>
      <c r="L784" s="138"/>
      <c r="M784" s="140"/>
      <c r="N784" s="140"/>
      <c r="O784" s="138"/>
      <c r="P784" s="142"/>
      <c r="Q784" s="138"/>
      <c r="R784" s="140"/>
      <c r="S784" s="138"/>
      <c r="T784" s="138"/>
      <c r="U784" s="138"/>
    </row>
    <row r="785" ht="12.75" customHeight="1">
      <c r="A785" s="138"/>
      <c r="B785" s="138"/>
      <c r="C785" s="138"/>
      <c r="D785" s="138"/>
      <c r="E785" s="54"/>
      <c r="F785" s="138"/>
      <c r="G785" s="138"/>
      <c r="H785" s="138"/>
      <c r="I785" s="138"/>
      <c r="J785" s="138"/>
      <c r="K785" s="138"/>
      <c r="L785" s="138"/>
      <c r="M785" s="140"/>
      <c r="N785" s="140"/>
      <c r="O785" s="138"/>
      <c r="P785" s="142"/>
      <c r="Q785" s="138"/>
      <c r="R785" s="140"/>
      <c r="S785" s="138"/>
      <c r="T785" s="138"/>
      <c r="U785" s="138"/>
    </row>
    <row r="786" ht="12.75" customHeight="1">
      <c r="A786" s="138"/>
      <c r="B786" s="138"/>
      <c r="C786" s="138"/>
      <c r="D786" s="138"/>
      <c r="E786" s="54"/>
      <c r="F786" s="138"/>
      <c r="G786" s="138"/>
      <c r="H786" s="138"/>
      <c r="I786" s="138"/>
      <c r="J786" s="138"/>
      <c r="K786" s="138"/>
      <c r="L786" s="138"/>
      <c r="M786" s="140"/>
      <c r="N786" s="140"/>
      <c r="O786" s="138"/>
      <c r="P786" s="142"/>
      <c r="Q786" s="138"/>
      <c r="R786" s="140"/>
      <c r="S786" s="138"/>
      <c r="T786" s="138"/>
      <c r="U786" s="138"/>
    </row>
    <row r="787" ht="12.75" customHeight="1">
      <c r="A787" s="138"/>
      <c r="B787" s="138"/>
      <c r="C787" s="138"/>
      <c r="D787" s="138"/>
      <c r="E787" s="54"/>
      <c r="F787" s="138"/>
      <c r="G787" s="138"/>
      <c r="H787" s="138"/>
      <c r="I787" s="138"/>
      <c r="J787" s="138"/>
      <c r="K787" s="138"/>
      <c r="L787" s="138"/>
      <c r="M787" s="140"/>
      <c r="N787" s="140"/>
      <c r="O787" s="138"/>
      <c r="P787" s="142"/>
      <c r="Q787" s="138"/>
      <c r="R787" s="140"/>
      <c r="S787" s="138"/>
      <c r="T787" s="138"/>
      <c r="U787" s="138"/>
    </row>
    <row r="788" ht="12.75" customHeight="1">
      <c r="A788" s="138"/>
      <c r="B788" s="138"/>
      <c r="C788" s="138"/>
      <c r="D788" s="138"/>
      <c r="E788" s="54"/>
      <c r="F788" s="138"/>
      <c r="G788" s="138"/>
      <c r="H788" s="138"/>
      <c r="I788" s="138"/>
      <c r="J788" s="138"/>
      <c r="K788" s="138"/>
      <c r="L788" s="138"/>
      <c r="M788" s="140"/>
      <c r="N788" s="140"/>
      <c r="O788" s="138"/>
      <c r="P788" s="142"/>
      <c r="Q788" s="138"/>
      <c r="R788" s="140"/>
      <c r="S788" s="138"/>
      <c r="T788" s="138"/>
      <c r="U788" s="138"/>
    </row>
    <row r="789" ht="12.75" customHeight="1">
      <c r="A789" s="138"/>
      <c r="B789" s="138"/>
      <c r="C789" s="138"/>
      <c r="D789" s="138"/>
      <c r="E789" s="54"/>
      <c r="F789" s="138"/>
      <c r="G789" s="138"/>
      <c r="H789" s="138"/>
      <c r="I789" s="138"/>
      <c r="J789" s="138"/>
      <c r="K789" s="138"/>
      <c r="L789" s="138"/>
      <c r="M789" s="140"/>
      <c r="N789" s="140"/>
      <c r="O789" s="138"/>
      <c r="P789" s="142"/>
      <c r="Q789" s="138"/>
      <c r="R789" s="140"/>
      <c r="S789" s="138"/>
      <c r="T789" s="138"/>
      <c r="U789" s="138"/>
    </row>
    <row r="790" ht="12.75" customHeight="1">
      <c r="A790" s="138"/>
      <c r="B790" s="138"/>
      <c r="C790" s="138"/>
      <c r="D790" s="138"/>
      <c r="E790" s="54"/>
      <c r="F790" s="138"/>
      <c r="G790" s="138"/>
      <c r="H790" s="138"/>
      <c r="I790" s="138"/>
      <c r="J790" s="138"/>
      <c r="K790" s="138"/>
      <c r="L790" s="138"/>
      <c r="M790" s="140"/>
      <c r="N790" s="140"/>
      <c r="O790" s="138"/>
      <c r="P790" s="142"/>
      <c r="Q790" s="138"/>
      <c r="R790" s="140"/>
      <c r="S790" s="138"/>
      <c r="T790" s="138"/>
      <c r="U790" s="138"/>
    </row>
    <row r="791" ht="12.75" customHeight="1">
      <c r="A791" s="138"/>
      <c r="B791" s="138"/>
      <c r="C791" s="138"/>
      <c r="D791" s="138"/>
      <c r="E791" s="54"/>
      <c r="F791" s="138"/>
      <c r="G791" s="138"/>
      <c r="H791" s="138"/>
      <c r="I791" s="138"/>
      <c r="J791" s="138"/>
      <c r="K791" s="138"/>
      <c r="L791" s="138"/>
      <c r="M791" s="140"/>
      <c r="N791" s="140"/>
      <c r="O791" s="138"/>
      <c r="P791" s="142"/>
      <c r="Q791" s="138"/>
      <c r="R791" s="140"/>
      <c r="S791" s="138"/>
      <c r="T791" s="138"/>
      <c r="U791" s="138"/>
    </row>
    <row r="792" ht="12.75" customHeight="1">
      <c r="A792" s="138"/>
      <c r="B792" s="138"/>
      <c r="C792" s="138"/>
      <c r="D792" s="138"/>
      <c r="E792" s="54"/>
      <c r="F792" s="138"/>
      <c r="G792" s="138"/>
      <c r="H792" s="138"/>
      <c r="I792" s="138"/>
      <c r="J792" s="138"/>
      <c r="K792" s="138"/>
      <c r="L792" s="138"/>
      <c r="M792" s="140"/>
      <c r="N792" s="140"/>
      <c r="O792" s="138"/>
      <c r="P792" s="142"/>
      <c r="Q792" s="138"/>
      <c r="R792" s="140"/>
      <c r="S792" s="138"/>
      <c r="T792" s="138"/>
      <c r="U792" s="138"/>
    </row>
    <row r="793" ht="12.75" customHeight="1">
      <c r="A793" s="138"/>
      <c r="B793" s="138"/>
      <c r="C793" s="138"/>
      <c r="D793" s="138"/>
      <c r="E793" s="54"/>
      <c r="F793" s="138"/>
      <c r="G793" s="138"/>
      <c r="H793" s="138"/>
      <c r="I793" s="138"/>
      <c r="J793" s="138"/>
      <c r="K793" s="138"/>
      <c r="L793" s="138"/>
      <c r="M793" s="140"/>
      <c r="N793" s="140"/>
      <c r="O793" s="138"/>
      <c r="P793" s="142"/>
      <c r="Q793" s="138"/>
      <c r="R793" s="140"/>
      <c r="S793" s="138"/>
      <c r="T793" s="138"/>
      <c r="U793" s="138"/>
    </row>
    <row r="794" ht="12.75" customHeight="1">
      <c r="A794" s="138"/>
      <c r="B794" s="138"/>
      <c r="C794" s="138"/>
      <c r="D794" s="138"/>
      <c r="E794" s="54"/>
      <c r="F794" s="138"/>
      <c r="G794" s="138"/>
      <c r="H794" s="138"/>
      <c r="I794" s="138"/>
      <c r="J794" s="138"/>
      <c r="K794" s="138"/>
      <c r="L794" s="138"/>
      <c r="M794" s="140"/>
      <c r="N794" s="140"/>
      <c r="O794" s="138"/>
      <c r="P794" s="142"/>
      <c r="Q794" s="138"/>
      <c r="R794" s="140"/>
      <c r="S794" s="138"/>
      <c r="T794" s="138"/>
      <c r="U794" s="138"/>
    </row>
    <row r="795" ht="12.75" customHeight="1">
      <c r="A795" s="138"/>
      <c r="B795" s="138"/>
      <c r="C795" s="138"/>
      <c r="D795" s="138"/>
      <c r="E795" s="54"/>
      <c r="F795" s="138"/>
      <c r="G795" s="138"/>
      <c r="H795" s="138"/>
      <c r="I795" s="138"/>
      <c r="J795" s="138"/>
      <c r="K795" s="138"/>
      <c r="L795" s="138"/>
      <c r="M795" s="140"/>
      <c r="N795" s="140"/>
      <c r="O795" s="138"/>
      <c r="P795" s="142"/>
      <c r="Q795" s="138"/>
      <c r="R795" s="140"/>
      <c r="S795" s="138"/>
      <c r="T795" s="138"/>
      <c r="U795" s="138"/>
    </row>
    <row r="796" ht="12.75" customHeight="1">
      <c r="A796" s="138"/>
      <c r="B796" s="138"/>
      <c r="C796" s="138"/>
      <c r="D796" s="138"/>
      <c r="E796" s="54"/>
      <c r="F796" s="138"/>
      <c r="G796" s="138"/>
      <c r="H796" s="138"/>
      <c r="I796" s="138"/>
      <c r="J796" s="138"/>
      <c r="K796" s="138"/>
      <c r="L796" s="138"/>
      <c r="M796" s="140"/>
      <c r="N796" s="140"/>
      <c r="O796" s="138"/>
      <c r="P796" s="142"/>
      <c r="Q796" s="138"/>
      <c r="R796" s="140"/>
      <c r="S796" s="138"/>
      <c r="T796" s="138"/>
      <c r="U796" s="138"/>
    </row>
    <row r="797" ht="12.75" customHeight="1">
      <c r="A797" s="138"/>
      <c r="B797" s="138"/>
      <c r="C797" s="138"/>
      <c r="D797" s="138"/>
      <c r="E797" s="54"/>
      <c r="F797" s="138"/>
      <c r="G797" s="138"/>
      <c r="H797" s="138"/>
      <c r="I797" s="138"/>
      <c r="J797" s="138"/>
      <c r="K797" s="138"/>
      <c r="L797" s="138"/>
      <c r="M797" s="140"/>
      <c r="N797" s="140"/>
      <c r="O797" s="138"/>
      <c r="P797" s="142"/>
      <c r="Q797" s="138"/>
      <c r="R797" s="140"/>
      <c r="S797" s="138"/>
      <c r="T797" s="138"/>
      <c r="U797" s="138"/>
    </row>
    <row r="798" ht="12.75" customHeight="1">
      <c r="A798" s="138"/>
      <c r="B798" s="138"/>
      <c r="C798" s="138"/>
      <c r="D798" s="138"/>
      <c r="E798" s="54"/>
      <c r="F798" s="138"/>
      <c r="G798" s="138"/>
      <c r="H798" s="138"/>
      <c r="I798" s="138"/>
      <c r="J798" s="138"/>
      <c r="K798" s="138"/>
      <c r="L798" s="138"/>
      <c r="M798" s="140"/>
      <c r="N798" s="140"/>
      <c r="O798" s="138"/>
      <c r="P798" s="142"/>
      <c r="Q798" s="138"/>
      <c r="R798" s="140"/>
      <c r="S798" s="138"/>
      <c r="T798" s="138"/>
      <c r="U798" s="138"/>
    </row>
    <row r="799" ht="12.75" customHeight="1">
      <c r="A799" s="138"/>
      <c r="B799" s="138"/>
      <c r="C799" s="138"/>
      <c r="D799" s="138"/>
      <c r="E799" s="54"/>
      <c r="F799" s="138"/>
      <c r="G799" s="138"/>
      <c r="H799" s="138"/>
      <c r="I799" s="138"/>
      <c r="J799" s="138"/>
      <c r="K799" s="138"/>
      <c r="L799" s="138"/>
      <c r="M799" s="140"/>
      <c r="N799" s="140"/>
      <c r="O799" s="138"/>
      <c r="P799" s="142"/>
      <c r="Q799" s="138"/>
      <c r="R799" s="140"/>
      <c r="S799" s="138"/>
      <c r="T799" s="138"/>
      <c r="U799" s="138"/>
    </row>
    <row r="800" ht="12.75" customHeight="1">
      <c r="A800" s="138"/>
      <c r="B800" s="138"/>
      <c r="C800" s="138"/>
      <c r="D800" s="138"/>
      <c r="E800" s="54"/>
      <c r="F800" s="138"/>
      <c r="G800" s="138"/>
      <c r="H800" s="138"/>
      <c r="I800" s="138"/>
      <c r="J800" s="138"/>
      <c r="K800" s="138"/>
      <c r="L800" s="138"/>
      <c r="M800" s="140"/>
      <c r="N800" s="140"/>
      <c r="O800" s="138"/>
      <c r="P800" s="142"/>
      <c r="Q800" s="138"/>
      <c r="R800" s="140"/>
      <c r="S800" s="138"/>
      <c r="T800" s="138"/>
      <c r="U800" s="138"/>
    </row>
    <row r="801" ht="12.75" customHeight="1">
      <c r="A801" s="138"/>
      <c r="B801" s="138"/>
      <c r="C801" s="138"/>
      <c r="D801" s="138"/>
      <c r="E801" s="54"/>
      <c r="F801" s="138"/>
      <c r="G801" s="138"/>
      <c r="H801" s="138"/>
      <c r="I801" s="138"/>
      <c r="J801" s="138"/>
      <c r="K801" s="138"/>
      <c r="L801" s="138"/>
      <c r="M801" s="140"/>
      <c r="N801" s="140"/>
      <c r="O801" s="138"/>
      <c r="P801" s="142"/>
      <c r="Q801" s="138"/>
      <c r="R801" s="140"/>
      <c r="S801" s="138"/>
      <c r="T801" s="138"/>
      <c r="U801" s="138"/>
    </row>
    <row r="802" ht="12.75" customHeight="1">
      <c r="A802" s="138"/>
      <c r="B802" s="138"/>
      <c r="C802" s="138"/>
      <c r="D802" s="138"/>
      <c r="E802" s="54"/>
      <c r="F802" s="138"/>
      <c r="G802" s="138"/>
      <c r="H802" s="138"/>
      <c r="I802" s="138"/>
      <c r="J802" s="138"/>
      <c r="K802" s="138"/>
      <c r="L802" s="138"/>
      <c r="M802" s="140"/>
      <c r="N802" s="140"/>
      <c r="O802" s="138"/>
      <c r="P802" s="142"/>
      <c r="Q802" s="138"/>
      <c r="R802" s="140"/>
      <c r="S802" s="138"/>
      <c r="T802" s="138"/>
      <c r="U802" s="138"/>
    </row>
    <row r="803" ht="12.75" customHeight="1">
      <c r="A803" s="138"/>
      <c r="B803" s="138"/>
      <c r="C803" s="138"/>
      <c r="D803" s="138"/>
      <c r="E803" s="54"/>
      <c r="F803" s="138"/>
      <c r="G803" s="138"/>
      <c r="H803" s="138"/>
      <c r="I803" s="138"/>
      <c r="J803" s="138"/>
      <c r="K803" s="138"/>
      <c r="L803" s="138"/>
      <c r="M803" s="140"/>
      <c r="N803" s="140"/>
      <c r="O803" s="138"/>
      <c r="P803" s="142"/>
      <c r="Q803" s="138"/>
      <c r="R803" s="140"/>
      <c r="S803" s="138"/>
      <c r="T803" s="138"/>
      <c r="U803" s="138"/>
    </row>
    <row r="804" ht="12.75" customHeight="1">
      <c r="A804" s="138"/>
      <c r="B804" s="138"/>
      <c r="C804" s="138"/>
      <c r="D804" s="138"/>
      <c r="E804" s="54"/>
      <c r="F804" s="138"/>
      <c r="G804" s="138"/>
      <c r="H804" s="138"/>
      <c r="I804" s="138"/>
      <c r="J804" s="138"/>
      <c r="K804" s="138"/>
      <c r="L804" s="138"/>
      <c r="M804" s="140"/>
      <c r="N804" s="140"/>
      <c r="O804" s="138"/>
      <c r="P804" s="142"/>
      <c r="Q804" s="138"/>
      <c r="R804" s="140"/>
      <c r="S804" s="138"/>
      <c r="T804" s="138"/>
      <c r="U804" s="138"/>
    </row>
    <row r="805" ht="12.75" customHeight="1">
      <c r="A805" s="138"/>
      <c r="B805" s="138"/>
      <c r="C805" s="138"/>
      <c r="D805" s="138"/>
      <c r="E805" s="54"/>
      <c r="F805" s="138"/>
      <c r="G805" s="138"/>
      <c r="H805" s="138"/>
      <c r="I805" s="138"/>
      <c r="J805" s="138"/>
      <c r="K805" s="138"/>
      <c r="L805" s="138"/>
      <c r="M805" s="140"/>
      <c r="N805" s="140"/>
      <c r="O805" s="138"/>
      <c r="P805" s="142"/>
      <c r="Q805" s="138"/>
      <c r="R805" s="140"/>
      <c r="S805" s="138"/>
      <c r="T805" s="138"/>
      <c r="U805" s="138"/>
    </row>
    <row r="806" ht="12.75" customHeight="1">
      <c r="A806" s="138"/>
      <c r="B806" s="138"/>
      <c r="C806" s="138"/>
      <c r="D806" s="138"/>
      <c r="E806" s="54"/>
      <c r="F806" s="138"/>
      <c r="G806" s="138"/>
      <c r="H806" s="138"/>
      <c r="I806" s="138"/>
      <c r="J806" s="138"/>
      <c r="K806" s="138"/>
      <c r="L806" s="138"/>
      <c r="M806" s="140"/>
      <c r="N806" s="140"/>
      <c r="O806" s="138"/>
      <c r="P806" s="142"/>
      <c r="Q806" s="138"/>
      <c r="R806" s="140"/>
      <c r="S806" s="138"/>
      <c r="T806" s="138"/>
      <c r="U806" s="138"/>
    </row>
    <row r="807" ht="12.75" customHeight="1">
      <c r="A807" s="138"/>
      <c r="B807" s="138"/>
      <c r="C807" s="138"/>
      <c r="D807" s="138"/>
      <c r="E807" s="54"/>
      <c r="F807" s="138"/>
      <c r="G807" s="138"/>
      <c r="H807" s="138"/>
      <c r="I807" s="138"/>
      <c r="J807" s="138"/>
      <c r="K807" s="138"/>
      <c r="L807" s="138"/>
      <c r="M807" s="140"/>
      <c r="N807" s="140"/>
      <c r="O807" s="138"/>
      <c r="P807" s="142"/>
      <c r="Q807" s="138"/>
      <c r="R807" s="140"/>
      <c r="S807" s="138"/>
      <c r="T807" s="138"/>
      <c r="U807" s="138"/>
    </row>
    <row r="808" ht="12.75" customHeight="1">
      <c r="A808" s="138"/>
      <c r="B808" s="138"/>
      <c r="C808" s="138"/>
      <c r="D808" s="138"/>
      <c r="E808" s="54"/>
      <c r="F808" s="138"/>
      <c r="G808" s="138"/>
      <c r="H808" s="138"/>
      <c r="I808" s="138"/>
      <c r="J808" s="138"/>
      <c r="K808" s="138"/>
      <c r="L808" s="138"/>
      <c r="M808" s="140"/>
      <c r="N808" s="140"/>
      <c r="O808" s="138"/>
      <c r="P808" s="142"/>
      <c r="Q808" s="138"/>
      <c r="R808" s="140"/>
      <c r="S808" s="138"/>
      <c r="T808" s="138"/>
      <c r="U808" s="138"/>
    </row>
    <row r="809" ht="12.75" customHeight="1">
      <c r="A809" s="138"/>
      <c r="B809" s="138"/>
      <c r="C809" s="138"/>
      <c r="D809" s="138"/>
      <c r="E809" s="54"/>
      <c r="F809" s="138"/>
      <c r="G809" s="138"/>
      <c r="H809" s="138"/>
      <c r="I809" s="138"/>
      <c r="J809" s="138"/>
      <c r="K809" s="138"/>
      <c r="L809" s="138"/>
      <c r="M809" s="140"/>
      <c r="N809" s="140"/>
      <c r="O809" s="138"/>
      <c r="P809" s="142"/>
      <c r="Q809" s="138"/>
      <c r="R809" s="140"/>
      <c r="S809" s="138"/>
      <c r="T809" s="138"/>
      <c r="U809" s="138"/>
    </row>
    <row r="810" ht="12.75" customHeight="1">
      <c r="A810" s="138"/>
      <c r="B810" s="138"/>
      <c r="C810" s="138"/>
      <c r="D810" s="138"/>
      <c r="E810" s="54"/>
      <c r="F810" s="138"/>
      <c r="G810" s="138"/>
      <c r="H810" s="138"/>
      <c r="I810" s="138"/>
      <c r="J810" s="138"/>
      <c r="K810" s="138"/>
      <c r="L810" s="138"/>
      <c r="M810" s="140"/>
      <c r="N810" s="140"/>
      <c r="O810" s="138"/>
      <c r="P810" s="142"/>
      <c r="Q810" s="138"/>
      <c r="R810" s="140"/>
      <c r="S810" s="138"/>
      <c r="T810" s="138"/>
      <c r="U810" s="138"/>
    </row>
    <row r="811" ht="12.75" customHeight="1">
      <c r="A811" s="138"/>
      <c r="B811" s="138"/>
      <c r="C811" s="138"/>
      <c r="D811" s="138"/>
      <c r="E811" s="54"/>
      <c r="F811" s="138"/>
      <c r="G811" s="138"/>
      <c r="H811" s="138"/>
      <c r="I811" s="138"/>
      <c r="J811" s="138"/>
      <c r="K811" s="138"/>
      <c r="L811" s="138"/>
      <c r="M811" s="140"/>
      <c r="N811" s="140"/>
      <c r="O811" s="138"/>
      <c r="P811" s="142"/>
      <c r="Q811" s="138"/>
      <c r="R811" s="140"/>
      <c r="S811" s="138"/>
      <c r="T811" s="138"/>
      <c r="U811" s="138"/>
    </row>
    <row r="812" ht="12.75" customHeight="1">
      <c r="A812" s="138"/>
      <c r="B812" s="138"/>
      <c r="C812" s="138"/>
      <c r="D812" s="138"/>
      <c r="E812" s="54"/>
      <c r="F812" s="138"/>
      <c r="G812" s="138"/>
      <c r="H812" s="138"/>
      <c r="I812" s="138"/>
      <c r="J812" s="138"/>
      <c r="K812" s="138"/>
      <c r="L812" s="138"/>
      <c r="M812" s="140"/>
      <c r="N812" s="140"/>
      <c r="O812" s="138"/>
      <c r="P812" s="142"/>
      <c r="Q812" s="138"/>
      <c r="R812" s="140"/>
      <c r="S812" s="138"/>
      <c r="T812" s="138"/>
      <c r="U812" s="138"/>
    </row>
    <row r="813" ht="12.75" customHeight="1">
      <c r="A813" s="138"/>
      <c r="B813" s="138"/>
      <c r="C813" s="138"/>
      <c r="D813" s="138"/>
      <c r="E813" s="54"/>
      <c r="F813" s="138"/>
      <c r="G813" s="138"/>
      <c r="H813" s="138"/>
      <c r="I813" s="138"/>
      <c r="J813" s="138"/>
      <c r="K813" s="138"/>
      <c r="L813" s="138"/>
      <c r="M813" s="140"/>
      <c r="N813" s="140"/>
      <c r="O813" s="138"/>
      <c r="P813" s="142"/>
      <c r="Q813" s="138"/>
      <c r="R813" s="140"/>
      <c r="S813" s="138"/>
      <c r="T813" s="138"/>
      <c r="U813" s="138"/>
    </row>
    <row r="814" ht="12.75" customHeight="1">
      <c r="A814" s="138"/>
      <c r="B814" s="138"/>
      <c r="C814" s="138"/>
      <c r="D814" s="138"/>
      <c r="E814" s="54"/>
      <c r="F814" s="138"/>
      <c r="G814" s="138"/>
      <c r="H814" s="138"/>
      <c r="I814" s="138"/>
      <c r="J814" s="138"/>
      <c r="K814" s="138"/>
      <c r="L814" s="138"/>
      <c r="M814" s="140"/>
      <c r="N814" s="140"/>
      <c r="O814" s="138"/>
      <c r="P814" s="142"/>
      <c r="Q814" s="138"/>
      <c r="R814" s="140"/>
      <c r="S814" s="138"/>
      <c r="T814" s="138"/>
      <c r="U814" s="138"/>
    </row>
    <row r="815" ht="12.75" customHeight="1">
      <c r="A815" s="138"/>
      <c r="B815" s="138"/>
      <c r="C815" s="138"/>
      <c r="D815" s="138"/>
      <c r="E815" s="54"/>
      <c r="F815" s="138"/>
      <c r="G815" s="138"/>
      <c r="H815" s="138"/>
      <c r="I815" s="138"/>
      <c r="J815" s="138"/>
      <c r="K815" s="138"/>
      <c r="L815" s="138"/>
      <c r="M815" s="140"/>
      <c r="N815" s="140"/>
      <c r="O815" s="138"/>
      <c r="P815" s="142"/>
      <c r="Q815" s="138"/>
      <c r="R815" s="140"/>
      <c r="S815" s="138"/>
      <c r="T815" s="138"/>
      <c r="U815" s="138"/>
    </row>
    <row r="816" ht="12.75" customHeight="1">
      <c r="A816" s="138"/>
      <c r="B816" s="138"/>
      <c r="C816" s="138"/>
      <c r="D816" s="138"/>
      <c r="E816" s="54"/>
      <c r="F816" s="138"/>
      <c r="G816" s="138"/>
      <c r="H816" s="138"/>
      <c r="I816" s="138"/>
      <c r="J816" s="138"/>
      <c r="K816" s="138"/>
      <c r="L816" s="138"/>
      <c r="M816" s="140"/>
      <c r="N816" s="140"/>
      <c r="O816" s="138"/>
      <c r="P816" s="142"/>
      <c r="Q816" s="138"/>
      <c r="R816" s="140"/>
      <c r="S816" s="138"/>
      <c r="T816" s="138"/>
      <c r="U816" s="138"/>
    </row>
    <row r="817" ht="12.75" customHeight="1">
      <c r="A817" s="138"/>
      <c r="B817" s="138"/>
      <c r="C817" s="138"/>
      <c r="D817" s="138"/>
      <c r="E817" s="54"/>
      <c r="F817" s="138"/>
      <c r="G817" s="138"/>
      <c r="H817" s="138"/>
      <c r="I817" s="138"/>
      <c r="J817" s="138"/>
      <c r="K817" s="138"/>
      <c r="L817" s="138"/>
      <c r="M817" s="140"/>
      <c r="N817" s="140"/>
      <c r="O817" s="138"/>
      <c r="P817" s="142"/>
      <c r="Q817" s="138"/>
      <c r="R817" s="140"/>
      <c r="S817" s="138"/>
      <c r="T817" s="138"/>
      <c r="U817" s="138"/>
    </row>
    <row r="818" ht="12.75" customHeight="1">
      <c r="A818" s="138"/>
      <c r="B818" s="138"/>
      <c r="C818" s="138"/>
      <c r="D818" s="138"/>
      <c r="E818" s="54"/>
      <c r="F818" s="138"/>
      <c r="G818" s="138"/>
      <c r="H818" s="138"/>
      <c r="I818" s="138"/>
      <c r="J818" s="138"/>
      <c r="K818" s="138"/>
      <c r="L818" s="138"/>
      <c r="M818" s="140"/>
      <c r="N818" s="140"/>
      <c r="O818" s="138"/>
      <c r="P818" s="142"/>
      <c r="Q818" s="138"/>
      <c r="R818" s="140"/>
      <c r="S818" s="138"/>
      <c r="T818" s="138"/>
      <c r="U818" s="138"/>
    </row>
    <row r="819" ht="12.75" customHeight="1">
      <c r="A819" s="138"/>
      <c r="B819" s="138"/>
      <c r="C819" s="138"/>
      <c r="D819" s="138"/>
      <c r="E819" s="54"/>
      <c r="F819" s="138"/>
      <c r="G819" s="138"/>
      <c r="H819" s="138"/>
      <c r="I819" s="138"/>
      <c r="J819" s="138"/>
      <c r="K819" s="138"/>
      <c r="L819" s="138"/>
      <c r="M819" s="140"/>
      <c r="N819" s="140"/>
      <c r="O819" s="138"/>
      <c r="P819" s="142"/>
      <c r="Q819" s="138"/>
      <c r="R819" s="140"/>
      <c r="S819" s="138"/>
      <c r="T819" s="138"/>
      <c r="U819" s="138"/>
    </row>
    <row r="820" ht="12.75" customHeight="1">
      <c r="A820" s="138"/>
      <c r="B820" s="138"/>
      <c r="C820" s="138"/>
      <c r="D820" s="138"/>
      <c r="E820" s="54"/>
      <c r="F820" s="138"/>
      <c r="G820" s="138"/>
      <c r="H820" s="138"/>
      <c r="I820" s="138"/>
      <c r="J820" s="138"/>
      <c r="K820" s="138"/>
      <c r="L820" s="138"/>
      <c r="M820" s="140"/>
      <c r="N820" s="140"/>
      <c r="O820" s="138"/>
      <c r="P820" s="142"/>
      <c r="Q820" s="138"/>
      <c r="R820" s="140"/>
      <c r="S820" s="138"/>
      <c r="T820" s="138"/>
      <c r="U820" s="138"/>
    </row>
    <row r="821" ht="12.75" customHeight="1">
      <c r="A821" s="138"/>
      <c r="B821" s="138"/>
      <c r="C821" s="138"/>
      <c r="D821" s="138"/>
      <c r="E821" s="54"/>
      <c r="F821" s="138"/>
      <c r="G821" s="138"/>
      <c r="H821" s="138"/>
      <c r="I821" s="138"/>
      <c r="J821" s="138"/>
      <c r="K821" s="138"/>
      <c r="L821" s="138"/>
      <c r="M821" s="140"/>
      <c r="N821" s="140"/>
      <c r="O821" s="138"/>
      <c r="P821" s="142"/>
      <c r="Q821" s="138"/>
      <c r="R821" s="140"/>
      <c r="S821" s="138"/>
      <c r="T821" s="138"/>
      <c r="U821" s="138"/>
    </row>
    <row r="822" ht="12.75" customHeight="1">
      <c r="A822" s="138"/>
      <c r="B822" s="138"/>
      <c r="C822" s="138"/>
      <c r="D822" s="138"/>
      <c r="E822" s="54"/>
      <c r="F822" s="138"/>
      <c r="G822" s="138"/>
      <c r="H822" s="138"/>
      <c r="I822" s="138"/>
      <c r="J822" s="138"/>
      <c r="K822" s="138"/>
      <c r="L822" s="138"/>
      <c r="M822" s="140"/>
      <c r="N822" s="140"/>
      <c r="O822" s="138"/>
      <c r="P822" s="142"/>
      <c r="Q822" s="138"/>
      <c r="R822" s="140"/>
      <c r="S822" s="138"/>
      <c r="T822" s="138"/>
      <c r="U822" s="138"/>
    </row>
    <row r="823" ht="12.75" customHeight="1">
      <c r="A823" s="138"/>
      <c r="B823" s="138"/>
      <c r="C823" s="138"/>
      <c r="D823" s="138"/>
      <c r="E823" s="54"/>
      <c r="F823" s="138"/>
      <c r="G823" s="138"/>
      <c r="H823" s="138"/>
      <c r="I823" s="138"/>
      <c r="J823" s="138"/>
      <c r="K823" s="138"/>
      <c r="L823" s="138"/>
      <c r="M823" s="140"/>
      <c r="N823" s="140"/>
      <c r="O823" s="138"/>
      <c r="P823" s="142"/>
      <c r="Q823" s="138"/>
      <c r="R823" s="140"/>
      <c r="S823" s="138"/>
      <c r="T823" s="138"/>
      <c r="U823" s="138"/>
    </row>
    <row r="824" ht="12.75" customHeight="1">
      <c r="A824" s="138"/>
      <c r="B824" s="138"/>
      <c r="C824" s="138"/>
      <c r="D824" s="138"/>
      <c r="E824" s="54"/>
      <c r="F824" s="138"/>
      <c r="G824" s="138"/>
      <c r="H824" s="138"/>
      <c r="I824" s="138"/>
      <c r="J824" s="138"/>
      <c r="K824" s="138"/>
      <c r="L824" s="138"/>
      <c r="M824" s="140"/>
      <c r="N824" s="140"/>
      <c r="O824" s="138"/>
      <c r="P824" s="142"/>
      <c r="Q824" s="138"/>
      <c r="R824" s="140"/>
      <c r="S824" s="138"/>
      <c r="T824" s="138"/>
      <c r="U824" s="138"/>
    </row>
    <row r="825" ht="12.75" customHeight="1">
      <c r="A825" s="138"/>
      <c r="B825" s="138"/>
      <c r="C825" s="138"/>
      <c r="D825" s="138"/>
      <c r="E825" s="54"/>
      <c r="F825" s="138"/>
      <c r="G825" s="138"/>
      <c r="H825" s="138"/>
      <c r="I825" s="138"/>
      <c r="J825" s="138"/>
      <c r="K825" s="138"/>
      <c r="L825" s="138"/>
      <c r="M825" s="140"/>
      <c r="N825" s="140"/>
      <c r="O825" s="138"/>
      <c r="P825" s="142"/>
      <c r="Q825" s="138"/>
      <c r="R825" s="140"/>
      <c r="S825" s="138"/>
      <c r="T825" s="138"/>
      <c r="U825" s="138"/>
    </row>
    <row r="826" ht="12.75" customHeight="1">
      <c r="A826" s="138"/>
      <c r="B826" s="138"/>
      <c r="C826" s="138"/>
      <c r="D826" s="138"/>
      <c r="E826" s="54"/>
      <c r="F826" s="138"/>
      <c r="G826" s="138"/>
      <c r="H826" s="138"/>
      <c r="I826" s="138"/>
      <c r="J826" s="138"/>
      <c r="K826" s="138"/>
      <c r="L826" s="138"/>
      <c r="M826" s="140"/>
      <c r="N826" s="140"/>
      <c r="O826" s="138"/>
      <c r="P826" s="142"/>
      <c r="Q826" s="138"/>
      <c r="R826" s="140"/>
      <c r="S826" s="138"/>
      <c r="T826" s="138"/>
      <c r="U826" s="138"/>
    </row>
    <row r="827" ht="12.75" customHeight="1">
      <c r="A827" s="138"/>
      <c r="B827" s="138"/>
      <c r="C827" s="138"/>
      <c r="D827" s="138"/>
      <c r="E827" s="54"/>
      <c r="F827" s="138"/>
      <c r="G827" s="138"/>
      <c r="H827" s="138"/>
      <c r="I827" s="138"/>
      <c r="J827" s="138"/>
      <c r="K827" s="138"/>
      <c r="L827" s="138"/>
      <c r="M827" s="140"/>
      <c r="N827" s="140"/>
      <c r="O827" s="138"/>
      <c r="P827" s="142"/>
      <c r="Q827" s="138"/>
      <c r="R827" s="140"/>
      <c r="S827" s="138"/>
      <c r="T827" s="138"/>
      <c r="U827" s="138"/>
    </row>
    <row r="828" ht="12.75" customHeight="1">
      <c r="A828" s="138"/>
      <c r="B828" s="138"/>
      <c r="C828" s="138"/>
      <c r="D828" s="138"/>
      <c r="E828" s="54"/>
      <c r="F828" s="138"/>
      <c r="G828" s="138"/>
      <c r="H828" s="138"/>
      <c r="I828" s="138"/>
      <c r="J828" s="138"/>
      <c r="K828" s="138"/>
      <c r="L828" s="138"/>
      <c r="M828" s="140"/>
      <c r="N828" s="140"/>
      <c r="O828" s="138"/>
      <c r="P828" s="142"/>
      <c r="Q828" s="138"/>
      <c r="R828" s="140"/>
      <c r="S828" s="138"/>
      <c r="T828" s="138"/>
      <c r="U828" s="138"/>
    </row>
    <row r="829" ht="12.75" customHeight="1">
      <c r="A829" s="138"/>
      <c r="B829" s="138"/>
      <c r="C829" s="138"/>
      <c r="D829" s="138"/>
      <c r="E829" s="54"/>
      <c r="F829" s="138"/>
      <c r="G829" s="138"/>
      <c r="H829" s="138"/>
      <c r="I829" s="138"/>
      <c r="J829" s="138"/>
      <c r="K829" s="138"/>
      <c r="L829" s="138"/>
      <c r="M829" s="140"/>
      <c r="N829" s="140"/>
      <c r="O829" s="138"/>
      <c r="P829" s="142"/>
      <c r="Q829" s="138"/>
      <c r="R829" s="140"/>
      <c r="S829" s="138"/>
      <c r="T829" s="138"/>
      <c r="U829" s="138"/>
    </row>
    <row r="830" ht="12.75" customHeight="1">
      <c r="A830" s="138"/>
      <c r="B830" s="138"/>
      <c r="C830" s="138"/>
      <c r="D830" s="138"/>
      <c r="E830" s="54"/>
      <c r="F830" s="138"/>
      <c r="G830" s="138"/>
      <c r="H830" s="138"/>
      <c r="I830" s="138"/>
      <c r="J830" s="138"/>
      <c r="K830" s="138"/>
      <c r="L830" s="138"/>
      <c r="M830" s="140"/>
      <c r="N830" s="140"/>
      <c r="O830" s="138"/>
      <c r="P830" s="142"/>
      <c r="Q830" s="138"/>
      <c r="R830" s="140"/>
      <c r="S830" s="138"/>
      <c r="T830" s="138"/>
      <c r="U830" s="138"/>
    </row>
    <row r="831" ht="12.75" customHeight="1">
      <c r="A831" s="138"/>
      <c r="B831" s="138"/>
      <c r="C831" s="138"/>
      <c r="D831" s="138"/>
      <c r="E831" s="54"/>
      <c r="F831" s="138"/>
      <c r="G831" s="138"/>
      <c r="H831" s="138"/>
      <c r="I831" s="138"/>
      <c r="J831" s="138"/>
      <c r="K831" s="138"/>
      <c r="L831" s="138"/>
      <c r="M831" s="140"/>
      <c r="N831" s="140"/>
      <c r="O831" s="138"/>
      <c r="P831" s="142"/>
      <c r="Q831" s="138"/>
      <c r="R831" s="140"/>
      <c r="S831" s="138"/>
      <c r="T831" s="138"/>
      <c r="U831" s="138"/>
    </row>
    <row r="832" ht="12.75" customHeight="1">
      <c r="A832" s="138"/>
      <c r="B832" s="138"/>
      <c r="C832" s="138"/>
      <c r="D832" s="138"/>
      <c r="E832" s="54"/>
      <c r="F832" s="138"/>
      <c r="G832" s="138"/>
      <c r="H832" s="138"/>
      <c r="I832" s="138"/>
      <c r="J832" s="138"/>
      <c r="K832" s="138"/>
      <c r="L832" s="138"/>
      <c r="M832" s="140"/>
      <c r="N832" s="140"/>
      <c r="O832" s="138"/>
      <c r="P832" s="142"/>
      <c r="Q832" s="138"/>
      <c r="R832" s="140"/>
      <c r="S832" s="138"/>
      <c r="T832" s="138"/>
      <c r="U832" s="138"/>
    </row>
    <row r="833" ht="12.75" customHeight="1">
      <c r="A833" s="138"/>
      <c r="B833" s="138"/>
      <c r="C833" s="138"/>
      <c r="D833" s="138"/>
      <c r="E833" s="54"/>
      <c r="F833" s="138"/>
      <c r="G833" s="138"/>
      <c r="H833" s="138"/>
      <c r="I833" s="138"/>
      <c r="J833" s="138"/>
      <c r="K833" s="138"/>
      <c r="L833" s="138"/>
      <c r="M833" s="140"/>
      <c r="N833" s="140"/>
      <c r="O833" s="138"/>
      <c r="P833" s="142"/>
      <c r="Q833" s="138"/>
      <c r="R833" s="140"/>
      <c r="S833" s="138"/>
      <c r="T833" s="138"/>
      <c r="U833" s="138"/>
    </row>
    <row r="834" ht="12.75" customHeight="1">
      <c r="A834" s="138"/>
      <c r="B834" s="138"/>
      <c r="C834" s="138"/>
      <c r="D834" s="138"/>
      <c r="E834" s="54"/>
      <c r="F834" s="138"/>
      <c r="G834" s="138"/>
      <c r="H834" s="138"/>
      <c r="I834" s="138"/>
      <c r="J834" s="138"/>
      <c r="K834" s="138"/>
      <c r="L834" s="138"/>
      <c r="M834" s="140"/>
      <c r="N834" s="140"/>
      <c r="O834" s="138"/>
      <c r="P834" s="142"/>
      <c r="Q834" s="138"/>
      <c r="R834" s="140"/>
      <c r="S834" s="138"/>
      <c r="T834" s="138"/>
      <c r="U834" s="138"/>
    </row>
    <row r="835" ht="12.75" customHeight="1">
      <c r="A835" s="138"/>
      <c r="B835" s="138"/>
      <c r="C835" s="138"/>
      <c r="D835" s="138"/>
      <c r="E835" s="54"/>
      <c r="F835" s="138"/>
      <c r="G835" s="138"/>
      <c r="H835" s="138"/>
      <c r="I835" s="138"/>
      <c r="J835" s="138"/>
      <c r="K835" s="138"/>
      <c r="L835" s="138"/>
      <c r="M835" s="140"/>
      <c r="N835" s="140"/>
      <c r="O835" s="138"/>
      <c r="P835" s="142"/>
      <c r="Q835" s="138"/>
      <c r="R835" s="140"/>
      <c r="S835" s="138"/>
      <c r="T835" s="138"/>
      <c r="U835" s="138"/>
    </row>
    <row r="836" ht="12.75" customHeight="1">
      <c r="A836" s="138"/>
      <c r="B836" s="138"/>
      <c r="C836" s="138"/>
      <c r="D836" s="138"/>
      <c r="E836" s="54"/>
      <c r="F836" s="138"/>
      <c r="G836" s="138"/>
      <c r="H836" s="138"/>
      <c r="I836" s="138"/>
      <c r="J836" s="138"/>
      <c r="K836" s="138"/>
      <c r="L836" s="138"/>
      <c r="M836" s="140"/>
      <c r="N836" s="140"/>
      <c r="O836" s="138"/>
      <c r="P836" s="142"/>
      <c r="Q836" s="138"/>
      <c r="R836" s="140"/>
      <c r="S836" s="138"/>
      <c r="T836" s="138"/>
      <c r="U836" s="138"/>
    </row>
    <row r="837" ht="12.75" customHeight="1">
      <c r="A837" s="138"/>
      <c r="B837" s="138"/>
      <c r="C837" s="138"/>
      <c r="D837" s="138"/>
      <c r="E837" s="54"/>
      <c r="F837" s="138"/>
      <c r="G837" s="138"/>
      <c r="H837" s="138"/>
      <c r="I837" s="138"/>
      <c r="J837" s="138"/>
      <c r="K837" s="138"/>
      <c r="L837" s="138"/>
      <c r="M837" s="140"/>
      <c r="N837" s="140"/>
      <c r="O837" s="138"/>
      <c r="P837" s="142"/>
      <c r="Q837" s="138"/>
      <c r="R837" s="140"/>
      <c r="S837" s="138"/>
      <c r="T837" s="138"/>
      <c r="U837" s="138"/>
    </row>
    <row r="838" ht="12.75" customHeight="1">
      <c r="A838" s="138"/>
      <c r="B838" s="138"/>
      <c r="C838" s="138"/>
      <c r="D838" s="138"/>
      <c r="E838" s="54"/>
      <c r="F838" s="138"/>
      <c r="G838" s="138"/>
      <c r="H838" s="138"/>
      <c r="I838" s="138"/>
      <c r="J838" s="138"/>
      <c r="K838" s="138"/>
      <c r="L838" s="138"/>
      <c r="M838" s="140"/>
      <c r="N838" s="140"/>
      <c r="O838" s="138"/>
      <c r="P838" s="142"/>
      <c r="Q838" s="138"/>
      <c r="R838" s="140"/>
      <c r="S838" s="138"/>
      <c r="T838" s="138"/>
      <c r="U838" s="138"/>
    </row>
    <row r="839" ht="12.75" customHeight="1">
      <c r="A839" s="138"/>
      <c r="B839" s="138"/>
      <c r="C839" s="138"/>
      <c r="D839" s="138"/>
      <c r="E839" s="54"/>
      <c r="F839" s="138"/>
      <c r="G839" s="138"/>
      <c r="H839" s="138"/>
      <c r="I839" s="138"/>
      <c r="J839" s="138"/>
      <c r="K839" s="138"/>
      <c r="L839" s="138"/>
      <c r="M839" s="140"/>
      <c r="N839" s="140"/>
      <c r="O839" s="138"/>
      <c r="P839" s="142"/>
      <c r="Q839" s="138"/>
      <c r="R839" s="140"/>
      <c r="S839" s="138"/>
      <c r="T839" s="138"/>
      <c r="U839" s="138"/>
    </row>
    <row r="840" ht="12.75" customHeight="1">
      <c r="A840" s="138"/>
      <c r="B840" s="138"/>
      <c r="C840" s="138"/>
      <c r="D840" s="138"/>
      <c r="E840" s="54"/>
      <c r="F840" s="138"/>
      <c r="G840" s="138"/>
      <c r="H840" s="138"/>
      <c r="I840" s="138"/>
      <c r="J840" s="138"/>
      <c r="K840" s="138"/>
      <c r="L840" s="138"/>
      <c r="M840" s="140"/>
      <c r="N840" s="140"/>
      <c r="O840" s="138"/>
      <c r="P840" s="142"/>
      <c r="Q840" s="138"/>
      <c r="R840" s="140"/>
      <c r="S840" s="138"/>
      <c r="T840" s="138"/>
      <c r="U840" s="138"/>
    </row>
    <row r="841" ht="12.75" customHeight="1">
      <c r="A841" s="138"/>
      <c r="B841" s="138"/>
      <c r="C841" s="138"/>
      <c r="D841" s="138"/>
      <c r="E841" s="54"/>
      <c r="F841" s="138"/>
      <c r="G841" s="138"/>
      <c r="H841" s="138"/>
      <c r="I841" s="138"/>
      <c r="J841" s="138"/>
      <c r="K841" s="138"/>
      <c r="L841" s="138"/>
      <c r="M841" s="140"/>
      <c r="N841" s="140"/>
      <c r="O841" s="138"/>
      <c r="P841" s="142"/>
      <c r="Q841" s="138"/>
      <c r="R841" s="140"/>
      <c r="S841" s="138"/>
      <c r="T841" s="138"/>
      <c r="U841" s="138"/>
    </row>
    <row r="842" ht="12.75" customHeight="1">
      <c r="A842" s="138"/>
      <c r="B842" s="138"/>
      <c r="C842" s="138"/>
      <c r="D842" s="138"/>
      <c r="E842" s="54"/>
      <c r="F842" s="138"/>
      <c r="G842" s="138"/>
      <c r="H842" s="138"/>
      <c r="I842" s="138"/>
      <c r="J842" s="138"/>
      <c r="K842" s="138"/>
      <c r="L842" s="138"/>
      <c r="M842" s="140"/>
      <c r="N842" s="140"/>
      <c r="O842" s="138"/>
      <c r="P842" s="142"/>
      <c r="Q842" s="138"/>
      <c r="R842" s="140"/>
      <c r="S842" s="138"/>
      <c r="T842" s="138"/>
      <c r="U842" s="138"/>
    </row>
    <row r="843" ht="12.75" customHeight="1">
      <c r="A843" s="138"/>
      <c r="B843" s="138"/>
      <c r="C843" s="138"/>
      <c r="D843" s="138"/>
      <c r="E843" s="54"/>
      <c r="F843" s="138"/>
      <c r="G843" s="138"/>
      <c r="H843" s="138"/>
      <c r="I843" s="138"/>
      <c r="J843" s="138"/>
      <c r="K843" s="138"/>
      <c r="L843" s="138"/>
      <c r="M843" s="140"/>
      <c r="N843" s="140"/>
      <c r="O843" s="138"/>
      <c r="P843" s="142"/>
      <c r="Q843" s="138"/>
      <c r="R843" s="140"/>
      <c r="S843" s="138"/>
      <c r="T843" s="138"/>
      <c r="U843" s="138"/>
    </row>
    <row r="844" ht="12.75" customHeight="1">
      <c r="A844" s="138"/>
      <c r="B844" s="138"/>
      <c r="C844" s="138"/>
      <c r="D844" s="138"/>
      <c r="E844" s="54"/>
      <c r="F844" s="138"/>
      <c r="G844" s="138"/>
      <c r="H844" s="138"/>
      <c r="I844" s="138"/>
      <c r="J844" s="138"/>
      <c r="K844" s="138"/>
      <c r="L844" s="138"/>
      <c r="M844" s="140"/>
      <c r="N844" s="140"/>
      <c r="O844" s="138"/>
      <c r="P844" s="142"/>
      <c r="Q844" s="138"/>
      <c r="R844" s="140"/>
      <c r="S844" s="138"/>
      <c r="T844" s="138"/>
      <c r="U844" s="138"/>
    </row>
    <row r="845" ht="12.75" customHeight="1">
      <c r="A845" s="138"/>
      <c r="B845" s="138"/>
      <c r="C845" s="138"/>
      <c r="D845" s="138"/>
      <c r="E845" s="54"/>
      <c r="F845" s="138"/>
      <c r="G845" s="138"/>
      <c r="H845" s="138"/>
      <c r="I845" s="138"/>
      <c r="J845" s="138"/>
      <c r="K845" s="138"/>
      <c r="L845" s="138"/>
      <c r="M845" s="140"/>
      <c r="N845" s="140"/>
      <c r="O845" s="138"/>
      <c r="P845" s="142"/>
      <c r="Q845" s="138"/>
      <c r="R845" s="140"/>
      <c r="S845" s="138"/>
      <c r="T845" s="138"/>
      <c r="U845" s="138"/>
    </row>
    <row r="846" ht="12.75" customHeight="1">
      <c r="A846" s="138"/>
      <c r="B846" s="138"/>
      <c r="C846" s="138"/>
      <c r="D846" s="138"/>
      <c r="E846" s="54"/>
      <c r="F846" s="138"/>
      <c r="G846" s="138"/>
      <c r="H846" s="138"/>
      <c r="I846" s="138"/>
      <c r="J846" s="138"/>
      <c r="K846" s="138"/>
      <c r="L846" s="138"/>
      <c r="M846" s="140"/>
      <c r="N846" s="140"/>
      <c r="O846" s="138"/>
      <c r="P846" s="142"/>
      <c r="Q846" s="138"/>
      <c r="R846" s="140"/>
      <c r="S846" s="138"/>
      <c r="T846" s="138"/>
      <c r="U846" s="138"/>
    </row>
    <row r="847" ht="12.75" customHeight="1">
      <c r="A847" s="138"/>
      <c r="B847" s="138"/>
      <c r="C847" s="138"/>
      <c r="D847" s="138"/>
      <c r="E847" s="54"/>
      <c r="F847" s="138"/>
      <c r="G847" s="138"/>
      <c r="H847" s="138"/>
      <c r="I847" s="138"/>
      <c r="J847" s="138"/>
      <c r="K847" s="138"/>
      <c r="L847" s="138"/>
      <c r="M847" s="140"/>
      <c r="N847" s="140"/>
      <c r="O847" s="138"/>
      <c r="P847" s="142"/>
      <c r="Q847" s="138"/>
      <c r="R847" s="140"/>
      <c r="S847" s="138"/>
      <c r="T847" s="138"/>
      <c r="U847" s="138"/>
    </row>
    <row r="848" ht="12.75" customHeight="1">
      <c r="A848" s="138"/>
      <c r="B848" s="138"/>
      <c r="C848" s="138"/>
      <c r="D848" s="138"/>
      <c r="E848" s="54"/>
      <c r="F848" s="138"/>
      <c r="G848" s="138"/>
      <c r="H848" s="138"/>
      <c r="I848" s="138"/>
      <c r="J848" s="138"/>
      <c r="K848" s="138"/>
      <c r="L848" s="138"/>
      <c r="M848" s="140"/>
      <c r="N848" s="140"/>
      <c r="O848" s="138"/>
      <c r="P848" s="142"/>
      <c r="Q848" s="138"/>
      <c r="R848" s="140"/>
      <c r="S848" s="138"/>
      <c r="T848" s="138"/>
      <c r="U848" s="138"/>
    </row>
    <row r="849" ht="12.75" customHeight="1">
      <c r="A849" s="138"/>
      <c r="B849" s="138"/>
      <c r="C849" s="138"/>
      <c r="D849" s="138"/>
      <c r="E849" s="54"/>
      <c r="F849" s="138"/>
      <c r="G849" s="138"/>
      <c r="H849" s="138"/>
      <c r="I849" s="138"/>
      <c r="J849" s="138"/>
      <c r="K849" s="138"/>
      <c r="L849" s="138"/>
      <c r="M849" s="140"/>
      <c r="N849" s="140"/>
      <c r="O849" s="138"/>
      <c r="P849" s="142"/>
      <c r="Q849" s="138"/>
      <c r="R849" s="140"/>
      <c r="S849" s="138"/>
      <c r="T849" s="138"/>
      <c r="U849" s="138"/>
    </row>
    <row r="850" ht="12.75" customHeight="1">
      <c r="A850" s="138"/>
      <c r="B850" s="138"/>
      <c r="C850" s="138"/>
      <c r="D850" s="138"/>
      <c r="E850" s="54"/>
      <c r="F850" s="138"/>
      <c r="G850" s="138"/>
      <c r="H850" s="138"/>
      <c r="I850" s="138"/>
      <c r="J850" s="138"/>
      <c r="K850" s="138"/>
      <c r="L850" s="138"/>
      <c r="M850" s="140"/>
      <c r="N850" s="140"/>
      <c r="O850" s="138"/>
      <c r="P850" s="142"/>
      <c r="Q850" s="138"/>
      <c r="R850" s="140"/>
      <c r="S850" s="138"/>
      <c r="T850" s="138"/>
      <c r="U850" s="138"/>
    </row>
    <row r="851" ht="12.75" customHeight="1">
      <c r="A851" s="138"/>
      <c r="B851" s="138"/>
      <c r="C851" s="138"/>
      <c r="D851" s="138"/>
      <c r="E851" s="54"/>
      <c r="F851" s="138"/>
      <c r="G851" s="138"/>
      <c r="H851" s="138"/>
      <c r="I851" s="138"/>
      <c r="J851" s="138"/>
      <c r="K851" s="138"/>
      <c r="L851" s="138"/>
      <c r="M851" s="140"/>
      <c r="N851" s="140"/>
      <c r="O851" s="138"/>
      <c r="P851" s="142"/>
      <c r="Q851" s="138"/>
      <c r="R851" s="140"/>
      <c r="S851" s="138"/>
      <c r="T851" s="138"/>
      <c r="U851" s="138"/>
    </row>
    <row r="852" ht="12.75" customHeight="1">
      <c r="A852" s="138"/>
      <c r="B852" s="138"/>
      <c r="C852" s="138"/>
      <c r="D852" s="138"/>
      <c r="E852" s="54"/>
      <c r="F852" s="138"/>
      <c r="G852" s="138"/>
      <c r="H852" s="138"/>
      <c r="I852" s="138"/>
      <c r="J852" s="138"/>
      <c r="K852" s="138"/>
      <c r="L852" s="138"/>
      <c r="M852" s="140"/>
      <c r="N852" s="140"/>
      <c r="O852" s="138"/>
      <c r="P852" s="142"/>
      <c r="Q852" s="138"/>
      <c r="R852" s="140"/>
      <c r="S852" s="138"/>
      <c r="T852" s="138"/>
      <c r="U852" s="138"/>
    </row>
    <row r="853" ht="12.75" customHeight="1">
      <c r="A853" s="138"/>
      <c r="B853" s="138"/>
      <c r="C853" s="138"/>
      <c r="D853" s="138"/>
      <c r="E853" s="54"/>
      <c r="F853" s="138"/>
      <c r="G853" s="138"/>
      <c r="H853" s="138"/>
      <c r="I853" s="138"/>
      <c r="J853" s="138"/>
      <c r="K853" s="138"/>
      <c r="L853" s="138"/>
      <c r="M853" s="140"/>
      <c r="N853" s="140"/>
      <c r="O853" s="138"/>
      <c r="P853" s="142"/>
      <c r="Q853" s="138"/>
      <c r="R853" s="140"/>
      <c r="S853" s="138"/>
      <c r="T853" s="138"/>
      <c r="U853" s="138"/>
    </row>
    <row r="854" ht="12.75" customHeight="1">
      <c r="A854" s="138"/>
      <c r="B854" s="138"/>
      <c r="C854" s="138"/>
      <c r="D854" s="138"/>
      <c r="E854" s="54"/>
      <c r="F854" s="138"/>
      <c r="G854" s="138"/>
      <c r="H854" s="138"/>
      <c r="I854" s="138"/>
      <c r="J854" s="138"/>
      <c r="K854" s="138"/>
      <c r="L854" s="138"/>
      <c r="M854" s="140"/>
      <c r="N854" s="140"/>
      <c r="O854" s="138"/>
      <c r="P854" s="142"/>
      <c r="Q854" s="138"/>
      <c r="R854" s="140"/>
      <c r="S854" s="138"/>
      <c r="T854" s="138"/>
      <c r="U854" s="138"/>
    </row>
    <row r="855" ht="12.75" customHeight="1">
      <c r="A855" s="138"/>
      <c r="B855" s="138"/>
      <c r="C855" s="138"/>
      <c r="D855" s="138"/>
      <c r="E855" s="54"/>
      <c r="F855" s="138"/>
      <c r="G855" s="138"/>
      <c r="H855" s="138"/>
      <c r="I855" s="138"/>
      <c r="J855" s="138"/>
      <c r="K855" s="138"/>
      <c r="L855" s="138"/>
      <c r="M855" s="140"/>
      <c r="N855" s="140"/>
      <c r="O855" s="138"/>
      <c r="P855" s="142"/>
      <c r="Q855" s="138"/>
      <c r="R855" s="140"/>
      <c r="S855" s="138"/>
      <c r="T855" s="138"/>
      <c r="U855" s="138"/>
    </row>
    <row r="856" ht="12.75" customHeight="1">
      <c r="A856" s="138"/>
      <c r="B856" s="138"/>
      <c r="C856" s="138"/>
      <c r="D856" s="138"/>
      <c r="E856" s="54"/>
      <c r="F856" s="138"/>
      <c r="G856" s="138"/>
      <c r="H856" s="138"/>
      <c r="I856" s="138"/>
      <c r="J856" s="138"/>
      <c r="K856" s="138"/>
      <c r="L856" s="138"/>
      <c r="M856" s="140"/>
      <c r="N856" s="140"/>
      <c r="O856" s="138"/>
      <c r="P856" s="142"/>
      <c r="Q856" s="138"/>
      <c r="R856" s="140"/>
      <c r="S856" s="138"/>
      <c r="T856" s="138"/>
      <c r="U856" s="138"/>
    </row>
    <row r="857" ht="12.75" customHeight="1">
      <c r="A857" s="138"/>
      <c r="B857" s="138"/>
      <c r="C857" s="138"/>
      <c r="D857" s="138"/>
      <c r="E857" s="54"/>
      <c r="F857" s="138"/>
      <c r="G857" s="138"/>
      <c r="H857" s="138"/>
      <c r="I857" s="138"/>
      <c r="J857" s="138"/>
      <c r="K857" s="138"/>
      <c r="L857" s="138"/>
      <c r="M857" s="140"/>
      <c r="N857" s="140"/>
      <c r="O857" s="138"/>
      <c r="P857" s="142"/>
      <c r="Q857" s="138"/>
      <c r="R857" s="140"/>
      <c r="S857" s="138"/>
      <c r="T857" s="138"/>
      <c r="U857" s="138"/>
    </row>
    <row r="858" ht="12.75" customHeight="1">
      <c r="A858" s="138"/>
      <c r="B858" s="138"/>
      <c r="C858" s="138"/>
      <c r="D858" s="138"/>
      <c r="E858" s="54"/>
      <c r="F858" s="138"/>
      <c r="G858" s="138"/>
      <c r="H858" s="138"/>
      <c r="I858" s="138"/>
      <c r="J858" s="138"/>
      <c r="K858" s="138"/>
      <c r="L858" s="138"/>
      <c r="M858" s="140"/>
      <c r="N858" s="140"/>
      <c r="O858" s="138"/>
      <c r="P858" s="142"/>
      <c r="Q858" s="138"/>
      <c r="R858" s="140"/>
      <c r="S858" s="138"/>
      <c r="T858" s="138"/>
      <c r="U858" s="138"/>
    </row>
    <row r="859" ht="12.75" customHeight="1">
      <c r="A859" s="138"/>
      <c r="B859" s="138"/>
      <c r="C859" s="138"/>
      <c r="D859" s="138"/>
      <c r="E859" s="54"/>
      <c r="F859" s="138"/>
      <c r="G859" s="138"/>
      <c r="H859" s="138"/>
      <c r="I859" s="138"/>
      <c r="J859" s="138"/>
      <c r="K859" s="138"/>
      <c r="L859" s="138"/>
      <c r="M859" s="140"/>
      <c r="N859" s="140"/>
      <c r="O859" s="138"/>
      <c r="P859" s="142"/>
      <c r="Q859" s="138"/>
      <c r="R859" s="140"/>
      <c r="S859" s="138"/>
      <c r="T859" s="138"/>
      <c r="U859" s="138"/>
    </row>
    <row r="860" ht="12.75" customHeight="1">
      <c r="A860" s="138"/>
      <c r="B860" s="138"/>
      <c r="C860" s="138"/>
      <c r="D860" s="138"/>
      <c r="E860" s="54"/>
      <c r="F860" s="138"/>
      <c r="G860" s="138"/>
      <c r="H860" s="138"/>
      <c r="I860" s="138"/>
      <c r="J860" s="138"/>
      <c r="K860" s="138"/>
      <c r="L860" s="138"/>
      <c r="M860" s="140"/>
      <c r="N860" s="140"/>
      <c r="O860" s="138"/>
      <c r="P860" s="142"/>
      <c r="Q860" s="138"/>
      <c r="R860" s="140"/>
      <c r="S860" s="138"/>
      <c r="T860" s="138"/>
      <c r="U860" s="138"/>
    </row>
    <row r="861" ht="12.75" customHeight="1">
      <c r="A861" s="138"/>
      <c r="B861" s="138"/>
      <c r="C861" s="138"/>
      <c r="D861" s="138"/>
      <c r="E861" s="54"/>
      <c r="F861" s="138"/>
      <c r="G861" s="138"/>
      <c r="H861" s="138"/>
      <c r="I861" s="138"/>
      <c r="J861" s="138"/>
      <c r="K861" s="138"/>
      <c r="L861" s="138"/>
      <c r="M861" s="140"/>
      <c r="N861" s="140"/>
      <c r="O861" s="138"/>
      <c r="P861" s="142"/>
      <c r="Q861" s="138"/>
      <c r="R861" s="140"/>
      <c r="S861" s="138"/>
      <c r="T861" s="138"/>
      <c r="U861" s="138"/>
    </row>
    <row r="862" ht="12.75" customHeight="1">
      <c r="A862" s="138"/>
      <c r="B862" s="138"/>
      <c r="C862" s="138"/>
      <c r="D862" s="138"/>
      <c r="E862" s="54"/>
      <c r="F862" s="138"/>
      <c r="G862" s="138"/>
      <c r="H862" s="138"/>
      <c r="I862" s="138"/>
      <c r="J862" s="138"/>
      <c r="K862" s="138"/>
      <c r="L862" s="138"/>
      <c r="M862" s="140"/>
      <c r="N862" s="140"/>
      <c r="O862" s="138"/>
      <c r="P862" s="142"/>
      <c r="Q862" s="138"/>
      <c r="R862" s="140"/>
      <c r="S862" s="138"/>
      <c r="T862" s="138"/>
      <c r="U862" s="138"/>
    </row>
    <row r="863" ht="12.75" customHeight="1">
      <c r="A863" s="138"/>
      <c r="B863" s="138"/>
      <c r="C863" s="138"/>
      <c r="D863" s="138"/>
      <c r="E863" s="54"/>
      <c r="F863" s="138"/>
      <c r="G863" s="138"/>
      <c r="H863" s="138"/>
      <c r="I863" s="138"/>
      <c r="J863" s="138"/>
      <c r="K863" s="138"/>
      <c r="L863" s="138"/>
      <c r="M863" s="140"/>
      <c r="N863" s="140"/>
      <c r="O863" s="138"/>
      <c r="P863" s="142"/>
      <c r="Q863" s="138"/>
      <c r="R863" s="140"/>
      <c r="S863" s="138"/>
      <c r="T863" s="138"/>
      <c r="U863" s="138"/>
    </row>
    <row r="864" ht="12.75" customHeight="1">
      <c r="A864" s="138"/>
      <c r="B864" s="138"/>
      <c r="C864" s="138"/>
      <c r="D864" s="138"/>
      <c r="E864" s="54"/>
      <c r="F864" s="138"/>
      <c r="G864" s="138"/>
      <c r="H864" s="138"/>
      <c r="I864" s="138"/>
      <c r="J864" s="138"/>
      <c r="K864" s="138"/>
      <c r="L864" s="138"/>
      <c r="M864" s="140"/>
      <c r="N864" s="140"/>
      <c r="O864" s="138"/>
      <c r="P864" s="142"/>
      <c r="Q864" s="138"/>
      <c r="R864" s="140"/>
      <c r="S864" s="138"/>
      <c r="T864" s="138"/>
      <c r="U864" s="138"/>
    </row>
    <row r="865" ht="12.75" customHeight="1">
      <c r="A865" s="138"/>
      <c r="B865" s="138"/>
      <c r="C865" s="138"/>
      <c r="D865" s="138"/>
      <c r="E865" s="54"/>
      <c r="F865" s="138"/>
      <c r="G865" s="138"/>
      <c r="H865" s="138"/>
      <c r="I865" s="138"/>
      <c r="J865" s="138"/>
      <c r="K865" s="138"/>
      <c r="L865" s="138"/>
      <c r="M865" s="140"/>
      <c r="N865" s="140"/>
      <c r="O865" s="138"/>
      <c r="P865" s="142"/>
      <c r="Q865" s="138"/>
      <c r="R865" s="140"/>
      <c r="S865" s="138"/>
      <c r="T865" s="138"/>
      <c r="U865" s="138"/>
    </row>
    <row r="866" ht="12.75" customHeight="1">
      <c r="A866" s="138"/>
      <c r="B866" s="138"/>
      <c r="C866" s="138"/>
      <c r="D866" s="138"/>
      <c r="E866" s="54"/>
      <c r="F866" s="138"/>
      <c r="G866" s="138"/>
      <c r="H866" s="138"/>
      <c r="I866" s="138"/>
      <c r="J866" s="138"/>
      <c r="K866" s="138"/>
      <c r="L866" s="138"/>
      <c r="M866" s="140"/>
      <c r="N866" s="140"/>
      <c r="O866" s="138"/>
      <c r="P866" s="142"/>
      <c r="Q866" s="138"/>
      <c r="R866" s="140"/>
      <c r="S866" s="138"/>
      <c r="T866" s="138"/>
      <c r="U866" s="138"/>
    </row>
    <row r="867" ht="12.75" customHeight="1">
      <c r="A867" s="138"/>
      <c r="B867" s="138"/>
      <c r="C867" s="138"/>
      <c r="D867" s="138"/>
      <c r="E867" s="54"/>
      <c r="F867" s="138"/>
      <c r="G867" s="138"/>
      <c r="H867" s="138"/>
      <c r="I867" s="138"/>
      <c r="J867" s="138"/>
      <c r="K867" s="138"/>
      <c r="L867" s="138"/>
      <c r="M867" s="140"/>
      <c r="N867" s="140"/>
      <c r="O867" s="138"/>
      <c r="P867" s="142"/>
      <c r="Q867" s="138"/>
      <c r="R867" s="140"/>
      <c r="S867" s="138"/>
      <c r="T867" s="138"/>
      <c r="U867" s="138"/>
    </row>
    <row r="868" ht="12.75" customHeight="1">
      <c r="A868" s="138"/>
      <c r="B868" s="138"/>
      <c r="C868" s="138"/>
      <c r="D868" s="138"/>
      <c r="E868" s="54"/>
      <c r="F868" s="138"/>
      <c r="G868" s="138"/>
      <c r="H868" s="138"/>
      <c r="I868" s="138"/>
      <c r="J868" s="138"/>
      <c r="K868" s="138"/>
      <c r="L868" s="138"/>
      <c r="M868" s="140"/>
      <c r="N868" s="140"/>
      <c r="O868" s="138"/>
      <c r="P868" s="142"/>
      <c r="Q868" s="138"/>
      <c r="R868" s="140"/>
      <c r="S868" s="138"/>
      <c r="T868" s="138"/>
      <c r="U868" s="138"/>
    </row>
    <row r="869" ht="12.75" customHeight="1">
      <c r="A869" s="138"/>
      <c r="B869" s="138"/>
      <c r="C869" s="138"/>
      <c r="D869" s="138"/>
      <c r="E869" s="54"/>
      <c r="F869" s="138"/>
      <c r="G869" s="138"/>
      <c r="H869" s="138"/>
      <c r="I869" s="138"/>
      <c r="J869" s="138"/>
      <c r="K869" s="138"/>
      <c r="L869" s="138"/>
      <c r="M869" s="140"/>
      <c r="N869" s="140"/>
      <c r="O869" s="138"/>
      <c r="P869" s="142"/>
      <c r="Q869" s="138"/>
      <c r="R869" s="140"/>
      <c r="S869" s="138"/>
      <c r="T869" s="138"/>
      <c r="U869" s="138"/>
    </row>
    <row r="870" ht="12.75" customHeight="1">
      <c r="A870" s="138"/>
      <c r="B870" s="138"/>
      <c r="C870" s="138"/>
      <c r="D870" s="138"/>
      <c r="E870" s="54"/>
      <c r="F870" s="138"/>
      <c r="G870" s="138"/>
      <c r="H870" s="138"/>
      <c r="I870" s="138"/>
      <c r="J870" s="138"/>
      <c r="K870" s="138"/>
      <c r="L870" s="138"/>
      <c r="M870" s="140"/>
      <c r="N870" s="140"/>
      <c r="O870" s="138"/>
      <c r="P870" s="142"/>
      <c r="Q870" s="138"/>
      <c r="R870" s="140"/>
      <c r="S870" s="138"/>
      <c r="T870" s="138"/>
      <c r="U870" s="138"/>
    </row>
    <row r="871" ht="12.75" customHeight="1">
      <c r="A871" s="138"/>
      <c r="B871" s="138"/>
      <c r="C871" s="138"/>
      <c r="D871" s="138"/>
      <c r="E871" s="54"/>
      <c r="F871" s="138"/>
      <c r="G871" s="138"/>
      <c r="H871" s="138"/>
      <c r="I871" s="138"/>
      <c r="J871" s="138"/>
      <c r="K871" s="138"/>
      <c r="L871" s="138"/>
      <c r="M871" s="140"/>
      <c r="N871" s="140"/>
      <c r="O871" s="138"/>
      <c r="P871" s="142"/>
      <c r="Q871" s="138"/>
      <c r="R871" s="140"/>
      <c r="S871" s="138"/>
      <c r="T871" s="138"/>
      <c r="U871" s="138"/>
    </row>
    <row r="872" ht="12.75" customHeight="1">
      <c r="A872" s="138"/>
      <c r="B872" s="138"/>
      <c r="C872" s="138"/>
      <c r="D872" s="138"/>
      <c r="E872" s="54"/>
      <c r="F872" s="138"/>
      <c r="G872" s="138"/>
      <c r="H872" s="138"/>
      <c r="I872" s="138"/>
      <c r="J872" s="138"/>
      <c r="K872" s="138"/>
      <c r="L872" s="138"/>
      <c r="M872" s="140"/>
      <c r="N872" s="140"/>
      <c r="O872" s="138"/>
      <c r="P872" s="142"/>
      <c r="Q872" s="138"/>
      <c r="R872" s="140"/>
      <c r="S872" s="138"/>
      <c r="T872" s="138"/>
      <c r="U872" s="138"/>
    </row>
    <row r="873" ht="12.75" customHeight="1">
      <c r="A873" s="138"/>
      <c r="B873" s="138"/>
      <c r="C873" s="138"/>
      <c r="D873" s="138"/>
      <c r="E873" s="54"/>
      <c r="F873" s="138"/>
      <c r="G873" s="138"/>
      <c r="H873" s="138"/>
      <c r="I873" s="138"/>
      <c r="J873" s="138"/>
      <c r="K873" s="138"/>
      <c r="L873" s="138"/>
      <c r="M873" s="140"/>
      <c r="N873" s="140"/>
      <c r="O873" s="138"/>
      <c r="P873" s="142"/>
      <c r="Q873" s="138"/>
      <c r="R873" s="140"/>
      <c r="S873" s="138"/>
      <c r="T873" s="138"/>
      <c r="U873" s="138"/>
    </row>
    <row r="874" ht="12.75" customHeight="1">
      <c r="A874" s="138"/>
      <c r="B874" s="138"/>
      <c r="C874" s="138"/>
      <c r="D874" s="138"/>
      <c r="E874" s="54"/>
      <c r="F874" s="138"/>
      <c r="G874" s="138"/>
      <c r="H874" s="138"/>
      <c r="I874" s="138"/>
      <c r="J874" s="138"/>
      <c r="K874" s="138"/>
      <c r="L874" s="138"/>
      <c r="M874" s="140"/>
      <c r="N874" s="140"/>
      <c r="O874" s="138"/>
      <c r="P874" s="142"/>
      <c r="Q874" s="138"/>
      <c r="R874" s="140"/>
      <c r="S874" s="138"/>
      <c r="T874" s="138"/>
      <c r="U874" s="138"/>
    </row>
    <row r="875" ht="12.75" customHeight="1">
      <c r="A875" s="138"/>
      <c r="B875" s="138"/>
      <c r="C875" s="138"/>
      <c r="D875" s="138"/>
      <c r="E875" s="54"/>
      <c r="F875" s="138"/>
      <c r="G875" s="138"/>
      <c r="H875" s="138"/>
      <c r="I875" s="138"/>
      <c r="J875" s="138"/>
      <c r="K875" s="138"/>
      <c r="L875" s="138"/>
      <c r="M875" s="140"/>
      <c r="N875" s="140"/>
      <c r="O875" s="138"/>
      <c r="P875" s="142"/>
      <c r="Q875" s="138"/>
      <c r="R875" s="140"/>
      <c r="S875" s="138"/>
      <c r="T875" s="138"/>
      <c r="U875" s="138"/>
    </row>
    <row r="876" ht="12.75" customHeight="1">
      <c r="A876" s="138"/>
      <c r="B876" s="138"/>
      <c r="C876" s="138"/>
      <c r="D876" s="138"/>
      <c r="E876" s="54"/>
      <c r="F876" s="138"/>
      <c r="G876" s="138"/>
      <c r="H876" s="138"/>
      <c r="I876" s="138"/>
      <c r="J876" s="138"/>
      <c r="K876" s="138"/>
      <c r="L876" s="138"/>
      <c r="M876" s="140"/>
      <c r="N876" s="140"/>
      <c r="O876" s="138"/>
      <c r="P876" s="142"/>
      <c r="Q876" s="138"/>
      <c r="R876" s="140"/>
      <c r="S876" s="138"/>
      <c r="T876" s="138"/>
      <c r="U876" s="138"/>
    </row>
    <row r="877" ht="12.75" customHeight="1">
      <c r="A877" s="138"/>
      <c r="B877" s="138"/>
      <c r="C877" s="138"/>
      <c r="D877" s="138"/>
      <c r="E877" s="54"/>
      <c r="F877" s="138"/>
      <c r="G877" s="138"/>
      <c r="H877" s="138"/>
      <c r="I877" s="138"/>
      <c r="J877" s="138"/>
      <c r="K877" s="138"/>
      <c r="L877" s="138"/>
      <c r="M877" s="140"/>
      <c r="N877" s="140"/>
      <c r="O877" s="138"/>
      <c r="P877" s="142"/>
      <c r="Q877" s="138"/>
      <c r="R877" s="140"/>
      <c r="S877" s="138"/>
      <c r="T877" s="138"/>
      <c r="U877" s="138"/>
    </row>
    <row r="878" ht="12.75" customHeight="1">
      <c r="A878" s="138"/>
      <c r="B878" s="138"/>
      <c r="C878" s="138"/>
      <c r="D878" s="138"/>
      <c r="E878" s="54"/>
      <c r="F878" s="138"/>
      <c r="G878" s="138"/>
      <c r="H878" s="138"/>
      <c r="I878" s="138"/>
      <c r="J878" s="138"/>
      <c r="K878" s="138"/>
      <c r="L878" s="138"/>
      <c r="M878" s="140"/>
      <c r="N878" s="140"/>
      <c r="O878" s="138"/>
      <c r="P878" s="142"/>
      <c r="Q878" s="138"/>
      <c r="R878" s="140"/>
      <c r="S878" s="138"/>
      <c r="T878" s="138"/>
      <c r="U878" s="138"/>
    </row>
    <row r="879" ht="12.75" customHeight="1">
      <c r="A879" s="138"/>
      <c r="B879" s="138"/>
      <c r="C879" s="138"/>
      <c r="D879" s="138"/>
      <c r="E879" s="54"/>
      <c r="F879" s="138"/>
      <c r="G879" s="138"/>
      <c r="H879" s="138"/>
      <c r="I879" s="138"/>
      <c r="J879" s="138"/>
      <c r="K879" s="138"/>
      <c r="L879" s="138"/>
      <c r="M879" s="140"/>
      <c r="N879" s="140"/>
      <c r="O879" s="138"/>
      <c r="P879" s="142"/>
      <c r="Q879" s="138"/>
      <c r="R879" s="140"/>
      <c r="S879" s="138"/>
      <c r="T879" s="138"/>
      <c r="U879" s="138"/>
    </row>
    <row r="880" ht="12.75" customHeight="1">
      <c r="A880" s="138"/>
      <c r="B880" s="138"/>
      <c r="C880" s="138"/>
      <c r="D880" s="138"/>
      <c r="E880" s="54"/>
      <c r="F880" s="138"/>
      <c r="G880" s="138"/>
      <c r="H880" s="138"/>
      <c r="I880" s="138"/>
      <c r="J880" s="138"/>
      <c r="K880" s="138"/>
      <c r="L880" s="138"/>
      <c r="M880" s="140"/>
      <c r="N880" s="140"/>
      <c r="O880" s="138"/>
      <c r="P880" s="142"/>
      <c r="Q880" s="138"/>
      <c r="R880" s="140"/>
      <c r="S880" s="138"/>
      <c r="T880" s="138"/>
      <c r="U880" s="138"/>
    </row>
    <row r="881" ht="12.75" customHeight="1">
      <c r="A881" s="138"/>
      <c r="B881" s="138"/>
      <c r="C881" s="138"/>
      <c r="D881" s="138"/>
      <c r="E881" s="54"/>
      <c r="F881" s="138"/>
      <c r="G881" s="138"/>
      <c r="H881" s="138"/>
      <c r="I881" s="138"/>
      <c r="J881" s="138"/>
      <c r="K881" s="138"/>
      <c r="L881" s="138"/>
      <c r="M881" s="140"/>
      <c r="N881" s="140"/>
      <c r="O881" s="138"/>
      <c r="P881" s="142"/>
      <c r="Q881" s="138"/>
      <c r="R881" s="140"/>
      <c r="S881" s="138"/>
      <c r="T881" s="138"/>
      <c r="U881" s="138"/>
    </row>
    <row r="882" ht="12.75" customHeight="1">
      <c r="A882" s="138"/>
      <c r="B882" s="138"/>
      <c r="C882" s="138"/>
      <c r="D882" s="138"/>
      <c r="E882" s="54"/>
      <c r="F882" s="138"/>
      <c r="G882" s="138"/>
      <c r="H882" s="138"/>
      <c r="I882" s="138"/>
      <c r="J882" s="138"/>
      <c r="K882" s="138"/>
      <c r="L882" s="138"/>
      <c r="M882" s="140"/>
      <c r="N882" s="140"/>
      <c r="O882" s="138"/>
      <c r="P882" s="142"/>
      <c r="Q882" s="138"/>
      <c r="R882" s="140"/>
      <c r="S882" s="138"/>
      <c r="T882" s="138"/>
      <c r="U882" s="138"/>
    </row>
    <row r="883" ht="12.75" customHeight="1">
      <c r="A883" s="138"/>
      <c r="B883" s="138"/>
      <c r="C883" s="138"/>
      <c r="D883" s="138"/>
      <c r="E883" s="54"/>
      <c r="F883" s="138"/>
      <c r="G883" s="138"/>
      <c r="H883" s="138"/>
      <c r="I883" s="138"/>
      <c r="J883" s="138"/>
      <c r="K883" s="138"/>
      <c r="L883" s="138"/>
      <c r="M883" s="140"/>
      <c r="N883" s="140"/>
      <c r="O883" s="138"/>
      <c r="P883" s="142"/>
      <c r="Q883" s="138"/>
      <c r="R883" s="140"/>
      <c r="S883" s="138"/>
      <c r="T883" s="138"/>
      <c r="U883" s="138"/>
    </row>
    <row r="884" ht="12.75" customHeight="1">
      <c r="A884" s="138"/>
      <c r="B884" s="138"/>
      <c r="C884" s="138"/>
      <c r="D884" s="138"/>
      <c r="E884" s="54"/>
      <c r="F884" s="138"/>
      <c r="G884" s="138"/>
      <c r="H884" s="138"/>
      <c r="I884" s="138"/>
      <c r="J884" s="138"/>
      <c r="K884" s="138"/>
      <c r="L884" s="138"/>
      <c r="M884" s="140"/>
      <c r="N884" s="140"/>
      <c r="O884" s="138"/>
      <c r="P884" s="142"/>
      <c r="Q884" s="138"/>
      <c r="R884" s="140"/>
      <c r="S884" s="138"/>
      <c r="T884" s="138"/>
      <c r="U884" s="138"/>
    </row>
    <row r="885" ht="12.75" customHeight="1">
      <c r="A885" s="138"/>
      <c r="B885" s="138"/>
      <c r="C885" s="138"/>
      <c r="D885" s="138"/>
      <c r="E885" s="54"/>
      <c r="F885" s="138"/>
      <c r="G885" s="138"/>
      <c r="H885" s="138"/>
      <c r="I885" s="138"/>
      <c r="J885" s="138"/>
      <c r="K885" s="138"/>
      <c r="L885" s="138"/>
      <c r="M885" s="140"/>
      <c r="N885" s="140"/>
      <c r="O885" s="138"/>
      <c r="P885" s="142"/>
      <c r="Q885" s="138"/>
      <c r="R885" s="140"/>
      <c r="S885" s="138"/>
      <c r="T885" s="138"/>
      <c r="U885" s="138"/>
    </row>
    <row r="886" ht="12.75" customHeight="1">
      <c r="A886" s="138"/>
      <c r="B886" s="138"/>
      <c r="C886" s="138"/>
      <c r="D886" s="138"/>
      <c r="E886" s="54"/>
      <c r="F886" s="138"/>
      <c r="G886" s="138"/>
      <c r="H886" s="138"/>
      <c r="I886" s="138"/>
      <c r="J886" s="138"/>
      <c r="K886" s="138"/>
      <c r="L886" s="138"/>
      <c r="M886" s="140"/>
      <c r="N886" s="140"/>
      <c r="O886" s="138"/>
      <c r="P886" s="142"/>
      <c r="Q886" s="138"/>
      <c r="R886" s="140"/>
      <c r="S886" s="138"/>
      <c r="T886" s="138"/>
      <c r="U886" s="138"/>
    </row>
    <row r="887" ht="12.75" customHeight="1">
      <c r="A887" s="138"/>
      <c r="B887" s="138"/>
      <c r="C887" s="138"/>
      <c r="D887" s="138"/>
      <c r="E887" s="54"/>
      <c r="F887" s="138"/>
      <c r="G887" s="138"/>
      <c r="H887" s="138"/>
      <c r="I887" s="138"/>
      <c r="J887" s="138"/>
      <c r="K887" s="138"/>
      <c r="L887" s="138"/>
      <c r="M887" s="140"/>
      <c r="N887" s="140"/>
      <c r="O887" s="138"/>
      <c r="P887" s="142"/>
      <c r="Q887" s="138"/>
      <c r="R887" s="140"/>
      <c r="S887" s="138"/>
      <c r="T887" s="138"/>
      <c r="U887" s="138"/>
    </row>
    <row r="888" ht="12.75" customHeight="1">
      <c r="A888" s="138"/>
      <c r="B888" s="138"/>
      <c r="C888" s="138"/>
      <c r="D888" s="138"/>
      <c r="E888" s="54"/>
      <c r="F888" s="138"/>
      <c r="G888" s="138"/>
      <c r="H888" s="138"/>
      <c r="I888" s="138"/>
      <c r="J888" s="138"/>
      <c r="K888" s="138"/>
      <c r="L888" s="138"/>
      <c r="M888" s="140"/>
      <c r="N888" s="140"/>
      <c r="O888" s="138"/>
      <c r="P888" s="142"/>
      <c r="Q888" s="138"/>
      <c r="R888" s="140"/>
      <c r="S888" s="138"/>
      <c r="T888" s="138"/>
      <c r="U888" s="138"/>
    </row>
    <row r="889" ht="12.75" customHeight="1">
      <c r="A889" s="138"/>
      <c r="B889" s="138"/>
      <c r="C889" s="138"/>
      <c r="D889" s="138"/>
      <c r="E889" s="54"/>
      <c r="F889" s="138"/>
      <c r="G889" s="138"/>
      <c r="H889" s="138"/>
      <c r="I889" s="138"/>
      <c r="J889" s="138"/>
      <c r="K889" s="138"/>
      <c r="L889" s="138"/>
      <c r="M889" s="140"/>
      <c r="N889" s="140"/>
      <c r="O889" s="138"/>
      <c r="P889" s="142"/>
      <c r="Q889" s="138"/>
      <c r="R889" s="140"/>
      <c r="S889" s="138"/>
      <c r="T889" s="138"/>
      <c r="U889" s="138"/>
    </row>
    <row r="890" ht="12.75" customHeight="1">
      <c r="A890" s="138"/>
      <c r="B890" s="138"/>
      <c r="C890" s="138"/>
      <c r="D890" s="138"/>
      <c r="E890" s="54"/>
      <c r="F890" s="138"/>
      <c r="G890" s="138"/>
      <c r="H890" s="138"/>
      <c r="I890" s="138"/>
      <c r="J890" s="138"/>
      <c r="K890" s="138"/>
      <c r="L890" s="138"/>
      <c r="M890" s="140"/>
      <c r="N890" s="140"/>
      <c r="O890" s="138"/>
      <c r="P890" s="142"/>
      <c r="Q890" s="138"/>
      <c r="R890" s="140"/>
      <c r="S890" s="138"/>
      <c r="T890" s="138"/>
      <c r="U890" s="138"/>
    </row>
    <row r="891" ht="12.75" customHeight="1">
      <c r="A891" s="138"/>
      <c r="B891" s="138"/>
      <c r="C891" s="138"/>
      <c r="D891" s="138"/>
      <c r="E891" s="54"/>
      <c r="F891" s="138"/>
      <c r="G891" s="138"/>
      <c r="H891" s="138"/>
      <c r="I891" s="138"/>
      <c r="J891" s="138"/>
      <c r="K891" s="138"/>
      <c r="L891" s="138"/>
      <c r="M891" s="140"/>
      <c r="N891" s="140"/>
      <c r="O891" s="138"/>
      <c r="P891" s="142"/>
      <c r="Q891" s="138"/>
      <c r="R891" s="140"/>
      <c r="S891" s="138"/>
      <c r="T891" s="138"/>
      <c r="U891" s="138"/>
    </row>
    <row r="892" ht="12.75" customHeight="1">
      <c r="A892" s="138"/>
      <c r="B892" s="138"/>
      <c r="C892" s="138"/>
      <c r="D892" s="138"/>
      <c r="E892" s="54"/>
      <c r="F892" s="138"/>
      <c r="G892" s="138"/>
      <c r="H892" s="138"/>
      <c r="I892" s="138"/>
      <c r="J892" s="138"/>
      <c r="K892" s="138"/>
      <c r="L892" s="138"/>
      <c r="M892" s="140"/>
      <c r="N892" s="140"/>
      <c r="O892" s="138"/>
      <c r="P892" s="142"/>
      <c r="Q892" s="138"/>
      <c r="R892" s="140"/>
      <c r="S892" s="138"/>
      <c r="T892" s="138"/>
      <c r="U892" s="138"/>
    </row>
    <row r="893" ht="12.75" customHeight="1">
      <c r="A893" s="138"/>
      <c r="B893" s="138"/>
      <c r="C893" s="138"/>
      <c r="D893" s="138"/>
      <c r="E893" s="54"/>
      <c r="F893" s="138"/>
      <c r="G893" s="138"/>
      <c r="H893" s="138"/>
      <c r="I893" s="138"/>
      <c r="J893" s="138"/>
      <c r="K893" s="138"/>
      <c r="L893" s="138"/>
      <c r="M893" s="140"/>
      <c r="N893" s="140"/>
      <c r="O893" s="138"/>
      <c r="P893" s="142"/>
      <c r="Q893" s="138"/>
      <c r="R893" s="140"/>
      <c r="S893" s="138"/>
      <c r="T893" s="138"/>
      <c r="U893" s="138"/>
    </row>
    <row r="894" ht="12.75" customHeight="1">
      <c r="A894" s="138"/>
      <c r="B894" s="138"/>
      <c r="C894" s="138"/>
      <c r="D894" s="138"/>
      <c r="E894" s="54"/>
      <c r="F894" s="138"/>
      <c r="G894" s="138"/>
      <c r="H894" s="138"/>
      <c r="I894" s="138"/>
      <c r="J894" s="138"/>
      <c r="K894" s="138"/>
      <c r="L894" s="138"/>
      <c r="M894" s="140"/>
      <c r="N894" s="140"/>
      <c r="O894" s="138"/>
      <c r="P894" s="142"/>
      <c r="Q894" s="138"/>
      <c r="R894" s="140"/>
      <c r="S894" s="138"/>
      <c r="T894" s="138"/>
      <c r="U894" s="138"/>
    </row>
    <row r="895" ht="12.75" customHeight="1">
      <c r="A895" s="138"/>
      <c r="B895" s="138"/>
      <c r="C895" s="138"/>
      <c r="D895" s="138"/>
      <c r="E895" s="54"/>
      <c r="F895" s="138"/>
      <c r="G895" s="138"/>
      <c r="H895" s="138"/>
      <c r="I895" s="138"/>
      <c r="J895" s="138"/>
      <c r="K895" s="138"/>
      <c r="L895" s="138"/>
      <c r="M895" s="140"/>
      <c r="N895" s="140"/>
      <c r="O895" s="138"/>
      <c r="P895" s="142"/>
      <c r="Q895" s="138"/>
      <c r="R895" s="140"/>
      <c r="S895" s="138"/>
      <c r="T895" s="138"/>
      <c r="U895" s="138"/>
    </row>
    <row r="896" ht="12.75" customHeight="1">
      <c r="A896" s="138"/>
      <c r="B896" s="138"/>
      <c r="C896" s="138"/>
      <c r="D896" s="138"/>
      <c r="E896" s="54"/>
      <c r="F896" s="138"/>
      <c r="G896" s="138"/>
      <c r="H896" s="138"/>
      <c r="I896" s="138"/>
      <c r="J896" s="138"/>
      <c r="K896" s="138"/>
      <c r="L896" s="138"/>
      <c r="M896" s="140"/>
      <c r="N896" s="140"/>
      <c r="O896" s="138"/>
      <c r="P896" s="142"/>
      <c r="Q896" s="138"/>
      <c r="R896" s="140"/>
      <c r="S896" s="138"/>
      <c r="T896" s="138"/>
      <c r="U896" s="138"/>
    </row>
    <row r="897" ht="12.75" customHeight="1">
      <c r="A897" s="138"/>
      <c r="B897" s="138"/>
      <c r="C897" s="138"/>
      <c r="D897" s="138"/>
      <c r="E897" s="54"/>
      <c r="F897" s="138"/>
      <c r="G897" s="138"/>
      <c r="H897" s="138"/>
      <c r="I897" s="138"/>
      <c r="J897" s="138"/>
      <c r="K897" s="138"/>
      <c r="L897" s="138"/>
      <c r="M897" s="140"/>
      <c r="N897" s="140"/>
      <c r="O897" s="138"/>
      <c r="P897" s="142"/>
      <c r="Q897" s="138"/>
      <c r="R897" s="140"/>
      <c r="S897" s="138"/>
      <c r="T897" s="138"/>
      <c r="U897" s="138"/>
    </row>
    <row r="898" ht="12.75" customHeight="1">
      <c r="A898" s="138"/>
      <c r="B898" s="138"/>
      <c r="C898" s="138"/>
      <c r="D898" s="138"/>
      <c r="E898" s="54"/>
      <c r="F898" s="138"/>
      <c r="G898" s="138"/>
      <c r="H898" s="138"/>
      <c r="I898" s="138"/>
      <c r="J898" s="138"/>
      <c r="K898" s="138"/>
      <c r="L898" s="138"/>
      <c r="M898" s="140"/>
      <c r="N898" s="140"/>
      <c r="O898" s="138"/>
      <c r="P898" s="142"/>
      <c r="Q898" s="138"/>
      <c r="R898" s="140"/>
      <c r="S898" s="138"/>
      <c r="T898" s="138"/>
      <c r="U898" s="138"/>
    </row>
    <row r="899" ht="12.75" customHeight="1">
      <c r="A899" s="138"/>
      <c r="B899" s="138"/>
      <c r="C899" s="138"/>
      <c r="D899" s="138"/>
      <c r="E899" s="54"/>
      <c r="F899" s="138"/>
      <c r="G899" s="138"/>
      <c r="H899" s="138"/>
      <c r="I899" s="138"/>
      <c r="J899" s="138"/>
      <c r="K899" s="138"/>
      <c r="L899" s="138"/>
      <c r="M899" s="140"/>
      <c r="N899" s="140"/>
      <c r="O899" s="138"/>
      <c r="P899" s="142"/>
      <c r="Q899" s="138"/>
      <c r="R899" s="140"/>
      <c r="S899" s="138"/>
      <c r="T899" s="138"/>
      <c r="U899" s="138"/>
    </row>
    <row r="900" ht="12.75" customHeight="1">
      <c r="A900" s="138"/>
      <c r="B900" s="138"/>
      <c r="C900" s="138"/>
      <c r="D900" s="138"/>
      <c r="E900" s="54"/>
      <c r="F900" s="138"/>
      <c r="G900" s="138"/>
      <c r="H900" s="138"/>
      <c r="I900" s="138"/>
      <c r="J900" s="138"/>
      <c r="K900" s="138"/>
      <c r="L900" s="138"/>
      <c r="M900" s="140"/>
      <c r="N900" s="140"/>
      <c r="O900" s="138"/>
      <c r="P900" s="142"/>
      <c r="Q900" s="138"/>
      <c r="R900" s="140"/>
      <c r="S900" s="138"/>
      <c r="T900" s="138"/>
      <c r="U900" s="138"/>
    </row>
    <row r="901" ht="12.75" customHeight="1">
      <c r="A901" s="138"/>
      <c r="B901" s="138"/>
      <c r="C901" s="138"/>
      <c r="D901" s="138"/>
      <c r="E901" s="54"/>
      <c r="F901" s="138"/>
      <c r="G901" s="138"/>
      <c r="H901" s="138"/>
      <c r="I901" s="138"/>
      <c r="J901" s="138"/>
      <c r="K901" s="138"/>
      <c r="L901" s="138"/>
      <c r="M901" s="140"/>
      <c r="N901" s="140"/>
      <c r="O901" s="138"/>
      <c r="P901" s="142"/>
      <c r="Q901" s="138"/>
      <c r="R901" s="140"/>
      <c r="S901" s="138"/>
      <c r="T901" s="138"/>
      <c r="U901" s="138"/>
    </row>
    <row r="902" ht="12.75" customHeight="1">
      <c r="A902" s="138"/>
      <c r="B902" s="138"/>
      <c r="C902" s="138"/>
      <c r="D902" s="138"/>
      <c r="E902" s="54"/>
      <c r="F902" s="138"/>
      <c r="G902" s="138"/>
      <c r="H902" s="138"/>
      <c r="I902" s="138"/>
      <c r="J902" s="138"/>
      <c r="K902" s="138"/>
      <c r="L902" s="138"/>
      <c r="M902" s="140"/>
      <c r="N902" s="140"/>
      <c r="O902" s="138"/>
      <c r="P902" s="142"/>
      <c r="Q902" s="138"/>
      <c r="R902" s="140"/>
      <c r="S902" s="138"/>
      <c r="T902" s="138"/>
      <c r="U902" s="138"/>
    </row>
    <row r="903" ht="12.75" customHeight="1">
      <c r="A903" s="138"/>
      <c r="B903" s="138"/>
      <c r="C903" s="138"/>
      <c r="D903" s="138"/>
      <c r="E903" s="54"/>
      <c r="F903" s="138"/>
      <c r="G903" s="138"/>
      <c r="H903" s="138"/>
      <c r="I903" s="138"/>
      <c r="J903" s="138"/>
      <c r="K903" s="138"/>
      <c r="L903" s="138"/>
      <c r="M903" s="140"/>
      <c r="N903" s="140"/>
      <c r="O903" s="138"/>
      <c r="P903" s="142"/>
      <c r="Q903" s="138"/>
      <c r="R903" s="140"/>
      <c r="S903" s="138"/>
      <c r="T903" s="138"/>
      <c r="U903" s="138"/>
    </row>
    <row r="904" ht="12.75" customHeight="1">
      <c r="A904" s="138"/>
      <c r="B904" s="138"/>
      <c r="C904" s="138"/>
      <c r="D904" s="138"/>
      <c r="E904" s="54"/>
      <c r="F904" s="138"/>
      <c r="G904" s="138"/>
      <c r="H904" s="138"/>
      <c r="I904" s="138"/>
      <c r="J904" s="138"/>
      <c r="K904" s="138"/>
      <c r="L904" s="138"/>
      <c r="M904" s="140"/>
      <c r="N904" s="140"/>
      <c r="O904" s="138"/>
      <c r="P904" s="142"/>
      <c r="Q904" s="138"/>
      <c r="R904" s="140"/>
      <c r="S904" s="138"/>
      <c r="T904" s="138"/>
      <c r="U904" s="138"/>
    </row>
    <row r="905" ht="12.75" customHeight="1">
      <c r="A905" s="138"/>
      <c r="B905" s="138"/>
      <c r="C905" s="138"/>
      <c r="D905" s="138"/>
      <c r="E905" s="54"/>
      <c r="F905" s="138"/>
      <c r="G905" s="138"/>
      <c r="H905" s="138"/>
      <c r="I905" s="138"/>
      <c r="J905" s="138"/>
      <c r="K905" s="138"/>
      <c r="L905" s="138"/>
      <c r="M905" s="140"/>
      <c r="N905" s="140"/>
      <c r="O905" s="138"/>
      <c r="P905" s="142"/>
      <c r="Q905" s="138"/>
      <c r="R905" s="140"/>
      <c r="S905" s="138"/>
      <c r="T905" s="138"/>
      <c r="U905" s="138"/>
    </row>
    <row r="906" ht="12.75" customHeight="1">
      <c r="A906" s="138"/>
      <c r="B906" s="138"/>
      <c r="C906" s="138"/>
      <c r="D906" s="138"/>
      <c r="E906" s="54"/>
      <c r="F906" s="138"/>
      <c r="G906" s="138"/>
      <c r="H906" s="138"/>
      <c r="I906" s="138"/>
      <c r="J906" s="138"/>
      <c r="K906" s="138"/>
      <c r="L906" s="138"/>
      <c r="M906" s="140"/>
      <c r="N906" s="140"/>
      <c r="O906" s="138"/>
      <c r="P906" s="142"/>
      <c r="Q906" s="138"/>
      <c r="R906" s="140"/>
      <c r="S906" s="138"/>
      <c r="T906" s="138"/>
      <c r="U906" s="138"/>
    </row>
    <row r="907" ht="12.75" customHeight="1">
      <c r="A907" s="138"/>
      <c r="B907" s="138"/>
      <c r="C907" s="138"/>
      <c r="D907" s="138"/>
      <c r="E907" s="54"/>
      <c r="F907" s="138"/>
      <c r="G907" s="138"/>
      <c r="H907" s="138"/>
      <c r="I907" s="138"/>
      <c r="J907" s="138"/>
      <c r="K907" s="138"/>
      <c r="L907" s="138"/>
      <c r="M907" s="140"/>
      <c r="N907" s="140"/>
      <c r="O907" s="138"/>
      <c r="P907" s="142"/>
      <c r="Q907" s="138"/>
      <c r="R907" s="140"/>
      <c r="S907" s="138"/>
      <c r="T907" s="138"/>
      <c r="U907" s="138"/>
    </row>
    <row r="908" ht="12.75" customHeight="1">
      <c r="A908" s="138"/>
      <c r="B908" s="138"/>
      <c r="C908" s="138"/>
      <c r="D908" s="138"/>
      <c r="E908" s="54"/>
      <c r="F908" s="138"/>
      <c r="G908" s="138"/>
      <c r="H908" s="138"/>
      <c r="I908" s="138"/>
      <c r="J908" s="138"/>
      <c r="K908" s="138"/>
      <c r="L908" s="138"/>
      <c r="M908" s="140"/>
      <c r="N908" s="140"/>
      <c r="O908" s="138"/>
      <c r="P908" s="142"/>
      <c r="Q908" s="138"/>
      <c r="R908" s="140"/>
      <c r="S908" s="138"/>
      <c r="T908" s="138"/>
      <c r="U908" s="138"/>
    </row>
    <row r="909" ht="12.75" customHeight="1">
      <c r="A909" s="138"/>
      <c r="B909" s="138"/>
      <c r="C909" s="138"/>
      <c r="D909" s="138"/>
      <c r="E909" s="54"/>
      <c r="F909" s="138"/>
      <c r="G909" s="138"/>
      <c r="H909" s="138"/>
      <c r="I909" s="138"/>
      <c r="J909" s="138"/>
      <c r="K909" s="138"/>
      <c r="L909" s="138"/>
      <c r="M909" s="140"/>
      <c r="N909" s="140"/>
      <c r="O909" s="138"/>
      <c r="P909" s="142"/>
      <c r="Q909" s="138"/>
      <c r="R909" s="140"/>
      <c r="S909" s="138"/>
      <c r="T909" s="138"/>
      <c r="U909" s="138"/>
    </row>
    <row r="910" ht="12.75" customHeight="1">
      <c r="A910" s="138"/>
      <c r="B910" s="138"/>
      <c r="C910" s="138"/>
      <c r="D910" s="138"/>
      <c r="E910" s="54"/>
      <c r="F910" s="138"/>
      <c r="G910" s="138"/>
      <c r="H910" s="138"/>
      <c r="I910" s="138"/>
      <c r="J910" s="138"/>
      <c r="K910" s="138"/>
      <c r="L910" s="138"/>
      <c r="M910" s="140"/>
      <c r="N910" s="140"/>
      <c r="O910" s="138"/>
      <c r="P910" s="142"/>
      <c r="Q910" s="138"/>
      <c r="R910" s="140"/>
      <c r="S910" s="138"/>
      <c r="T910" s="138"/>
      <c r="U910" s="138"/>
    </row>
    <row r="911" ht="12.75" customHeight="1">
      <c r="A911" s="138"/>
      <c r="B911" s="138"/>
      <c r="C911" s="138"/>
      <c r="D911" s="138"/>
      <c r="E911" s="54"/>
      <c r="F911" s="138"/>
      <c r="G911" s="138"/>
      <c r="H911" s="138"/>
      <c r="I911" s="138"/>
      <c r="J911" s="138"/>
      <c r="K911" s="138"/>
      <c r="L911" s="138"/>
      <c r="M911" s="140"/>
      <c r="N911" s="140"/>
      <c r="O911" s="138"/>
      <c r="P911" s="142"/>
      <c r="Q911" s="138"/>
      <c r="R911" s="140"/>
      <c r="S911" s="138"/>
      <c r="T911" s="138"/>
      <c r="U911" s="138"/>
    </row>
    <row r="912" ht="12.75" customHeight="1">
      <c r="A912" s="138"/>
      <c r="B912" s="138"/>
      <c r="C912" s="138"/>
      <c r="D912" s="138"/>
      <c r="E912" s="54"/>
      <c r="F912" s="138"/>
      <c r="G912" s="138"/>
      <c r="H912" s="138"/>
      <c r="I912" s="138"/>
      <c r="J912" s="138"/>
      <c r="K912" s="138"/>
      <c r="L912" s="138"/>
      <c r="M912" s="140"/>
      <c r="N912" s="140"/>
      <c r="O912" s="138"/>
      <c r="P912" s="142"/>
      <c r="Q912" s="138"/>
      <c r="R912" s="140"/>
      <c r="S912" s="138"/>
      <c r="T912" s="138"/>
      <c r="U912" s="138"/>
    </row>
    <row r="913" ht="12.75" customHeight="1">
      <c r="A913" s="138"/>
      <c r="B913" s="138"/>
      <c r="C913" s="138"/>
      <c r="D913" s="138"/>
      <c r="E913" s="54"/>
      <c r="F913" s="138"/>
      <c r="G913" s="138"/>
      <c r="H913" s="138"/>
      <c r="I913" s="138"/>
      <c r="J913" s="138"/>
      <c r="K913" s="138"/>
      <c r="L913" s="138"/>
      <c r="M913" s="140"/>
      <c r="N913" s="140"/>
      <c r="O913" s="138"/>
      <c r="P913" s="142"/>
      <c r="Q913" s="138"/>
      <c r="R913" s="140"/>
      <c r="S913" s="138"/>
      <c r="T913" s="138"/>
      <c r="U913" s="138"/>
    </row>
    <row r="914" ht="12.75" customHeight="1">
      <c r="A914" s="138"/>
      <c r="B914" s="138"/>
      <c r="C914" s="138"/>
      <c r="D914" s="138"/>
      <c r="E914" s="54"/>
      <c r="F914" s="138"/>
      <c r="G914" s="138"/>
      <c r="H914" s="138"/>
      <c r="I914" s="138"/>
      <c r="J914" s="138"/>
      <c r="K914" s="138"/>
      <c r="L914" s="138"/>
      <c r="M914" s="140"/>
      <c r="N914" s="140"/>
      <c r="O914" s="138"/>
      <c r="P914" s="142"/>
      <c r="Q914" s="138"/>
      <c r="R914" s="140"/>
      <c r="S914" s="138"/>
      <c r="T914" s="138"/>
      <c r="U914" s="138"/>
    </row>
    <row r="915" ht="12.75" customHeight="1">
      <c r="A915" s="138"/>
      <c r="B915" s="138"/>
      <c r="C915" s="138"/>
      <c r="D915" s="138"/>
      <c r="E915" s="54"/>
      <c r="F915" s="138"/>
      <c r="G915" s="138"/>
      <c r="H915" s="138"/>
      <c r="I915" s="138"/>
      <c r="J915" s="138"/>
      <c r="K915" s="138"/>
      <c r="L915" s="138"/>
      <c r="M915" s="140"/>
      <c r="N915" s="140"/>
      <c r="O915" s="138"/>
      <c r="P915" s="142"/>
      <c r="Q915" s="138"/>
      <c r="R915" s="140"/>
      <c r="S915" s="138"/>
      <c r="T915" s="138"/>
      <c r="U915" s="138"/>
    </row>
    <row r="916" ht="12.75" customHeight="1">
      <c r="A916" s="138"/>
      <c r="B916" s="138"/>
      <c r="C916" s="138"/>
      <c r="D916" s="138"/>
      <c r="E916" s="54"/>
      <c r="F916" s="138"/>
      <c r="G916" s="138"/>
      <c r="H916" s="138"/>
      <c r="I916" s="138"/>
      <c r="J916" s="138"/>
      <c r="K916" s="138"/>
      <c r="L916" s="138"/>
      <c r="M916" s="140"/>
      <c r="N916" s="140"/>
      <c r="O916" s="138"/>
      <c r="P916" s="142"/>
      <c r="Q916" s="138"/>
      <c r="R916" s="140"/>
      <c r="S916" s="138"/>
      <c r="T916" s="138"/>
      <c r="U916" s="138"/>
    </row>
    <row r="917" ht="12.75" customHeight="1">
      <c r="A917" s="138"/>
      <c r="B917" s="138"/>
      <c r="C917" s="138"/>
      <c r="D917" s="138"/>
      <c r="E917" s="54"/>
      <c r="F917" s="138"/>
      <c r="G917" s="138"/>
      <c r="H917" s="138"/>
      <c r="I917" s="138"/>
      <c r="J917" s="138"/>
      <c r="K917" s="138"/>
      <c r="L917" s="138"/>
      <c r="M917" s="140"/>
      <c r="N917" s="140"/>
      <c r="O917" s="138"/>
      <c r="P917" s="142"/>
      <c r="Q917" s="138"/>
      <c r="R917" s="140"/>
      <c r="S917" s="138"/>
      <c r="T917" s="138"/>
      <c r="U917" s="138"/>
    </row>
    <row r="918" ht="12.75" customHeight="1">
      <c r="A918" s="138"/>
      <c r="B918" s="138"/>
      <c r="C918" s="138"/>
      <c r="D918" s="138"/>
      <c r="E918" s="54"/>
      <c r="F918" s="138"/>
      <c r="G918" s="138"/>
      <c r="H918" s="138"/>
      <c r="I918" s="138"/>
      <c r="J918" s="138"/>
      <c r="K918" s="138"/>
      <c r="L918" s="138"/>
      <c r="M918" s="140"/>
      <c r="N918" s="140"/>
      <c r="O918" s="138"/>
      <c r="P918" s="142"/>
      <c r="Q918" s="138"/>
      <c r="R918" s="140"/>
      <c r="S918" s="138"/>
      <c r="T918" s="138"/>
      <c r="U918" s="138"/>
    </row>
    <row r="919" ht="12.75" customHeight="1">
      <c r="A919" s="138"/>
      <c r="B919" s="138"/>
      <c r="C919" s="138"/>
      <c r="D919" s="138"/>
      <c r="E919" s="54"/>
      <c r="F919" s="138"/>
      <c r="G919" s="138"/>
      <c r="H919" s="138"/>
      <c r="I919" s="138"/>
      <c r="J919" s="138"/>
      <c r="K919" s="138"/>
      <c r="L919" s="138"/>
      <c r="M919" s="140"/>
      <c r="N919" s="140"/>
      <c r="O919" s="138"/>
      <c r="P919" s="142"/>
      <c r="Q919" s="138"/>
      <c r="R919" s="140"/>
      <c r="S919" s="138"/>
      <c r="T919" s="138"/>
      <c r="U919" s="138"/>
    </row>
    <row r="920" ht="12.75" customHeight="1">
      <c r="A920" s="138"/>
      <c r="B920" s="138"/>
      <c r="C920" s="138"/>
      <c r="D920" s="138"/>
      <c r="E920" s="54"/>
      <c r="F920" s="138"/>
      <c r="G920" s="138"/>
      <c r="H920" s="138"/>
      <c r="I920" s="138"/>
      <c r="J920" s="138"/>
      <c r="K920" s="138"/>
      <c r="L920" s="138"/>
      <c r="M920" s="140"/>
      <c r="N920" s="140"/>
      <c r="O920" s="138"/>
      <c r="P920" s="142"/>
      <c r="Q920" s="138"/>
      <c r="R920" s="140"/>
      <c r="S920" s="138"/>
      <c r="T920" s="138"/>
      <c r="U920" s="138"/>
    </row>
    <row r="921" ht="12.75" customHeight="1">
      <c r="A921" s="138"/>
      <c r="B921" s="138"/>
      <c r="C921" s="138"/>
      <c r="D921" s="138"/>
      <c r="E921" s="54"/>
      <c r="F921" s="138"/>
      <c r="G921" s="138"/>
      <c r="H921" s="138"/>
      <c r="I921" s="138"/>
      <c r="J921" s="138"/>
      <c r="K921" s="138"/>
      <c r="L921" s="138"/>
      <c r="M921" s="140"/>
      <c r="N921" s="140"/>
      <c r="O921" s="138"/>
      <c r="P921" s="142"/>
      <c r="Q921" s="138"/>
      <c r="R921" s="140"/>
      <c r="S921" s="138"/>
      <c r="T921" s="138"/>
      <c r="U921" s="138"/>
    </row>
    <row r="922" ht="12.75" customHeight="1">
      <c r="A922" s="138"/>
      <c r="B922" s="138"/>
      <c r="C922" s="138"/>
      <c r="D922" s="138"/>
      <c r="E922" s="54"/>
      <c r="F922" s="138"/>
      <c r="G922" s="138"/>
      <c r="H922" s="138"/>
      <c r="I922" s="138"/>
      <c r="J922" s="138"/>
      <c r="K922" s="138"/>
      <c r="L922" s="138"/>
      <c r="M922" s="140"/>
      <c r="N922" s="140"/>
      <c r="O922" s="138"/>
      <c r="P922" s="142"/>
      <c r="Q922" s="138"/>
      <c r="R922" s="140"/>
      <c r="S922" s="138"/>
      <c r="T922" s="138"/>
      <c r="U922" s="138"/>
    </row>
    <row r="923" ht="12.75" customHeight="1">
      <c r="A923" s="138"/>
      <c r="B923" s="138"/>
      <c r="C923" s="138"/>
      <c r="D923" s="138"/>
      <c r="E923" s="54"/>
      <c r="F923" s="138"/>
      <c r="G923" s="138"/>
      <c r="H923" s="138"/>
      <c r="I923" s="138"/>
      <c r="J923" s="138"/>
      <c r="K923" s="138"/>
      <c r="L923" s="138"/>
      <c r="M923" s="140"/>
      <c r="N923" s="140"/>
      <c r="O923" s="138"/>
      <c r="P923" s="142"/>
      <c r="Q923" s="138"/>
      <c r="R923" s="140"/>
      <c r="S923" s="138"/>
      <c r="T923" s="138"/>
      <c r="U923" s="138"/>
    </row>
    <row r="924" ht="12.75" customHeight="1">
      <c r="A924" s="138"/>
      <c r="B924" s="138"/>
      <c r="C924" s="138"/>
      <c r="D924" s="138"/>
      <c r="E924" s="54"/>
      <c r="F924" s="138"/>
      <c r="G924" s="138"/>
      <c r="H924" s="138"/>
      <c r="I924" s="138"/>
      <c r="J924" s="138"/>
      <c r="K924" s="138"/>
      <c r="L924" s="138"/>
      <c r="M924" s="140"/>
      <c r="N924" s="140"/>
      <c r="O924" s="138"/>
      <c r="P924" s="142"/>
      <c r="Q924" s="138"/>
      <c r="R924" s="140"/>
      <c r="S924" s="138"/>
      <c r="T924" s="138"/>
      <c r="U924" s="138"/>
    </row>
    <row r="925" ht="12.75" customHeight="1">
      <c r="A925" s="138"/>
      <c r="B925" s="138"/>
      <c r="C925" s="138"/>
      <c r="D925" s="138"/>
      <c r="E925" s="54"/>
      <c r="F925" s="138"/>
      <c r="G925" s="138"/>
      <c r="H925" s="138"/>
      <c r="I925" s="138"/>
      <c r="J925" s="138"/>
      <c r="K925" s="138"/>
      <c r="L925" s="138"/>
      <c r="M925" s="140"/>
      <c r="N925" s="140"/>
      <c r="O925" s="138"/>
      <c r="P925" s="142"/>
      <c r="Q925" s="138"/>
      <c r="R925" s="140"/>
      <c r="S925" s="138"/>
      <c r="T925" s="138"/>
      <c r="U925" s="138"/>
    </row>
    <row r="926" ht="12.75" customHeight="1">
      <c r="A926" s="138"/>
      <c r="B926" s="138"/>
      <c r="C926" s="138"/>
      <c r="D926" s="138"/>
      <c r="E926" s="54"/>
      <c r="F926" s="138"/>
      <c r="G926" s="138"/>
      <c r="H926" s="138"/>
      <c r="I926" s="138"/>
      <c r="J926" s="138"/>
      <c r="K926" s="138"/>
      <c r="L926" s="138"/>
      <c r="M926" s="140"/>
      <c r="N926" s="140"/>
      <c r="O926" s="138"/>
      <c r="P926" s="142"/>
      <c r="Q926" s="138"/>
      <c r="R926" s="140"/>
      <c r="S926" s="138"/>
      <c r="T926" s="138"/>
      <c r="U926" s="138"/>
    </row>
    <row r="927" ht="12.75" customHeight="1">
      <c r="A927" s="138"/>
      <c r="B927" s="138"/>
      <c r="C927" s="138"/>
      <c r="D927" s="138"/>
      <c r="E927" s="54"/>
      <c r="F927" s="138"/>
      <c r="G927" s="138"/>
      <c r="H927" s="138"/>
      <c r="I927" s="138"/>
      <c r="J927" s="138"/>
      <c r="K927" s="138"/>
      <c r="L927" s="138"/>
      <c r="M927" s="140"/>
      <c r="N927" s="140"/>
      <c r="O927" s="138"/>
      <c r="P927" s="142"/>
      <c r="Q927" s="138"/>
      <c r="R927" s="140"/>
      <c r="S927" s="138"/>
      <c r="T927" s="138"/>
      <c r="U927" s="138"/>
    </row>
    <row r="928" ht="12.75" customHeight="1">
      <c r="A928" s="138"/>
      <c r="B928" s="138"/>
      <c r="C928" s="138"/>
      <c r="D928" s="138"/>
      <c r="E928" s="54"/>
      <c r="F928" s="138"/>
      <c r="G928" s="138"/>
      <c r="H928" s="138"/>
      <c r="I928" s="138"/>
      <c r="J928" s="138"/>
      <c r="K928" s="138"/>
      <c r="L928" s="138"/>
      <c r="M928" s="140"/>
      <c r="N928" s="140"/>
      <c r="O928" s="138"/>
      <c r="P928" s="142"/>
      <c r="Q928" s="138"/>
      <c r="R928" s="140"/>
      <c r="S928" s="138"/>
      <c r="T928" s="138"/>
      <c r="U928" s="138"/>
    </row>
    <row r="929" ht="12.75" customHeight="1">
      <c r="A929" s="138"/>
      <c r="B929" s="138"/>
      <c r="C929" s="138"/>
      <c r="D929" s="138"/>
      <c r="E929" s="54"/>
      <c r="F929" s="138"/>
      <c r="G929" s="138"/>
      <c r="H929" s="138"/>
      <c r="I929" s="138"/>
      <c r="J929" s="138"/>
      <c r="K929" s="138"/>
      <c r="L929" s="138"/>
      <c r="M929" s="140"/>
      <c r="N929" s="140"/>
      <c r="O929" s="138"/>
      <c r="P929" s="142"/>
      <c r="Q929" s="138"/>
      <c r="R929" s="140"/>
      <c r="S929" s="138"/>
      <c r="T929" s="138"/>
      <c r="U929" s="138"/>
    </row>
    <row r="930" ht="12.75" customHeight="1">
      <c r="A930" s="138"/>
      <c r="B930" s="138"/>
      <c r="C930" s="138"/>
      <c r="D930" s="138"/>
      <c r="E930" s="54"/>
      <c r="F930" s="138"/>
      <c r="G930" s="138"/>
      <c r="H930" s="138"/>
      <c r="I930" s="138"/>
      <c r="J930" s="138"/>
      <c r="K930" s="138"/>
      <c r="L930" s="138"/>
      <c r="M930" s="140"/>
      <c r="N930" s="140"/>
      <c r="O930" s="138"/>
      <c r="P930" s="142"/>
      <c r="Q930" s="138"/>
      <c r="R930" s="140"/>
      <c r="S930" s="138"/>
      <c r="T930" s="138"/>
      <c r="U930" s="138"/>
    </row>
    <row r="931" ht="12.75" customHeight="1">
      <c r="A931" s="138"/>
      <c r="B931" s="138"/>
      <c r="C931" s="138"/>
      <c r="D931" s="138"/>
      <c r="E931" s="54"/>
      <c r="F931" s="138"/>
      <c r="G931" s="138"/>
      <c r="H931" s="138"/>
      <c r="I931" s="138"/>
      <c r="J931" s="138"/>
      <c r="K931" s="138"/>
      <c r="L931" s="138"/>
      <c r="M931" s="140"/>
      <c r="N931" s="140"/>
      <c r="O931" s="138"/>
      <c r="P931" s="142"/>
      <c r="Q931" s="138"/>
      <c r="R931" s="140"/>
      <c r="S931" s="138"/>
      <c r="T931" s="138"/>
      <c r="U931" s="138"/>
    </row>
    <row r="932" ht="12.75" customHeight="1">
      <c r="A932" s="138"/>
      <c r="B932" s="138"/>
      <c r="C932" s="138"/>
      <c r="D932" s="138"/>
      <c r="E932" s="54"/>
      <c r="F932" s="138"/>
      <c r="G932" s="138"/>
      <c r="H932" s="138"/>
      <c r="I932" s="138"/>
      <c r="J932" s="138"/>
      <c r="K932" s="138"/>
      <c r="L932" s="138"/>
      <c r="M932" s="140"/>
      <c r="N932" s="140"/>
      <c r="O932" s="138"/>
      <c r="P932" s="142"/>
      <c r="Q932" s="138"/>
      <c r="R932" s="140"/>
      <c r="S932" s="138"/>
      <c r="T932" s="138"/>
      <c r="U932" s="138"/>
    </row>
    <row r="933" ht="12.75" customHeight="1">
      <c r="A933" s="138"/>
      <c r="B933" s="138"/>
      <c r="C933" s="138"/>
      <c r="D933" s="138"/>
      <c r="E933" s="54"/>
      <c r="F933" s="138"/>
      <c r="G933" s="138"/>
      <c r="H933" s="138"/>
      <c r="I933" s="138"/>
      <c r="J933" s="138"/>
      <c r="K933" s="138"/>
      <c r="L933" s="138"/>
      <c r="M933" s="140"/>
      <c r="N933" s="140"/>
      <c r="O933" s="138"/>
      <c r="P933" s="142"/>
      <c r="Q933" s="138"/>
      <c r="R933" s="140"/>
      <c r="S933" s="138"/>
      <c r="T933" s="138"/>
      <c r="U933" s="138"/>
    </row>
    <row r="934" ht="12.75" customHeight="1">
      <c r="A934" s="138"/>
      <c r="B934" s="138"/>
      <c r="C934" s="138"/>
      <c r="D934" s="138"/>
      <c r="E934" s="54"/>
      <c r="F934" s="138"/>
      <c r="G934" s="138"/>
      <c r="H934" s="138"/>
      <c r="I934" s="138"/>
      <c r="J934" s="138"/>
      <c r="K934" s="138"/>
      <c r="L934" s="138"/>
      <c r="M934" s="140"/>
      <c r="N934" s="140"/>
      <c r="O934" s="138"/>
      <c r="P934" s="142"/>
      <c r="Q934" s="138"/>
      <c r="R934" s="140"/>
      <c r="S934" s="138"/>
      <c r="T934" s="138"/>
      <c r="U934" s="138"/>
    </row>
    <row r="935" ht="12.75" customHeight="1">
      <c r="A935" s="138"/>
      <c r="B935" s="138"/>
      <c r="C935" s="138"/>
      <c r="D935" s="138"/>
      <c r="E935" s="54"/>
      <c r="F935" s="138"/>
      <c r="G935" s="138"/>
      <c r="H935" s="138"/>
      <c r="I935" s="138"/>
      <c r="J935" s="138"/>
      <c r="K935" s="138"/>
      <c r="L935" s="138"/>
      <c r="M935" s="140"/>
      <c r="N935" s="140"/>
      <c r="O935" s="138"/>
      <c r="P935" s="142"/>
      <c r="Q935" s="138"/>
      <c r="R935" s="140"/>
      <c r="S935" s="138"/>
      <c r="T935" s="138"/>
      <c r="U935" s="138"/>
    </row>
    <row r="936" ht="12.75" customHeight="1">
      <c r="A936" s="138"/>
      <c r="B936" s="138"/>
      <c r="C936" s="138"/>
      <c r="D936" s="138"/>
      <c r="E936" s="54"/>
      <c r="F936" s="138"/>
      <c r="G936" s="138"/>
      <c r="H936" s="138"/>
      <c r="I936" s="138"/>
      <c r="J936" s="138"/>
      <c r="K936" s="138"/>
      <c r="L936" s="138"/>
      <c r="M936" s="140"/>
      <c r="N936" s="140"/>
      <c r="O936" s="138"/>
      <c r="P936" s="142"/>
      <c r="Q936" s="138"/>
      <c r="R936" s="140"/>
      <c r="S936" s="138"/>
      <c r="T936" s="138"/>
      <c r="U936" s="138"/>
    </row>
    <row r="937" ht="12.75" customHeight="1">
      <c r="A937" s="138"/>
      <c r="B937" s="138"/>
      <c r="C937" s="138"/>
      <c r="D937" s="138"/>
      <c r="E937" s="54"/>
      <c r="F937" s="138"/>
      <c r="G937" s="138"/>
      <c r="H937" s="138"/>
      <c r="I937" s="138"/>
      <c r="J937" s="138"/>
      <c r="K937" s="138"/>
      <c r="L937" s="138"/>
      <c r="M937" s="140"/>
      <c r="N937" s="140"/>
      <c r="O937" s="138"/>
      <c r="P937" s="142"/>
      <c r="Q937" s="138"/>
      <c r="R937" s="140"/>
      <c r="S937" s="138"/>
      <c r="T937" s="138"/>
      <c r="U937" s="138"/>
    </row>
    <row r="938" ht="12.75" customHeight="1">
      <c r="A938" s="138"/>
      <c r="B938" s="138"/>
      <c r="C938" s="138"/>
      <c r="D938" s="138"/>
      <c r="E938" s="54"/>
      <c r="F938" s="138"/>
      <c r="G938" s="138"/>
      <c r="H938" s="138"/>
      <c r="I938" s="138"/>
      <c r="J938" s="138"/>
      <c r="K938" s="138"/>
      <c r="L938" s="138"/>
      <c r="M938" s="140"/>
      <c r="N938" s="140"/>
      <c r="O938" s="138"/>
      <c r="P938" s="142"/>
      <c r="Q938" s="138"/>
      <c r="R938" s="140"/>
      <c r="S938" s="138"/>
      <c r="T938" s="138"/>
      <c r="U938" s="138"/>
    </row>
    <row r="939" ht="12.75" customHeight="1">
      <c r="A939" s="138"/>
      <c r="B939" s="138"/>
      <c r="C939" s="138"/>
      <c r="D939" s="138"/>
      <c r="E939" s="54"/>
      <c r="F939" s="138"/>
      <c r="G939" s="138"/>
      <c r="H939" s="138"/>
      <c r="I939" s="138"/>
      <c r="J939" s="138"/>
      <c r="K939" s="138"/>
      <c r="L939" s="138"/>
      <c r="M939" s="140"/>
      <c r="N939" s="140"/>
      <c r="O939" s="138"/>
      <c r="P939" s="142"/>
      <c r="Q939" s="138"/>
      <c r="R939" s="140"/>
      <c r="S939" s="138"/>
      <c r="T939" s="138"/>
      <c r="U939" s="138"/>
    </row>
    <row r="940" ht="12.75" customHeight="1">
      <c r="A940" s="138"/>
      <c r="B940" s="138"/>
      <c r="C940" s="138"/>
      <c r="D940" s="138"/>
      <c r="E940" s="54"/>
      <c r="F940" s="138"/>
      <c r="G940" s="138"/>
      <c r="H940" s="138"/>
      <c r="I940" s="138"/>
      <c r="J940" s="138"/>
      <c r="K940" s="138"/>
      <c r="L940" s="138"/>
      <c r="M940" s="140"/>
      <c r="N940" s="140"/>
      <c r="O940" s="138"/>
      <c r="P940" s="142"/>
      <c r="Q940" s="138"/>
      <c r="R940" s="140"/>
      <c r="S940" s="138"/>
      <c r="T940" s="138"/>
      <c r="U940" s="138"/>
    </row>
    <row r="941" ht="12.75" customHeight="1">
      <c r="A941" s="138"/>
      <c r="B941" s="138"/>
      <c r="C941" s="138"/>
      <c r="D941" s="138"/>
      <c r="E941" s="54"/>
      <c r="F941" s="138"/>
      <c r="G941" s="138"/>
      <c r="H941" s="138"/>
      <c r="I941" s="138"/>
      <c r="J941" s="138"/>
      <c r="K941" s="138"/>
      <c r="L941" s="138"/>
      <c r="M941" s="140"/>
      <c r="N941" s="140"/>
      <c r="O941" s="138"/>
      <c r="P941" s="142"/>
      <c r="Q941" s="138"/>
      <c r="R941" s="140"/>
      <c r="S941" s="138"/>
      <c r="T941" s="138"/>
      <c r="U941" s="138"/>
    </row>
    <row r="942" ht="12.75" customHeight="1">
      <c r="A942" s="138"/>
      <c r="B942" s="138"/>
      <c r="C942" s="138"/>
      <c r="D942" s="138"/>
      <c r="E942" s="54"/>
      <c r="F942" s="138"/>
      <c r="G942" s="138"/>
      <c r="H942" s="138"/>
      <c r="I942" s="138"/>
      <c r="J942" s="138"/>
      <c r="K942" s="138"/>
      <c r="L942" s="138"/>
      <c r="M942" s="140"/>
      <c r="N942" s="140"/>
      <c r="O942" s="138"/>
      <c r="P942" s="142"/>
      <c r="Q942" s="138"/>
      <c r="R942" s="140"/>
      <c r="S942" s="138"/>
      <c r="T942" s="138"/>
      <c r="U942" s="138"/>
    </row>
    <row r="943" ht="12.75" customHeight="1">
      <c r="A943" s="138"/>
      <c r="B943" s="138"/>
      <c r="C943" s="138"/>
      <c r="D943" s="138"/>
      <c r="E943" s="54"/>
      <c r="F943" s="138"/>
      <c r="G943" s="138"/>
      <c r="H943" s="138"/>
      <c r="I943" s="138"/>
      <c r="J943" s="138"/>
      <c r="K943" s="138"/>
      <c r="L943" s="138"/>
      <c r="M943" s="140"/>
      <c r="N943" s="140"/>
      <c r="O943" s="138"/>
      <c r="P943" s="142"/>
      <c r="Q943" s="138"/>
      <c r="R943" s="140"/>
      <c r="S943" s="138"/>
      <c r="T943" s="138"/>
      <c r="U943" s="138"/>
    </row>
    <row r="944" ht="12.75" customHeight="1">
      <c r="A944" s="138"/>
      <c r="B944" s="138"/>
      <c r="C944" s="138"/>
      <c r="D944" s="138"/>
      <c r="E944" s="54"/>
      <c r="F944" s="138"/>
      <c r="G944" s="138"/>
      <c r="H944" s="138"/>
      <c r="I944" s="138"/>
      <c r="J944" s="138"/>
      <c r="K944" s="138"/>
      <c r="L944" s="138"/>
      <c r="M944" s="140"/>
      <c r="N944" s="140"/>
      <c r="O944" s="138"/>
      <c r="P944" s="142"/>
      <c r="Q944" s="138"/>
      <c r="R944" s="140"/>
      <c r="S944" s="138"/>
      <c r="T944" s="138"/>
      <c r="U944" s="138"/>
    </row>
    <row r="945" ht="12.75" customHeight="1">
      <c r="A945" s="138"/>
      <c r="B945" s="138"/>
      <c r="C945" s="138"/>
      <c r="D945" s="138"/>
      <c r="E945" s="54"/>
      <c r="F945" s="138"/>
      <c r="G945" s="138"/>
      <c r="H945" s="138"/>
      <c r="I945" s="138"/>
      <c r="J945" s="138"/>
      <c r="K945" s="138"/>
      <c r="L945" s="138"/>
      <c r="M945" s="140"/>
      <c r="N945" s="140"/>
      <c r="O945" s="138"/>
      <c r="P945" s="142"/>
      <c r="Q945" s="138"/>
      <c r="R945" s="140"/>
      <c r="S945" s="138"/>
      <c r="T945" s="138"/>
      <c r="U945" s="138"/>
    </row>
    <row r="946" ht="12.75" customHeight="1">
      <c r="A946" s="138"/>
      <c r="B946" s="138"/>
      <c r="C946" s="138"/>
      <c r="D946" s="138"/>
      <c r="E946" s="54"/>
      <c r="F946" s="138"/>
      <c r="G946" s="138"/>
      <c r="H946" s="138"/>
      <c r="I946" s="138"/>
      <c r="J946" s="138"/>
      <c r="K946" s="138"/>
      <c r="L946" s="138"/>
      <c r="M946" s="140"/>
      <c r="N946" s="140"/>
      <c r="O946" s="138"/>
      <c r="P946" s="142"/>
      <c r="Q946" s="138"/>
      <c r="R946" s="140"/>
      <c r="S946" s="138"/>
      <c r="T946" s="138"/>
      <c r="U946" s="138"/>
    </row>
    <row r="947" ht="12.75" customHeight="1">
      <c r="A947" s="138"/>
      <c r="B947" s="138"/>
      <c r="C947" s="138"/>
      <c r="D947" s="138"/>
      <c r="E947" s="54"/>
      <c r="F947" s="138"/>
      <c r="G947" s="138"/>
      <c r="H947" s="138"/>
      <c r="I947" s="138"/>
      <c r="J947" s="138"/>
      <c r="K947" s="138"/>
      <c r="L947" s="138"/>
      <c r="M947" s="140"/>
      <c r="N947" s="140"/>
      <c r="O947" s="138"/>
      <c r="P947" s="142"/>
      <c r="Q947" s="138"/>
      <c r="R947" s="140"/>
      <c r="S947" s="138"/>
      <c r="T947" s="138"/>
      <c r="U947" s="138"/>
    </row>
    <row r="948" ht="12.75" customHeight="1">
      <c r="A948" s="138"/>
      <c r="B948" s="138"/>
      <c r="C948" s="138"/>
      <c r="D948" s="138"/>
      <c r="E948" s="54"/>
      <c r="F948" s="138"/>
      <c r="G948" s="138"/>
      <c r="H948" s="138"/>
      <c r="I948" s="138"/>
      <c r="J948" s="138"/>
      <c r="K948" s="138"/>
      <c r="L948" s="138"/>
      <c r="M948" s="140"/>
      <c r="N948" s="140"/>
      <c r="O948" s="138"/>
      <c r="P948" s="142"/>
      <c r="Q948" s="138"/>
      <c r="R948" s="140"/>
      <c r="S948" s="138"/>
      <c r="T948" s="138"/>
      <c r="U948" s="138"/>
    </row>
    <row r="949" ht="12.75" customHeight="1">
      <c r="A949" s="138"/>
      <c r="B949" s="138"/>
      <c r="C949" s="138"/>
      <c r="D949" s="138"/>
      <c r="E949" s="54"/>
      <c r="F949" s="138"/>
      <c r="G949" s="138"/>
      <c r="H949" s="138"/>
      <c r="I949" s="138"/>
      <c r="J949" s="138"/>
      <c r="K949" s="138"/>
      <c r="L949" s="138"/>
      <c r="M949" s="140"/>
      <c r="N949" s="140"/>
      <c r="O949" s="138"/>
      <c r="P949" s="142"/>
      <c r="Q949" s="138"/>
      <c r="R949" s="140"/>
      <c r="S949" s="138"/>
      <c r="T949" s="138"/>
      <c r="U949" s="138"/>
    </row>
    <row r="950" ht="12.75" customHeight="1">
      <c r="A950" s="138"/>
      <c r="B950" s="138"/>
      <c r="C950" s="138"/>
      <c r="D950" s="138"/>
      <c r="E950" s="54"/>
      <c r="F950" s="138"/>
      <c r="G950" s="138"/>
      <c r="H950" s="138"/>
      <c r="I950" s="138"/>
      <c r="J950" s="138"/>
      <c r="K950" s="138"/>
      <c r="L950" s="138"/>
      <c r="M950" s="140"/>
      <c r="N950" s="140"/>
      <c r="O950" s="138"/>
      <c r="P950" s="142"/>
      <c r="Q950" s="138"/>
      <c r="R950" s="140"/>
      <c r="S950" s="138"/>
      <c r="T950" s="138"/>
      <c r="U950" s="138"/>
    </row>
    <row r="951" ht="12.75" customHeight="1">
      <c r="A951" s="138"/>
      <c r="B951" s="138"/>
      <c r="C951" s="138"/>
      <c r="D951" s="138"/>
      <c r="E951" s="54"/>
      <c r="F951" s="138"/>
      <c r="G951" s="138"/>
      <c r="H951" s="138"/>
      <c r="I951" s="138"/>
      <c r="J951" s="138"/>
      <c r="K951" s="138"/>
      <c r="L951" s="138"/>
      <c r="M951" s="140"/>
      <c r="N951" s="140"/>
      <c r="O951" s="138"/>
      <c r="P951" s="142"/>
      <c r="Q951" s="138"/>
      <c r="R951" s="140"/>
      <c r="S951" s="138"/>
      <c r="T951" s="138"/>
      <c r="U951" s="138"/>
    </row>
    <row r="952" ht="12.75" customHeight="1">
      <c r="A952" s="138"/>
      <c r="B952" s="138"/>
      <c r="C952" s="138"/>
      <c r="D952" s="138"/>
      <c r="E952" s="54"/>
      <c r="F952" s="138"/>
      <c r="G952" s="138"/>
      <c r="H952" s="138"/>
      <c r="I952" s="138"/>
      <c r="J952" s="138"/>
      <c r="K952" s="138"/>
      <c r="L952" s="138"/>
      <c r="M952" s="140"/>
      <c r="N952" s="140"/>
      <c r="O952" s="138"/>
      <c r="P952" s="142"/>
      <c r="Q952" s="138"/>
      <c r="R952" s="140"/>
      <c r="S952" s="138"/>
      <c r="T952" s="138"/>
      <c r="U952" s="138"/>
    </row>
    <row r="953" ht="12.75" customHeight="1">
      <c r="A953" s="138"/>
      <c r="B953" s="138"/>
      <c r="C953" s="138"/>
      <c r="D953" s="138"/>
      <c r="E953" s="54"/>
      <c r="F953" s="138"/>
      <c r="G953" s="138"/>
      <c r="H953" s="138"/>
      <c r="I953" s="138"/>
      <c r="J953" s="138"/>
      <c r="K953" s="138"/>
      <c r="L953" s="138"/>
      <c r="M953" s="140"/>
      <c r="N953" s="140"/>
      <c r="O953" s="138"/>
      <c r="P953" s="142"/>
      <c r="Q953" s="138"/>
      <c r="R953" s="140"/>
      <c r="S953" s="138"/>
      <c r="T953" s="138"/>
      <c r="U953" s="138"/>
    </row>
    <row r="954" ht="12.75" customHeight="1">
      <c r="A954" s="138"/>
      <c r="B954" s="138"/>
      <c r="C954" s="138"/>
      <c r="D954" s="138"/>
      <c r="E954" s="54"/>
      <c r="F954" s="138"/>
      <c r="G954" s="138"/>
      <c r="H954" s="138"/>
      <c r="I954" s="138"/>
      <c r="J954" s="138"/>
      <c r="K954" s="138"/>
      <c r="L954" s="138"/>
      <c r="M954" s="140"/>
      <c r="N954" s="140"/>
      <c r="O954" s="138"/>
      <c r="P954" s="142"/>
      <c r="Q954" s="138"/>
      <c r="R954" s="140"/>
      <c r="S954" s="138"/>
      <c r="T954" s="138"/>
      <c r="U954" s="138"/>
    </row>
    <row r="955" ht="12.75" customHeight="1">
      <c r="A955" s="138"/>
      <c r="B955" s="138"/>
      <c r="C955" s="138"/>
      <c r="D955" s="138"/>
      <c r="E955" s="54"/>
      <c r="F955" s="138"/>
      <c r="G955" s="138"/>
      <c r="H955" s="138"/>
      <c r="I955" s="138"/>
      <c r="J955" s="138"/>
      <c r="K955" s="138"/>
      <c r="L955" s="138"/>
      <c r="M955" s="140"/>
      <c r="N955" s="140"/>
      <c r="O955" s="138"/>
      <c r="P955" s="142"/>
      <c r="Q955" s="138"/>
      <c r="R955" s="140"/>
      <c r="S955" s="138"/>
      <c r="T955" s="138"/>
      <c r="U955" s="138"/>
    </row>
    <row r="956" ht="12.75" customHeight="1">
      <c r="A956" s="138"/>
      <c r="B956" s="138"/>
      <c r="C956" s="138"/>
      <c r="D956" s="138"/>
      <c r="E956" s="54"/>
      <c r="F956" s="138"/>
      <c r="G956" s="138"/>
      <c r="H956" s="138"/>
      <c r="I956" s="138"/>
      <c r="J956" s="138"/>
      <c r="K956" s="138"/>
      <c r="L956" s="138"/>
      <c r="M956" s="140"/>
      <c r="N956" s="140"/>
      <c r="O956" s="138"/>
      <c r="P956" s="142"/>
      <c r="Q956" s="138"/>
      <c r="R956" s="140"/>
      <c r="S956" s="138"/>
      <c r="T956" s="138"/>
      <c r="U956" s="138"/>
    </row>
    <row r="957" ht="12.75" customHeight="1">
      <c r="A957" s="138"/>
      <c r="B957" s="138"/>
      <c r="C957" s="138"/>
      <c r="D957" s="138"/>
      <c r="E957" s="54"/>
      <c r="F957" s="138"/>
      <c r="G957" s="138"/>
      <c r="H957" s="138"/>
      <c r="I957" s="138"/>
      <c r="J957" s="138"/>
      <c r="K957" s="138"/>
      <c r="L957" s="138"/>
      <c r="M957" s="140"/>
      <c r="N957" s="140"/>
      <c r="O957" s="138"/>
      <c r="P957" s="142"/>
      <c r="Q957" s="138"/>
      <c r="R957" s="140"/>
      <c r="S957" s="138"/>
      <c r="T957" s="138"/>
      <c r="U957" s="138"/>
    </row>
    <row r="958" ht="12.75" customHeight="1">
      <c r="A958" s="138"/>
      <c r="B958" s="138"/>
      <c r="C958" s="138"/>
      <c r="D958" s="138"/>
      <c r="E958" s="54"/>
      <c r="F958" s="138"/>
      <c r="G958" s="138"/>
      <c r="H958" s="138"/>
      <c r="I958" s="138"/>
      <c r="J958" s="138"/>
      <c r="K958" s="138"/>
      <c r="L958" s="138"/>
      <c r="M958" s="140"/>
      <c r="N958" s="140"/>
      <c r="O958" s="138"/>
      <c r="P958" s="142"/>
      <c r="Q958" s="138"/>
      <c r="R958" s="140"/>
      <c r="S958" s="138"/>
      <c r="T958" s="138"/>
      <c r="U958" s="138"/>
    </row>
    <row r="959" ht="12.75" customHeight="1">
      <c r="A959" s="138"/>
      <c r="B959" s="138"/>
      <c r="C959" s="138"/>
      <c r="D959" s="138"/>
      <c r="E959" s="54"/>
      <c r="F959" s="138"/>
      <c r="G959" s="138"/>
      <c r="H959" s="138"/>
      <c r="I959" s="138"/>
      <c r="J959" s="138"/>
      <c r="K959" s="138"/>
      <c r="L959" s="138"/>
      <c r="M959" s="140"/>
      <c r="N959" s="140"/>
      <c r="O959" s="138"/>
      <c r="P959" s="142"/>
      <c r="Q959" s="138"/>
      <c r="R959" s="140"/>
      <c r="S959" s="138"/>
      <c r="T959" s="138"/>
      <c r="U959" s="138"/>
    </row>
    <row r="960" ht="12.75" customHeight="1">
      <c r="A960" s="138"/>
      <c r="B960" s="138"/>
      <c r="C960" s="138"/>
      <c r="D960" s="138"/>
      <c r="E960" s="54"/>
      <c r="F960" s="138"/>
      <c r="G960" s="138"/>
      <c r="H960" s="138"/>
      <c r="I960" s="138"/>
      <c r="J960" s="138"/>
      <c r="K960" s="138"/>
      <c r="L960" s="138"/>
      <c r="M960" s="140"/>
      <c r="N960" s="140"/>
      <c r="O960" s="138"/>
      <c r="P960" s="142"/>
      <c r="Q960" s="138"/>
      <c r="R960" s="140"/>
      <c r="S960" s="138"/>
      <c r="T960" s="138"/>
      <c r="U960" s="138"/>
    </row>
    <row r="961" ht="12.75" customHeight="1">
      <c r="A961" s="138"/>
      <c r="B961" s="138"/>
      <c r="C961" s="138"/>
      <c r="D961" s="138"/>
      <c r="E961" s="54"/>
      <c r="F961" s="138"/>
      <c r="G961" s="138"/>
      <c r="H961" s="138"/>
      <c r="I961" s="138"/>
      <c r="J961" s="138"/>
      <c r="K961" s="138"/>
      <c r="L961" s="138"/>
      <c r="M961" s="140"/>
      <c r="N961" s="140"/>
      <c r="O961" s="138"/>
      <c r="P961" s="142"/>
      <c r="Q961" s="138"/>
      <c r="R961" s="140"/>
      <c r="S961" s="138"/>
      <c r="T961" s="138"/>
      <c r="U961" s="138"/>
    </row>
    <row r="962" ht="12.75" customHeight="1">
      <c r="A962" s="138"/>
      <c r="B962" s="138"/>
      <c r="C962" s="138"/>
      <c r="D962" s="138"/>
      <c r="E962" s="54"/>
      <c r="F962" s="138"/>
      <c r="G962" s="138"/>
      <c r="H962" s="138"/>
      <c r="I962" s="138"/>
      <c r="J962" s="138"/>
      <c r="K962" s="138"/>
      <c r="L962" s="138"/>
      <c r="M962" s="140"/>
      <c r="N962" s="140"/>
      <c r="O962" s="138"/>
      <c r="P962" s="142"/>
      <c r="Q962" s="138"/>
      <c r="R962" s="140"/>
      <c r="S962" s="138"/>
      <c r="T962" s="138"/>
      <c r="U962" s="138"/>
    </row>
    <row r="963" ht="12.75" customHeight="1">
      <c r="A963" s="138"/>
      <c r="B963" s="138"/>
      <c r="C963" s="138"/>
      <c r="D963" s="138"/>
      <c r="E963" s="54"/>
      <c r="F963" s="138"/>
      <c r="G963" s="138"/>
      <c r="H963" s="138"/>
      <c r="I963" s="138"/>
      <c r="J963" s="138"/>
      <c r="K963" s="138"/>
      <c r="L963" s="138"/>
      <c r="M963" s="140"/>
      <c r="N963" s="140"/>
      <c r="O963" s="138"/>
      <c r="P963" s="142"/>
      <c r="Q963" s="138"/>
      <c r="R963" s="140"/>
      <c r="S963" s="138"/>
      <c r="T963" s="138"/>
      <c r="U963" s="138"/>
    </row>
    <row r="964" ht="12.75" customHeight="1">
      <c r="A964" s="138"/>
      <c r="B964" s="138"/>
      <c r="C964" s="138"/>
      <c r="D964" s="138"/>
      <c r="E964" s="54"/>
      <c r="F964" s="138"/>
      <c r="G964" s="138"/>
      <c r="H964" s="138"/>
      <c r="I964" s="138"/>
      <c r="J964" s="138"/>
      <c r="K964" s="138"/>
      <c r="L964" s="138"/>
      <c r="M964" s="140"/>
      <c r="N964" s="140"/>
      <c r="O964" s="138"/>
      <c r="P964" s="142"/>
      <c r="Q964" s="138"/>
      <c r="R964" s="140"/>
      <c r="S964" s="138"/>
      <c r="T964" s="138"/>
      <c r="U964" s="138"/>
    </row>
    <row r="965" ht="12.75" customHeight="1">
      <c r="A965" s="138"/>
      <c r="B965" s="138"/>
      <c r="C965" s="138"/>
      <c r="D965" s="138"/>
      <c r="E965" s="54"/>
      <c r="F965" s="138"/>
      <c r="G965" s="138"/>
      <c r="H965" s="138"/>
      <c r="I965" s="138"/>
      <c r="J965" s="138"/>
      <c r="K965" s="138"/>
      <c r="L965" s="138"/>
      <c r="M965" s="140"/>
      <c r="N965" s="140"/>
      <c r="O965" s="138"/>
      <c r="P965" s="142"/>
      <c r="Q965" s="138"/>
      <c r="R965" s="140"/>
      <c r="S965" s="138"/>
      <c r="T965" s="138"/>
      <c r="U965" s="138"/>
    </row>
    <row r="966" ht="12.75" customHeight="1">
      <c r="A966" s="138"/>
      <c r="B966" s="138"/>
      <c r="C966" s="138"/>
      <c r="D966" s="138"/>
      <c r="E966" s="54"/>
      <c r="F966" s="138"/>
      <c r="G966" s="138"/>
      <c r="H966" s="138"/>
      <c r="I966" s="138"/>
      <c r="J966" s="138"/>
      <c r="K966" s="138"/>
      <c r="L966" s="138"/>
      <c r="M966" s="140"/>
      <c r="N966" s="140"/>
      <c r="O966" s="138"/>
      <c r="P966" s="142"/>
      <c r="Q966" s="138"/>
      <c r="R966" s="140"/>
      <c r="S966" s="138"/>
      <c r="T966" s="138"/>
      <c r="U966" s="138"/>
    </row>
    <row r="967" ht="12.75" customHeight="1">
      <c r="A967" s="138"/>
      <c r="B967" s="138"/>
      <c r="C967" s="138"/>
      <c r="D967" s="138"/>
      <c r="E967" s="54"/>
      <c r="F967" s="138"/>
      <c r="G967" s="138"/>
      <c r="H967" s="138"/>
      <c r="I967" s="138"/>
      <c r="J967" s="138"/>
      <c r="K967" s="138"/>
      <c r="L967" s="138"/>
      <c r="M967" s="140"/>
      <c r="N967" s="140"/>
      <c r="O967" s="138"/>
      <c r="P967" s="142"/>
      <c r="Q967" s="138"/>
      <c r="R967" s="140"/>
      <c r="S967" s="138"/>
      <c r="T967" s="138"/>
      <c r="U967" s="138"/>
    </row>
    <row r="968" ht="12.75" customHeight="1">
      <c r="A968" s="138"/>
      <c r="B968" s="138"/>
      <c r="C968" s="138"/>
      <c r="D968" s="138"/>
      <c r="E968" s="54"/>
      <c r="F968" s="138"/>
      <c r="G968" s="138"/>
      <c r="H968" s="138"/>
      <c r="I968" s="138"/>
      <c r="J968" s="138"/>
      <c r="K968" s="138"/>
      <c r="L968" s="138"/>
      <c r="M968" s="140"/>
      <c r="N968" s="140"/>
      <c r="O968" s="138"/>
      <c r="P968" s="142"/>
      <c r="Q968" s="138"/>
      <c r="R968" s="140"/>
      <c r="S968" s="138"/>
      <c r="T968" s="138"/>
      <c r="U968" s="138"/>
    </row>
    <row r="969" ht="12.75" customHeight="1">
      <c r="A969" s="138"/>
      <c r="B969" s="138"/>
      <c r="C969" s="138"/>
      <c r="D969" s="138"/>
      <c r="E969" s="54"/>
      <c r="F969" s="138"/>
      <c r="G969" s="138"/>
      <c r="H969" s="138"/>
      <c r="I969" s="138"/>
      <c r="J969" s="138"/>
      <c r="K969" s="138"/>
      <c r="L969" s="138"/>
      <c r="M969" s="140"/>
      <c r="N969" s="140"/>
      <c r="O969" s="138"/>
      <c r="P969" s="142"/>
      <c r="Q969" s="138"/>
      <c r="R969" s="140"/>
      <c r="S969" s="138"/>
      <c r="T969" s="138"/>
      <c r="U969" s="138"/>
    </row>
    <row r="970" ht="12.75" customHeight="1">
      <c r="A970" s="138"/>
      <c r="B970" s="138"/>
      <c r="C970" s="138"/>
      <c r="D970" s="138"/>
      <c r="E970" s="54"/>
      <c r="F970" s="138"/>
      <c r="G970" s="138"/>
      <c r="H970" s="138"/>
      <c r="I970" s="138"/>
      <c r="J970" s="138"/>
      <c r="K970" s="138"/>
      <c r="L970" s="138"/>
      <c r="M970" s="140"/>
      <c r="N970" s="140"/>
      <c r="O970" s="138"/>
      <c r="P970" s="142"/>
      <c r="Q970" s="138"/>
      <c r="R970" s="140"/>
      <c r="S970" s="138"/>
      <c r="T970" s="138"/>
      <c r="U970" s="138"/>
    </row>
    <row r="971" ht="12.75" customHeight="1">
      <c r="A971" s="138"/>
      <c r="B971" s="138"/>
      <c r="C971" s="138"/>
      <c r="D971" s="138"/>
      <c r="E971" s="54"/>
      <c r="F971" s="138"/>
      <c r="G971" s="138"/>
      <c r="H971" s="138"/>
      <c r="I971" s="138"/>
      <c r="J971" s="138"/>
      <c r="K971" s="138"/>
      <c r="L971" s="138"/>
      <c r="M971" s="140"/>
      <c r="N971" s="140"/>
      <c r="O971" s="138"/>
      <c r="P971" s="142"/>
      <c r="Q971" s="138"/>
      <c r="R971" s="140"/>
      <c r="S971" s="138"/>
      <c r="T971" s="138"/>
      <c r="U971" s="138"/>
    </row>
    <row r="972" ht="12.75" customHeight="1">
      <c r="A972" s="138"/>
      <c r="B972" s="138"/>
      <c r="C972" s="138"/>
      <c r="D972" s="138"/>
      <c r="E972" s="54"/>
      <c r="F972" s="138"/>
      <c r="G972" s="138"/>
      <c r="H972" s="138"/>
      <c r="I972" s="138"/>
      <c r="J972" s="138"/>
      <c r="K972" s="138"/>
      <c r="L972" s="138"/>
      <c r="M972" s="140"/>
      <c r="N972" s="140"/>
      <c r="O972" s="138"/>
      <c r="P972" s="142"/>
      <c r="Q972" s="138"/>
      <c r="R972" s="140"/>
      <c r="S972" s="138"/>
      <c r="T972" s="138"/>
      <c r="U972" s="138"/>
    </row>
    <row r="973" ht="12.75" customHeight="1">
      <c r="A973" s="138"/>
      <c r="B973" s="138"/>
      <c r="C973" s="138"/>
      <c r="D973" s="138"/>
      <c r="E973" s="54"/>
      <c r="F973" s="138"/>
      <c r="G973" s="138"/>
      <c r="H973" s="138"/>
      <c r="I973" s="138"/>
      <c r="J973" s="138"/>
      <c r="K973" s="138"/>
      <c r="L973" s="138"/>
      <c r="M973" s="140"/>
      <c r="N973" s="140"/>
      <c r="O973" s="138"/>
      <c r="P973" s="142"/>
      <c r="Q973" s="138"/>
      <c r="R973" s="140"/>
      <c r="S973" s="138"/>
      <c r="T973" s="138"/>
      <c r="U973" s="138"/>
    </row>
    <row r="974" ht="12.75" customHeight="1">
      <c r="A974" s="138"/>
      <c r="B974" s="138"/>
      <c r="C974" s="138"/>
      <c r="D974" s="138"/>
      <c r="E974" s="54"/>
      <c r="F974" s="138"/>
      <c r="G974" s="138"/>
      <c r="H974" s="138"/>
      <c r="I974" s="138"/>
      <c r="J974" s="138"/>
      <c r="K974" s="138"/>
      <c r="L974" s="138"/>
      <c r="M974" s="140"/>
      <c r="N974" s="140"/>
      <c r="O974" s="138"/>
      <c r="P974" s="142"/>
      <c r="Q974" s="138"/>
      <c r="R974" s="140"/>
      <c r="S974" s="138"/>
      <c r="T974" s="138"/>
      <c r="U974" s="138"/>
    </row>
    <row r="975" ht="12.75" customHeight="1">
      <c r="A975" s="138"/>
      <c r="B975" s="138"/>
      <c r="C975" s="138"/>
      <c r="D975" s="138"/>
      <c r="E975" s="54"/>
      <c r="F975" s="138"/>
      <c r="G975" s="138"/>
      <c r="H975" s="138"/>
      <c r="I975" s="138"/>
      <c r="J975" s="138"/>
      <c r="K975" s="138"/>
      <c r="L975" s="138"/>
      <c r="M975" s="140"/>
      <c r="N975" s="140"/>
      <c r="O975" s="138"/>
      <c r="P975" s="142"/>
      <c r="Q975" s="138"/>
      <c r="R975" s="140"/>
      <c r="S975" s="138"/>
      <c r="T975" s="138"/>
      <c r="U975" s="138"/>
    </row>
    <row r="976" ht="12.75" customHeight="1">
      <c r="A976" s="138"/>
      <c r="B976" s="138"/>
      <c r="C976" s="138"/>
      <c r="D976" s="138"/>
      <c r="E976" s="54"/>
      <c r="F976" s="138"/>
      <c r="G976" s="138"/>
      <c r="H976" s="138"/>
      <c r="I976" s="138"/>
      <c r="J976" s="138"/>
      <c r="K976" s="138"/>
      <c r="L976" s="138"/>
      <c r="M976" s="140"/>
      <c r="N976" s="140"/>
      <c r="O976" s="138"/>
      <c r="P976" s="142"/>
      <c r="Q976" s="138"/>
      <c r="R976" s="140"/>
      <c r="S976" s="138"/>
      <c r="T976" s="138"/>
      <c r="U976" s="138"/>
    </row>
    <row r="977" ht="12.75" customHeight="1">
      <c r="A977" s="138"/>
      <c r="B977" s="138"/>
      <c r="C977" s="138"/>
      <c r="D977" s="138"/>
      <c r="E977" s="54"/>
      <c r="F977" s="138"/>
      <c r="G977" s="138"/>
      <c r="H977" s="138"/>
      <c r="I977" s="138"/>
      <c r="J977" s="138"/>
      <c r="K977" s="138"/>
      <c r="L977" s="138"/>
      <c r="M977" s="140"/>
      <c r="N977" s="140"/>
      <c r="O977" s="138"/>
      <c r="P977" s="142"/>
      <c r="Q977" s="138"/>
      <c r="R977" s="140"/>
      <c r="S977" s="138"/>
      <c r="T977" s="138"/>
      <c r="U977" s="138"/>
    </row>
    <row r="978" ht="12.75" customHeight="1">
      <c r="A978" s="138"/>
      <c r="B978" s="138"/>
      <c r="C978" s="138"/>
      <c r="D978" s="138"/>
      <c r="E978" s="54"/>
      <c r="F978" s="138"/>
      <c r="G978" s="138"/>
      <c r="H978" s="138"/>
      <c r="I978" s="138"/>
      <c r="J978" s="138"/>
      <c r="K978" s="138"/>
      <c r="L978" s="138"/>
      <c r="M978" s="140"/>
      <c r="N978" s="140"/>
      <c r="O978" s="138"/>
      <c r="P978" s="142"/>
      <c r="Q978" s="138"/>
      <c r="R978" s="140"/>
      <c r="S978" s="138"/>
      <c r="T978" s="138"/>
      <c r="U978" s="138"/>
    </row>
    <row r="979" ht="12.75" customHeight="1">
      <c r="A979" s="138"/>
      <c r="B979" s="138"/>
      <c r="C979" s="138"/>
      <c r="D979" s="138"/>
      <c r="E979" s="54"/>
      <c r="F979" s="138"/>
      <c r="G979" s="138"/>
      <c r="H979" s="138"/>
      <c r="I979" s="138"/>
      <c r="J979" s="138"/>
      <c r="K979" s="138"/>
      <c r="L979" s="138"/>
      <c r="M979" s="140"/>
      <c r="N979" s="140"/>
      <c r="O979" s="138"/>
      <c r="P979" s="142"/>
      <c r="Q979" s="138"/>
      <c r="R979" s="140"/>
      <c r="S979" s="138"/>
      <c r="T979" s="138"/>
      <c r="U979" s="138"/>
    </row>
    <row r="980" ht="12.75" customHeight="1">
      <c r="A980" s="138"/>
      <c r="B980" s="138"/>
      <c r="C980" s="138"/>
      <c r="D980" s="138"/>
      <c r="E980" s="54"/>
      <c r="F980" s="138"/>
      <c r="G980" s="138"/>
      <c r="H980" s="138"/>
      <c r="I980" s="138"/>
      <c r="J980" s="138"/>
      <c r="K980" s="138"/>
      <c r="L980" s="138"/>
      <c r="M980" s="140"/>
      <c r="N980" s="140"/>
      <c r="O980" s="138"/>
      <c r="P980" s="142"/>
      <c r="Q980" s="138"/>
      <c r="R980" s="140"/>
      <c r="S980" s="138"/>
      <c r="T980" s="138"/>
      <c r="U980" s="138"/>
    </row>
    <row r="981" ht="12.75" customHeight="1">
      <c r="A981" s="138"/>
      <c r="B981" s="138"/>
      <c r="C981" s="138"/>
      <c r="D981" s="138"/>
      <c r="E981" s="54"/>
      <c r="F981" s="138"/>
      <c r="G981" s="138"/>
      <c r="H981" s="138"/>
      <c r="I981" s="138"/>
      <c r="J981" s="138"/>
      <c r="K981" s="138"/>
      <c r="L981" s="138"/>
      <c r="M981" s="140"/>
      <c r="N981" s="140"/>
      <c r="O981" s="138"/>
      <c r="P981" s="142"/>
      <c r="Q981" s="138"/>
      <c r="R981" s="140"/>
      <c r="S981" s="138"/>
      <c r="T981" s="138"/>
      <c r="U981" s="138"/>
    </row>
    <row r="982" ht="12.75" customHeight="1">
      <c r="A982" s="138"/>
      <c r="B982" s="138"/>
      <c r="C982" s="138"/>
      <c r="D982" s="138"/>
      <c r="E982" s="54"/>
      <c r="F982" s="138"/>
      <c r="G982" s="138"/>
      <c r="H982" s="138"/>
      <c r="I982" s="138"/>
      <c r="J982" s="138"/>
      <c r="K982" s="138"/>
      <c r="L982" s="138"/>
      <c r="M982" s="140"/>
      <c r="N982" s="140"/>
      <c r="O982" s="138"/>
      <c r="P982" s="142"/>
      <c r="Q982" s="138"/>
      <c r="R982" s="140"/>
      <c r="S982" s="138"/>
      <c r="T982" s="138"/>
      <c r="U982" s="138"/>
    </row>
    <row r="983" ht="12.75" customHeight="1">
      <c r="A983" s="138"/>
      <c r="B983" s="138"/>
      <c r="C983" s="138"/>
      <c r="D983" s="138"/>
      <c r="E983" s="54"/>
      <c r="F983" s="138"/>
      <c r="G983" s="138"/>
      <c r="H983" s="138"/>
      <c r="I983" s="138"/>
      <c r="J983" s="138"/>
      <c r="K983" s="138"/>
      <c r="L983" s="138"/>
      <c r="M983" s="140"/>
      <c r="N983" s="140"/>
      <c r="O983" s="138"/>
      <c r="P983" s="142"/>
      <c r="Q983" s="138"/>
      <c r="R983" s="140"/>
      <c r="S983" s="138"/>
      <c r="T983" s="138"/>
      <c r="U983" s="138"/>
    </row>
    <row r="984" ht="12.75" customHeight="1">
      <c r="A984" s="138"/>
      <c r="B984" s="138"/>
      <c r="C984" s="138"/>
      <c r="D984" s="138"/>
      <c r="E984" s="54"/>
      <c r="F984" s="138"/>
      <c r="G984" s="138"/>
      <c r="H984" s="138"/>
      <c r="I984" s="138"/>
      <c r="J984" s="138"/>
      <c r="K984" s="138"/>
      <c r="L984" s="138"/>
      <c r="M984" s="140"/>
      <c r="N984" s="140"/>
      <c r="O984" s="138"/>
      <c r="P984" s="142"/>
      <c r="Q984" s="138"/>
      <c r="R984" s="140"/>
      <c r="S984" s="138"/>
      <c r="T984" s="138"/>
      <c r="U984" s="138"/>
    </row>
    <row r="985" ht="12.75" customHeight="1">
      <c r="A985" s="138"/>
      <c r="B985" s="138"/>
      <c r="C985" s="138"/>
      <c r="D985" s="138"/>
      <c r="E985" s="54"/>
      <c r="F985" s="138"/>
      <c r="G985" s="138"/>
      <c r="H985" s="138"/>
      <c r="I985" s="138"/>
      <c r="J985" s="138"/>
      <c r="K985" s="138"/>
      <c r="L985" s="138"/>
      <c r="M985" s="140"/>
      <c r="N985" s="140"/>
      <c r="O985" s="138"/>
      <c r="P985" s="142"/>
      <c r="Q985" s="138"/>
      <c r="R985" s="140"/>
      <c r="S985" s="138"/>
      <c r="T985" s="138"/>
      <c r="U985" s="138"/>
    </row>
    <row r="986" ht="12.75" customHeight="1">
      <c r="A986" s="138"/>
      <c r="B986" s="138"/>
      <c r="C986" s="138"/>
      <c r="D986" s="138"/>
      <c r="E986" s="54"/>
      <c r="F986" s="138"/>
      <c r="G986" s="138"/>
      <c r="H986" s="138"/>
      <c r="I986" s="138"/>
      <c r="J986" s="138"/>
      <c r="K986" s="138"/>
      <c r="L986" s="138"/>
      <c r="M986" s="140"/>
      <c r="N986" s="140"/>
      <c r="O986" s="138"/>
      <c r="P986" s="142"/>
      <c r="Q986" s="138"/>
      <c r="R986" s="140"/>
      <c r="S986" s="138"/>
      <c r="T986" s="138"/>
      <c r="U986" s="138"/>
    </row>
    <row r="987" ht="12.75" customHeight="1">
      <c r="A987" s="138"/>
      <c r="B987" s="138"/>
      <c r="C987" s="138"/>
      <c r="D987" s="138"/>
      <c r="E987" s="54"/>
      <c r="F987" s="138"/>
      <c r="G987" s="138"/>
      <c r="H987" s="138"/>
      <c r="I987" s="138"/>
      <c r="J987" s="138"/>
      <c r="K987" s="138"/>
      <c r="L987" s="138"/>
      <c r="M987" s="140"/>
      <c r="N987" s="140"/>
      <c r="O987" s="138"/>
      <c r="P987" s="142"/>
      <c r="Q987" s="138"/>
      <c r="R987" s="140"/>
      <c r="S987" s="138"/>
      <c r="T987" s="138"/>
      <c r="U987" s="138"/>
    </row>
    <row r="988" ht="12.75" customHeight="1">
      <c r="A988" s="138"/>
      <c r="B988" s="138"/>
      <c r="C988" s="138"/>
      <c r="D988" s="138"/>
      <c r="E988" s="54"/>
      <c r="F988" s="138"/>
      <c r="G988" s="138"/>
      <c r="H988" s="138"/>
      <c r="I988" s="138"/>
      <c r="J988" s="138"/>
      <c r="K988" s="138"/>
      <c r="L988" s="138"/>
      <c r="M988" s="140"/>
      <c r="N988" s="140"/>
      <c r="O988" s="138"/>
      <c r="P988" s="142"/>
      <c r="Q988" s="138"/>
      <c r="R988" s="140"/>
      <c r="S988" s="138"/>
      <c r="T988" s="138"/>
      <c r="U988" s="138"/>
    </row>
    <row r="989" ht="12.75" customHeight="1">
      <c r="A989" s="138"/>
      <c r="B989" s="138"/>
      <c r="C989" s="138"/>
      <c r="D989" s="138"/>
      <c r="E989" s="54"/>
      <c r="F989" s="138"/>
      <c r="G989" s="138"/>
      <c r="H989" s="138"/>
      <c r="I989" s="138"/>
      <c r="J989" s="138"/>
      <c r="K989" s="138"/>
      <c r="L989" s="138"/>
      <c r="M989" s="140"/>
      <c r="N989" s="140"/>
      <c r="O989" s="138"/>
      <c r="P989" s="142"/>
      <c r="Q989" s="138"/>
      <c r="R989" s="140"/>
      <c r="S989" s="138"/>
      <c r="T989" s="138"/>
      <c r="U989" s="138"/>
    </row>
    <row r="990" ht="12.75" customHeight="1">
      <c r="A990" s="138"/>
      <c r="B990" s="138"/>
      <c r="C990" s="138"/>
      <c r="D990" s="138"/>
      <c r="E990" s="54"/>
      <c r="F990" s="138"/>
      <c r="G990" s="138"/>
      <c r="H990" s="138"/>
      <c r="I990" s="138"/>
      <c r="J990" s="138"/>
      <c r="K990" s="138"/>
      <c r="L990" s="138"/>
      <c r="M990" s="140"/>
      <c r="N990" s="140"/>
      <c r="O990" s="138"/>
      <c r="P990" s="142"/>
      <c r="Q990" s="138"/>
      <c r="R990" s="140"/>
      <c r="S990" s="138"/>
      <c r="T990" s="138"/>
      <c r="U990" s="138"/>
    </row>
    <row r="991" ht="12.75" customHeight="1">
      <c r="A991" s="138"/>
      <c r="B991" s="138"/>
      <c r="C991" s="138"/>
      <c r="D991" s="138"/>
      <c r="E991" s="54"/>
      <c r="F991" s="138"/>
      <c r="G991" s="138"/>
      <c r="H991" s="138"/>
      <c r="I991" s="138"/>
      <c r="J991" s="138"/>
      <c r="K991" s="138"/>
      <c r="L991" s="138"/>
      <c r="M991" s="140"/>
      <c r="N991" s="140"/>
      <c r="O991" s="138"/>
      <c r="P991" s="142"/>
      <c r="Q991" s="138"/>
      <c r="R991" s="140"/>
      <c r="S991" s="138"/>
      <c r="T991" s="138"/>
      <c r="U991" s="138"/>
    </row>
    <row r="992" ht="12.75" customHeight="1">
      <c r="A992" s="138"/>
      <c r="B992" s="138"/>
      <c r="C992" s="138"/>
      <c r="D992" s="138"/>
      <c r="E992" s="54"/>
      <c r="F992" s="138"/>
      <c r="G992" s="138"/>
      <c r="H992" s="138"/>
      <c r="I992" s="138"/>
      <c r="J992" s="138"/>
      <c r="K992" s="138"/>
      <c r="L992" s="138"/>
      <c r="M992" s="140"/>
      <c r="N992" s="140"/>
      <c r="O992" s="138"/>
      <c r="P992" s="142"/>
      <c r="Q992" s="138"/>
      <c r="R992" s="140"/>
      <c r="S992" s="138"/>
      <c r="T992" s="138"/>
      <c r="U992" s="138"/>
    </row>
    <row r="993" ht="12.75" customHeight="1">
      <c r="A993" s="138"/>
      <c r="B993" s="138"/>
      <c r="C993" s="138"/>
      <c r="D993" s="138"/>
      <c r="E993" s="54"/>
      <c r="F993" s="138"/>
      <c r="G993" s="138"/>
      <c r="H993" s="138"/>
      <c r="I993" s="138"/>
      <c r="J993" s="138"/>
      <c r="K993" s="138"/>
      <c r="L993" s="138"/>
      <c r="M993" s="140"/>
      <c r="N993" s="140"/>
      <c r="O993" s="138"/>
      <c r="P993" s="142"/>
      <c r="Q993" s="138"/>
      <c r="R993" s="140"/>
      <c r="S993" s="138"/>
      <c r="T993" s="138"/>
      <c r="U993" s="138"/>
    </row>
    <row r="994" ht="12.75" customHeight="1">
      <c r="A994" s="138"/>
      <c r="B994" s="138"/>
      <c r="C994" s="138"/>
      <c r="D994" s="138"/>
      <c r="E994" s="54"/>
      <c r="F994" s="138"/>
      <c r="G994" s="138"/>
      <c r="H994" s="138"/>
      <c r="I994" s="138"/>
      <c r="J994" s="138"/>
      <c r="K994" s="138"/>
      <c r="L994" s="138"/>
      <c r="M994" s="140"/>
      <c r="N994" s="140"/>
      <c r="O994" s="138"/>
      <c r="P994" s="142"/>
      <c r="Q994" s="138"/>
      <c r="R994" s="140"/>
      <c r="S994" s="138"/>
      <c r="T994" s="138"/>
      <c r="U994" s="138"/>
    </row>
    <row r="995" ht="12.75" customHeight="1">
      <c r="A995" s="138"/>
      <c r="B995" s="138"/>
      <c r="C995" s="138"/>
      <c r="D995" s="138"/>
      <c r="E995" s="54"/>
      <c r="F995" s="138"/>
      <c r="G995" s="138"/>
      <c r="H995" s="138"/>
      <c r="I995" s="138"/>
      <c r="J995" s="138"/>
      <c r="K995" s="138"/>
      <c r="L995" s="138"/>
      <c r="M995" s="140"/>
      <c r="N995" s="140"/>
      <c r="O995" s="138"/>
      <c r="P995" s="142"/>
      <c r="Q995" s="138"/>
      <c r="R995" s="140"/>
      <c r="S995" s="138"/>
      <c r="T995" s="138"/>
      <c r="U995" s="138"/>
    </row>
    <row r="996" ht="12.75" customHeight="1">
      <c r="A996" s="138"/>
      <c r="B996" s="138"/>
      <c r="C996" s="138"/>
      <c r="D996" s="138"/>
      <c r="E996" s="54"/>
      <c r="F996" s="138"/>
      <c r="G996" s="138"/>
      <c r="H996" s="138"/>
      <c r="I996" s="138"/>
      <c r="J996" s="138"/>
      <c r="K996" s="138"/>
      <c r="L996" s="138"/>
      <c r="M996" s="140"/>
      <c r="N996" s="140"/>
      <c r="O996" s="138"/>
      <c r="P996" s="142"/>
      <c r="Q996" s="138"/>
      <c r="R996" s="140"/>
      <c r="S996" s="138"/>
      <c r="T996" s="138"/>
      <c r="U996" s="138"/>
    </row>
    <row r="997" ht="12.75" customHeight="1">
      <c r="A997" s="138"/>
      <c r="B997" s="138"/>
      <c r="C997" s="138"/>
      <c r="D997" s="138"/>
      <c r="E997" s="54"/>
      <c r="F997" s="138"/>
      <c r="G997" s="138"/>
      <c r="H997" s="138"/>
      <c r="I997" s="138"/>
      <c r="J997" s="138"/>
      <c r="K997" s="138"/>
      <c r="L997" s="138"/>
      <c r="M997" s="140"/>
      <c r="N997" s="140"/>
      <c r="O997" s="138"/>
      <c r="P997" s="142"/>
      <c r="Q997" s="138"/>
      <c r="R997" s="140"/>
      <c r="S997" s="138"/>
      <c r="T997" s="138"/>
      <c r="U997" s="138"/>
    </row>
    <row r="998" ht="12.75" customHeight="1">
      <c r="A998" s="138"/>
      <c r="B998" s="138"/>
      <c r="C998" s="138"/>
      <c r="D998" s="138"/>
      <c r="E998" s="54"/>
      <c r="F998" s="138"/>
      <c r="G998" s="138"/>
      <c r="H998" s="138"/>
      <c r="I998" s="138"/>
      <c r="J998" s="138"/>
      <c r="K998" s="138"/>
      <c r="L998" s="138"/>
      <c r="M998" s="140"/>
      <c r="N998" s="140"/>
      <c r="O998" s="138"/>
      <c r="P998" s="142"/>
      <c r="Q998" s="138"/>
      <c r="R998" s="140"/>
      <c r="S998" s="138"/>
      <c r="T998" s="138"/>
      <c r="U998" s="138"/>
    </row>
  </sheetData>
  <autoFilter ref="$A$8:$U$8"/>
  <mergeCells count="3">
    <mergeCell ref="A1:R3"/>
    <mergeCell ref="A7:N7"/>
    <mergeCell ref="P7:U7"/>
  </mergeCells>
  <conditionalFormatting sqref="S1:T3 S8:T8 S6:T6">
    <cfRule type="cellIs" dxfId="0" priority="1" stopIfTrue="1" operator="equal">
      <formula>"1: Cumple Parcialmente"</formula>
    </cfRule>
  </conditionalFormatting>
  <conditionalFormatting sqref="U1:U3 U8 U6">
    <cfRule type="cellIs" dxfId="1" priority="2" stopIfTrue="1" operator="equal">
      <formula>"ABIERTA"</formula>
    </cfRule>
  </conditionalFormatting>
  <conditionalFormatting sqref="U1:U3 U8 U6">
    <cfRule type="cellIs" dxfId="2" priority="3" stopIfTrue="1" operator="equal">
      <formula>"CERRADA"</formula>
    </cfRule>
  </conditionalFormatting>
  <conditionalFormatting sqref="S1:T3 S8:T8 S6:T6">
    <cfRule type="cellIs" dxfId="2" priority="4" stopIfTrue="1" operator="equal">
      <formula>"2: Cumple "</formula>
    </cfRule>
  </conditionalFormatting>
  <conditionalFormatting sqref="S1:T3 S8:T8 S6:T6">
    <cfRule type="cellIs" dxfId="1" priority="5" stopIfTrue="1" operator="equal">
      <formula>"0: No cumple"</formula>
    </cfRule>
  </conditionalFormatting>
  <conditionalFormatting sqref="S4:T5">
    <cfRule type="cellIs" dxfId="0" priority="6" stopIfTrue="1" operator="equal">
      <formula>"1: Cumple Parcialmente"</formula>
    </cfRule>
  </conditionalFormatting>
  <conditionalFormatting sqref="U4:U5">
    <cfRule type="cellIs" dxfId="1" priority="7" stopIfTrue="1" operator="equal">
      <formula>"ABIERTA"</formula>
    </cfRule>
  </conditionalFormatting>
  <conditionalFormatting sqref="U4:U5">
    <cfRule type="cellIs" dxfId="2" priority="8" stopIfTrue="1" operator="equal">
      <formula>"CERRADA"</formula>
    </cfRule>
  </conditionalFormatting>
  <conditionalFormatting sqref="S4:T5">
    <cfRule type="cellIs" dxfId="2" priority="9" stopIfTrue="1" operator="equal">
      <formula>"2: Cumple "</formula>
    </cfRule>
  </conditionalFormatting>
  <conditionalFormatting sqref="S4:T5">
    <cfRule type="cellIs" dxfId="1" priority="10" stopIfTrue="1" operator="equal">
      <formula>"0: No cumple"</formula>
    </cfRule>
  </conditionalFormatting>
  <conditionalFormatting sqref="D5">
    <cfRule type="cellIs" dxfId="2" priority="11" operator="equal">
      <formula>$B$5</formula>
    </cfRule>
  </conditionalFormatting>
  <conditionalFormatting sqref="D5">
    <cfRule type="cellIs" dxfId="1" priority="12" operator="equal">
      <formula>0</formula>
    </cfRule>
  </conditionalFormatting>
  <conditionalFormatting sqref="F5">
    <cfRule type="cellIs" dxfId="2" priority="13" operator="equal">
      <formula>0</formula>
    </cfRule>
  </conditionalFormatting>
  <conditionalFormatting sqref="F5">
    <cfRule type="cellIs" dxfId="1" priority="14" operator="equal">
      <formula>$B$5</formula>
    </cfRule>
  </conditionalFormatting>
  <dataValidations>
    <dataValidation type="list" allowBlank="1" showErrorMessage="1" sqref="U9:U48">
      <formula1>'DICCIONARIO DE DATOS'!$G$2:$G$5</formula1>
    </dataValidation>
    <dataValidation type="date" allowBlank="1" showErrorMessage="1" sqref="M12:N219 R12:R219">
      <formula1>41640.0</formula1>
      <formula2>55153.0</formula2>
    </dataValidation>
    <dataValidation type="list" allowBlank="1" showErrorMessage="1" sqref="T9:T48">
      <formula1>'DICCIONARIO DE DATOS'!$F$2:$F$3</formula1>
    </dataValidation>
    <dataValidation type="list" allowBlank="1" showErrorMessage="1" sqref="K9:K48">
      <formula1>'DICCIONARIO DE DATOS'!$B$2:$B$18</formula1>
    </dataValidation>
    <dataValidation type="list" allowBlank="1" showErrorMessage="1" sqref="I9:I48">
      <formula1>'DICCIONARIO DE DATOS'!$D$2:$D$4</formula1>
    </dataValidation>
    <dataValidation type="list" allowBlank="1" showErrorMessage="1" sqref="J9:J48">
      <formula1>'DICCIONARIO DE DATOS'!$A$2:$A$10</formula1>
    </dataValidation>
    <dataValidation type="decimal" allowBlank="1" showErrorMessage="1" sqref="B14:B219">
      <formula1>2014.0</formula1>
      <formula2>2050.0</formula2>
    </dataValidation>
    <dataValidation type="list" allowBlank="1" showErrorMessage="1" sqref="E9:E48">
      <formula1>'DICCIONARIO DE DATOS'!$C$2:$C$3</formula1>
    </dataValidation>
    <dataValidation type="list" allowBlank="1" showErrorMessage="1" sqref="S9:S48">
      <formula1>'DICCIONARIO DE DATOS'!$E$2:$E$3</formula1>
    </dataValidation>
  </dataValidations>
  <printOptions/>
  <pageMargins bottom="0.75" footer="0.0" header="0.0" left="0.7" right="0.7" top="0.75"/>
  <pageSetup orientation="landscape"/>
  <drawing r:id="rId1"/>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Pr>
    <outlinePr summaryBelow="0" summaryRight="0"/>
    <pageSetUpPr/>
  </sheetPr>
  <sheetViews>
    <sheetView workbookViewId="0"/>
  </sheetViews>
  <sheetFormatPr customHeight="1" defaultColWidth="14.43" defaultRowHeight="15.0"/>
  <cols>
    <col customWidth="1" min="1" max="6" width="43.0"/>
    <col customWidth="1" min="7" max="7" width="42.0"/>
    <col customWidth="1" min="8" max="8" width="46.57"/>
    <col customWidth="1" min="9" max="9" width="18.43"/>
    <col customWidth="1" min="10" max="11" width="25.71"/>
    <col customWidth="1" min="12" max="12" width="28.0"/>
    <col customWidth="1" min="13" max="13" width="16.71"/>
    <col customWidth="1" min="14" max="14" width="19.0"/>
    <col customWidth="1" min="15" max="15" width="51.86"/>
    <col customWidth="1" min="16" max="16" width="25.71"/>
    <col customWidth="1" min="17" max="17" width="70.0"/>
    <col customWidth="1" min="18" max="18" width="20.14"/>
    <col customWidth="1" min="19" max="21" width="25.71"/>
  </cols>
  <sheetData>
    <row r="1" ht="18.0" customHeight="1">
      <c r="A1" s="13" t="s">
        <v>73</v>
      </c>
      <c r="B1" s="14"/>
      <c r="C1" s="14"/>
      <c r="D1" s="14"/>
      <c r="E1" s="14"/>
      <c r="F1" s="14"/>
      <c r="G1" s="14"/>
      <c r="H1" s="14"/>
      <c r="I1" s="14"/>
      <c r="J1" s="14"/>
      <c r="K1" s="14"/>
      <c r="L1" s="14"/>
      <c r="M1" s="14"/>
      <c r="N1" s="14"/>
      <c r="O1" s="14"/>
      <c r="P1" s="14"/>
      <c r="Q1" s="14"/>
      <c r="R1" s="14"/>
      <c r="S1" s="15" t="s">
        <v>87</v>
      </c>
      <c r="T1" s="16"/>
      <c r="U1" s="17" t="s">
        <v>91</v>
      </c>
    </row>
    <row r="2" ht="12.75" customHeight="1">
      <c r="A2" s="18"/>
      <c r="S2" s="15" t="s">
        <v>92</v>
      </c>
      <c r="T2" s="16"/>
      <c r="U2" s="17">
        <v>9.0</v>
      </c>
    </row>
    <row r="3" ht="18.0" customHeight="1">
      <c r="A3" s="19"/>
      <c r="B3" s="20"/>
      <c r="C3" s="20"/>
      <c r="D3" s="20"/>
      <c r="E3" s="20"/>
      <c r="F3" s="20"/>
      <c r="G3" s="20"/>
      <c r="H3" s="20"/>
      <c r="I3" s="20"/>
      <c r="J3" s="20"/>
      <c r="K3" s="20"/>
      <c r="L3" s="20"/>
      <c r="M3" s="20"/>
      <c r="N3" s="20"/>
      <c r="O3" s="20"/>
      <c r="P3" s="20"/>
      <c r="Q3" s="20"/>
      <c r="R3" s="20"/>
      <c r="S3" s="21" t="s">
        <v>93</v>
      </c>
      <c r="T3" s="22"/>
      <c r="U3" s="23">
        <v>43028.0</v>
      </c>
    </row>
    <row r="4" ht="65.25" customHeight="1">
      <c r="A4" s="24" t="s">
        <v>1</v>
      </c>
      <c r="B4" s="25" t="s">
        <v>94</v>
      </c>
      <c r="C4" s="25" t="s">
        <v>95</v>
      </c>
      <c r="D4" s="26" t="s">
        <v>96</v>
      </c>
      <c r="E4" s="27" t="s">
        <v>97</v>
      </c>
      <c r="F4" s="28" t="s">
        <v>98</v>
      </c>
      <c r="G4" s="29"/>
      <c r="H4" s="29"/>
      <c r="I4" s="29"/>
      <c r="J4" s="29"/>
      <c r="K4" s="29"/>
      <c r="L4" s="29"/>
      <c r="M4" s="35"/>
      <c r="N4" s="35"/>
      <c r="O4" s="29"/>
      <c r="P4" s="29"/>
      <c r="Q4" s="29"/>
      <c r="R4" s="35"/>
      <c r="S4" s="21"/>
      <c r="T4" s="21"/>
      <c r="U4" s="30"/>
    </row>
    <row r="5" ht="53.25" customHeight="1">
      <c r="A5" s="31" t="s">
        <v>27</v>
      </c>
      <c r="B5" s="34">
        <f>COUNTIF(K9:K1048576,"TIC'S PARA LA GESTIÓN DEL RIESGO")</f>
        <v>21</v>
      </c>
      <c r="C5" s="34">
        <f>COUNTIFS(K9:K1048576,"TIC'S PARA LA GESTIÓN DEL RIESGO",U9:U1048576,"NO INICIADA")</f>
        <v>0</v>
      </c>
      <c r="D5" s="37">
        <f>COUNTIFS(K9:K1048576,"TIC'S PARA LA GESTIÓN DEL RIESGO",U9:U1048576,"CERRADA")</f>
        <v>12</v>
      </c>
      <c r="E5" s="34">
        <f>COUNTIFS(K9:K1048576,"TIC'S PARA LA GESTIÓN DEL RIESGO",U9:U1048576,"ABIERTA EN DESARROLLO")</f>
        <v>0</v>
      </c>
      <c r="F5" s="34">
        <f>COUNTIFS(K9:K1048576,"TIC'S PARA LA GESTIÓN DEL RIESGO",U9:U1048576,"ABIERTA VENCIDA")</f>
        <v>9</v>
      </c>
      <c r="G5" s="29"/>
      <c r="H5" s="29"/>
      <c r="I5" s="29"/>
      <c r="J5" s="29"/>
      <c r="K5" s="29"/>
      <c r="L5" s="29"/>
      <c r="M5" s="35"/>
      <c r="N5" s="35"/>
      <c r="O5" s="29"/>
      <c r="P5" s="29"/>
      <c r="Q5" s="29"/>
      <c r="R5" s="35"/>
      <c r="S5" s="21"/>
      <c r="T5" s="21"/>
      <c r="U5" s="30"/>
    </row>
    <row r="6" ht="18.0" customHeight="1">
      <c r="A6" s="29"/>
      <c r="B6" s="29"/>
      <c r="C6" s="29"/>
      <c r="D6" s="29"/>
      <c r="E6" s="29"/>
      <c r="F6" s="29"/>
      <c r="G6" s="29"/>
      <c r="H6" s="29"/>
      <c r="I6" s="29"/>
      <c r="J6" s="29"/>
      <c r="K6" s="29"/>
      <c r="L6" s="29"/>
      <c r="M6" s="35"/>
      <c r="N6" s="35"/>
      <c r="O6" s="29"/>
      <c r="P6" s="29"/>
      <c r="Q6" s="29"/>
      <c r="R6" s="35"/>
      <c r="S6" s="21"/>
      <c r="T6" s="21"/>
      <c r="U6" s="30"/>
    </row>
    <row r="7" ht="54.0" customHeight="1">
      <c r="A7" s="15" t="s">
        <v>99</v>
      </c>
      <c r="B7" s="7"/>
      <c r="C7" s="7"/>
      <c r="D7" s="7"/>
      <c r="E7" s="7"/>
      <c r="F7" s="7"/>
      <c r="G7" s="7"/>
      <c r="H7" s="7"/>
      <c r="I7" s="7"/>
      <c r="J7" s="7"/>
      <c r="K7" s="7"/>
      <c r="L7" s="7"/>
      <c r="M7" s="7"/>
      <c r="N7" s="8"/>
      <c r="O7" s="39" t="s">
        <v>100</v>
      </c>
      <c r="P7" s="40" t="s">
        <v>101</v>
      </c>
      <c r="Q7" s="7"/>
      <c r="R7" s="7"/>
      <c r="S7" s="7"/>
      <c r="T7" s="7"/>
      <c r="U7" s="8"/>
    </row>
    <row r="8" ht="71.25" customHeight="1">
      <c r="A8" s="17" t="s">
        <v>41</v>
      </c>
      <c r="B8" s="17" t="s">
        <v>53</v>
      </c>
      <c r="C8" s="17" t="s">
        <v>55</v>
      </c>
      <c r="D8" s="17" t="s">
        <v>57</v>
      </c>
      <c r="E8" s="17" t="s">
        <v>2</v>
      </c>
      <c r="F8" s="17" t="s">
        <v>60</v>
      </c>
      <c r="G8" s="17" t="s">
        <v>62</v>
      </c>
      <c r="H8" s="17" t="s">
        <v>64</v>
      </c>
      <c r="I8" s="17" t="s">
        <v>102</v>
      </c>
      <c r="J8" s="17" t="s">
        <v>0</v>
      </c>
      <c r="K8" s="17" t="s">
        <v>1</v>
      </c>
      <c r="L8" s="17" t="s">
        <v>103</v>
      </c>
      <c r="M8" s="45" t="s">
        <v>71</v>
      </c>
      <c r="N8" s="45" t="s">
        <v>74</v>
      </c>
      <c r="O8" s="90" t="s">
        <v>76</v>
      </c>
      <c r="P8" s="91" t="s">
        <v>78</v>
      </c>
      <c r="Q8" s="17" t="s">
        <v>80</v>
      </c>
      <c r="R8" s="45" t="s">
        <v>104</v>
      </c>
      <c r="S8" s="17" t="s">
        <v>105</v>
      </c>
      <c r="T8" s="17" t="s">
        <v>106</v>
      </c>
      <c r="U8" s="17" t="s">
        <v>108</v>
      </c>
    </row>
    <row r="9" ht="71.25" customHeight="1">
      <c r="A9" s="17" t="s">
        <v>174</v>
      </c>
      <c r="B9" s="107">
        <v>2014.0</v>
      </c>
      <c r="C9" s="107" t="s">
        <v>176</v>
      </c>
      <c r="D9" s="107" t="s">
        <v>177</v>
      </c>
      <c r="E9" s="94" t="s">
        <v>9</v>
      </c>
      <c r="F9" s="107" t="s">
        <v>179</v>
      </c>
      <c r="G9" s="107" t="s">
        <v>180</v>
      </c>
      <c r="H9" s="107" t="s">
        <v>181</v>
      </c>
      <c r="I9" s="94" t="s">
        <v>16</v>
      </c>
      <c r="J9" s="94" t="s">
        <v>26</v>
      </c>
      <c r="K9" s="94" t="s">
        <v>27</v>
      </c>
      <c r="L9" s="107" t="s">
        <v>182</v>
      </c>
      <c r="M9" s="109">
        <v>42566.0</v>
      </c>
      <c r="N9" s="109">
        <v>42704.0</v>
      </c>
      <c r="O9" s="113" t="s">
        <v>183</v>
      </c>
      <c r="P9" s="117">
        <v>1.0</v>
      </c>
      <c r="Q9" s="120" t="s">
        <v>198</v>
      </c>
      <c r="R9" s="98">
        <v>43298.0</v>
      </c>
      <c r="S9" s="94" t="s">
        <v>11</v>
      </c>
      <c r="T9" s="94" t="s">
        <v>17</v>
      </c>
      <c r="U9" s="94" t="s">
        <v>22</v>
      </c>
    </row>
    <row r="10" ht="71.25" customHeight="1">
      <c r="A10" s="17" t="s">
        <v>205</v>
      </c>
      <c r="B10" s="107">
        <v>2016.0</v>
      </c>
      <c r="C10" s="107" t="s">
        <v>207</v>
      </c>
      <c r="D10" s="107" t="s">
        <v>208</v>
      </c>
      <c r="E10" s="94" t="s">
        <v>9</v>
      </c>
      <c r="F10" s="107" t="s">
        <v>209</v>
      </c>
      <c r="G10" s="107" t="s">
        <v>210</v>
      </c>
      <c r="H10" s="107" t="s">
        <v>211</v>
      </c>
      <c r="I10" s="94" t="s">
        <v>16</v>
      </c>
      <c r="J10" s="94" t="s">
        <v>26</v>
      </c>
      <c r="K10" s="94" t="s">
        <v>27</v>
      </c>
      <c r="L10" s="123" t="s">
        <v>212</v>
      </c>
      <c r="M10" s="109">
        <v>42751.0</v>
      </c>
      <c r="N10" s="109">
        <v>42903.0</v>
      </c>
      <c r="O10" s="113" t="s">
        <v>219</v>
      </c>
      <c r="P10" s="5">
        <v>0.0</v>
      </c>
      <c r="Q10" s="120" t="s">
        <v>221</v>
      </c>
      <c r="R10" s="109"/>
      <c r="S10" s="94" t="s">
        <v>17</v>
      </c>
      <c r="T10" s="94" t="s">
        <v>17</v>
      </c>
      <c r="U10" s="94" t="s">
        <v>18</v>
      </c>
    </row>
    <row r="11" ht="71.25" customHeight="1">
      <c r="A11" s="17" t="s">
        <v>222</v>
      </c>
      <c r="B11" s="107">
        <v>2016.0</v>
      </c>
      <c r="C11" s="107" t="s">
        <v>207</v>
      </c>
      <c r="D11" s="107" t="s">
        <v>208</v>
      </c>
      <c r="E11" s="94" t="s">
        <v>9</v>
      </c>
      <c r="F11" s="107" t="s">
        <v>226</v>
      </c>
      <c r="G11" s="107" t="s">
        <v>227</v>
      </c>
      <c r="H11" s="107" t="s">
        <v>228</v>
      </c>
      <c r="I11" s="94" t="s">
        <v>16</v>
      </c>
      <c r="J11" s="94" t="s">
        <v>26</v>
      </c>
      <c r="K11" s="94" t="s">
        <v>27</v>
      </c>
      <c r="L11" s="123" t="s">
        <v>230</v>
      </c>
      <c r="M11" s="109">
        <v>42646.0</v>
      </c>
      <c r="N11" s="109">
        <v>42720.0</v>
      </c>
      <c r="O11" s="113" t="s">
        <v>231</v>
      </c>
      <c r="P11" s="117">
        <v>1.0</v>
      </c>
      <c r="Q11" s="120" t="s">
        <v>234</v>
      </c>
      <c r="R11" s="98">
        <v>43298.0</v>
      </c>
      <c r="S11" s="94" t="s">
        <v>11</v>
      </c>
      <c r="T11" s="94" t="s">
        <v>17</v>
      </c>
      <c r="U11" s="94" t="s">
        <v>22</v>
      </c>
    </row>
    <row r="12" ht="71.25" customHeight="1">
      <c r="A12" s="17" t="s">
        <v>237</v>
      </c>
      <c r="B12" s="107">
        <v>2016.0</v>
      </c>
      <c r="C12" s="107" t="s">
        <v>207</v>
      </c>
      <c r="D12" s="107" t="s">
        <v>238</v>
      </c>
      <c r="E12" s="94" t="s">
        <v>9</v>
      </c>
      <c r="F12" s="107" t="s">
        <v>241</v>
      </c>
      <c r="G12" s="107" t="s">
        <v>244</v>
      </c>
      <c r="H12" s="107" t="s">
        <v>245</v>
      </c>
      <c r="I12" s="94" t="s">
        <v>16</v>
      </c>
      <c r="J12" s="94" t="s">
        <v>26</v>
      </c>
      <c r="K12" s="94" t="s">
        <v>27</v>
      </c>
      <c r="L12" s="123" t="s">
        <v>247</v>
      </c>
      <c r="M12" s="109">
        <v>42646.0</v>
      </c>
      <c r="N12" s="109">
        <v>42736.0</v>
      </c>
      <c r="O12" s="113" t="s">
        <v>249</v>
      </c>
      <c r="P12" s="117">
        <v>1.0</v>
      </c>
      <c r="Q12" s="120" t="s">
        <v>250</v>
      </c>
      <c r="R12" s="98">
        <v>43298.0</v>
      </c>
      <c r="S12" s="94" t="s">
        <v>11</v>
      </c>
      <c r="T12" s="94" t="s">
        <v>17</v>
      </c>
      <c r="U12" s="94" t="s">
        <v>22</v>
      </c>
    </row>
    <row r="13" ht="71.25" customHeight="1">
      <c r="A13" s="17" t="s">
        <v>256</v>
      </c>
      <c r="B13" s="107">
        <v>2016.0</v>
      </c>
      <c r="C13" s="107" t="s">
        <v>207</v>
      </c>
      <c r="D13" s="107" t="s">
        <v>238</v>
      </c>
      <c r="E13" s="94" t="s">
        <v>9</v>
      </c>
      <c r="F13" s="107" t="s">
        <v>241</v>
      </c>
      <c r="G13" s="107" t="s">
        <v>244</v>
      </c>
      <c r="H13" s="107" t="s">
        <v>259</v>
      </c>
      <c r="I13" s="94" t="s">
        <v>16</v>
      </c>
      <c r="J13" s="94" t="s">
        <v>26</v>
      </c>
      <c r="K13" s="94" t="s">
        <v>27</v>
      </c>
      <c r="L13" s="123" t="s">
        <v>261</v>
      </c>
      <c r="M13" s="109">
        <v>42646.0</v>
      </c>
      <c r="N13" s="109">
        <v>42735.0</v>
      </c>
      <c r="O13" s="113" t="s">
        <v>263</v>
      </c>
      <c r="P13" s="117">
        <v>1.0</v>
      </c>
      <c r="Q13" s="120" t="s">
        <v>267</v>
      </c>
      <c r="R13" s="98">
        <v>43298.0</v>
      </c>
      <c r="S13" s="94" t="s">
        <v>11</v>
      </c>
      <c r="T13" s="94" t="s">
        <v>17</v>
      </c>
      <c r="U13" s="94" t="s">
        <v>22</v>
      </c>
    </row>
    <row r="14" ht="71.25" customHeight="1">
      <c r="A14" s="17" t="s">
        <v>273</v>
      </c>
      <c r="B14" s="107">
        <v>2016.0</v>
      </c>
      <c r="C14" s="107" t="s">
        <v>207</v>
      </c>
      <c r="D14" s="107" t="s">
        <v>208</v>
      </c>
      <c r="E14" s="94" t="s">
        <v>9</v>
      </c>
      <c r="F14" s="107" t="s">
        <v>226</v>
      </c>
      <c r="G14" s="107" t="s">
        <v>227</v>
      </c>
      <c r="H14" s="107" t="s">
        <v>274</v>
      </c>
      <c r="I14" s="94" t="s">
        <v>16</v>
      </c>
      <c r="J14" s="94" t="s">
        <v>26</v>
      </c>
      <c r="K14" s="94" t="s">
        <v>27</v>
      </c>
      <c r="L14" s="123" t="s">
        <v>230</v>
      </c>
      <c r="M14" s="109">
        <v>42646.0</v>
      </c>
      <c r="N14" s="109">
        <v>42720.0</v>
      </c>
      <c r="O14" s="113" t="s">
        <v>275</v>
      </c>
      <c r="P14" s="117">
        <v>1.0</v>
      </c>
      <c r="Q14" s="120" t="s">
        <v>278</v>
      </c>
      <c r="R14" s="98">
        <v>43298.0</v>
      </c>
      <c r="S14" s="94" t="s">
        <v>11</v>
      </c>
      <c r="T14" s="94" t="s">
        <v>17</v>
      </c>
      <c r="U14" s="94" t="s">
        <v>22</v>
      </c>
    </row>
    <row r="15" ht="71.25" customHeight="1">
      <c r="A15" s="17" t="s">
        <v>280</v>
      </c>
      <c r="B15" s="107">
        <v>2016.0</v>
      </c>
      <c r="C15" s="107" t="s">
        <v>207</v>
      </c>
      <c r="D15" s="107"/>
      <c r="E15" s="94" t="s">
        <v>9</v>
      </c>
      <c r="F15" s="107" t="s">
        <v>281</v>
      </c>
      <c r="G15" s="107" t="s">
        <v>282</v>
      </c>
      <c r="H15" s="107" t="s">
        <v>283</v>
      </c>
      <c r="I15" s="94" t="s">
        <v>16</v>
      </c>
      <c r="J15" s="94" t="s">
        <v>26</v>
      </c>
      <c r="K15" s="94" t="s">
        <v>27</v>
      </c>
      <c r="L15" s="123" t="s">
        <v>285</v>
      </c>
      <c r="M15" s="109">
        <v>42707.0</v>
      </c>
      <c r="N15" s="109">
        <v>42734.0</v>
      </c>
      <c r="O15" s="113" t="s">
        <v>287</v>
      </c>
      <c r="P15" s="117">
        <v>1.0</v>
      </c>
      <c r="Q15" s="120" t="s">
        <v>288</v>
      </c>
      <c r="R15" s="98">
        <v>43298.0</v>
      </c>
      <c r="S15" s="94" t="s">
        <v>11</v>
      </c>
      <c r="T15" s="94" t="s">
        <v>17</v>
      </c>
      <c r="U15" s="94" t="s">
        <v>22</v>
      </c>
    </row>
    <row r="16" ht="71.25" customHeight="1">
      <c r="A16" s="17" t="s">
        <v>290</v>
      </c>
      <c r="B16" s="107">
        <v>2016.0</v>
      </c>
      <c r="C16" s="107" t="s">
        <v>207</v>
      </c>
      <c r="D16" s="107"/>
      <c r="E16" s="94" t="s">
        <v>9</v>
      </c>
      <c r="F16" s="107" t="s">
        <v>281</v>
      </c>
      <c r="G16" s="107" t="s">
        <v>282</v>
      </c>
      <c r="H16" s="107" t="s">
        <v>292</v>
      </c>
      <c r="I16" s="94" t="s">
        <v>16</v>
      </c>
      <c r="J16" s="94" t="s">
        <v>26</v>
      </c>
      <c r="K16" s="94" t="s">
        <v>27</v>
      </c>
      <c r="L16" s="123" t="s">
        <v>285</v>
      </c>
      <c r="M16" s="109">
        <v>42707.0</v>
      </c>
      <c r="N16" s="109">
        <v>42734.0</v>
      </c>
      <c r="O16" s="113" t="s">
        <v>294</v>
      </c>
      <c r="P16" s="117">
        <v>1.0</v>
      </c>
      <c r="Q16" s="120" t="s">
        <v>296</v>
      </c>
      <c r="R16" s="98">
        <v>43298.0</v>
      </c>
      <c r="S16" s="94" t="s">
        <v>11</v>
      </c>
      <c r="T16" s="94" t="s">
        <v>17</v>
      </c>
      <c r="U16" s="94" t="s">
        <v>22</v>
      </c>
    </row>
    <row r="17" ht="71.25" customHeight="1">
      <c r="A17" s="17" t="s">
        <v>298</v>
      </c>
      <c r="B17" s="107">
        <v>2016.0</v>
      </c>
      <c r="C17" s="107" t="s">
        <v>207</v>
      </c>
      <c r="D17" s="107" t="s">
        <v>299</v>
      </c>
      <c r="E17" s="94" t="s">
        <v>9</v>
      </c>
      <c r="F17" s="107" t="s">
        <v>281</v>
      </c>
      <c r="G17" s="107" t="s">
        <v>282</v>
      </c>
      <c r="H17" s="107" t="s">
        <v>300</v>
      </c>
      <c r="I17" s="94" t="s">
        <v>16</v>
      </c>
      <c r="J17" s="94" t="s">
        <v>26</v>
      </c>
      <c r="K17" s="94" t="s">
        <v>27</v>
      </c>
      <c r="L17" s="123" t="s">
        <v>285</v>
      </c>
      <c r="M17" s="109">
        <v>42677.0</v>
      </c>
      <c r="N17" s="109">
        <v>42704.0</v>
      </c>
      <c r="O17" s="113" t="s">
        <v>301</v>
      </c>
      <c r="P17" s="117">
        <v>1.0</v>
      </c>
      <c r="Q17" s="120" t="s">
        <v>302</v>
      </c>
      <c r="R17" s="98">
        <v>43298.0</v>
      </c>
      <c r="S17" s="94" t="s">
        <v>11</v>
      </c>
      <c r="T17" s="94" t="s">
        <v>17</v>
      </c>
      <c r="U17" s="94" t="s">
        <v>22</v>
      </c>
    </row>
    <row r="18" ht="71.25" customHeight="1">
      <c r="A18" s="17" t="s">
        <v>303</v>
      </c>
      <c r="B18" s="107">
        <v>2016.0</v>
      </c>
      <c r="C18" s="107" t="s">
        <v>207</v>
      </c>
      <c r="D18" s="107" t="s">
        <v>304</v>
      </c>
      <c r="E18" s="94" t="s">
        <v>9</v>
      </c>
      <c r="F18" s="107" t="s">
        <v>305</v>
      </c>
      <c r="G18" s="107" t="s">
        <v>306</v>
      </c>
      <c r="H18" s="107" t="s">
        <v>307</v>
      </c>
      <c r="I18" s="94" t="s">
        <v>16</v>
      </c>
      <c r="J18" s="94" t="s">
        <v>26</v>
      </c>
      <c r="K18" s="94" t="s">
        <v>27</v>
      </c>
      <c r="L18" s="123" t="s">
        <v>285</v>
      </c>
      <c r="M18" s="109">
        <v>42705.0</v>
      </c>
      <c r="N18" s="109">
        <v>42766.0</v>
      </c>
      <c r="O18" s="127" t="s">
        <v>308</v>
      </c>
      <c r="P18" s="5">
        <v>0.0</v>
      </c>
      <c r="Q18" s="120" t="s">
        <v>309</v>
      </c>
      <c r="R18" s="129">
        <v>43298.0</v>
      </c>
      <c r="S18" s="94" t="s">
        <v>17</v>
      </c>
      <c r="T18" s="94" t="s">
        <v>17</v>
      </c>
      <c r="U18" s="94" t="s">
        <v>18</v>
      </c>
    </row>
    <row r="19" ht="71.25" customHeight="1">
      <c r="A19" s="17" t="s">
        <v>310</v>
      </c>
      <c r="B19" s="107">
        <v>2016.0</v>
      </c>
      <c r="C19" s="107" t="s">
        <v>207</v>
      </c>
      <c r="D19" s="107" t="s">
        <v>304</v>
      </c>
      <c r="E19" s="94" t="s">
        <v>9</v>
      </c>
      <c r="F19" s="107" t="s">
        <v>305</v>
      </c>
      <c r="G19" s="107" t="s">
        <v>306</v>
      </c>
      <c r="H19" s="107" t="s">
        <v>311</v>
      </c>
      <c r="I19" s="94" t="s">
        <v>16</v>
      </c>
      <c r="J19" s="94" t="s">
        <v>26</v>
      </c>
      <c r="K19" s="94" t="s">
        <v>27</v>
      </c>
      <c r="L19" s="123" t="s">
        <v>312</v>
      </c>
      <c r="M19" s="109">
        <v>42675.0</v>
      </c>
      <c r="N19" s="109">
        <v>42704.0</v>
      </c>
      <c r="O19" s="113" t="s">
        <v>313</v>
      </c>
      <c r="P19" s="117">
        <v>1.0</v>
      </c>
      <c r="Q19" s="120" t="s">
        <v>314</v>
      </c>
      <c r="R19" s="98">
        <v>43298.0</v>
      </c>
      <c r="S19" s="94" t="s">
        <v>11</v>
      </c>
      <c r="T19" s="94" t="s">
        <v>17</v>
      </c>
      <c r="U19" s="94" t="s">
        <v>22</v>
      </c>
    </row>
    <row r="20" ht="71.25" customHeight="1">
      <c r="A20" s="17" t="s">
        <v>315</v>
      </c>
      <c r="B20" s="107">
        <v>2016.0</v>
      </c>
      <c r="C20" s="107" t="s">
        <v>207</v>
      </c>
      <c r="D20" s="107" t="s">
        <v>304</v>
      </c>
      <c r="E20" s="94" t="s">
        <v>9</v>
      </c>
      <c r="F20" s="107" t="s">
        <v>305</v>
      </c>
      <c r="G20" s="107" t="s">
        <v>306</v>
      </c>
      <c r="H20" s="107" t="s">
        <v>316</v>
      </c>
      <c r="I20" s="94" t="s">
        <v>16</v>
      </c>
      <c r="J20" s="94" t="s">
        <v>26</v>
      </c>
      <c r="K20" s="94" t="s">
        <v>27</v>
      </c>
      <c r="L20" s="123" t="s">
        <v>312</v>
      </c>
      <c r="M20" s="109">
        <v>42646.0</v>
      </c>
      <c r="N20" s="109">
        <v>42674.0</v>
      </c>
      <c r="O20" s="113" t="s">
        <v>317</v>
      </c>
      <c r="P20" s="117">
        <v>1.0</v>
      </c>
      <c r="Q20" s="120" t="s">
        <v>318</v>
      </c>
      <c r="R20" s="98">
        <v>43298.0</v>
      </c>
      <c r="S20" s="94" t="s">
        <v>11</v>
      </c>
      <c r="T20" s="94" t="s">
        <v>17</v>
      </c>
      <c r="U20" s="94" t="s">
        <v>22</v>
      </c>
    </row>
    <row r="21" ht="71.25" customHeight="1">
      <c r="A21" s="17" t="s">
        <v>319</v>
      </c>
      <c r="B21" s="107">
        <v>2016.0</v>
      </c>
      <c r="C21" s="107" t="s">
        <v>207</v>
      </c>
      <c r="D21" s="107" t="s">
        <v>320</v>
      </c>
      <c r="E21" s="94" t="s">
        <v>9</v>
      </c>
      <c r="F21" s="107" t="s">
        <v>321</v>
      </c>
      <c r="G21" s="107" t="s">
        <v>322</v>
      </c>
      <c r="H21" s="107" t="s">
        <v>323</v>
      </c>
      <c r="I21" s="94" t="s">
        <v>16</v>
      </c>
      <c r="J21" s="94" t="s">
        <v>26</v>
      </c>
      <c r="K21" s="94" t="s">
        <v>27</v>
      </c>
      <c r="L21" s="123" t="s">
        <v>324</v>
      </c>
      <c r="M21" s="109">
        <v>42646.0</v>
      </c>
      <c r="N21" s="109">
        <v>42720.0</v>
      </c>
      <c r="O21" s="113" t="s">
        <v>325</v>
      </c>
      <c r="P21" s="5">
        <v>0.2</v>
      </c>
      <c r="Q21" s="120" t="s">
        <v>326</v>
      </c>
      <c r="R21" s="98">
        <v>43298.0</v>
      </c>
      <c r="S21" s="94" t="s">
        <v>17</v>
      </c>
      <c r="T21" s="94" t="s">
        <v>17</v>
      </c>
      <c r="U21" s="94" t="s">
        <v>18</v>
      </c>
    </row>
    <row r="22" ht="71.25" customHeight="1">
      <c r="A22" s="17" t="s">
        <v>327</v>
      </c>
      <c r="B22" s="107">
        <v>2016.0</v>
      </c>
      <c r="C22" s="107" t="s">
        <v>207</v>
      </c>
      <c r="D22" s="107" t="s">
        <v>328</v>
      </c>
      <c r="E22" s="94" t="s">
        <v>9</v>
      </c>
      <c r="F22" s="107" t="s">
        <v>329</v>
      </c>
      <c r="G22" s="107" t="s">
        <v>330</v>
      </c>
      <c r="H22" s="107" t="s">
        <v>331</v>
      </c>
      <c r="I22" s="94" t="s">
        <v>16</v>
      </c>
      <c r="J22" s="94" t="s">
        <v>26</v>
      </c>
      <c r="K22" s="94" t="s">
        <v>27</v>
      </c>
      <c r="L22" s="123" t="s">
        <v>332</v>
      </c>
      <c r="M22" s="109">
        <v>42646.0</v>
      </c>
      <c r="N22" s="109">
        <v>42783.0</v>
      </c>
      <c r="O22" s="113" t="s">
        <v>333</v>
      </c>
      <c r="P22" s="117">
        <v>1.0</v>
      </c>
      <c r="Q22" s="120" t="s">
        <v>334</v>
      </c>
      <c r="R22" s="98">
        <v>43298.0</v>
      </c>
      <c r="S22" s="94" t="s">
        <v>11</v>
      </c>
      <c r="T22" s="94" t="s">
        <v>17</v>
      </c>
      <c r="U22" s="94" t="s">
        <v>22</v>
      </c>
    </row>
    <row r="23" ht="71.25" customHeight="1">
      <c r="A23" s="17" t="s">
        <v>335</v>
      </c>
      <c r="B23" s="107">
        <v>2016.0</v>
      </c>
      <c r="C23" s="107" t="s">
        <v>207</v>
      </c>
      <c r="D23" s="107" t="s">
        <v>336</v>
      </c>
      <c r="E23" s="94" t="s">
        <v>9</v>
      </c>
      <c r="F23" s="107" t="s">
        <v>337</v>
      </c>
      <c r="G23" s="107" t="s">
        <v>338</v>
      </c>
      <c r="H23" s="107" t="s">
        <v>339</v>
      </c>
      <c r="I23" s="94" t="s">
        <v>16</v>
      </c>
      <c r="J23" s="94" t="s">
        <v>26</v>
      </c>
      <c r="K23" s="94" t="s">
        <v>27</v>
      </c>
      <c r="L23" s="123" t="s">
        <v>340</v>
      </c>
      <c r="M23" s="109">
        <v>42646.0</v>
      </c>
      <c r="N23" s="109">
        <v>42783.0</v>
      </c>
      <c r="O23" s="113" t="s">
        <v>341</v>
      </c>
      <c r="P23" s="117">
        <v>1.0</v>
      </c>
      <c r="Q23" s="120" t="s">
        <v>342</v>
      </c>
      <c r="R23" s="98">
        <v>43298.0</v>
      </c>
      <c r="S23" s="94" t="s">
        <v>11</v>
      </c>
      <c r="T23" s="94" t="s">
        <v>17</v>
      </c>
      <c r="U23" s="94" t="s">
        <v>22</v>
      </c>
    </row>
    <row r="24" ht="71.25" customHeight="1">
      <c r="A24" s="17" t="s">
        <v>343</v>
      </c>
      <c r="B24" s="107">
        <v>2016.0</v>
      </c>
      <c r="C24" s="107" t="s">
        <v>207</v>
      </c>
      <c r="D24" s="107" t="s">
        <v>344</v>
      </c>
      <c r="E24" s="94" t="s">
        <v>9</v>
      </c>
      <c r="F24" s="107" t="s">
        <v>345</v>
      </c>
      <c r="G24" s="107" t="s">
        <v>346</v>
      </c>
      <c r="H24" s="107" t="s">
        <v>347</v>
      </c>
      <c r="I24" s="94" t="s">
        <v>16</v>
      </c>
      <c r="J24" s="94" t="s">
        <v>26</v>
      </c>
      <c r="K24" s="94" t="s">
        <v>27</v>
      </c>
      <c r="L24" s="123" t="s">
        <v>285</v>
      </c>
      <c r="M24" s="109">
        <v>42646.0</v>
      </c>
      <c r="N24" s="109">
        <v>42783.0</v>
      </c>
      <c r="O24" s="127" t="s">
        <v>348</v>
      </c>
      <c r="P24" s="5">
        <v>0.8</v>
      </c>
      <c r="Q24" s="120" t="s">
        <v>349</v>
      </c>
      <c r="R24" s="98">
        <v>43298.0</v>
      </c>
      <c r="S24" s="94" t="s">
        <v>17</v>
      </c>
      <c r="T24" s="94" t="s">
        <v>17</v>
      </c>
      <c r="U24" s="94" t="s">
        <v>18</v>
      </c>
    </row>
    <row r="25" ht="71.25" customHeight="1">
      <c r="A25" s="17" t="s">
        <v>350</v>
      </c>
      <c r="B25" s="107">
        <v>2016.0</v>
      </c>
      <c r="C25" s="107" t="s">
        <v>207</v>
      </c>
      <c r="D25" s="107" t="s">
        <v>351</v>
      </c>
      <c r="E25" s="94" t="s">
        <v>9</v>
      </c>
      <c r="F25" s="107" t="s">
        <v>352</v>
      </c>
      <c r="G25" s="107" t="s">
        <v>353</v>
      </c>
      <c r="H25" s="107" t="s">
        <v>354</v>
      </c>
      <c r="I25" s="94" t="s">
        <v>16</v>
      </c>
      <c r="J25" s="94" t="s">
        <v>26</v>
      </c>
      <c r="K25" s="94" t="s">
        <v>27</v>
      </c>
      <c r="L25" s="123" t="s">
        <v>312</v>
      </c>
      <c r="M25" s="109">
        <v>42644.0</v>
      </c>
      <c r="N25" s="109">
        <v>42674.0</v>
      </c>
      <c r="O25" s="127" t="s">
        <v>355</v>
      </c>
      <c r="P25" s="119">
        <v>0.4</v>
      </c>
      <c r="Q25" s="120" t="s">
        <v>356</v>
      </c>
      <c r="R25" s="98">
        <v>43298.0</v>
      </c>
      <c r="S25" s="94" t="s">
        <v>17</v>
      </c>
      <c r="T25" s="94" t="s">
        <v>17</v>
      </c>
      <c r="U25" s="94" t="s">
        <v>18</v>
      </c>
    </row>
    <row r="26" ht="71.25" customHeight="1">
      <c r="A26" s="17" t="s">
        <v>357</v>
      </c>
      <c r="B26" s="107">
        <v>2016.0</v>
      </c>
      <c r="C26" s="107" t="s">
        <v>207</v>
      </c>
      <c r="D26" s="107" t="s">
        <v>351</v>
      </c>
      <c r="E26" s="94" t="s">
        <v>9</v>
      </c>
      <c r="F26" s="107" t="s">
        <v>352</v>
      </c>
      <c r="G26" s="107" t="s">
        <v>353</v>
      </c>
      <c r="H26" s="107" t="s">
        <v>358</v>
      </c>
      <c r="I26" s="94" t="s">
        <v>16</v>
      </c>
      <c r="J26" s="94" t="s">
        <v>26</v>
      </c>
      <c r="K26" s="94" t="s">
        <v>27</v>
      </c>
      <c r="L26" s="123" t="s">
        <v>359</v>
      </c>
      <c r="M26" s="109">
        <v>42675.0</v>
      </c>
      <c r="N26" s="109">
        <v>42783.0</v>
      </c>
      <c r="O26" s="130" t="s">
        <v>360</v>
      </c>
      <c r="P26" s="119">
        <v>0.8</v>
      </c>
      <c r="Q26" s="120" t="s">
        <v>361</v>
      </c>
      <c r="R26" s="98">
        <v>43298.0</v>
      </c>
      <c r="S26" s="94" t="s">
        <v>17</v>
      </c>
      <c r="T26" s="94" t="s">
        <v>17</v>
      </c>
      <c r="U26" s="94" t="s">
        <v>18</v>
      </c>
    </row>
    <row r="27" ht="71.25" customHeight="1">
      <c r="A27" s="17" t="s">
        <v>362</v>
      </c>
      <c r="B27" s="107">
        <v>2016.0</v>
      </c>
      <c r="C27" s="107" t="s">
        <v>207</v>
      </c>
      <c r="D27" s="107" t="s">
        <v>363</v>
      </c>
      <c r="E27" s="94" t="s">
        <v>9</v>
      </c>
      <c r="F27" s="107" t="s">
        <v>364</v>
      </c>
      <c r="G27" s="107" t="s">
        <v>365</v>
      </c>
      <c r="H27" s="107" t="s">
        <v>366</v>
      </c>
      <c r="I27" s="94" t="s">
        <v>16</v>
      </c>
      <c r="J27" s="94" t="s">
        <v>26</v>
      </c>
      <c r="K27" s="94" t="s">
        <v>27</v>
      </c>
      <c r="L27" s="123" t="s">
        <v>367</v>
      </c>
      <c r="M27" s="109">
        <v>42646.0</v>
      </c>
      <c r="N27" s="109">
        <v>42886.0</v>
      </c>
      <c r="O27" s="113" t="s">
        <v>368</v>
      </c>
      <c r="P27" s="117">
        <v>1.0</v>
      </c>
      <c r="Q27" s="120" t="s">
        <v>369</v>
      </c>
      <c r="R27" s="98">
        <v>43298.0</v>
      </c>
      <c r="S27" s="94" t="s">
        <v>17</v>
      </c>
      <c r="T27" s="94" t="s">
        <v>17</v>
      </c>
      <c r="U27" s="94" t="s">
        <v>18</v>
      </c>
    </row>
    <row r="28" ht="71.25" customHeight="1">
      <c r="A28" s="131" t="s">
        <v>370</v>
      </c>
      <c r="B28" s="93">
        <v>2018.0</v>
      </c>
      <c r="C28" s="93" t="s">
        <v>371</v>
      </c>
      <c r="D28" s="93" t="s">
        <v>372</v>
      </c>
      <c r="E28" s="94" t="s">
        <v>15</v>
      </c>
      <c r="F28" s="93" t="s">
        <v>373</v>
      </c>
      <c r="G28" s="93" t="s">
        <v>374</v>
      </c>
      <c r="H28" s="93" t="s">
        <v>375</v>
      </c>
      <c r="I28" s="94" t="s">
        <v>21</v>
      </c>
      <c r="J28" s="94" t="s">
        <v>26</v>
      </c>
      <c r="K28" s="94" t="s">
        <v>27</v>
      </c>
      <c r="L28" s="93" t="s">
        <v>376</v>
      </c>
      <c r="M28" s="98">
        <v>43313.0</v>
      </c>
      <c r="N28" s="98">
        <v>43435.0</v>
      </c>
      <c r="O28" s="107"/>
      <c r="P28" s="134"/>
      <c r="Q28" s="107"/>
      <c r="R28" s="109"/>
      <c r="S28" s="94"/>
      <c r="T28" s="94"/>
      <c r="U28" s="94" t="s">
        <v>18</v>
      </c>
    </row>
    <row r="29" ht="71.25" customHeight="1">
      <c r="A29" s="136" t="s">
        <v>377</v>
      </c>
      <c r="B29" s="136">
        <v>2018.0</v>
      </c>
      <c r="C29" s="136" t="s">
        <v>378</v>
      </c>
      <c r="D29" s="136" t="s">
        <v>379</v>
      </c>
      <c r="E29" s="141" t="s">
        <v>9</v>
      </c>
      <c r="F29" s="136" t="s">
        <v>380</v>
      </c>
      <c r="G29" s="136" t="s">
        <v>381</v>
      </c>
      <c r="H29" s="136" t="s">
        <v>382</v>
      </c>
      <c r="I29" s="136" t="s">
        <v>16</v>
      </c>
      <c r="J29" s="136" t="s">
        <v>26</v>
      </c>
      <c r="K29" s="136" t="s">
        <v>27</v>
      </c>
      <c r="L29" s="136" t="s">
        <v>383</v>
      </c>
      <c r="M29" s="143">
        <v>43281.0</v>
      </c>
      <c r="N29" s="143">
        <v>43343.0</v>
      </c>
      <c r="O29" s="144"/>
      <c r="P29" s="145"/>
      <c r="Q29" s="146"/>
      <c r="R29" s="147"/>
      <c r="S29" s="148"/>
      <c r="T29" s="148"/>
      <c r="U29" s="136" t="s">
        <v>18</v>
      </c>
    </row>
    <row r="30" ht="71.25" customHeight="1">
      <c r="A30" s="107"/>
      <c r="B30" s="107"/>
      <c r="C30" s="107"/>
      <c r="D30" s="107"/>
      <c r="E30" s="94"/>
      <c r="F30" s="107"/>
      <c r="G30" s="107"/>
      <c r="H30" s="107"/>
      <c r="I30" s="94"/>
      <c r="J30" s="94"/>
      <c r="K30" s="94"/>
      <c r="L30" s="107"/>
      <c r="M30" s="109"/>
      <c r="N30" s="109"/>
      <c r="O30" s="107"/>
      <c r="P30" s="134"/>
      <c r="Q30" s="107"/>
      <c r="R30" s="109"/>
      <c r="S30" s="94"/>
      <c r="T30" s="94"/>
      <c r="U30" s="94"/>
    </row>
    <row r="31" ht="71.25" customHeight="1">
      <c r="A31" s="107"/>
      <c r="B31" s="107"/>
      <c r="C31" s="107"/>
      <c r="D31" s="107"/>
      <c r="E31" s="94"/>
      <c r="F31" s="107"/>
      <c r="G31" s="107"/>
      <c r="H31" s="107"/>
      <c r="I31" s="94"/>
      <c r="J31" s="94"/>
      <c r="K31" s="94"/>
      <c r="L31" s="107"/>
      <c r="M31" s="109"/>
      <c r="N31" s="109"/>
      <c r="O31" s="107"/>
      <c r="P31" s="134"/>
      <c r="Q31" s="107"/>
      <c r="R31" s="109"/>
      <c r="S31" s="94"/>
      <c r="T31" s="94"/>
      <c r="U31" s="94"/>
    </row>
    <row r="32" ht="71.25" customHeight="1">
      <c r="A32" s="107"/>
      <c r="B32" s="107"/>
      <c r="C32" s="107"/>
      <c r="D32" s="107"/>
      <c r="E32" s="94"/>
      <c r="F32" s="107"/>
      <c r="G32" s="107"/>
      <c r="H32" s="107"/>
      <c r="I32" s="94"/>
      <c r="J32" s="94"/>
      <c r="K32" s="94"/>
      <c r="L32" s="107"/>
      <c r="M32" s="109"/>
      <c r="N32" s="109"/>
      <c r="O32" s="107"/>
      <c r="P32" s="134"/>
      <c r="Q32" s="107"/>
      <c r="R32" s="109"/>
      <c r="S32" s="94"/>
      <c r="T32" s="94"/>
      <c r="U32" s="94"/>
    </row>
    <row r="33" ht="71.25" customHeight="1">
      <c r="A33" s="107"/>
      <c r="B33" s="107"/>
      <c r="C33" s="107"/>
      <c r="D33" s="107"/>
      <c r="E33" s="94"/>
      <c r="F33" s="107"/>
      <c r="G33" s="107"/>
      <c r="H33" s="107"/>
      <c r="I33" s="94"/>
      <c r="J33" s="94"/>
      <c r="K33" s="94"/>
      <c r="L33" s="107"/>
      <c r="M33" s="109"/>
      <c r="N33" s="109"/>
      <c r="O33" s="107"/>
      <c r="P33" s="134"/>
      <c r="Q33" s="107"/>
      <c r="R33" s="109"/>
      <c r="S33" s="94"/>
      <c r="T33" s="94"/>
      <c r="U33" s="94"/>
    </row>
    <row r="34" ht="71.25" customHeight="1">
      <c r="A34" s="107"/>
      <c r="B34" s="107"/>
      <c r="C34" s="107"/>
      <c r="D34" s="107"/>
      <c r="E34" s="94"/>
      <c r="F34" s="107"/>
      <c r="G34" s="107"/>
      <c r="H34" s="107"/>
      <c r="I34" s="94"/>
      <c r="J34" s="94"/>
      <c r="K34" s="94"/>
      <c r="L34" s="107"/>
      <c r="M34" s="109"/>
      <c r="N34" s="109"/>
      <c r="O34" s="107"/>
      <c r="P34" s="134"/>
      <c r="Q34" s="107"/>
      <c r="R34" s="109"/>
      <c r="S34" s="94"/>
      <c r="T34" s="94"/>
      <c r="U34" s="94"/>
    </row>
    <row r="35" ht="71.25" customHeight="1">
      <c r="A35" s="107"/>
      <c r="B35" s="107"/>
      <c r="C35" s="107"/>
      <c r="D35" s="107"/>
      <c r="E35" s="94"/>
      <c r="F35" s="107"/>
      <c r="G35" s="107"/>
      <c r="H35" s="107"/>
      <c r="I35" s="94"/>
      <c r="J35" s="94"/>
      <c r="K35" s="94"/>
      <c r="L35" s="107"/>
      <c r="M35" s="109"/>
      <c r="N35" s="109"/>
      <c r="O35" s="107"/>
      <c r="P35" s="134"/>
      <c r="Q35" s="107"/>
      <c r="R35" s="109"/>
      <c r="S35" s="94"/>
      <c r="T35" s="94"/>
      <c r="U35" s="94"/>
    </row>
    <row r="36" ht="71.25" customHeight="1">
      <c r="A36" s="107"/>
      <c r="B36" s="107"/>
      <c r="C36" s="107"/>
      <c r="D36" s="107"/>
      <c r="E36" s="94"/>
      <c r="F36" s="107"/>
      <c r="G36" s="107"/>
      <c r="H36" s="107"/>
      <c r="I36" s="94"/>
      <c r="J36" s="94"/>
      <c r="K36" s="94"/>
      <c r="L36" s="107"/>
      <c r="M36" s="109"/>
      <c r="N36" s="109"/>
      <c r="O36" s="107"/>
      <c r="P36" s="134"/>
      <c r="Q36" s="107"/>
      <c r="R36" s="109"/>
      <c r="S36" s="94"/>
      <c r="T36" s="94"/>
      <c r="U36" s="94"/>
    </row>
    <row r="37" ht="71.25" customHeight="1">
      <c r="A37" s="107"/>
      <c r="B37" s="107"/>
      <c r="C37" s="107"/>
      <c r="D37" s="107"/>
      <c r="E37" s="94"/>
      <c r="F37" s="107"/>
      <c r="G37" s="107"/>
      <c r="H37" s="107"/>
      <c r="I37" s="94"/>
      <c r="J37" s="94"/>
      <c r="K37" s="94"/>
      <c r="L37" s="107"/>
      <c r="M37" s="109"/>
      <c r="N37" s="109"/>
      <c r="O37" s="107"/>
      <c r="P37" s="5"/>
      <c r="Q37" s="107"/>
      <c r="R37" s="109"/>
      <c r="S37" s="94"/>
      <c r="T37" s="94"/>
      <c r="U37" s="94"/>
    </row>
    <row r="38" ht="71.25" customHeight="1">
      <c r="A38" s="107"/>
      <c r="B38" s="107"/>
      <c r="C38" s="107"/>
      <c r="D38" s="107"/>
      <c r="E38" s="94"/>
      <c r="F38" s="107"/>
      <c r="G38" s="107"/>
      <c r="H38" s="107"/>
      <c r="I38" s="94"/>
      <c r="J38" s="94"/>
      <c r="K38" s="94"/>
      <c r="L38" s="107"/>
      <c r="M38" s="109"/>
      <c r="N38" s="109"/>
      <c r="O38" s="107"/>
      <c r="P38" s="5"/>
      <c r="Q38" s="107"/>
      <c r="R38" s="109"/>
      <c r="S38" s="94"/>
      <c r="T38" s="94"/>
      <c r="U38" s="94"/>
    </row>
    <row r="39" ht="71.25" customHeight="1">
      <c r="A39" s="107"/>
      <c r="B39" s="107"/>
      <c r="C39" s="107"/>
      <c r="D39" s="107"/>
      <c r="E39" s="94"/>
      <c r="F39" s="107"/>
      <c r="G39" s="107"/>
      <c r="H39" s="107"/>
      <c r="I39" s="94"/>
      <c r="J39" s="94"/>
      <c r="K39" s="94"/>
      <c r="L39" s="107"/>
      <c r="M39" s="109"/>
      <c r="N39" s="109"/>
      <c r="O39" s="107"/>
      <c r="P39" s="5"/>
      <c r="Q39" s="107"/>
      <c r="R39" s="109"/>
      <c r="S39" s="94"/>
      <c r="T39" s="94"/>
      <c r="U39" s="94"/>
    </row>
    <row r="40" ht="71.25" customHeight="1">
      <c r="A40" s="107"/>
      <c r="B40" s="107"/>
      <c r="C40" s="107"/>
      <c r="D40" s="107"/>
      <c r="E40" s="94"/>
      <c r="F40" s="107"/>
      <c r="G40" s="107"/>
      <c r="H40" s="107"/>
      <c r="I40" s="94"/>
      <c r="J40" s="94"/>
      <c r="K40" s="94"/>
      <c r="L40" s="107"/>
      <c r="M40" s="109"/>
      <c r="N40" s="109"/>
      <c r="O40" s="107"/>
      <c r="P40" s="5"/>
      <c r="Q40" s="107"/>
      <c r="R40" s="109"/>
      <c r="S40" s="94"/>
      <c r="T40" s="94"/>
      <c r="U40" s="94"/>
    </row>
    <row r="41" ht="71.25" customHeight="1">
      <c r="A41" s="107"/>
      <c r="B41" s="107"/>
      <c r="C41" s="107"/>
      <c r="D41" s="107"/>
      <c r="E41" s="94"/>
      <c r="F41" s="107"/>
      <c r="G41" s="107"/>
      <c r="H41" s="107"/>
      <c r="I41" s="94"/>
      <c r="J41" s="94"/>
      <c r="K41" s="94"/>
      <c r="L41" s="107"/>
      <c r="M41" s="109"/>
      <c r="N41" s="109"/>
      <c r="O41" s="107"/>
      <c r="P41" s="5"/>
      <c r="Q41" s="107"/>
      <c r="R41" s="109"/>
      <c r="S41" s="94"/>
      <c r="T41" s="94"/>
      <c r="U41" s="94"/>
    </row>
    <row r="42" ht="71.25" customHeight="1">
      <c r="A42" s="107"/>
      <c r="B42" s="107"/>
      <c r="C42" s="107"/>
      <c r="D42" s="107"/>
      <c r="E42" s="94"/>
      <c r="F42" s="107"/>
      <c r="G42" s="107"/>
      <c r="H42" s="107"/>
      <c r="I42" s="94"/>
      <c r="J42" s="94"/>
      <c r="K42" s="94"/>
      <c r="L42" s="107"/>
      <c r="M42" s="109"/>
      <c r="N42" s="109"/>
      <c r="O42" s="107"/>
      <c r="P42" s="5"/>
      <c r="Q42" s="107"/>
      <c r="R42" s="109"/>
      <c r="S42" s="94"/>
      <c r="T42" s="94"/>
      <c r="U42" s="94"/>
    </row>
    <row r="43" ht="71.25" customHeight="1">
      <c r="A43" s="107"/>
      <c r="B43" s="107"/>
      <c r="C43" s="107"/>
      <c r="D43" s="107"/>
      <c r="E43" s="94"/>
      <c r="F43" s="107"/>
      <c r="G43" s="107"/>
      <c r="H43" s="107"/>
      <c r="I43" s="94"/>
      <c r="J43" s="94"/>
      <c r="K43" s="94"/>
      <c r="L43" s="107"/>
      <c r="M43" s="109"/>
      <c r="N43" s="109"/>
      <c r="O43" s="107"/>
      <c r="P43" s="5"/>
      <c r="Q43" s="107"/>
      <c r="R43" s="109"/>
      <c r="S43" s="94"/>
      <c r="T43" s="94"/>
      <c r="U43" s="94"/>
    </row>
    <row r="44" ht="71.25" customHeight="1">
      <c r="A44" s="107"/>
      <c r="B44" s="107"/>
      <c r="C44" s="107"/>
      <c r="D44" s="107"/>
      <c r="E44" s="94"/>
      <c r="F44" s="107"/>
      <c r="G44" s="107"/>
      <c r="H44" s="107"/>
      <c r="I44" s="94"/>
      <c r="J44" s="94"/>
      <c r="K44" s="94"/>
      <c r="L44" s="107"/>
      <c r="M44" s="109"/>
      <c r="N44" s="109"/>
      <c r="O44" s="107"/>
      <c r="P44" s="5"/>
      <c r="Q44" s="107"/>
      <c r="R44" s="109"/>
      <c r="S44" s="94"/>
      <c r="T44" s="94"/>
      <c r="U44" s="94"/>
    </row>
    <row r="45" ht="71.25" customHeight="1">
      <c r="A45" s="107"/>
      <c r="B45" s="107"/>
      <c r="C45" s="107"/>
      <c r="D45" s="107"/>
      <c r="E45" s="94"/>
      <c r="F45" s="107"/>
      <c r="G45" s="107"/>
      <c r="H45" s="107"/>
      <c r="I45" s="94"/>
      <c r="J45" s="94"/>
      <c r="K45" s="94"/>
      <c r="L45" s="107"/>
      <c r="M45" s="109"/>
      <c r="N45" s="109"/>
      <c r="O45" s="107"/>
      <c r="P45" s="5"/>
      <c r="Q45" s="107"/>
      <c r="R45" s="109"/>
      <c r="S45" s="94"/>
      <c r="T45" s="94"/>
      <c r="U45" s="94"/>
    </row>
    <row r="46" ht="71.25" customHeight="1">
      <c r="A46" s="107"/>
      <c r="B46" s="107"/>
      <c r="C46" s="107"/>
      <c r="D46" s="107"/>
      <c r="E46" s="94"/>
      <c r="F46" s="107"/>
      <c r="G46" s="107"/>
      <c r="H46" s="107"/>
      <c r="I46" s="94"/>
      <c r="J46" s="94"/>
      <c r="K46" s="94"/>
      <c r="L46" s="107"/>
      <c r="M46" s="109"/>
      <c r="N46" s="109"/>
      <c r="O46" s="107"/>
      <c r="P46" s="5"/>
      <c r="Q46" s="107"/>
      <c r="R46" s="109"/>
      <c r="S46" s="94"/>
      <c r="T46" s="94"/>
      <c r="U46" s="94"/>
    </row>
    <row r="47" ht="71.25" customHeight="1">
      <c r="A47" s="107"/>
      <c r="B47" s="107"/>
      <c r="C47" s="107"/>
      <c r="D47" s="107"/>
      <c r="E47" s="94"/>
      <c r="F47" s="107"/>
      <c r="G47" s="107"/>
      <c r="H47" s="107"/>
      <c r="I47" s="94"/>
      <c r="J47" s="94"/>
      <c r="K47" s="94"/>
      <c r="L47" s="107"/>
      <c r="M47" s="109"/>
      <c r="N47" s="109"/>
      <c r="O47" s="107"/>
      <c r="P47" s="5"/>
      <c r="Q47" s="107"/>
      <c r="R47" s="109"/>
      <c r="S47" s="94"/>
      <c r="T47" s="94"/>
      <c r="U47" s="94"/>
    </row>
    <row r="48" ht="71.25" customHeight="1">
      <c r="A48" s="107"/>
      <c r="B48" s="107"/>
      <c r="C48" s="107"/>
      <c r="D48" s="107"/>
      <c r="E48" s="94"/>
      <c r="F48" s="107"/>
      <c r="G48" s="107"/>
      <c r="H48" s="107"/>
      <c r="I48" s="94"/>
      <c r="J48" s="94"/>
      <c r="K48" s="94"/>
      <c r="L48" s="107"/>
      <c r="M48" s="109"/>
      <c r="N48" s="109"/>
      <c r="O48" s="107"/>
      <c r="P48" s="5"/>
      <c r="Q48" s="107"/>
      <c r="R48" s="109"/>
      <c r="S48" s="94"/>
      <c r="T48" s="94"/>
      <c r="U48" s="94"/>
    </row>
    <row r="49" ht="71.25" customHeight="1">
      <c r="A49" s="107"/>
      <c r="B49" s="107"/>
      <c r="C49" s="107"/>
      <c r="D49" s="107"/>
      <c r="E49" s="94"/>
      <c r="F49" s="107"/>
      <c r="G49" s="107"/>
      <c r="H49" s="107"/>
      <c r="I49" s="94"/>
      <c r="J49" s="94"/>
      <c r="K49" s="94"/>
      <c r="L49" s="107"/>
      <c r="M49" s="109"/>
      <c r="N49" s="109"/>
      <c r="O49" s="107"/>
      <c r="P49" s="5"/>
      <c r="Q49" s="107"/>
      <c r="R49" s="109"/>
      <c r="S49" s="94"/>
      <c r="T49" s="94"/>
      <c r="U49" s="94"/>
    </row>
    <row r="50" ht="71.25" customHeight="1">
      <c r="A50" s="107"/>
      <c r="B50" s="107"/>
      <c r="C50" s="107"/>
      <c r="D50" s="107"/>
      <c r="E50" s="94"/>
      <c r="F50" s="107"/>
      <c r="G50" s="107"/>
      <c r="H50" s="107"/>
      <c r="I50" s="94"/>
      <c r="J50" s="94"/>
      <c r="K50" s="94"/>
      <c r="L50" s="107"/>
      <c r="M50" s="109"/>
      <c r="N50" s="109"/>
      <c r="O50" s="107"/>
      <c r="P50" s="5"/>
      <c r="Q50" s="107"/>
      <c r="R50" s="109"/>
      <c r="S50" s="94"/>
      <c r="T50" s="94"/>
      <c r="U50" s="94"/>
    </row>
    <row r="51" ht="12.75" customHeight="1">
      <c r="A51" s="138"/>
      <c r="B51" s="138"/>
      <c r="C51" s="138"/>
      <c r="D51" s="138"/>
      <c r="E51" s="54"/>
      <c r="F51" s="138"/>
      <c r="G51" s="138"/>
      <c r="H51" s="138"/>
      <c r="I51" s="138"/>
      <c r="J51" s="138"/>
      <c r="K51" s="138"/>
      <c r="L51" s="138"/>
      <c r="M51" s="140"/>
      <c r="N51" s="140"/>
      <c r="O51" s="138"/>
      <c r="P51" s="142"/>
      <c r="Q51" s="138"/>
      <c r="R51" s="140"/>
      <c r="S51" s="138"/>
      <c r="T51" s="138"/>
      <c r="U51" s="138"/>
    </row>
    <row r="52" ht="12.75" customHeight="1">
      <c r="A52" s="138"/>
      <c r="B52" s="138"/>
      <c r="C52" s="138"/>
      <c r="D52" s="138"/>
      <c r="E52" s="54"/>
      <c r="F52" s="138"/>
      <c r="G52" s="138"/>
      <c r="H52" s="138"/>
      <c r="I52" s="138"/>
      <c r="J52" s="138"/>
      <c r="K52" s="138"/>
      <c r="L52" s="138"/>
      <c r="M52" s="140"/>
      <c r="N52" s="140"/>
      <c r="O52" s="138"/>
      <c r="P52" s="142"/>
      <c r="Q52" s="138"/>
      <c r="R52" s="140"/>
      <c r="S52" s="138"/>
      <c r="T52" s="138"/>
      <c r="U52" s="138"/>
    </row>
    <row r="53" ht="12.75" customHeight="1">
      <c r="A53" s="138"/>
      <c r="B53" s="138"/>
      <c r="C53" s="138"/>
      <c r="D53" s="138"/>
      <c r="E53" s="54"/>
      <c r="F53" s="138"/>
      <c r="G53" s="138"/>
      <c r="H53" s="138"/>
      <c r="I53" s="138"/>
      <c r="J53" s="138"/>
      <c r="K53" s="138"/>
      <c r="L53" s="138"/>
      <c r="M53" s="140"/>
      <c r="N53" s="140"/>
      <c r="O53" s="138"/>
      <c r="P53" s="142"/>
      <c r="Q53" s="138"/>
      <c r="R53" s="140"/>
      <c r="S53" s="138"/>
      <c r="T53" s="138"/>
      <c r="U53" s="138"/>
    </row>
    <row r="54" ht="12.75" customHeight="1">
      <c r="A54" s="138"/>
      <c r="B54" s="138"/>
      <c r="C54" s="138"/>
      <c r="D54" s="138"/>
      <c r="E54" s="54"/>
      <c r="F54" s="138"/>
      <c r="G54" s="138"/>
      <c r="H54" s="138"/>
      <c r="I54" s="138"/>
      <c r="J54" s="138"/>
      <c r="K54" s="138"/>
      <c r="L54" s="138"/>
      <c r="M54" s="140"/>
      <c r="N54" s="140"/>
      <c r="O54" s="138"/>
      <c r="P54" s="142"/>
      <c r="Q54" s="138"/>
      <c r="R54" s="140"/>
      <c r="S54" s="138"/>
      <c r="T54" s="138"/>
      <c r="U54" s="138"/>
    </row>
    <row r="55" ht="12.75" customHeight="1">
      <c r="A55" s="138"/>
      <c r="B55" s="138"/>
      <c r="C55" s="138"/>
      <c r="D55" s="138"/>
      <c r="E55" s="54"/>
      <c r="F55" s="138"/>
      <c r="G55" s="138"/>
      <c r="H55" s="138"/>
      <c r="I55" s="138"/>
      <c r="J55" s="138"/>
      <c r="K55" s="138"/>
      <c r="L55" s="138"/>
      <c r="M55" s="140"/>
      <c r="N55" s="140"/>
      <c r="O55" s="138"/>
      <c r="P55" s="142"/>
      <c r="Q55" s="138"/>
      <c r="R55" s="140"/>
      <c r="S55" s="138"/>
      <c r="T55" s="138"/>
      <c r="U55" s="138"/>
    </row>
    <row r="56" ht="12.75" customHeight="1">
      <c r="A56" s="138"/>
      <c r="B56" s="138"/>
      <c r="C56" s="138"/>
      <c r="D56" s="138"/>
      <c r="E56" s="54"/>
      <c r="F56" s="138"/>
      <c r="G56" s="138"/>
      <c r="H56" s="138"/>
      <c r="I56" s="138"/>
      <c r="J56" s="138"/>
      <c r="K56" s="138"/>
      <c r="L56" s="138"/>
      <c r="M56" s="140"/>
      <c r="N56" s="140"/>
      <c r="O56" s="138"/>
      <c r="P56" s="142"/>
      <c r="Q56" s="138"/>
      <c r="R56" s="140"/>
      <c r="S56" s="138"/>
      <c r="T56" s="138"/>
      <c r="U56" s="138"/>
    </row>
    <row r="57" ht="12.75" customHeight="1">
      <c r="A57" s="138"/>
      <c r="B57" s="138"/>
      <c r="C57" s="138"/>
      <c r="D57" s="138"/>
      <c r="E57" s="54"/>
      <c r="F57" s="138"/>
      <c r="G57" s="138"/>
      <c r="H57" s="138"/>
      <c r="I57" s="138"/>
      <c r="J57" s="138"/>
      <c r="K57" s="138"/>
      <c r="L57" s="138"/>
      <c r="M57" s="140"/>
      <c r="N57" s="140"/>
      <c r="O57" s="138"/>
      <c r="P57" s="142"/>
      <c r="Q57" s="138"/>
      <c r="R57" s="140"/>
      <c r="S57" s="138"/>
      <c r="T57" s="138"/>
      <c r="U57" s="138"/>
    </row>
    <row r="58" ht="12.75" customHeight="1">
      <c r="A58" s="138"/>
      <c r="B58" s="138"/>
      <c r="C58" s="138"/>
      <c r="D58" s="138"/>
      <c r="E58" s="54"/>
      <c r="F58" s="138"/>
      <c r="G58" s="138"/>
      <c r="H58" s="138"/>
      <c r="I58" s="138"/>
      <c r="J58" s="138"/>
      <c r="K58" s="138"/>
      <c r="L58" s="138"/>
      <c r="M58" s="140"/>
      <c r="N58" s="140"/>
      <c r="O58" s="138"/>
      <c r="P58" s="142"/>
      <c r="Q58" s="138"/>
      <c r="R58" s="140"/>
      <c r="S58" s="138"/>
      <c r="T58" s="138"/>
      <c r="U58" s="138"/>
    </row>
    <row r="59" ht="12.75" customHeight="1">
      <c r="A59" s="138"/>
      <c r="B59" s="138"/>
      <c r="C59" s="138"/>
      <c r="D59" s="138"/>
      <c r="E59" s="54"/>
      <c r="F59" s="138"/>
      <c r="G59" s="138"/>
      <c r="H59" s="138"/>
      <c r="I59" s="138"/>
      <c r="J59" s="138"/>
      <c r="K59" s="138"/>
      <c r="L59" s="138"/>
      <c r="M59" s="140"/>
      <c r="N59" s="140"/>
      <c r="O59" s="138"/>
      <c r="P59" s="142"/>
      <c r="Q59" s="138"/>
      <c r="R59" s="140"/>
      <c r="S59" s="138"/>
      <c r="T59" s="138"/>
      <c r="U59" s="138"/>
    </row>
    <row r="60" ht="12.75" customHeight="1">
      <c r="A60" s="138"/>
      <c r="B60" s="138"/>
      <c r="C60" s="138"/>
      <c r="D60" s="138"/>
      <c r="E60" s="54"/>
      <c r="F60" s="138"/>
      <c r="G60" s="138"/>
      <c r="H60" s="138"/>
      <c r="I60" s="138"/>
      <c r="J60" s="138"/>
      <c r="K60" s="138"/>
      <c r="L60" s="138"/>
      <c r="M60" s="140"/>
      <c r="N60" s="140"/>
      <c r="O60" s="138"/>
      <c r="P60" s="142"/>
      <c r="Q60" s="138"/>
      <c r="R60" s="140"/>
      <c r="S60" s="138"/>
      <c r="T60" s="138"/>
      <c r="U60" s="138"/>
    </row>
    <row r="61" ht="12.75" customHeight="1">
      <c r="A61" s="138"/>
      <c r="B61" s="138"/>
      <c r="C61" s="138"/>
      <c r="D61" s="138"/>
      <c r="E61" s="54"/>
      <c r="F61" s="138"/>
      <c r="G61" s="138"/>
      <c r="H61" s="138"/>
      <c r="I61" s="138"/>
      <c r="J61" s="138"/>
      <c r="K61" s="138"/>
      <c r="L61" s="138"/>
      <c r="M61" s="140"/>
      <c r="N61" s="140"/>
      <c r="O61" s="138"/>
      <c r="P61" s="142"/>
      <c r="Q61" s="138"/>
      <c r="R61" s="140"/>
      <c r="S61" s="138"/>
      <c r="T61" s="138"/>
      <c r="U61" s="138"/>
    </row>
    <row r="62" ht="12.75" customHeight="1">
      <c r="A62" s="138"/>
      <c r="B62" s="138"/>
      <c r="C62" s="138"/>
      <c r="D62" s="138"/>
      <c r="E62" s="54"/>
      <c r="F62" s="138"/>
      <c r="G62" s="138"/>
      <c r="H62" s="138"/>
      <c r="I62" s="138"/>
      <c r="J62" s="138"/>
      <c r="K62" s="138"/>
      <c r="L62" s="138"/>
      <c r="M62" s="140"/>
      <c r="N62" s="140"/>
      <c r="O62" s="138"/>
      <c r="P62" s="142"/>
      <c r="Q62" s="138"/>
      <c r="R62" s="140"/>
      <c r="S62" s="138"/>
      <c r="T62" s="138"/>
      <c r="U62" s="138"/>
    </row>
    <row r="63" ht="12.75" customHeight="1">
      <c r="A63" s="138"/>
      <c r="B63" s="138"/>
      <c r="C63" s="138"/>
      <c r="D63" s="138"/>
      <c r="E63" s="54"/>
      <c r="F63" s="138"/>
      <c r="G63" s="138"/>
      <c r="H63" s="138"/>
      <c r="I63" s="138"/>
      <c r="J63" s="138"/>
      <c r="K63" s="138"/>
      <c r="L63" s="138"/>
      <c r="M63" s="140"/>
      <c r="N63" s="140"/>
      <c r="O63" s="138"/>
      <c r="P63" s="142"/>
      <c r="Q63" s="138"/>
      <c r="R63" s="140"/>
      <c r="S63" s="138"/>
      <c r="T63" s="138"/>
      <c r="U63" s="138"/>
    </row>
    <row r="64" ht="12.75" customHeight="1">
      <c r="A64" s="138"/>
      <c r="B64" s="138"/>
      <c r="C64" s="138"/>
      <c r="D64" s="138"/>
      <c r="E64" s="54"/>
      <c r="F64" s="138"/>
      <c r="G64" s="138"/>
      <c r="H64" s="138"/>
      <c r="I64" s="138"/>
      <c r="J64" s="138"/>
      <c r="K64" s="138"/>
      <c r="L64" s="138"/>
      <c r="M64" s="140"/>
      <c r="N64" s="140"/>
      <c r="O64" s="138"/>
      <c r="P64" s="142"/>
      <c r="Q64" s="138"/>
      <c r="R64" s="140"/>
      <c r="S64" s="138"/>
      <c r="T64" s="138"/>
      <c r="U64" s="138"/>
    </row>
    <row r="65" ht="12.75" customHeight="1">
      <c r="A65" s="138"/>
      <c r="B65" s="138"/>
      <c r="C65" s="138"/>
      <c r="D65" s="138"/>
      <c r="E65" s="54"/>
      <c r="F65" s="138"/>
      <c r="G65" s="138"/>
      <c r="H65" s="138"/>
      <c r="I65" s="138"/>
      <c r="J65" s="138"/>
      <c r="K65" s="138"/>
      <c r="L65" s="138"/>
      <c r="M65" s="140"/>
      <c r="N65" s="140"/>
      <c r="O65" s="138"/>
      <c r="P65" s="142"/>
      <c r="Q65" s="138"/>
      <c r="R65" s="140"/>
      <c r="S65" s="138"/>
      <c r="T65" s="138"/>
      <c r="U65" s="138"/>
    </row>
    <row r="66" ht="12.75" customHeight="1">
      <c r="A66" s="138"/>
      <c r="B66" s="138"/>
      <c r="C66" s="138"/>
      <c r="D66" s="138"/>
      <c r="E66" s="54"/>
      <c r="F66" s="138"/>
      <c r="G66" s="138"/>
      <c r="H66" s="138"/>
      <c r="I66" s="138"/>
      <c r="J66" s="138"/>
      <c r="K66" s="138"/>
      <c r="L66" s="138"/>
      <c r="M66" s="140"/>
      <c r="N66" s="140"/>
      <c r="O66" s="138"/>
      <c r="P66" s="142"/>
      <c r="Q66" s="138"/>
      <c r="R66" s="140"/>
      <c r="S66" s="138"/>
      <c r="T66" s="138"/>
      <c r="U66" s="138"/>
    </row>
    <row r="67" ht="12.75" customHeight="1">
      <c r="A67" s="138"/>
      <c r="B67" s="138"/>
      <c r="C67" s="138"/>
      <c r="D67" s="138"/>
      <c r="E67" s="54"/>
      <c r="F67" s="138"/>
      <c r="G67" s="138"/>
      <c r="H67" s="138"/>
      <c r="I67" s="138"/>
      <c r="J67" s="138"/>
      <c r="K67" s="138"/>
      <c r="L67" s="138"/>
      <c r="M67" s="140"/>
      <c r="N67" s="140"/>
      <c r="O67" s="138"/>
      <c r="P67" s="142"/>
      <c r="Q67" s="138"/>
      <c r="R67" s="140"/>
      <c r="S67" s="138"/>
      <c r="T67" s="138"/>
      <c r="U67" s="138"/>
    </row>
    <row r="68" ht="12.75" customHeight="1">
      <c r="A68" s="138"/>
      <c r="B68" s="138"/>
      <c r="C68" s="138"/>
      <c r="D68" s="138"/>
      <c r="E68" s="54"/>
      <c r="F68" s="138"/>
      <c r="G68" s="138"/>
      <c r="H68" s="138"/>
      <c r="I68" s="138"/>
      <c r="J68" s="138"/>
      <c r="K68" s="138"/>
      <c r="L68" s="138"/>
      <c r="M68" s="140"/>
      <c r="N68" s="140"/>
      <c r="O68" s="138"/>
      <c r="P68" s="142"/>
      <c r="Q68" s="138"/>
      <c r="R68" s="140"/>
      <c r="S68" s="138"/>
      <c r="T68" s="138"/>
      <c r="U68" s="138"/>
    </row>
    <row r="69" ht="12.75" customHeight="1">
      <c r="A69" s="138"/>
      <c r="B69" s="138"/>
      <c r="C69" s="138"/>
      <c r="D69" s="138"/>
      <c r="E69" s="54"/>
      <c r="F69" s="138"/>
      <c r="G69" s="138"/>
      <c r="H69" s="138"/>
      <c r="I69" s="138"/>
      <c r="J69" s="138"/>
      <c r="K69" s="138"/>
      <c r="L69" s="138"/>
      <c r="M69" s="140"/>
      <c r="N69" s="140"/>
      <c r="O69" s="138"/>
      <c r="P69" s="142"/>
      <c r="Q69" s="138"/>
      <c r="R69" s="140"/>
      <c r="S69" s="138"/>
      <c r="T69" s="138"/>
      <c r="U69" s="138"/>
    </row>
    <row r="70" ht="12.75" customHeight="1">
      <c r="A70" s="138"/>
      <c r="B70" s="138"/>
      <c r="C70" s="138"/>
      <c r="D70" s="138"/>
      <c r="E70" s="54"/>
      <c r="F70" s="138"/>
      <c r="G70" s="138"/>
      <c r="H70" s="138"/>
      <c r="I70" s="138"/>
      <c r="J70" s="138"/>
      <c r="K70" s="138"/>
      <c r="L70" s="138"/>
      <c r="M70" s="140"/>
      <c r="N70" s="140"/>
      <c r="O70" s="138"/>
      <c r="P70" s="142"/>
      <c r="Q70" s="138"/>
      <c r="R70" s="140"/>
      <c r="S70" s="138"/>
      <c r="T70" s="138"/>
      <c r="U70" s="138"/>
    </row>
    <row r="71" ht="12.75" customHeight="1">
      <c r="A71" s="138"/>
      <c r="B71" s="138"/>
      <c r="C71" s="138"/>
      <c r="D71" s="138"/>
      <c r="E71" s="54"/>
      <c r="F71" s="138"/>
      <c r="G71" s="138"/>
      <c r="H71" s="138"/>
      <c r="I71" s="138"/>
      <c r="J71" s="138"/>
      <c r="K71" s="138"/>
      <c r="L71" s="138"/>
      <c r="M71" s="140"/>
      <c r="N71" s="140"/>
      <c r="O71" s="138"/>
      <c r="P71" s="142"/>
      <c r="Q71" s="138"/>
      <c r="R71" s="140"/>
      <c r="S71" s="138"/>
      <c r="T71" s="138"/>
      <c r="U71" s="138"/>
    </row>
    <row r="72" ht="12.75" customHeight="1">
      <c r="A72" s="138"/>
      <c r="B72" s="138"/>
      <c r="C72" s="138"/>
      <c r="D72" s="138"/>
      <c r="E72" s="54"/>
      <c r="F72" s="138"/>
      <c r="G72" s="138"/>
      <c r="H72" s="138"/>
      <c r="I72" s="138"/>
      <c r="J72" s="138"/>
      <c r="K72" s="138"/>
      <c r="L72" s="138"/>
      <c r="M72" s="140"/>
      <c r="N72" s="140"/>
      <c r="O72" s="138"/>
      <c r="P72" s="142"/>
      <c r="Q72" s="138"/>
      <c r="R72" s="140"/>
      <c r="S72" s="138"/>
      <c r="T72" s="138"/>
      <c r="U72" s="138"/>
    </row>
    <row r="73" ht="12.75" customHeight="1">
      <c r="A73" s="138"/>
      <c r="B73" s="138"/>
      <c r="C73" s="138"/>
      <c r="D73" s="138"/>
      <c r="E73" s="54"/>
      <c r="F73" s="138"/>
      <c r="G73" s="138"/>
      <c r="H73" s="138"/>
      <c r="I73" s="138"/>
      <c r="J73" s="138"/>
      <c r="K73" s="138"/>
      <c r="L73" s="138"/>
      <c r="M73" s="140"/>
      <c r="N73" s="140"/>
      <c r="O73" s="138"/>
      <c r="P73" s="142"/>
      <c r="Q73" s="138"/>
      <c r="R73" s="140"/>
      <c r="S73" s="138"/>
      <c r="T73" s="138"/>
      <c r="U73" s="138"/>
    </row>
    <row r="74" ht="12.75" customHeight="1">
      <c r="A74" s="138"/>
      <c r="B74" s="138"/>
      <c r="C74" s="138"/>
      <c r="D74" s="138"/>
      <c r="E74" s="54"/>
      <c r="F74" s="138"/>
      <c r="G74" s="138"/>
      <c r="H74" s="138"/>
      <c r="I74" s="138"/>
      <c r="J74" s="138"/>
      <c r="K74" s="138"/>
      <c r="L74" s="138"/>
      <c r="M74" s="140"/>
      <c r="N74" s="140"/>
      <c r="O74" s="138"/>
      <c r="P74" s="142"/>
      <c r="Q74" s="138"/>
      <c r="R74" s="140"/>
      <c r="S74" s="138"/>
      <c r="T74" s="138"/>
      <c r="U74" s="138"/>
    </row>
    <row r="75" ht="12.75" customHeight="1">
      <c r="A75" s="138"/>
      <c r="B75" s="138"/>
      <c r="C75" s="138"/>
      <c r="D75" s="138"/>
      <c r="E75" s="54"/>
      <c r="F75" s="138"/>
      <c r="G75" s="138"/>
      <c r="H75" s="138"/>
      <c r="I75" s="138"/>
      <c r="J75" s="138"/>
      <c r="K75" s="138"/>
      <c r="L75" s="138"/>
      <c r="M75" s="140"/>
      <c r="N75" s="140"/>
      <c r="O75" s="138"/>
      <c r="P75" s="142"/>
      <c r="Q75" s="138"/>
      <c r="R75" s="140"/>
      <c r="S75" s="138"/>
      <c r="T75" s="138"/>
      <c r="U75" s="138"/>
    </row>
    <row r="76" ht="12.75" customHeight="1">
      <c r="A76" s="138"/>
      <c r="B76" s="138"/>
      <c r="C76" s="138"/>
      <c r="D76" s="138"/>
      <c r="E76" s="54"/>
      <c r="F76" s="138"/>
      <c r="G76" s="138"/>
      <c r="H76" s="138"/>
      <c r="I76" s="138"/>
      <c r="J76" s="138"/>
      <c r="K76" s="138"/>
      <c r="L76" s="138"/>
      <c r="M76" s="140"/>
      <c r="N76" s="140"/>
      <c r="O76" s="138"/>
      <c r="P76" s="142"/>
      <c r="Q76" s="138"/>
      <c r="R76" s="140"/>
      <c r="S76" s="138"/>
      <c r="T76" s="138"/>
      <c r="U76" s="138"/>
    </row>
    <row r="77" ht="12.75" customHeight="1">
      <c r="A77" s="138"/>
      <c r="B77" s="138"/>
      <c r="C77" s="138"/>
      <c r="D77" s="138"/>
      <c r="E77" s="54"/>
      <c r="F77" s="138"/>
      <c r="G77" s="138"/>
      <c r="H77" s="138"/>
      <c r="I77" s="138"/>
      <c r="J77" s="138"/>
      <c r="K77" s="138"/>
      <c r="L77" s="138"/>
      <c r="M77" s="140"/>
      <c r="N77" s="140"/>
      <c r="O77" s="138"/>
      <c r="P77" s="142"/>
      <c r="Q77" s="138"/>
      <c r="R77" s="140"/>
      <c r="S77" s="138"/>
      <c r="T77" s="138"/>
      <c r="U77" s="138"/>
    </row>
    <row r="78" ht="12.75" customHeight="1">
      <c r="A78" s="138"/>
      <c r="B78" s="138"/>
      <c r="C78" s="138"/>
      <c r="D78" s="138"/>
      <c r="E78" s="54"/>
      <c r="F78" s="138"/>
      <c r="G78" s="138"/>
      <c r="H78" s="138"/>
      <c r="I78" s="138"/>
      <c r="J78" s="138"/>
      <c r="K78" s="138"/>
      <c r="L78" s="138"/>
      <c r="M78" s="140"/>
      <c r="N78" s="140"/>
      <c r="O78" s="138"/>
      <c r="P78" s="142"/>
      <c r="Q78" s="138"/>
      <c r="R78" s="140"/>
      <c r="S78" s="138"/>
      <c r="T78" s="138"/>
      <c r="U78" s="138"/>
    </row>
    <row r="79" ht="12.75" customHeight="1">
      <c r="A79" s="138"/>
      <c r="B79" s="138"/>
      <c r="C79" s="138"/>
      <c r="D79" s="138"/>
      <c r="E79" s="54"/>
      <c r="F79" s="138"/>
      <c r="G79" s="138"/>
      <c r="H79" s="138"/>
      <c r="I79" s="138"/>
      <c r="J79" s="138"/>
      <c r="K79" s="138"/>
      <c r="L79" s="138"/>
      <c r="M79" s="140"/>
      <c r="N79" s="140"/>
      <c r="O79" s="138"/>
      <c r="P79" s="142"/>
      <c r="Q79" s="138"/>
      <c r="R79" s="140"/>
      <c r="S79" s="138"/>
      <c r="T79" s="138"/>
      <c r="U79" s="138"/>
    </row>
    <row r="80" ht="12.75" customHeight="1">
      <c r="A80" s="138"/>
      <c r="B80" s="138"/>
      <c r="C80" s="138"/>
      <c r="D80" s="138"/>
      <c r="E80" s="54"/>
      <c r="F80" s="138"/>
      <c r="G80" s="138"/>
      <c r="H80" s="138"/>
      <c r="I80" s="138"/>
      <c r="J80" s="138"/>
      <c r="K80" s="138"/>
      <c r="L80" s="138"/>
      <c r="M80" s="140"/>
      <c r="N80" s="140"/>
      <c r="O80" s="138"/>
      <c r="P80" s="142"/>
      <c r="Q80" s="138"/>
      <c r="R80" s="140"/>
      <c r="S80" s="138"/>
      <c r="T80" s="138"/>
      <c r="U80" s="138"/>
    </row>
    <row r="81" ht="12.75" customHeight="1">
      <c r="A81" s="138"/>
      <c r="B81" s="138"/>
      <c r="C81" s="138"/>
      <c r="D81" s="138"/>
      <c r="E81" s="54"/>
      <c r="F81" s="138"/>
      <c r="G81" s="138"/>
      <c r="H81" s="138"/>
      <c r="I81" s="138"/>
      <c r="J81" s="138"/>
      <c r="K81" s="138"/>
      <c r="L81" s="138"/>
      <c r="M81" s="140"/>
      <c r="N81" s="140"/>
      <c r="O81" s="138"/>
      <c r="P81" s="142"/>
      <c r="Q81" s="138"/>
      <c r="R81" s="140"/>
      <c r="S81" s="138"/>
      <c r="T81" s="138"/>
      <c r="U81" s="138"/>
    </row>
    <row r="82" ht="12.75" customHeight="1">
      <c r="A82" s="138"/>
      <c r="B82" s="138"/>
      <c r="C82" s="138"/>
      <c r="D82" s="138"/>
      <c r="E82" s="54"/>
      <c r="F82" s="138"/>
      <c r="G82" s="138"/>
      <c r="H82" s="138"/>
      <c r="I82" s="138"/>
      <c r="J82" s="138"/>
      <c r="K82" s="138"/>
      <c r="L82" s="138"/>
      <c r="M82" s="140"/>
      <c r="N82" s="140"/>
      <c r="O82" s="138"/>
      <c r="P82" s="142"/>
      <c r="Q82" s="138"/>
      <c r="R82" s="140"/>
      <c r="S82" s="138"/>
      <c r="T82" s="138"/>
      <c r="U82" s="138"/>
    </row>
    <row r="83" ht="12.75" customHeight="1">
      <c r="A83" s="138"/>
      <c r="B83" s="138"/>
      <c r="C83" s="138"/>
      <c r="D83" s="138"/>
      <c r="E83" s="54"/>
      <c r="F83" s="138"/>
      <c r="G83" s="138"/>
      <c r="H83" s="138"/>
      <c r="I83" s="138"/>
      <c r="J83" s="138"/>
      <c r="K83" s="138"/>
      <c r="L83" s="138"/>
      <c r="M83" s="140"/>
      <c r="N83" s="140"/>
      <c r="O83" s="138"/>
      <c r="P83" s="142"/>
      <c r="Q83" s="138"/>
      <c r="R83" s="140"/>
      <c r="S83" s="138"/>
      <c r="T83" s="138"/>
      <c r="U83" s="138"/>
    </row>
    <row r="84" ht="12.75" customHeight="1">
      <c r="A84" s="138"/>
      <c r="B84" s="138"/>
      <c r="C84" s="138"/>
      <c r="D84" s="138"/>
      <c r="E84" s="54"/>
      <c r="F84" s="138"/>
      <c r="G84" s="138"/>
      <c r="H84" s="138"/>
      <c r="I84" s="138"/>
      <c r="J84" s="138"/>
      <c r="K84" s="138"/>
      <c r="L84" s="138"/>
      <c r="M84" s="140"/>
      <c r="N84" s="140"/>
      <c r="O84" s="138"/>
      <c r="P84" s="142"/>
      <c r="Q84" s="138"/>
      <c r="R84" s="140"/>
      <c r="S84" s="138"/>
      <c r="T84" s="138"/>
      <c r="U84" s="138"/>
    </row>
    <row r="85" ht="12.75" customHeight="1">
      <c r="A85" s="138"/>
      <c r="B85" s="138"/>
      <c r="C85" s="138"/>
      <c r="D85" s="138"/>
      <c r="E85" s="54"/>
      <c r="F85" s="138"/>
      <c r="G85" s="138"/>
      <c r="H85" s="138"/>
      <c r="I85" s="138"/>
      <c r="J85" s="138"/>
      <c r="K85" s="138"/>
      <c r="L85" s="138"/>
      <c r="M85" s="140"/>
      <c r="N85" s="140"/>
      <c r="O85" s="138"/>
      <c r="P85" s="142"/>
      <c r="Q85" s="138"/>
      <c r="R85" s="140"/>
      <c r="S85" s="138"/>
      <c r="T85" s="138"/>
      <c r="U85" s="138"/>
    </row>
    <row r="86" ht="12.75" customHeight="1">
      <c r="A86" s="138"/>
      <c r="B86" s="138"/>
      <c r="C86" s="138"/>
      <c r="D86" s="138"/>
      <c r="E86" s="54"/>
      <c r="F86" s="138"/>
      <c r="G86" s="138"/>
      <c r="H86" s="138"/>
      <c r="I86" s="138"/>
      <c r="J86" s="138"/>
      <c r="K86" s="138"/>
      <c r="L86" s="138"/>
      <c r="M86" s="140"/>
      <c r="N86" s="140"/>
      <c r="O86" s="138"/>
      <c r="P86" s="142"/>
      <c r="Q86" s="138"/>
      <c r="R86" s="140"/>
      <c r="S86" s="138"/>
      <c r="T86" s="138"/>
      <c r="U86" s="138"/>
    </row>
    <row r="87" ht="12.75" customHeight="1">
      <c r="A87" s="138"/>
      <c r="B87" s="138"/>
      <c r="C87" s="138"/>
      <c r="D87" s="138"/>
      <c r="E87" s="54"/>
      <c r="F87" s="138"/>
      <c r="G87" s="138"/>
      <c r="H87" s="138"/>
      <c r="I87" s="138"/>
      <c r="J87" s="138"/>
      <c r="K87" s="138"/>
      <c r="L87" s="138"/>
      <c r="M87" s="140"/>
      <c r="N87" s="140"/>
      <c r="O87" s="138"/>
      <c r="P87" s="142"/>
      <c r="Q87" s="138"/>
      <c r="R87" s="140"/>
      <c r="S87" s="138"/>
      <c r="T87" s="138"/>
      <c r="U87" s="138"/>
    </row>
    <row r="88" ht="12.75" customHeight="1">
      <c r="A88" s="138"/>
      <c r="B88" s="138"/>
      <c r="C88" s="138"/>
      <c r="D88" s="138"/>
      <c r="E88" s="54"/>
      <c r="F88" s="138"/>
      <c r="G88" s="138"/>
      <c r="H88" s="138"/>
      <c r="I88" s="138"/>
      <c r="J88" s="138"/>
      <c r="K88" s="138"/>
      <c r="L88" s="138"/>
      <c r="M88" s="140"/>
      <c r="N88" s="140"/>
      <c r="O88" s="138"/>
      <c r="P88" s="142"/>
      <c r="Q88" s="138"/>
      <c r="R88" s="140"/>
      <c r="S88" s="138"/>
      <c r="T88" s="138"/>
      <c r="U88" s="138"/>
    </row>
    <row r="89" ht="12.75" customHeight="1">
      <c r="A89" s="138"/>
      <c r="B89" s="138"/>
      <c r="C89" s="138"/>
      <c r="D89" s="138"/>
      <c r="E89" s="54"/>
      <c r="F89" s="138"/>
      <c r="G89" s="138"/>
      <c r="H89" s="138"/>
      <c r="I89" s="138"/>
      <c r="J89" s="138"/>
      <c r="K89" s="138"/>
      <c r="L89" s="138"/>
      <c r="M89" s="140"/>
      <c r="N89" s="140"/>
      <c r="O89" s="138"/>
      <c r="P89" s="142"/>
      <c r="Q89" s="138"/>
      <c r="R89" s="140"/>
      <c r="S89" s="138"/>
      <c r="T89" s="138"/>
      <c r="U89" s="138"/>
    </row>
    <row r="90" ht="12.75" customHeight="1">
      <c r="A90" s="138"/>
      <c r="B90" s="138"/>
      <c r="C90" s="138"/>
      <c r="D90" s="138"/>
      <c r="E90" s="54"/>
      <c r="F90" s="138"/>
      <c r="G90" s="138"/>
      <c r="H90" s="138"/>
      <c r="I90" s="138"/>
      <c r="J90" s="138"/>
      <c r="K90" s="138"/>
      <c r="L90" s="138"/>
      <c r="M90" s="140"/>
      <c r="N90" s="140"/>
      <c r="O90" s="138"/>
      <c r="P90" s="142"/>
      <c r="Q90" s="138"/>
      <c r="R90" s="140"/>
      <c r="S90" s="138"/>
      <c r="T90" s="138"/>
      <c r="U90" s="138"/>
    </row>
    <row r="91" ht="12.75" customHeight="1">
      <c r="A91" s="138"/>
      <c r="B91" s="138"/>
      <c r="C91" s="138"/>
      <c r="D91" s="138"/>
      <c r="E91" s="54"/>
      <c r="F91" s="138"/>
      <c r="G91" s="138"/>
      <c r="H91" s="138"/>
      <c r="I91" s="138"/>
      <c r="J91" s="138"/>
      <c r="K91" s="138"/>
      <c r="L91" s="138"/>
      <c r="M91" s="140"/>
      <c r="N91" s="140"/>
      <c r="O91" s="138"/>
      <c r="P91" s="142"/>
      <c r="Q91" s="138"/>
      <c r="R91" s="140"/>
      <c r="S91" s="138"/>
      <c r="T91" s="138"/>
      <c r="U91" s="138"/>
    </row>
    <row r="92" ht="12.75" customHeight="1">
      <c r="A92" s="138"/>
      <c r="B92" s="138"/>
      <c r="C92" s="138"/>
      <c r="D92" s="138"/>
      <c r="E92" s="54"/>
      <c r="F92" s="138"/>
      <c r="G92" s="138"/>
      <c r="H92" s="138"/>
      <c r="I92" s="138"/>
      <c r="J92" s="138"/>
      <c r="K92" s="138"/>
      <c r="L92" s="138"/>
      <c r="M92" s="140"/>
      <c r="N92" s="140"/>
      <c r="O92" s="138"/>
      <c r="P92" s="142"/>
      <c r="Q92" s="138"/>
      <c r="R92" s="140"/>
      <c r="S92" s="138"/>
      <c r="T92" s="138"/>
      <c r="U92" s="138"/>
    </row>
    <row r="93" ht="12.75" customHeight="1">
      <c r="A93" s="138"/>
      <c r="B93" s="138"/>
      <c r="C93" s="138"/>
      <c r="D93" s="138"/>
      <c r="E93" s="54"/>
      <c r="F93" s="138"/>
      <c r="G93" s="138"/>
      <c r="H93" s="138"/>
      <c r="I93" s="138"/>
      <c r="J93" s="138"/>
      <c r="K93" s="138"/>
      <c r="L93" s="138"/>
      <c r="M93" s="140"/>
      <c r="N93" s="140"/>
      <c r="O93" s="138"/>
      <c r="P93" s="142"/>
      <c r="Q93" s="138"/>
      <c r="R93" s="140"/>
      <c r="S93" s="138"/>
      <c r="T93" s="138"/>
      <c r="U93" s="138"/>
    </row>
    <row r="94" ht="12.75" customHeight="1">
      <c r="A94" s="138"/>
      <c r="B94" s="138"/>
      <c r="C94" s="138"/>
      <c r="D94" s="138"/>
      <c r="E94" s="54"/>
      <c r="F94" s="138"/>
      <c r="G94" s="138"/>
      <c r="H94" s="138"/>
      <c r="I94" s="138"/>
      <c r="J94" s="138"/>
      <c r="K94" s="138"/>
      <c r="L94" s="138"/>
      <c r="M94" s="140"/>
      <c r="N94" s="140"/>
      <c r="O94" s="138"/>
      <c r="P94" s="142"/>
      <c r="Q94" s="138"/>
      <c r="R94" s="140"/>
      <c r="S94" s="138"/>
      <c r="T94" s="138"/>
      <c r="U94" s="138"/>
    </row>
    <row r="95" ht="12.75" customHeight="1">
      <c r="A95" s="138"/>
      <c r="B95" s="138"/>
      <c r="C95" s="138"/>
      <c r="D95" s="138"/>
      <c r="E95" s="54"/>
      <c r="F95" s="138"/>
      <c r="G95" s="138"/>
      <c r="H95" s="138"/>
      <c r="I95" s="138"/>
      <c r="J95" s="138"/>
      <c r="K95" s="138"/>
      <c r="L95" s="138"/>
      <c r="M95" s="140"/>
      <c r="N95" s="140"/>
      <c r="O95" s="138"/>
      <c r="P95" s="142"/>
      <c r="Q95" s="138"/>
      <c r="R95" s="140"/>
      <c r="S95" s="138"/>
      <c r="T95" s="138"/>
      <c r="U95" s="138"/>
    </row>
    <row r="96" ht="12.75" customHeight="1">
      <c r="A96" s="138"/>
      <c r="B96" s="138"/>
      <c r="C96" s="138"/>
      <c r="D96" s="138"/>
      <c r="E96" s="54"/>
      <c r="F96" s="138"/>
      <c r="G96" s="138"/>
      <c r="H96" s="138"/>
      <c r="I96" s="138"/>
      <c r="J96" s="138"/>
      <c r="K96" s="138"/>
      <c r="L96" s="138"/>
      <c r="M96" s="140"/>
      <c r="N96" s="140"/>
      <c r="O96" s="138"/>
      <c r="P96" s="142"/>
      <c r="Q96" s="138"/>
      <c r="R96" s="140"/>
      <c r="S96" s="138"/>
      <c r="T96" s="138"/>
      <c r="U96" s="138"/>
    </row>
    <row r="97" ht="12.75" customHeight="1">
      <c r="A97" s="138"/>
      <c r="B97" s="138"/>
      <c r="C97" s="138"/>
      <c r="D97" s="138"/>
      <c r="E97" s="54"/>
      <c r="F97" s="138"/>
      <c r="G97" s="138"/>
      <c r="H97" s="138"/>
      <c r="I97" s="138"/>
      <c r="J97" s="138"/>
      <c r="K97" s="138"/>
      <c r="L97" s="138"/>
      <c r="M97" s="140"/>
      <c r="N97" s="140"/>
      <c r="O97" s="138"/>
      <c r="P97" s="142"/>
      <c r="Q97" s="138"/>
      <c r="R97" s="140"/>
      <c r="S97" s="138"/>
      <c r="T97" s="138"/>
      <c r="U97" s="138"/>
    </row>
    <row r="98" ht="12.75" customHeight="1">
      <c r="A98" s="138"/>
      <c r="B98" s="138"/>
      <c r="C98" s="138"/>
      <c r="D98" s="138"/>
      <c r="E98" s="54"/>
      <c r="F98" s="138"/>
      <c r="G98" s="138"/>
      <c r="H98" s="138"/>
      <c r="I98" s="138"/>
      <c r="J98" s="138"/>
      <c r="K98" s="138"/>
      <c r="L98" s="138"/>
      <c r="M98" s="140"/>
      <c r="N98" s="140"/>
      <c r="O98" s="138"/>
      <c r="P98" s="142"/>
      <c r="Q98" s="138"/>
      <c r="R98" s="140"/>
      <c r="S98" s="138"/>
      <c r="T98" s="138"/>
      <c r="U98" s="138"/>
    </row>
    <row r="99" ht="12.75" customHeight="1">
      <c r="A99" s="138"/>
      <c r="B99" s="138"/>
      <c r="C99" s="138"/>
      <c r="D99" s="138"/>
      <c r="E99" s="54"/>
      <c r="F99" s="138"/>
      <c r="G99" s="138"/>
      <c r="H99" s="138"/>
      <c r="I99" s="138"/>
      <c r="J99" s="138"/>
      <c r="K99" s="138"/>
      <c r="L99" s="138"/>
      <c r="M99" s="140"/>
      <c r="N99" s="140"/>
      <c r="O99" s="138"/>
      <c r="P99" s="142"/>
      <c r="Q99" s="138"/>
      <c r="R99" s="140"/>
      <c r="S99" s="138"/>
      <c r="T99" s="138"/>
      <c r="U99" s="138"/>
    </row>
    <row r="100" ht="12.75" customHeight="1">
      <c r="A100" s="138"/>
      <c r="B100" s="138"/>
      <c r="C100" s="138"/>
      <c r="D100" s="138"/>
      <c r="E100" s="54"/>
      <c r="F100" s="138"/>
      <c r="G100" s="138"/>
      <c r="H100" s="138"/>
      <c r="I100" s="138"/>
      <c r="J100" s="138"/>
      <c r="K100" s="138"/>
      <c r="L100" s="138"/>
      <c r="M100" s="140"/>
      <c r="N100" s="140"/>
      <c r="O100" s="138"/>
      <c r="P100" s="142"/>
      <c r="Q100" s="138"/>
      <c r="R100" s="140"/>
      <c r="S100" s="138"/>
      <c r="T100" s="138"/>
      <c r="U100" s="138"/>
    </row>
    <row r="101" ht="12.75" customHeight="1">
      <c r="A101" s="138"/>
      <c r="B101" s="138"/>
      <c r="C101" s="138"/>
      <c r="D101" s="138"/>
      <c r="E101" s="54"/>
      <c r="F101" s="138"/>
      <c r="G101" s="138"/>
      <c r="H101" s="138"/>
      <c r="I101" s="138"/>
      <c r="J101" s="138"/>
      <c r="K101" s="138"/>
      <c r="L101" s="138"/>
      <c r="M101" s="140"/>
      <c r="N101" s="140"/>
      <c r="O101" s="138"/>
      <c r="P101" s="142"/>
      <c r="Q101" s="138"/>
      <c r="R101" s="140"/>
      <c r="S101" s="138"/>
      <c r="T101" s="138"/>
      <c r="U101" s="138"/>
    </row>
    <row r="102" ht="12.75" customHeight="1">
      <c r="A102" s="138"/>
      <c r="B102" s="138"/>
      <c r="C102" s="138"/>
      <c r="D102" s="138"/>
      <c r="E102" s="54"/>
      <c r="F102" s="138"/>
      <c r="G102" s="138"/>
      <c r="H102" s="138"/>
      <c r="I102" s="138"/>
      <c r="J102" s="138"/>
      <c r="K102" s="138"/>
      <c r="L102" s="138"/>
      <c r="M102" s="140"/>
      <c r="N102" s="140"/>
      <c r="O102" s="138"/>
      <c r="P102" s="142"/>
      <c r="Q102" s="138"/>
      <c r="R102" s="140"/>
      <c r="S102" s="138"/>
      <c r="T102" s="138"/>
      <c r="U102" s="138"/>
    </row>
    <row r="103" ht="12.75" customHeight="1">
      <c r="A103" s="138"/>
      <c r="B103" s="138"/>
      <c r="C103" s="138"/>
      <c r="D103" s="138"/>
      <c r="E103" s="54"/>
      <c r="F103" s="138"/>
      <c r="G103" s="138"/>
      <c r="H103" s="138"/>
      <c r="I103" s="138"/>
      <c r="J103" s="138"/>
      <c r="K103" s="138"/>
      <c r="L103" s="138"/>
      <c r="M103" s="140"/>
      <c r="N103" s="140"/>
      <c r="O103" s="138"/>
      <c r="P103" s="142"/>
      <c r="Q103" s="138"/>
      <c r="R103" s="140"/>
      <c r="S103" s="138"/>
      <c r="T103" s="138"/>
      <c r="U103" s="138"/>
    </row>
    <row r="104" ht="12.75" customHeight="1">
      <c r="A104" s="138"/>
      <c r="B104" s="138"/>
      <c r="C104" s="138"/>
      <c r="D104" s="138"/>
      <c r="E104" s="54"/>
      <c r="F104" s="138"/>
      <c r="G104" s="138"/>
      <c r="H104" s="138"/>
      <c r="I104" s="138"/>
      <c r="J104" s="138"/>
      <c r="K104" s="138"/>
      <c r="L104" s="138"/>
      <c r="M104" s="140"/>
      <c r="N104" s="140"/>
      <c r="O104" s="138"/>
      <c r="P104" s="142"/>
      <c r="Q104" s="138"/>
      <c r="R104" s="140"/>
      <c r="S104" s="138"/>
      <c r="T104" s="138"/>
      <c r="U104" s="138"/>
    </row>
    <row r="105" ht="12.75" customHeight="1">
      <c r="A105" s="138"/>
      <c r="B105" s="138"/>
      <c r="C105" s="138"/>
      <c r="D105" s="138"/>
      <c r="E105" s="54"/>
      <c r="F105" s="138"/>
      <c r="G105" s="138"/>
      <c r="H105" s="138"/>
      <c r="I105" s="138"/>
      <c r="J105" s="138"/>
      <c r="K105" s="138"/>
      <c r="L105" s="138"/>
      <c r="M105" s="140"/>
      <c r="N105" s="140"/>
      <c r="O105" s="138"/>
      <c r="P105" s="142"/>
      <c r="Q105" s="138"/>
      <c r="R105" s="140"/>
      <c r="S105" s="138"/>
      <c r="T105" s="138"/>
      <c r="U105" s="138"/>
    </row>
    <row r="106" ht="12.75" customHeight="1">
      <c r="A106" s="138"/>
      <c r="B106" s="138"/>
      <c r="C106" s="138"/>
      <c r="D106" s="138"/>
      <c r="E106" s="54"/>
      <c r="F106" s="138"/>
      <c r="G106" s="138"/>
      <c r="H106" s="138"/>
      <c r="I106" s="138"/>
      <c r="J106" s="138"/>
      <c r="K106" s="138"/>
      <c r="L106" s="138"/>
      <c r="M106" s="140"/>
      <c r="N106" s="140"/>
      <c r="O106" s="138"/>
      <c r="P106" s="142"/>
      <c r="Q106" s="138"/>
      <c r="R106" s="140"/>
      <c r="S106" s="138"/>
      <c r="T106" s="138"/>
      <c r="U106" s="138"/>
    </row>
    <row r="107" ht="12.75" customHeight="1">
      <c r="A107" s="138"/>
      <c r="B107" s="138"/>
      <c r="C107" s="138"/>
      <c r="D107" s="138"/>
      <c r="E107" s="54"/>
      <c r="F107" s="138"/>
      <c r="G107" s="138"/>
      <c r="H107" s="138"/>
      <c r="I107" s="138"/>
      <c r="J107" s="138"/>
      <c r="K107" s="138"/>
      <c r="L107" s="138"/>
      <c r="M107" s="140"/>
      <c r="N107" s="140"/>
      <c r="O107" s="138"/>
      <c r="P107" s="142"/>
      <c r="Q107" s="138"/>
      <c r="R107" s="140"/>
      <c r="S107" s="138"/>
      <c r="T107" s="138"/>
      <c r="U107" s="138"/>
    </row>
    <row r="108" ht="12.75" customHeight="1">
      <c r="A108" s="138"/>
      <c r="B108" s="138"/>
      <c r="C108" s="138"/>
      <c r="D108" s="138"/>
      <c r="E108" s="54"/>
      <c r="F108" s="138"/>
      <c r="G108" s="138"/>
      <c r="H108" s="138"/>
      <c r="I108" s="138"/>
      <c r="J108" s="138"/>
      <c r="K108" s="138"/>
      <c r="L108" s="138"/>
      <c r="M108" s="140"/>
      <c r="N108" s="140"/>
      <c r="O108" s="138"/>
      <c r="P108" s="142"/>
      <c r="Q108" s="138"/>
      <c r="R108" s="140"/>
      <c r="S108" s="138"/>
      <c r="T108" s="138"/>
      <c r="U108" s="138"/>
    </row>
    <row r="109" ht="12.75" customHeight="1">
      <c r="A109" s="138"/>
      <c r="B109" s="138"/>
      <c r="C109" s="138"/>
      <c r="D109" s="138"/>
      <c r="E109" s="54"/>
      <c r="F109" s="138"/>
      <c r="G109" s="138"/>
      <c r="H109" s="138"/>
      <c r="I109" s="138"/>
      <c r="J109" s="138"/>
      <c r="K109" s="138"/>
      <c r="L109" s="138"/>
      <c r="M109" s="140"/>
      <c r="N109" s="140"/>
      <c r="O109" s="138"/>
      <c r="P109" s="142"/>
      <c r="Q109" s="138"/>
      <c r="R109" s="140"/>
      <c r="S109" s="138"/>
      <c r="T109" s="138"/>
      <c r="U109" s="138"/>
    </row>
    <row r="110" ht="12.75" customHeight="1">
      <c r="A110" s="138"/>
      <c r="B110" s="138"/>
      <c r="C110" s="138"/>
      <c r="D110" s="138"/>
      <c r="E110" s="54"/>
      <c r="F110" s="138"/>
      <c r="G110" s="138"/>
      <c r="H110" s="138"/>
      <c r="I110" s="138"/>
      <c r="J110" s="138"/>
      <c r="K110" s="138"/>
      <c r="L110" s="138"/>
      <c r="M110" s="140"/>
      <c r="N110" s="140"/>
      <c r="O110" s="138"/>
      <c r="P110" s="142"/>
      <c r="Q110" s="138"/>
      <c r="R110" s="140"/>
      <c r="S110" s="138"/>
      <c r="T110" s="138"/>
      <c r="U110" s="138"/>
    </row>
    <row r="111" ht="12.75" customHeight="1">
      <c r="A111" s="138"/>
      <c r="B111" s="138"/>
      <c r="C111" s="138"/>
      <c r="D111" s="138"/>
      <c r="E111" s="54"/>
      <c r="F111" s="138"/>
      <c r="G111" s="138"/>
      <c r="H111" s="138"/>
      <c r="I111" s="138"/>
      <c r="J111" s="138"/>
      <c r="K111" s="138"/>
      <c r="L111" s="138"/>
      <c r="M111" s="140"/>
      <c r="N111" s="140"/>
      <c r="O111" s="138"/>
      <c r="P111" s="142"/>
      <c r="Q111" s="138"/>
      <c r="R111" s="140"/>
      <c r="S111" s="138"/>
      <c r="T111" s="138"/>
      <c r="U111" s="138"/>
    </row>
    <row r="112" ht="12.75" customHeight="1">
      <c r="A112" s="138"/>
      <c r="B112" s="138"/>
      <c r="C112" s="138"/>
      <c r="D112" s="138"/>
      <c r="E112" s="54"/>
      <c r="F112" s="138"/>
      <c r="G112" s="138"/>
      <c r="H112" s="138"/>
      <c r="I112" s="138"/>
      <c r="J112" s="138"/>
      <c r="K112" s="138"/>
      <c r="L112" s="138"/>
      <c r="M112" s="140"/>
      <c r="N112" s="140"/>
      <c r="O112" s="138"/>
      <c r="P112" s="142"/>
      <c r="Q112" s="138"/>
      <c r="R112" s="140"/>
      <c r="S112" s="138"/>
      <c r="T112" s="138"/>
      <c r="U112" s="138"/>
    </row>
    <row r="113" ht="12.75" customHeight="1">
      <c r="A113" s="138"/>
      <c r="B113" s="138"/>
      <c r="C113" s="138"/>
      <c r="D113" s="138"/>
      <c r="E113" s="54"/>
      <c r="F113" s="138"/>
      <c r="G113" s="138"/>
      <c r="H113" s="138"/>
      <c r="I113" s="138"/>
      <c r="J113" s="138"/>
      <c r="K113" s="138"/>
      <c r="L113" s="138"/>
      <c r="M113" s="140"/>
      <c r="N113" s="140"/>
      <c r="O113" s="138"/>
      <c r="P113" s="142"/>
      <c r="Q113" s="138"/>
      <c r="R113" s="140"/>
      <c r="S113" s="138"/>
      <c r="T113" s="138"/>
      <c r="U113" s="138"/>
    </row>
    <row r="114" ht="12.75" customHeight="1">
      <c r="A114" s="138"/>
      <c r="B114" s="138"/>
      <c r="C114" s="138"/>
      <c r="D114" s="138"/>
      <c r="E114" s="54"/>
      <c r="F114" s="138"/>
      <c r="G114" s="138"/>
      <c r="H114" s="138"/>
      <c r="I114" s="138"/>
      <c r="J114" s="138"/>
      <c r="K114" s="138"/>
      <c r="L114" s="138"/>
      <c r="M114" s="140"/>
      <c r="N114" s="140"/>
      <c r="O114" s="138"/>
      <c r="P114" s="142"/>
      <c r="Q114" s="138"/>
      <c r="R114" s="140"/>
      <c r="S114" s="138"/>
      <c r="T114" s="138"/>
      <c r="U114" s="138"/>
    </row>
    <row r="115" ht="12.75" customHeight="1">
      <c r="A115" s="138"/>
      <c r="B115" s="138"/>
      <c r="C115" s="138"/>
      <c r="D115" s="138"/>
      <c r="E115" s="54"/>
      <c r="F115" s="138"/>
      <c r="G115" s="138"/>
      <c r="H115" s="138"/>
      <c r="I115" s="138"/>
      <c r="J115" s="138"/>
      <c r="K115" s="138"/>
      <c r="L115" s="138"/>
      <c r="M115" s="140"/>
      <c r="N115" s="140"/>
      <c r="O115" s="138"/>
      <c r="P115" s="142"/>
      <c r="Q115" s="138"/>
      <c r="R115" s="140"/>
      <c r="S115" s="138"/>
      <c r="T115" s="138"/>
      <c r="U115" s="138"/>
    </row>
    <row r="116" ht="12.75" customHeight="1">
      <c r="A116" s="138"/>
      <c r="B116" s="138"/>
      <c r="C116" s="138"/>
      <c r="D116" s="138"/>
      <c r="E116" s="54"/>
      <c r="F116" s="138"/>
      <c r="G116" s="138"/>
      <c r="H116" s="138"/>
      <c r="I116" s="138"/>
      <c r="J116" s="138"/>
      <c r="K116" s="138"/>
      <c r="L116" s="138"/>
      <c r="M116" s="140"/>
      <c r="N116" s="140"/>
      <c r="O116" s="138"/>
      <c r="P116" s="142"/>
      <c r="Q116" s="138"/>
      <c r="R116" s="140"/>
      <c r="S116" s="138"/>
      <c r="T116" s="138"/>
      <c r="U116" s="138"/>
    </row>
    <row r="117" ht="12.75" customHeight="1">
      <c r="A117" s="138"/>
      <c r="B117" s="138"/>
      <c r="C117" s="138"/>
      <c r="D117" s="138"/>
      <c r="E117" s="54"/>
      <c r="F117" s="138"/>
      <c r="G117" s="138"/>
      <c r="H117" s="138"/>
      <c r="I117" s="138"/>
      <c r="J117" s="138"/>
      <c r="K117" s="138"/>
      <c r="L117" s="138"/>
      <c r="M117" s="140"/>
      <c r="N117" s="140"/>
      <c r="O117" s="138"/>
      <c r="P117" s="142"/>
      <c r="Q117" s="138"/>
      <c r="R117" s="140"/>
      <c r="S117" s="138"/>
      <c r="T117" s="138"/>
      <c r="U117" s="138"/>
    </row>
    <row r="118" ht="12.75" customHeight="1">
      <c r="A118" s="138"/>
      <c r="B118" s="138"/>
      <c r="C118" s="138"/>
      <c r="D118" s="138"/>
      <c r="E118" s="54"/>
      <c r="F118" s="138"/>
      <c r="G118" s="138"/>
      <c r="H118" s="138"/>
      <c r="I118" s="138"/>
      <c r="J118" s="138"/>
      <c r="K118" s="138"/>
      <c r="L118" s="138"/>
      <c r="M118" s="140"/>
      <c r="N118" s="140"/>
      <c r="O118" s="138"/>
      <c r="P118" s="142"/>
      <c r="Q118" s="138"/>
      <c r="R118" s="140"/>
      <c r="S118" s="138"/>
      <c r="T118" s="138"/>
      <c r="U118" s="138"/>
    </row>
    <row r="119" ht="12.75" customHeight="1">
      <c r="A119" s="138"/>
      <c r="B119" s="138"/>
      <c r="C119" s="138"/>
      <c r="D119" s="138"/>
      <c r="E119" s="54"/>
      <c r="F119" s="138"/>
      <c r="G119" s="138"/>
      <c r="H119" s="138"/>
      <c r="I119" s="138"/>
      <c r="J119" s="138"/>
      <c r="K119" s="138"/>
      <c r="L119" s="138"/>
      <c r="M119" s="140"/>
      <c r="N119" s="140"/>
      <c r="O119" s="138"/>
      <c r="P119" s="142"/>
      <c r="Q119" s="138"/>
      <c r="R119" s="140"/>
      <c r="S119" s="138"/>
      <c r="T119" s="138"/>
      <c r="U119" s="138"/>
    </row>
    <row r="120" ht="12.75" customHeight="1">
      <c r="A120" s="138"/>
      <c r="B120" s="138"/>
      <c r="C120" s="138"/>
      <c r="D120" s="138"/>
      <c r="E120" s="54"/>
      <c r="F120" s="138"/>
      <c r="G120" s="138"/>
      <c r="H120" s="138"/>
      <c r="I120" s="138"/>
      <c r="J120" s="138"/>
      <c r="K120" s="138"/>
      <c r="L120" s="138"/>
      <c r="M120" s="140"/>
      <c r="N120" s="140"/>
      <c r="O120" s="138"/>
      <c r="P120" s="142"/>
      <c r="Q120" s="138"/>
      <c r="R120" s="140"/>
      <c r="S120" s="138"/>
      <c r="T120" s="138"/>
      <c r="U120" s="138"/>
    </row>
    <row r="121" ht="12.75" customHeight="1">
      <c r="A121" s="138"/>
      <c r="B121" s="138"/>
      <c r="C121" s="138"/>
      <c r="D121" s="138"/>
      <c r="E121" s="54"/>
      <c r="F121" s="138"/>
      <c r="G121" s="138"/>
      <c r="H121" s="138"/>
      <c r="I121" s="138"/>
      <c r="J121" s="138"/>
      <c r="K121" s="138"/>
      <c r="L121" s="138"/>
      <c r="M121" s="140"/>
      <c r="N121" s="140"/>
      <c r="O121" s="138"/>
      <c r="P121" s="142"/>
      <c r="Q121" s="138"/>
      <c r="R121" s="140"/>
      <c r="S121" s="138"/>
      <c r="T121" s="138"/>
      <c r="U121" s="138"/>
    </row>
    <row r="122" ht="12.75" customHeight="1">
      <c r="A122" s="138"/>
      <c r="B122" s="138"/>
      <c r="C122" s="138"/>
      <c r="D122" s="138"/>
      <c r="E122" s="54"/>
      <c r="F122" s="138"/>
      <c r="G122" s="138"/>
      <c r="H122" s="138"/>
      <c r="I122" s="138"/>
      <c r="J122" s="138"/>
      <c r="K122" s="138"/>
      <c r="L122" s="138"/>
      <c r="M122" s="140"/>
      <c r="N122" s="140"/>
      <c r="O122" s="138"/>
      <c r="P122" s="142"/>
      <c r="Q122" s="138"/>
      <c r="R122" s="140"/>
      <c r="S122" s="138"/>
      <c r="T122" s="138"/>
      <c r="U122" s="138"/>
    </row>
    <row r="123" ht="12.75" customHeight="1">
      <c r="A123" s="138"/>
      <c r="B123" s="138"/>
      <c r="C123" s="138"/>
      <c r="D123" s="138"/>
      <c r="E123" s="54"/>
      <c r="F123" s="138"/>
      <c r="G123" s="138"/>
      <c r="H123" s="138"/>
      <c r="I123" s="138"/>
      <c r="J123" s="138"/>
      <c r="K123" s="138"/>
      <c r="L123" s="138"/>
      <c r="M123" s="140"/>
      <c r="N123" s="140"/>
      <c r="O123" s="138"/>
      <c r="P123" s="142"/>
      <c r="Q123" s="138"/>
      <c r="R123" s="140"/>
      <c r="S123" s="138"/>
      <c r="T123" s="138"/>
      <c r="U123" s="138"/>
    </row>
    <row r="124" ht="12.75" customHeight="1">
      <c r="A124" s="138"/>
      <c r="B124" s="138"/>
      <c r="C124" s="138"/>
      <c r="D124" s="138"/>
      <c r="E124" s="54"/>
      <c r="F124" s="138"/>
      <c r="G124" s="138"/>
      <c r="H124" s="138"/>
      <c r="I124" s="138"/>
      <c r="J124" s="138"/>
      <c r="K124" s="138"/>
      <c r="L124" s="138"/>
      <c r="M124" s="140"/>
      <c r="N124" s="140"/>
      <c r="O124" s="138"/>
      <c r="P124" s="142"/>
      <c r="Q124" s="138"/>
      <c r="R124" s="140"/>
      <c r="S124" s="138"/>
      <c r="T124" s="138"/>
      <c r="U124" s="138"/>
    </row>
    <row r="125" ht="12.75" customHeight="1">
      <c r="A125" s="138"/>
      <c r="B125" s="138"/>
      <c r="C125" s="138"/>
      <c r="D125" s="138"/>
      <c r="E125" s="54"/>
      <c r="F125" s="138"/>
      <c r="G125" s="138"/>
      <c r="H125" s="138"/>
      <c r="I125" s="138"/>
      <c r="J125" s="138"/>
      <c r="K125" s="138"/>
      <c r="L125" s="138"/>
      <c r="M125" s="140"/>
      <c r="N125" s="140"/>
      <c r="O125" s="138"/>
      <c r="P125" s="142"/>
      <c r="Q125" s="138"/>
      <c r="R125" s="140"/>
      <c r="S125" s="138"/>
      <c r="T125" s="138"/>
      <c r="U125" s="138"/>
    </row>
    <row r="126" ht="12.75" customHeight="1">
      <c r="A126" s="138"/>
      <c r="B126" s="138"/>
      <c r="C126" s="138"/>
      <c r="D126" s="138"/>
      <c r="E126" s="54"/>
      <c r="F126" s="138"/>
      <c r="G126" s="138"/>
      <c r="H126" s="138"/>
      <c r="I126" s="138"/>
      <c r="J126" s="138"/>
      <c r="K126" s="138"/>
      <c r="L126" s="138"/>
      <c r="M126" s="140"/>
      <c r="N126" s="140"/>
      <c r="O126" s="138"/>
      <c r="P126" s="142"/>
      <c r="Q126" s="138"/>
      <c r="R126" s="140"/>
      <c r="S126" s="138"/>
      <c r="T126" s="138"/>
      <c r="U126" s="138"/>
    </row>
    <row r="127" ht="12.75" customHeight="1">
      <c r="A127" s="138"/>
      <c r="B127" s="138"/>
      <c r="C127" s="138"/>
      <c r="D127" s="138"/>
      <c r="E127" s="54"/>
      <c r="F127" s="138"/>
      <c r="G127" s="138"/>
      <c r="H127" s="138"/>
      <c r="I127" s="138"/>
      <c r="J127" s="138"/>
      <c r="K127" s="138"/>
      <c r="L127" s="138"/>
      <c r="M127" s="140"/>
      <c r="N127" s="140"/>
      <c r="O127" s="138"/>
      <c r="P127" s="142"/>
      <c r="Q127" s="138"/>
      <c r="R127" s="140"/>
      <c r="S127" s="138"/>
      <c r="T127" s="138"/>
      <c r="U127" s="138"/>
    </row>
    <row r="128" ht="12.75" customHeight="1">
      <c r="A128" s="138"/>
      <c r="B128" s="138"/>
      <c r="C128" s="138"/>
      <c r="D128" s="138"/>
      <c r="E128" s="54"/>
      <c r="F128" s="138"/>
      <c r="G128" s="138"/>
      <c r="H128" s="138"/>
      <c r="I128" s="138"/>
      <c r="J128" s="138"/>
      <c r="K128" s="138"/>
      <c r="L128" s="138"/>
      <c r="M128" s="140"/>
      <c r="N128" s="140"/>
      <c r="O128" s="138"/>
      <c r="P128" s="142"/>
      <c r="Q128" s="138"/>
      <c r="R128" s="140"/>
      <c r="S128" s="138"/>
      <c r="T128" s="138"/>
      <c r="U128" s="138"/>
    </row>
    <row r="129" ht="12.75" customHeight="1">
      <c r="A129" s="138"/>
      <c r="B129" s="138"/>
      <c r="C129" s="138"/>
      <c r="D129" s="138"/>
      <c r="E129" s="54"/>
      <c r="F129" s="138"/>
      <c r="G129" s="138"/>
      <c r="H129" s="138"/>
      <c r="I129" s="138"/>
      <c r="J129" s="138"/>
      <c r="K129" s="138"/>
      <c r="L129" s="138"/>
      <c r="M129" s="140"/>
      <c r="N129" s="140"/>
      <c r="O129" s="138"/>
      <c r="P129" s="142"/>
      <c r="Q129" s="138"/>
      <c r="R129" s="140"/>
      <c r="S129" s="138"/>
      <c r="T129" s="138"/>
      <c r="U129" s="138"/>
    </row>
    <row r="130" ht="12.75" customHeight="1">
      <c r="A130" s="138"/>
      <c r="B130" s="138"/>
      <c r="C130" s="138"/>
      <c r="D130" s="138"/>
      <c r="E130" s="54"/>
      <c r="F130" s="138"/>
      <c r="G130" s="138"/>
      <c r="H130" s="138"/>
      <c r="I130" s="138"/>
      <c r="J130" s="138"/>
      <c r="K130" s="138"/>
      <c r="L130" s="138"/>
      <c r="M130" s="140"/>
      <c r="N130" s="140"/>
      <c r="O130" s="138"/>
      <c r="P130" s="142"/>
      <c r="Q130" s="138"/>
      <c r="R130" s="140"/>
      <c r="S130" s="138"/>
      <c r="T130" s="138"/>
      <c r="U130" s="138"/>
    </row>
    <row r="131" ht="12.75" customHeight="1">
      <c r="A131" s="138"/>
      <c r="B131" s="138"/>
      <c r="C131" s="138"/>
      <c r="D131" s="138"/>
      <c r="E131" s="54"/>
      <c r="F131" s="138"/>
      <c r="G131" s="138"/>
      <c r="H131" s="138"/>
      <c r="I131" s="138"/>
      <c r="J131" s="138"/>
      <c r="K131" s="138"/>
      <c r="L131" s="138"/>
      <c r="M131" s="140"/>
      <c r="N131" s="140"/>
      <c r="O131" s="138"/>
      <c r="P131" s="142"/>
      <c r="Q131" s="138"/>
      <c r="R131" s="140"/>
      <c r="S131" s="138"/>
      <c r="T131" s="138"/>
      <c r="U131" s="138"/>
    </row>
    <row r="132" ht="12.75" customHeight="1">
      <c r="A132" s="138"/>
      <c r="B132" s="138"/>
      <c r="C132" s="138"/>
      <c r="D132" s="138"/>
      <c r="E132" s="54"/>
      <c r="F132" s="138"/>
      <c r="G132" s="138"/>
      <c r="H132" s="138"/>
      <c r="I132" s="138"/>
      <c r="J132" s="138"/>
      <c r="K132" s="138"/>
      <c r="L132" s="138"/>
      <c r="M132" s="140"/>
      <c r="N132" s="140"/>
      <c r="O132" s="138"/>
      <c r="P132" s="142"/>
      <c r="Q132" s="138"/>
      <c r="R132" s="140"/>
      <c r="S132" s="138"/>
      <c r="T132" s="138"/>
      <c r="U132" s="138"/>
    </row>
    <row r="133" ht="12.75" customHeight="1">
      <c r="A133" s="138"/>
      <c r="B133" s="138"/>
      <c r="C133" s="138"/>
      <c r="D133" s="138"/>
      <c r="E133" s="54"/>
      <c r="F133" s="138"/>
      <c r="G133" s="138"/>
      <c r="H133" s="138"/>
      <c r="I133" s="138"/>
      <c r="J133" s="138"/>
      <c r="K133" s="138"/>
      <c r="L133" s="138"/>
      <c r="M133" s="140"/>
      <c r="N133" s="140"/>
      <c r="O133" s="138"/>
      <c r="P133" s="142"/>
      <c r="Q133" s="138"/>
      <c r="R133" s="140"/>
      <c r="S133" s="138"/>
      <c r="T133" s="138"/>
      <c r="U133" s="138"/>
    </row>
    <row r="134" ht="12.75" customHeight="1">
      <c r="A134" s="138"/>
      <c r="B134" s="138"/>
      <c r="C134" s="138"/>
      <c r="D134" s="138"/>
      <c r="E134" s="54"/>
      <c r="F134" s="138"/>
      <c r="G134" s="138"/>
      <c r="H134" s="138"/>
      <c r="I134" s="138"/>
      <c r="J134" s="138"/>
      <c r="K134" s="138"/>
      <c r="L134" s="138"/>
      <c r="M134" s="140"/>
      <c r="N134" s="140"/>
      <c r="O134" s="138"/>
      <c r="P134" s="142"/>
      <c r="Q134" s="138"/>
      <c r="R134" s="140"/>
      <c r="S134" s="138"/>
      <c r="T134" s="138"/>
      <c r="U134" s="138"/>
    </row>
    <row r="135" ht="12.75" customHeight="1">
      <c r="A135" s="138"/>
      <c r="B135" s="138"/>
      <c r="C135" s="138"/>
      <c r="D135" s="138"/>
      <c r="E135" s="54"/>
      <c r="F135" s="138"/>
      <c r="G135" s="138"/>
      <c r="H135" s="138"/>
      <c r="I135" s="138"/>
      <c r="J135" s="138"/>
      <c r="K135" s="138"/>
      <c r="L135" s="138"/>
      <c r="M135" s="140"/>
      <c r="N135" s="140"/>
      <c r="O135" s="138"/>
      <c r="P135" s="142"/>
      <c r="Q135" s="138"/>
      <c r="R135" s="140"/>
      <c r="S135" s="138"/>
      <c r="T135" s="138"/>
      <c r="U135" s="138"/>
    </row>
    <row r="136" ht="12.75" customHeight="1">
      <c r="A136" s="138"/>
      <c r="B136" s="138"/>
      <c r="C136" s="138"/>
      <c r="D136" s="138"/>
      <c r="E136" s="54"/>
      <c r="F136" s="138"/>
      <c r="G136" s="138"/>
      <c r="H136" s="138"/>
      <c r="I136" s="138"/>
      <c r="J136" s="138"/>
      <c r="K136" s="138"/>
      <c r="L136" s="138"/>
      <c r="M136" s="140"/>
      <c r="N136" s="140"/>
      <c r="O136" s="138"/>
      <c r="P136" s="142"/>
      <c r="Q136" s="138"/>
      <c r="R136" s="140"/>
      <c r="S136" s="138"/>
      <c r="T136" s="138"/>
      <c r="U136" s="138"/>
    </row>
    <row r="137" ht="12.75" customHeight="1">
      <c r="A137" s="138"/>
      <c r="B137" s="138"/>
      <c r="C137" s="138"/>
      <c r="D137" s="138"/>
      <c r="E137" s="54"/>
      <c r="F137" s="138"/>
      <c r="G137" s="138"/>
      <c r="H137" s="138"/>
      <c r="I137" s="138"/>
      <c r="J137" s="138"/>
      <c r="K137" s="138"/>
      <c r="L137" s="138"/>
      <c r="M137" s="140"/>
      <c r="N137" s="140"/>
      <c r="O137" s="138"/>
      <c r="P137" s="142"/>
      <c r="Q137" s="138"/>
      <c r="R137" s="140"/>
      <c r="S137" s="138"/>
      <c r="T137" s="138"/>
      <c r="U137" s="138"/>
    </row>
    <row r="138" ht="12.75" customHeight="1">
      <c r="A138" s="138"/>
      <c r="B138" s="138"/>
      <c r="C138" s="138"/>
      <c r="D138" s="138"/>
      <c r="E138" s="54"/>
      <c r="F138" s="138"/>
      <c r="G138" s="138"/>
      <c r="H138" s="138"/>
      <c r="I138" s="138"/>
      <c r="J138" s="138"/>
      <c r="K138" s="138"/>
      <c r="L138" s="138"/>
      <c r="M138" s="140"/>
      <c r="N138" s="140"/>
      <c r="O138" s="138"/>
      <c r="P138" s="142"/>
      <c r="Q138" s="138"/>
      <c r="R138" s="140"/>
      <c r="S138" s="138"/>
      <c r="T138" s="138"/>
      <c r="U138" s="138"/>
    </row>
    <row r="139" ht="12.75" customHeight="1">
      <c r="A139" s="138"/>
      <c r="B139" s="138"/>
      <c r="C139" s="138"/>
      <c r="D139" s="138"/>
      <c r="E139" s="54"/>
      <c r="F139" s="138"/>
      <c r="G139" s="138"/>
      <c r="H139" s="138"/>
      <c r="I139" s="138"/>
      <c r="J139" s="138"/>
      <c r="K139" s="138"/>
      <c r="L139" s="138"/>
      <c r="M139" s="140"/>
      <c r="N139" s="140"/>
      <c r="O139" s="138"/>
      <c r="P139" s="142"/>
      <c r="Q139" s="138"/>
      <c r="R139" s="140"/>
      <c r="S139" s="138"/>
      <c r="T139" s="138"/>
      <c r="U139" s="138"/>
    </row>
    <row r="140" ht="12.75" customHeight="1">
      <c r="A140" s="138"/>
      <c r="B140" s="138"/>
      <c r="C140" s="138"/>
      <c r="D140" s="138"/>
      <c r="E140" s="54"/>
      <c r="F140" s="138"/>
      <c r="G140" s="138"/>
      <c r="H140" s="138"/>
      <c r="I140" s="138"/>
      <c r="J140" s="138"/>
      <c r="K140" s="138"/>
      <c r="L140" s="138"/>
      <c r="M140" s="140"/>
      <c r="N140" s="140"/>
      <c r="O140" s="138"/>
      <c r="P140" s="142"/>
      <c r="Q140" s="138"/>
      <c r="R140" s="140"/>
      <c r="S140" s="138"/>
      <c r="T140" s="138"/>
      <c r="U140" s="138"/>
    </row>
    <row r="141" ht="12.75" customHeight="1">
      <c r="A141" s="138"/>
      <c r="B141" s="138"/>
      <c r="C141" s="138"/>
      <c r="D141" s="138"/>
      <c r="E141" s="54"/>
      <c r="F141" s="138"/>
      <c r="G141" s="138"/>
      <c r="H141" s="138"/>
      <c r="I141" s="138"/>
      <c r="J141" s="138"/>
      <c r="K141" s="138"/>
      <c r="L141" s="138"/>
      <c r="M141" s="140"/>
      <c r="N141" s="140"/>
      <c r="O141" s="138"/>
      <c r="P141" s="142"/>
      <c r="Q141" s="138"/>
      <c r="R141" s="140"/>
      <c r="S141" s="138"/>
      <c r="T141" s="138"/>
      <c r="U141" s="138"/>
    </row>
    <row r="142" ht="12.75" customHeight="1">
      <c r="A142" s="138"/>
      <c r="B142" s="138"/>
      <c r="C142" s="138"/>
      <c r="D142" s="138"/>
      <c r="E142" s="54"/>
      <c r="F142" s="138"/>
      <c r="G142" s="138"/>
      <c r="H142" s="138"/>
      <c r="I142" s="138"/>
      <c r="J142" s="138"/>
      <c r="K142" s="138"/>
      <c r="L142" s="138"/>
      <c r="M142" s="140"/>
      <c r="N142" s="140"/>
      <c r="O142" s="138"/>
      <c r="P142" s="142"/>
      <c r="Q142" s="138"/>
      <c r="R142" s="140"/>
      <c r="S142" s="138"/>
      <c r="T142" s="138"/>
      <c r="U142" s="138"/>
    </row>
    <row r="143" ht="12.75" customHeight="1">
      <c r="A143" s="138"/>
      <c r="B143" s="138"/>
      <c r="C143" s="138"/>
      <c r="D143" s="138"/>
      <c r="E143" s="54"/>
      <c r="F143" s="138"/>
      <c r="G143" s="138"/>
      <c r="H143" s="138"/>
      <c r="I143" s="138"/>
      <c r="J143" s="138"/>
      <c r="K143" s="138"/>
      <c r="L143" s="138"/>
      <c r="M143" s="140"/>
      <c r="N143" s="140"/>
      <c r="O143" s="138"/>
      <c r="P143" s="142"/>
      <c r="Q143" s="138"/>
      <c r="R143" s="140"/>
      <c r="S143" s="138"/>
      <c r="T143" s="138"/>
      <c r="U143" s="138"/>
    </row>
    <row r="144" ht="12.75" customHeight="1">
      <c r="A144" s="138"/>
      <c r="B144" s="138"/>
      <c r="C144" s="138"/>
      <c r="D144" s="138"/>
      <c r="E144" s="54"/>
      <c r="F144" s="138"/>
      <c r="G144" s="138"/>
      <c r="H144" s="138"/>
      <c r="I144" s="138"/>
      <c r="J144" s="138"/>
      <c r="K144" s="138"/>
      <c r="L144" s="138"/>
      <c r="M144" s="140"/>
      <c r="N144" s="140"/>
      <c r="O144" s="138"/>
      <c r="P144" s="142"/>
      <c r="Q144" s="138"/>
      <c r="R144" s="140"/>
      <c r="S144" s="138"/>
      <c r="T144" s="138"/>
      <c r="U144" s="138"/>
    </row>
    <row r="145" ht="12.75" customHeight="1">
      <c r="A145" s="138"/>
      <c r="B145" s="138"/>
      <c r="C145" s="138"/>
      <c r="D145" s="138"/>
      <c r="E145" s="54"/>
      <c r="F145" s="138"/>
      <c r="G145" s="138"/>
      <c r="H145" s="138"/>
      <c r="I145" s="138"/>
      <c r="J145" s="138"/>
      <c r="K145" s="138"/>
      <c r="L145" s="138"/>
      <c r="M145" s="140"/>
      <c r="N145" s="140"/>
      <c r="O145" s="138"/>
      <c r="P145" s="142"/>
      <c r="Q145" s="138"/>
      <c r="R145" s="140"/>
      <c r="S145" s="138"/>
      <c r="T145" s="138"/>
      <c r="U145" s="138"/>
    </row>
    <row r="146" ht="12.75" customHeight="1">
      <c r="A146" s="138"/>
      <c r="B146" s="138"/>
      <c r="C146" s="138"/>
      <c r="D146" s="138"/>
      <c r="E146" s="54"/>
      <c r="F146" s="138"/>
      <c r="G146" s="138"/>
      <c r="H146" s="138"/>
      <c r="I146" s="138"/>
      <c r="J146" s="138"/>
      <c r="K146" s="138"/>
      <c r="L146" s="138"/>
      <c r="M146" s="140"/>
      <c r="N146" s="140"/>
      <c r="O146" s="138"/>
      <c r="P146" s="142"/>
      <c r="Q146" s="138"/>
      <c r="R146" s="140"/>
      <c r="S146" s="138"/>
      <c r="T146" s="138"/>
      <c r="U146" s="138"/>
    </row>
    <row r="147" ht="12.75" customHeight="1">
      <c r="A147" s="138"/>
      <c r="B147" s="138"/>
      <c r="C147" s="138"/>
      <c r="D147" s="138"/>
      <c r="E147" s="54"/>
      <c r="F147" s="138"/>
      <c r="G147" s="138"/>
      <c r="H147" s="138"/>
      <c r="I147" s="138"/>
      <c r="J147" s="138"/>
      <c r="K147" s="138"/>
      <c r="L147" s="138"/>
      <c r="M147" s="140"/>
      <c r="N147" s="140"/>
      <c r="O147" s="138"/>
      <c r="P147" s="142"/>
      <c r="Q147" s="138"/>
      <c r="R147" s="140"/>
      <c r="S147" s="138"/>
      <c r="T147" s="138"/>
      <c r="U147" s="138"/>
    </row>
    <row r="148" ht="12.75" customHeight="1">
      <c r="A148" s="138"/>
      <c r="B148" s="138"/>
      <c r="C148" s="138"/>
      <c r="D148" s="138"/>
      <c r="E148" s="54"/>
      <c r="F148" s="138"/>
      <c r="G148" s="138"/>
      <c r="H148" s="138"/>
      <c r="I148" s="138"/>
      <c r="J148" s="138"/>
      <c r="K148" s="138"/>
      <c r="L148" s="138"/>
      <c r="M148" s="140"/>
      <c r="N148" s="140"/>
      <c r="O148" s="138"/>
      <c r="P148" s="142"/>
      <c r="Q148" s="138"/>
      <c r="R148" s="140"/>
      <c r="S148" s="138"/>
      <c r="T148" s="138"/>
      <c r="U148" s="138"/>
    </row>
    <row r="149" ht="12.75" customHeight="1">
      <c r="A149" s="138"/>
      <c r="B149" s="138"/>
      <c r="C149" s="138"/>
      <c r="D149" s="138"/>
      <c r="E149" s="54"/>
      <c r="F149" s="138"/>
      <c r="G149" s="138"/>
      <c r="H149" s="138"/>
      <c r="I149" s="138"/>
      <c r="J149" s="138"/>
      <c r="K149" s="138"/>
      <c r="L149" s="138"/>
      <c r="M149" s="140"/>
      <c r="N149" s="140"/>
      <c r="O149" s="138"/>
      <c r="P149" s="142"/>
      <c r="Q149" s="138"/>
      <c r="R149" s="140"/>
      <c r="S149" s="138"/>
      <c r="T149" s="138"/>
      <c r="U149" s="138"/>
    </row>
    <row r="150" ht="12.75" customHeight="1">
      <c r="A150" s="138"/>
      <c r="B150" s="138"/>
      <c r="C150" s="138"/>
      <c r="D150" s="138"/>
      <c r="E150" s="54"/>
      <c r="F150" s="138"/>
      <c r="G150" s="138"/>
      <c r="H150" s="138"/>
      <c r="I150" s="138"/>
      <c r="J150" s="138"/>
      <c r="K150" s="138"/>
      <c r="L150" s="138"/>
      <c r="M150" s="140"/>
      <c r="N150" s="140"/>
      <c r="O150" s="138"/>
      <c r="P150" s="142"/>
      <c r="Q150" s="138"/>
      <c r="R150" s="140"/>
      <c r="S150" s="138"/>
      <c r="T150" s="138"/>
      <c r="U150" s="138"/>
    </row>
    <row r="151" ht="12.75" customHeight="1">
      <c r="A151" s="138"/>
      <c r="B151" s="138"/>
      <c r="C151" s="138"/>
      <c r="D151" s="138"/>
      <c r="E151" s="54"/>
      <c r="F151" s="138"/>
      <c r="G151" s="138"/>
      <c r="H151" s="138"/>
      <c r="I151" s="138"/>
      <c r="J151" s="138"/>
      <c r="K151" s="138"/>
      <c r="L151" s="138"/>
      <c r="M151" s="140"/>
      <c r="N151" s="140"/>
      <c r="O151" s="138"/>
      <c r="P151" s="142"/>
      <c r="Q151" s="138"/>
      <c r="R151" s="140"/>
      <c r="S151" s="138"/>
      <c r="T151" s="138"/>
      <c r="U151" s="138"/>
    </row>
    <row r="152" ht="12.75" customHeight="1">
      <c r="A152" s="138"/>
      <c r="B152" s="138"/>
      <c r="C152" s="138"/>
      <c r="D152" s="138"/>
      <c r="E152" s="54"/>
      <c r="F152" s="138"/>
      <c r="G152" s="138"/>
      <c r="H152" s="138"/>
      <c r="I152" s="138"/>
      <c r="J152" s="138"/>
      <c r="K152" s="138"/>
      <c r="L152" s="138"/>
      <c r="M152" s="140"/>
      <c r="N152" s="140"/>
      <c r="O152" s="138"/>
      <c r="P152" s="142"/>
      <c r="Q152" s="138"/>
      <c r="R152" s="140"/>
      <c r="S152" s="138"/>
      <c r="T152" s="138"/>
      <c r="U152" s="138"/>
    </row>
    <row r="153" ht="12.75" customHeight="1">
      <c r="A153" s="138"/>
      <c r="B153" s="138"/>
      <c r="C153" s="138"/>
      <c r="D153" s="138"/>
      <c r="E153" s="54"/>
      <c r="F153" s="138"/>
      <c r="G153" s="138"/>
      <c r="H153" s="138"/>
      <c r="I153" s="138"/>
      <c r="J153" s="138"/>
      <c r="K153" s="138"/>
      <c r="L153" s="138"/>
      <c r="M153" s="140"/>
      <c r="N153" s="140"/>
      <c r="O153" s="138"/>
      <c r="P153" s="142"/>
      <c r="Q153" s="138"/>
      <c r="R153" s="140"/>
      <c r="S153" s="138"/>
      <c r="T153" s="138"/>
      <c r="U153" s="138"/>
    </row>
    <row r="154" ht="12.75" customHeight="1">
      <c r="A154" s="138"/>
      <c r="B154" s="138"/>
      <c r="C154" s="138"/>
      <c r="D154" s="138"/>
      <c r="E154" s="54"/>
      <c r="F154" s="138"/>
      <c r="G154" s="138"/>
      <c r="H154" s="138"/>
      <c r="I154" s="138"/>
      <c r="J154" s="138"/>
      <c r="K154" s="138"/>
      <c r="L154" s="138"/>
      <c r="M154" s="140"/>
      <c r="N154" s="140"/>
      <c r="O154" s="138"/>
      <c r="P154" s="142"/>
      <c r="Q154" s="138"/>
      <c r="R154" s="140"/>
      <c r="S154" s="138"/>
      <c r="T154" s="138"/>
      <c r="U154" s="138"/>
    </row>
    <row r="155" ht="12.75" customHeight="1">
      <c r="A155" s="138"/>
      <c r="B155" s="138"/>
      <c r="C155" s="138"/>
      <c r="D155" s="138"/>
      <c r="E155" s="54"/>
      <c r="F155" s="138"/>
      <c r="G155" s="138"/>
      <c r="H155" s="138"/>
      <c r="I155" s="138"/>
      <c r="J155" s="138"/>
      <c r="K155" s="138"/>
      <c r="L155" s="138"/>
      <c r="M155" s="140"/>
      <c r="N155" s="140"/>
      <c r="O155" s="138"/>
      <c r="P155" s="142"/>
      <c r="Q155" s="138"/>
      <c r="R155" s="140"/>
      <c r="S155" s="138"/>
      <c r="T155" s="138"/>
      <c r="U155" s="138"/>
    </row>
    <row r="156" ht="12.75" customHeight="1">
      <c r="A156" s="138"/>
      <c r="B156" s="138"/>
      <c r="C156" s="138"/>
      <c r="D156" s="138"/>
      <c r="E156" s="54"/>
      <c r="F156" s="138"/>
      <c r="G156" s="138"/>
      <c r="H156" s="138"/>
      <c r="I156" s="138"/>
      <c r="J156" s="138"/>
      <c r="K156" s="138"/>
      <c r="L156" s="138"/>
      <c r="M156" s="140"/>
      <c r="N156" s="140"/>
      <c r="O156" s="138"/>
      <c r="P156" s="142"/>
      <c r="Q156" s="138"/>
      <c r="R156" s="140"/>
      <c r="S156" s="138"/>
      <c r="T156" s="138"/>
      <c r="U156" s="138"/>
    </row>
    <row r="157" ht="12.75" customHeight="1">
      <c r="A157" s="138"/>
      <c r="B157" s="138"/>
      <c r="C157" s="138"/>
      <c r="D157" s="138"/>
      <c r="E157" s="54"/>
      <c r="F157" s="138"/>
      <c r="G157" s="138"/>
      <c r="H157" s="138"/>
      <c r="I157" s="138"/>
      <c r="J157" s="138"/>
      <c r="K157" s="138"/>
      <c r="L157" s="138"/>
      <c r="M157" s="140"/>
      <c r="N157" s="140"/>
      <c r="O157" s="138"/>
      <c r="P157" s="142"/>
      <c r="Q157" s="138"/>
      <c r="R157" s="140"/>
      <c r="S157" s="138"/>
      <c r="T157" s="138"/>
      <c r="U157" s="138"/>
    </row>
    <row r="158" ht="12.75" customHeight="1">
      <c r="A158" s="138"/>
      <c r="B158" s="138"/>
      <c r="C158" s="138"/>
      <c r="D158" s="138"/>
      <c r="E158" s="54"/>
      <c r="F158" s="138"/>
      <c r="G158" s="138"/>
      <c r="H158" s="138"/>
      <c r="I158" s="138"/>
      <c r="J158" s="138"/>
      <c r="K158" s="138"/>
      <c r="L158" s="138"/>
      <c r="M158" s="140"/>
      <c r="N158" s="140"/>
      <c r="O158" s="138"/>
      <c r="P158" s="142"/>
      <c r="Q158" s="138"/>
      <c r="R158" s="140"/>
      <c r="S158" s="138"/>
      <c r="T158" s="138"/>
      <c r="U158" s="138"/>
    </row>
    <row r="159" ht="12.75" customHeight="1">
      <c r="A159" s="138"/>
      <c r="B159" s="138"/>
      <c r="C159" s="138"/>
      <c r="D159" s="138"/>
      <c r="E159" s="54"/>
      <c r="F159" s="138"/>
      <c r="G159" s="138"/>
      <c r="H159" s="138"/>
      <c r="I159" s="138"/>
      <c r="J159" s="138"/>
      <c r="K159" s="138"/>
      <c r="L159" s="138"/>
      <c r="M159" s="140"/>
      <c r="N159" s="140"/>
      <c r="O159" s="138"/>
      <c r="P159" s="142"/>
      <c r="Q159" s="138"/>
      <c r="R159" s="140"/>
      <c r="S159" s="138"/>
      <c r="T159" s="138"/>
      <c r="U159" s="138"/>
    </row>
    <row r="160" ht="12.75" customHeight="1">
      <c r="A160" s="138"/>
      <c r="B160" s="138"/>
      <c r="C160" s="138"/>
      <c r="D160" s="138"/>
      <c r="E160" s="54"/>
      <c r="F160" s="138"/>
      <c r="G160" s="138"/>
      <c r="H160" s="138"/>
      <c r="I160" s="138"/>
      <c r="J160" s="138"/>
      <c r="K160" s="138"/>
      <c r="L160" s="138"/>
      <c r="M160" s="140"/>
      <c r="N160" s="140"/>
      <c r="O160" s="138"/>
      <c r="P160" s="142"/>
      <c r="Q160" s="138"/>
      <c r="R160" s="140"/>
      <c r="S160" s="138"/>
      <c r="T160" s="138"/>
      <c r="U160" s="138"/>
    </row>
    <row r="161" ht="12.75" customHeight="1">
      <c r="A161" s="138"/>
      <c r="B161" s="138"/>
      <c r="C161" s="138"/>
      <c r="D161" s="138"/>
      <c r="E161" s="54"/>
      <c r="F161" s="138"/>
      <c r="G161" s="138"/>
      <c r="H161" s="138"/>
      <c r="I161" s="138"/>
      <c r="J161" s="138"/>
      <c r="K161" s="138"/>
      <c r="L161" s="138"/>
      <c r="M161" s="140"/>
      <c r="N161" s="140"/>
      <c r="O161" s="138"/>
      <c r="P161" s="142"/>
      <c r="Q161" s="138"/>
      <c r="R161" s="140"/>
      <c r="S161" s="138"/>
      <c r="T161" s="138"/>
      <c r="U161" s="138"/>
    </row>
    <row r="162" ht="12.75" customHeight="1">
      <c r="A162" s="138"/>
      <c r="B162" s="138"/>
      <c r="C162" s="138"/>
      <c r="D162" s="138"/>
      <c r="E162" s="54"/>
      <c r="F162" s="138"/>
      <c r="G162" s="138"/>
      <c r="H162" s="138"/>
      <c r="I162" s="138"/>
      <c r="J162" s="138"/>
      <c r="K162" s="138"/>
      <c r="L162" s="138"/>
      <c r="M162" s="140"/>
      <c r="N162" s="140"/>
      <c r="O162" s="138"/>
      <c r="P162" s="142"/>
      <c r="Q162" s="138"/>
      <c r="R162" s="140"/>
      <c r="S162" s="138"/>
      <c r="T162" s="138"/>
      <c r="U162" s="138"/>
    </row>
    <row r="163" ht="12.75" customHeight="1">
      <c r="A163" s="138"/>
      <c r="B163" s="138"/>
      <c r="C163" s="138"/>
      <c r="D163" s="138"/>
      <c r="E163" s="54"/>
      <c r="F163" s="138"/>
      <c r="G163" s="138"/>
      <c r="H163" s="138"/>
      <c r="I163" s="138"/>
      <c r="J163" s="138"/>
      <c r="K163" s="138"/>
      <c r="L163" s="138"/>
      <c r="M163" s="140"/>
      <c r="N163" s="140"/>
      <c r="O163" s="138"/>
      <c r="P163" s="142"/>
      <c r="Q163" s="138"/>
      <c r="R163" s="140"/>
      <c r="S163" s="138"/>
      <c r="T163" s="138"/>
      <c r="U163" s="138"/>
    </row>
    <row r="164" ht="12.75" customHeight="1">
      <c r="A164" s="138"/>
      <c r="B164" s="138"/>
      <c r="C164" s="138"/>
      <c r="D164" s="138"/>
      <c r="E164" s="54"/>
      <c r="F164" s="138"/>
      <c r="G164" s="138"/>
      <c r="H164" s="138"/>
      <c r="I164" s="138"/>
      <c r="J164" s="138"/>
      <c r="K164" s="138"/>
      <c r="L164" s="138"/>
      <c r="M164" s="140"/>
      <c r="N164" s="140"/>
      <c r="O164" s="138"/>
      <c r="P164" s="142"/>
      <c r="Q164" s="138"/>
      <c r="R164" s="140"/>
      <c r="S164" s="138"/>
      <c r="T164" s="138"/>
      <c r="U164" s="138"/>
    </row>
    <row r="165" ht="12.75" customHeight="1">
      <c r="A165" s="138"/>
      <c r="B165" s="138"/>
      <c r="C165" s="138"/>
      <c r="D165" s="138"/>
      <c r="E165" s="54"/>
      <c r="F165" s="138"/>
      <c r="G165" s="138"/>
      <c r="H165" s="138"/>
      <c r="I165" s="138"/>
      <c r="J165" s="138"/>
      <c r="K165" s="138"/>
      <c r="L165" s="138"/>
      <c r="M165" s="140"/>
      <c r="N165" s="140"/>
      <c r="O165" s="138"/>
      <c r="P165" s="142"/>
      <c r="Q165" s="138"/>
      <c r="R165" s="140"/>
      <c r="S165" s="138"/>
      <c r="T165" s="138"/>
      <c r="U165" s="138"/>
    </row>
    <row r="166" ht="12.75" customHeight="1">
      <c r="A166" s="138"/>
      <c r="B166" s="138"/>
      <c r="C166" s="138"/>
      <c r="D166" s="138"/>
      <c r="E166" s="54"/>
      <c r="F166" s="138"/>
      <c r="G166" s="138"/>
      <c r="H166" s="138"/>
      <c r="I166" s="138"/>
      <c r="J166" s="138"/>
      <c r="K166" s="138"/>
      <c r="L166" s="138"/>
      <c r="M166" s="140"/>
      <c r="N166" s="140"/>
      <c r="O166" s="138"/>
      <c r="P166" s="142"/>
      <c r="Q166" s="138"/>
      <c r="R166" s="140"/>
      <c r="S166" s="138"/>
      <c r="T166" s="138"/>
      <c r="U166" s="138"/>
    </row>
    <row r="167" ht="12.75" customHeight="1">
      <c r="A167" s="138"/>
      <c r="B167" s="138"/>
      <c r="C167" s="138"/>
      <c r="D167" s="138"/>
      <c r="E167" s="54"/>
      <c r="F167" s="138"/>
      <c r="G167" s="138"/>
      <c r="H167" s="138"/>
      <c r="I167" s="138"/>
      <c r="J167" s="138"/>
      <c r="K167" s="138"/>
      <c r="L167" s="138"/>
      <c r="M167" s="140"/>
      <c r="N167" s="140"/>
      <c r="O167" s="138"/>
      <c r="P167" s="142"/>
      <c r="Q167" s="138"/>
      <c r="R167" s="140"/>
      <c r="S167" s="138"/>
      <c r="T167" s="138"/>
      <c r="U167" s="138"/>
    </row>
    <row r="168" ht="12.75" customHeight="1">
      <c r="A168" s="138"/>
      <c r="B168" s="138"/>
      <c r="C168" s="138"/>
      <c r="D168" s="138"/>
      <c r="E168" s="54"/>
      <c r="F168" s="138"/>
      <c r="G168" s="138"/>
      <c r="H168" s="138"/>
      <c r="I168" s="138"/>
      <c r="J168" s="138"/>
      <c r="K168" s="138"/>
      <c r="L168" s="138"/>
      <c r="M168" s="140"/>
      <c r="N168" s="140"/>
      <c r="O168" s="138"/>
      <c r="P168" s="142"/>
      <c r="Q168" s="138"/>
      <c r="R168" s="140"/>
      <c r="S168" s="138"/>
      <c r="T168" s="138"/>
      <c r="U168" s="138"/>
    </row>
    <row r="169" ht="12.75" customHeight="1">
      <c r="A169" s="138"/>
      <c r="B169" s="138"/>
      <c r="C169" s="138"/>
      <c r="D169" s="138"/>
      <c r="E169" s="54"/>
      <c r="F169" s="138"/>
      <c r="G169" s="138"/>
      <c r="H169" s="138"/>
      <c r="I169" s="138"/>
      <c r="J169" s="138"/>
      <c r="K169" s="138"/>
      <c r="L169" s="138"/>
      <c r="M169" s="140"/>
      <c r="N169" s="140"/>
      <c r="O169" s="138"/>
      <c r="P169" s="142"/>
      <c r="Q169" s="138"/>
      <c r="R169" s="140"/>
      <c r="S169" s="138"/>
      <c r="T169" s="138"/>
      <c r="U169" s="138"/>
    </row>
    <row r="170" ht="12.75" customHeight="1">
      <c r="A170" s="138"/>
      <c r="B170" s="138"/>
      <c r="C170" s="138"/>
      <c r="D170" s="138"/>
      <c r="E170" s="54"/>
      <c r="F170" s="138"/>
      <c r="G170" s="138"/>
      <c r="H170" s="138"/>
      <c r="I170" s="138"/>
      <c r="J170" s="138"/>
      <c r="K170" s="138"/>
      <c r="L170" s="138"/>
      <c r="M170" s="140"/>
      <c r="N170" s="140"/>
      <c r="O170" s="138"/>
      <c r="P170" s="142"/>
      <c r="Q170" s="138"/>
      <c r="R170" s="140"/>
      <c r="S170" s="138"/>
      <c r="T170" s="138"/>
      <c r="U170" s="138"/>
    </row>
    <row r="171" ht="12.75" customHeight="1">
      <c r="A171" s="138"/>
      <c r="B171" s="138"/>
      <c r="C171" s="138"/>
      <c r="D171" s="138"/>
      <c r="E171" s="54"/>
      <c r="F171" s="138"/>
      <c r="G171" s="138"/>
      <c r="H171" s="138"/>
      <c r="I171" s="138"/>
      <c r="J171" s="138"/>
      <c r="K171" s="138"/>
      <c r="L171" s="138"/>
      <c r="M171" s="140"/>
      <c r="N171" s="140"/>
      <c r="O171" s="138"/>
      <c r="P171" s="142"/>
      <c r="Q171" s="138"/>
      <c r="R171" s="140"/>
      <c r="S171" s="138"/>
      <c r="T171" s="138"/>
      <c r="U171" s="138"/>
    </row>
    <row r="172" ht="12.75" customHeight="1">
      <c r="A172" s="138"/>
      <c r="B172" s="138"/>
      <c r="C172" s="138"/>
      <c r="D172" s="138"/>
      <c r="E172" s="54"/>
      <c r="F172" s="138"/>
      <c r="G172" s="138"/>
      <c r="H172" s="138"/>
      <c r="I172" s="138"/>
      <c r="J172" s="138"/>
      <c r="K172" s="138"/>
      <c r="L172" s="138"/>
      <c r="M172" s="140"/>
      <c r="N172" s="140"/>
      <c r="O172" s="138"/>
      <c r="P172" s="142"/>
      <c r="Q172" s="138"/>
      <c r="R172" s="140"/>
      <c r="S172" s="138"/>
      <c r="T172" s="138"/>
      <c r="U172" s="138"/>
    </row>
    <row r="173" ht="12.75" customHeight="1">
      <c r="A173" s="138"/>
      <c r="B173" s="138"/>
      <c r="C173" s="138"/>
      <c r="D173" s="138"/>
      <c r="E173" s="54"/>
      <c r="F173" s="138"/>
      <c r="G173" s="138"/>
      <c r="H173" s="138"/>
      <c r="I173" s="138"/>
      <c r="J173" s="138"/>
      <c r="K173" s="138"/>
      <c r="L173" s="138"/>
      <c r="M173" s="140"/>
      <c r="N173" s="140"/>
      <c r="O173" s="138"/>
      <c r="P173" s="142"/>
      <c r="Q173" s="138"/>
      <c r="R173" s="140"/>
      <c r="S173" s="138"/>
      <c r="T173" s="138"/>
      <c r="U173" s="138"/>
    </row>
    <row r="174" ht="12.75" customHeight="1">
      <c r="A174" s="138"/>
      <c r="B174" s="138"/>
      <c r="C174" s="138"/>
      <c r="D174" s="138"/>
      <c r="E174" s="54"/>
      <c r="F174" s="138"/>
      <c r="G174" s="138"/>
      <c r="H174" s="138"/>
      <c r="I174" s="138"/>
      <c r="J174" s="138"/>
      <c r="K174" s="138"/>
      <c r="L174" s="138"/>
      <c r="M174" s="140"/>
      <c r="N174" s="140"/>
      <c r="O174" s="138"/>
      <c r="P174" s="142"/>
      <c r="Q174" s="138"/>
      <c r="R174" s="140"/>
      <c r="S174" s="138"/>
      <c r="T174" s="138"/>
      <c r="U174" s="138"/>
    </row>
    <row r="175" ht="12.75" customHeight="1">
      <c r="A175" s="138"/>
      <c r="B175" s="138"/>
      <c r="C175" s="138"/>
      <c r="D175" s="138"/>
      <c r="E175" s="54"/>
      <c r="F175" s="138"/>
      <c r="G175" s="138"/>
      <c r="H175" s="138"/>
      <c r="I175" s="138"/>
      <c r="J175" s="138"/>
      <c r="K175" s="138"/>
      <c r="L175" s="138"/>
      <c r="M175" s="140"/>
      <c r="N175" s="140"/>
      <c r="O175" s="138"/>
      <c r="P175" s="142"/>
      <c r="Q175" s="138"/>
      <c r="R175" s="140"/>
      <c r="S175" s="138"/>
      <c r="T175" s="138"/>
      <c r="U175" s="138"/>
    </row>
    <row r="176" ht="12.75" customHeight="1">
      <c r="A176" s="138"/>
      <c r="B176" s="138"/>
      <c r="C176" s="138"/>
      <c r="D176" s="138"/>
      <c r="E176" s="54"/>
      <c r="F176" s="138"/>
      <c r="G176" s="138"/>
      <c r="H176" s="138"/>
      <c r="I176" s="138"/>
      <c r="J176" s="138"/>
      <c r="K176" s="138"/>
      <c r="L176" s="138"/>
      <c r="M176" s="140"/>
      <c r="N176" s="140"/>
      <c r="O176" s="138"/>
      <c r="P176" s="142"/>
      <c r="Q176" s="138"/>
      <c r="R176" s="140"/>
      <c r="S176" s="138"/>
      <c r="T176" s="138"/>
      <c r="U176" s="138"/>
    </row>
    <row r="177" ht="12.75" customHeight="1">
      <c r="A177" s="138"/>
      <c r="B177" s="138"/>
      <c r="C177" s="138"/>
      <c r="D177" s="138"/>
      <c r="E177" s="54"/>
      <c r="F177" s="138"/>
      <c r="G177" s="138"/>
      <c r="H177" s="138"/>
      <c r="I177" s="138"/>
      <c r="J177" s="138"/>
      <c r="K177" s="138"/>
      <c r="L177" s="138"/>
      <c r="M177" s="140"/>
      <c r="N177" s="140"/>
      <c r="O177" s="138"/>
      <c r="P177" s="142"/>
      <c r="Q177" s="138"/>
      <c r="R177" s="140"/>
      <c r="S177" s="138"/>
      <c r="T177" s="138"/>
      <c r="U177" s="138"/>
    </row>
    <row r="178" ht="12.75" customHeight="1">
      <c r="A178" s="138"/>
      <c r="B178" s="138"/>
      <c r="C178" s="138"/>
      <c r="D178" s="138"/>
      <c r="E178" s="54"/>
      <c r="F178" s="138"/>
      <c r="G178" s="138"/>
      <c r="H178" s="138"/>
      <c r="I178" s="138"/>
      <c r="J178" s="138"/>
      <c r="K178" s="138"/>
      <c r="L178" s="138"/>
      <c r="M178" s="140"/>
      <c r="N178" s="140"/>
      <c r="O178" s="138"/>
      <c r="P178" s="142"/>
      <c r="Q178" s="138"/>
      <c r="R178" s="140"/>
      <c r="S178" s="138"/>
      <c r="T178" s="138"/>
      <c r="U178" s="138"/>
    </row>
    <row r="179" ht="12.75" customHeight="1">
      <c r="A179" s="138"/>
      <c r="B179" s="138"/>
      <c r="C179" s="138"/>
      <c r="D179" s="138"/>
      <c r="E179" s="54"/>
      <c r="F179" s="138"/>
      <c r="G179" s="138"/>
      <c r="H179" s="138"/>
      <c r="I179" s="138"/>
      <c r="J179" s="138"/>
      <c r="K179" s="138"/>
      <c r="L179" s="138"/>
      <c r="M179" s="140"/>
      <c r="N179" s="140"/>
      <c r="O179" s="138"/>
      <c r="P179" s="142"/>
      <c r="Q179" s="138"/>
      <c r="R179" s="140"/>
      <c r="S179" s="138"/>
      <c r="T179" s="138"/>
      <c r="U179" s="138"/>
    </row>
    <row r="180" ht="12.75" customHeight="1">
      <c r="A180" s="138"/>
      <c r="B180" s="138"/>
      <c r="C180" s="138"/>
      <c r="D180" s="138"/>
      <c r="E180" s="54"/>
      <c r="F180" s="138"/>
      <c r="G180" s="138"/>
      <c r="H180" s="138"/>
      <c r="I180" s="138"/>
      <c r="J180" s="138"/>
      <c r="K180" s="138"/>
      <c r="L180" s="138"/>
      <c r="M180" s="140"/>
      <c r="N180" s="140"/>
      <c r="O180" s="138"/>
      <c r="P180" s="142"/>
      <c r="Q180" s="138"/>
      <c r="R180" s="140"/>
      <c r="S180" s="138"/>
      <c r="T180" s="138"/>
      <c r="U180" s="138"/>
    </row>
    <row r="181" ht="12.75" customHeight="1">
      <c r="A181" s="138"/>
      <c r="B181" s="138"/>
      <c r="C181" s="138"/>
      <c r="D181" s="138"/>
      <c r="E181" s="54"/>
      <c r="F181" s="138"/>
      <c r="G181" s="138"/>
      <c r="H181" s="138"/>
      <c r="I181" s="138"/>
      <c r="J181" s="138"/>
      <c r="K181" s="138"/>
      <c r="L181" s="138"/>
      <c r="M181" s="140"/>
      <c r="N181" s="140"/>
      <c r="O181" s="138"/>
      <c r="P181" s="142"/>
      <c r="Q181" s="138"/>
      <c r="R181" s="140"/>
      <c r="S181" s="138"/>
      <c r="T181" s="138"/>
      <c r="U181" s="138"/>
    </row>
    <row r="182" ht="12.75" customHeight="1">
      <c r="A182" s="138"/>
      <c r="B182" s="138"/>
      <c r="C182" s="138"/>
      <c r="D182" s="138"/>
      <c r="E182" s="54"/>
      <c r="F182" s="138"/>
      <c r="G182" s="138"/>
      <c r="H182" s="138"/>
      <c r="I182" s="138"/>
      <c r="J182" s="138"/>
      <c r="K182" s="138"/>
      <c r="L182" s="138"/>
      <c r="M182" s="140"/>
      <c r="N182" s="140"/>
      <c r="O182" s="138"/>
      <c r="P182" s="142"/>
      <c r="Q182" s="138"/>
      <c r="R182" s="140"/>
      <c r="S182" s="138"/>
      <c r="T182" s="138"/>
      <c r="U182" s="138"/>
    </row>
    <row r="183" ht="12.75" customHeight="1">
      <c r="A183" s="138"/>
      <c r="B183" s="138"/>
      <c r="C183" s="138"/>
      <c r="D183" s="138"/>
      <c r="E183" s="54"/>
      <c r="F183" s="138"/>
      <c r="G183" s="138"/>
      <c r="H183" s="138"/>
      <c r="I183" s="138"/>
      <c r="J183" s="138"/>
      <c r="K183" s="138"/>
      <c r="L183" s="138"/>
      <c r="M183" s="140"/>
      <c r="N183" s="140"/>
      <c r="O183" s="138"/>
      <c r="P183" s="142"/>
      <c r="Q183" s="138"/>
      <c r="R183" s="140"/>
      <c r="S183" s="138"/>
      <c r="T183" s="138"/>
      <c r="U183" s="138"/>
    </row>
    <row r="184" ht="12.75" customHeight="1">
      <c r="A184" s="138"/>
      <c r="B184" s="138"/>
      <c r="C184" s="138"/>
      <c r="D184" s="138"/>
      <c r="E184" s="54"/>
      <c r="F184" s="138"/>
      <c r="G184" s="138"/>
      <c r="H184" s="138"/>
      <c r="I184" s="138"/>
      <c r="J184" s="138"/>
      <c r="K184" s="138"/>
      <c r="L184" s="138"/>
      <c r="M184" s="140"/>
      <c r="N184" s="140"/>
      <c r="O184" s="138"/>
      <c r="P184" s="142"/>
      <c r="Q184" s="138"/>
      <c r="R184" s="140"/>
      <c r="S184" s="138"/>
      <c r="T184" s="138"/>
      <c r="U184" s="138"/>
    </row>
    <row r="185" ht="12.75" customHeight="1">
      <c r="A185" s="138"/>
      <c r="B185" s="138"/>
      <c r="C185" s="138"/>
      <c r="D185" s="138"/>
      <c r="E185" s="54"/>
      <c r="F185" s="138"/>
      <c r="G185" s="138"/>
      <c r="H185" s="138"/>
      <c r="I185" s="138"/>
      <c r="J185" s="138"/>
      <c r="K185" s="138"/>
      <c r="L185" s="138"/>
      <c r="M185" s="140"/>
      <c r="N185" s="140"/>
      <c r="O185" s="138"/>
      <c r="P185" s="142"/>
      <c r="Q185" s="138"/>
      <c r="R185" s="140"/>
      <c r="S185" s="138"/>
      <c r="T185" s="138"/>
      <c r="U185" s="138"/>
    </row>
    <row r="186" ht="12.75" customHeight="1">
      <c r="A186" s="138"/>
      <c r="B186" s="138"/>
      <c r="C186" s="138"/>
      <c r="D186" s="138"/>
      <c r="E186" s="54"/>
      <c r="F186" s="138"/>
      <c r="G186" s="138"/>
      <c r="H186" s="138"/>
      <c r="I186" s="138"/>
      <c r="J186" s="138"/>
      <c r="K186" s="138"/>
      <c r="L186" s="138"/>
      <c r="M186" s="140"/>
      <c r="N186" s="140"/>
      <c r="O186" s="138"/>
      <c r="P186" s="142"/>
      <c r="Q186" s="138"/>
      <c r="R186" s="140"/>
      <c r="S186" s="138"/>
      <c r="T186" s="138"/>
      <c r="U186" s="138"/>
    </row>
    <row r="187" ht="12.75" customHeight="1">
      <c r="A187" s="138"/>
      <c r="B187" s="138"/>
      <c r="C187" s="138"/>
      <c r="D187" s="138"/>
      <c r="E187" s="54"/>
      <c r="F187" s="138"/>
      <c r="G187" s="138"/>
      <c r="H187" s="138"/>
      <c r="I187" s="138"/>
      <c r="J187" s="138"/>
      <c r="K187" s="138"/>
      <c r="L187" s="138"/>
      <c r="M187" s="140"/>
      <c r="N187" s="140"/>
      <c r="O187" s="138"/>
      <c r="P187" s="142"/>
      <c r="Q187" s="138"/>
      <c r="R187" s="140"/>
      <c r="S187" s="138"/>
      <c r="T187" s="138"/>
      <c r="U187" s="138"/>
    </row>
    <row r="188" ht="12.75" customHeight="1">
      <c r="A188" s="138"/>
      <c r="B188" s="138"/>
      <c r="C188" s="138"/>
      <c r="D188" s="138"/>
      <c r="E188" s="54"/>
      <c r="F188" s="138"/>
      <c r="G188" s="138"/>
      <c r="H188" s="138"/>
      <c r="I188" s="138"/>
      <c r="J188" s="138"/>
      <c r="K188" s="138"/>
      <c r="L188" s="138"/>
      <c r="M188" s="140"/>
      <c r="N188" s="140"/>
      <c r="O188" s="138"/>
      <c r="P188" s="142"/>
      <c r="Q188" s="138"/>
      <c r="R188" s="140"/>
      <c r="S188" s="138"/>
      <c r="T188" s="138"/>
      <c r="U188" s="138"/>
    </row>
    <row r="189" ht="12.75" customHeight="1">
      <c r="A189" s="138"/>
      <c r="B189" s="138"/>
      <c r="C189" s="138"/>
      <c r="D189" s="138"/>
      <c r="E189" s="54"/>
      <c r="F189" s="138"/>
      <c r="G189" s="138"/>
      <c r="H189" s="138"/>
      <c r="I189" s="138"/>
      <c r="J189" s="138"/>
      <c r="K189" s="138"/>
      <c r="L189" s="138"/>
      <c r="M189" s="140"/>
      <c r="N189" s="140"/>
      <c r="O189" s="138"/>
      <c r="P189" s="142"/>
      <c r="Q189" s="138"/>
      <c r="R189" s="140"/>
      <c r="S189" s="138"/>
      <c r="T189" s="138"/>
      <c r="U189" s="138"/>
    </row>
    <row r="190" ht="12.75" customHeight="1">
      <c r="A190" s="138"/>
      <c r="B190" s="138"/>
      <c r="C190" s="138"/>
      <c r="D190" s="138"/>
      <c r="E190" s="54"/>
      <c r="F190" s="138"/>
      <c r="G190" s="138"/>
      <c r="H190" s="138"/>
      <c r="I190" s="138"/>
      <c r="J190" s="138"/>
      <c r="K190" s="138"/>
      <c r="L190" s="138"/>
      <c r="M190" s="140"/>
      <c r="N190" s="140"/>
      <c r="O190" s="138"/>
      <c r="P190" s="142"/>
      <c r="Q190" s="138"/>
      <c r="R190" s="140"/>
      <c r="S190" s="138"/>
      <c r="T190" s="138"/>
      <c r="U190" s="138"/>
    </row>
    <row r="191" ht="12.75" customHeight="1">
      <c r="A191" s="138"/>
      <c r="B191" s="138"/>
      <c r="C191" s="138"/>
      <c r="D191" s="138"/>
      <c r="E191" s="54"/>
      <c r="F191" s="138"/>
      <c r="G191" s="138"/>
      <c r="H191" s="138"/>
      <c r="I191" s="138"/>
      <c r="J191" s="138"/>
      <c r="K191" s="138"/>
      <c r="L191" s="138"/>
      <c r="M191" s="140"/>
      <c r="N191" s="140"/>
      <c r="O191" s="138"/>
      <c r="P191" s="142"/>
      <c r="Q191" s="138"/>
      <c r="R191" s="140"/>
      <c r="S191" s="138"/>
      <c r="T191" s="138"/>
      <c r="U191" s="138"/>
    </row>
    <row r="192" ht="12.75" customHeight="1">
      <c r="A192" s="138"/>
      <c r="B192" s="138"/>
      <c r="C192" s="138"/>
      <c r="D192" s="138"/>
      <c r="E192" s="54"/>
      <c r="F192" s="138"/>
      <c r="G192" s="138"/>
      <c r="H192" s="138"/>
      <c r="I192" s="138"/>
      <c r="J192" s="138"/>
      <c r="K192" s="138"/>
      <c r="L192" s="138"/>
      <c r="M192" s="140"/>
      <c r="N192" s="140"/>
      <c r="O192" s="138"/>
      <c r="P192" s="142"/>
      <c r="Q192" s="138"/>
      <c r="R192" s="140"/>
      <c r="S192" s="138"/>
      <c r="T192" s="138"/>
      <c r="U192" s="138"/>
    </row>
    <row r="193" ht="12.75" customHeight="1">
      <c r="A193" s="138"/>
      <c r="B193" s="138"/>
      <c r="C193" s="138"/>
      <c r="D193" s="138"/>
      <c r="E193" s="54"/>
      <c r="F193" s="138"/>
      <c r="G193" s="138"/>
      <c r="H193" s="138"/>
      <c r="I193" s="138"/>
      <c r="J193" s="138"/>
      <c r="K193" s="138"/>
      <c r="L193" s="138"/>
      <c r="M193" s="140"/>
      <c r="N193" s="140"/>
      <c r="O193" s="138"/>
      <c r="P193" s="142"/>
      <c r="Q193" s="138"/>
      <c r="R193" s="140"/>
      <c r="S193" s="138"/>
      <c r="T193" s="138"/>
      <c r="U193" s="138"/>
    </row>
    <row r="194" ht="12.75" customHeight="1">
      <c r="A194" s="138"/>
      <c r="B194" s="138"/>
      <c r="C194" s="138"/>
      <c r="D194" s="138"/>
      <c r="E194" s="54"/>
      <c r="F194" s="138"/>
      <c r="G194" s="138"/>
      <c r="H194" s="138"/>
      <c r="I194" s="138"/>
      <c r="J194" s="138"/>
      <c r="K194" s="138"/>
      <c r="L194" s="138"/>
      <c r="M194" s="140"/>
      <c r="N194" s="140"/>
      <c r="O194" s="138"/>
      <c r="P194" s="142"/>
      <c r="Q194" s="138"/>
      <c r="R194" s="140"/>
      <c r="S194" s="138"/>
      <c r="T194" s="138"/>
      <c r="U194" s="138"/>
    </row>
    <row r="195" ht="12.75" customHeight="1">
      <c r="A195" s="138"/>
      <c r="B195" s="138"/>
      <c r="C195" s="138"/>
      <c r="D195" s="138"/>
      <c r="E195" s="54"/>
      <c r="F195" s="138"/>
      <c r="G195" s="138"/>
      <c r="H195" s="138"/>
      <c r="I195" s="138"/>
      <c r="J195" s="138"/>
      <c r="K195" s="138"/>
      <c r="L195" s="138"/>
      <c r="M195" s="140"/>
      <c r="N195" s="140"/>
      <c r="O195" s="138"/>
      <c r="P195" s="142"/>
      <c r="Q195" s="138"/>
      <c r="R195" s="140"/>
      <c r="S195" s="138"/>
      <c r="T195" s="138"/>
      <c r="U195" s="138"/>
    </row>
    <row r="196" ht="12.75" customHeight="1">
      <c r="A196" s="138"/>
      <c r="B196" s="138"/>
      <c r="C196" s="138"/>
      <c r="D196" s="138"/>
      <c r="E196" s="54"/>
      <c r="F196" s="138"/>
      <c r="G196" s="138"/>
      <c r="H196" s="138"/>
      <c r="I196" s="138"/>
      <c r="J196" s="138"/>
      <c r="K196" s="138"/>
      <c r="L196" s="138"/>
      <c r="M196" s="140"/>
      <c r="N196" s="140"/>
      <c r="O196" s="138"/>
      <c r="P196" s="142"/>
      <c r="Q196" s="138"/>
      <c r="R196" s="140"/>
      <c r="S196" s="138"/>
      <c r="T196" s="138"/>
      <c r="U196" s="138"/>
    </row>
    <row r="197" ht="12.75" customHeight="1">
      <c r="A197" s="138"/>
      <c r="B197" s="138"/>
      <c r="C197" s="138"/>
      <c r="D197" s="138"/>
      <c r="E197" s="54"/>
      <c r="F197" s="138"/>
      <c r="G197" s="138"/>
      <c r="H197" s="138"/>
      <c r="I197" s="138"/>
      <c r="J197" s="138"/>
      <c r="K197" s="138"/>
      <c r="L197" s="138"/>
      <c r="M197" s="140"/>
      <c r="N197" s="140"/>
      <c r="O197" s="138"/>
      <c r="P197" s="142"/>
      <c r="Q197" s="138"/>
      <c r="R197" s="140"/>
      <c r="S197" s="138"/>
      <c r="T197" s="138"/>
      <c r="U197" s="138"/>
    </row>
    <row r="198" ht="12.75" customHeight="1">
      <c r="A198" s="138"/>
      <c r="B198" s="138"/>
      <c r="C198" s="138"/>
      <c r="D198" s="138"/>
      <c r="E198" s="54"/>
      <c r="F198" s="138"/>
      <c r="G198" s="138"/>
      <c r="H198" s="138"/>
      <c r="I198" s="138"/>
      <c r="J198" s="138"/>
      <c r="K198" s="138"/>
      <c r="L198" s="138"/>
      <c r="M198" s="140"/>
      <c r="N198" s="140"/>
      <c r="O198" s="138"/>
      <c r="P198" s="142"/>
      <c r="Q198" s="138"/>
      <c r="R198" s="140"/>
      <c r="S198" s="138"/>
      <c r="T198" s="138"/>
      <c r="U198" s="138"/>
    </row>
    <row r="199" ht="12.75" customHeight="1">
      <c r="A199" s="138"/>
      <c r="B199" s="138"/>
      <c r="C199" s="138"/>
      <c r="D199" s="138"/>
      <c r="E199" s="54"/>
      <c r="F199" s="138"/>
      <c r="G199" s="138"/>
      <c r="H199" s="138"/>
      <c r="I199" s="138"/>
      <c r="J199" s="138"/>
      <c r="K199" s="138"/>
      <c r="L199" s="138"/>
      <c r="M199" s="140"/>
      <c r="N199" s="140"/>
      <c r="O199" s="138"/>
      <c r="P199" s="142"/>
      <c r="Q199" s="138"/>
      <c r="R199" s="140"/>
      <c r="S199" s="138"/>
      <c r="T199" s="138"/>
      <c r="U199" s="138"/>
    </row>
    <row r="200" ht="12.75" customHeight="1">
      <c r="A200" s="138"/>
      <c r="B200" s="138"/>
      <c r="C200" s="138"/>
      <c r="D200" s="138"/>
      <c r="E200" s="54"/>
      <c r="F200" s="138"/>
      <c r="G200" s="138"/>
      <c r="H200" s="138"/>
      <c r="I200" s="138"/>
      <c r="J200" s="138"/>
      <c r="K200" s="138"/>
      <c r="L200" s="138"/>
      <c r="M200" s="140"/>
      <c r="N200" s="140"/>
      <c r="O200" s="138"/>
      <c r="P200" s="142"/>
      <c r="Q200" s="138"/>
      <c r="R200" s="140"/>
      <c r="S200" s="138"/>
      <c r="T200" s="138"/>
      <c r="U200" s="138"/>
    </row>
    <row r="201" ht="12.75" customHeight="1">
      <c r="A201" s="138"/>
      <c r="B201" s="138"/>
      <c r="C201" s="138"/>
      <c r="D201" s="138"/>
      <c r="E201" s="54"/>
      <c r="F201" s="138"/>
      <c r="G201" s="138"/>
      <c r="H201" s="138"/>
      <c r="I201" s="138"/>
      <c r="J201" s="138"/>
      <c r="K201" s="138"/>
      <c r="L201" s="138"/>
      <c r="M201" s="140"/>
      <c r="N201" s="140"/>
      <c r="O201" s="138"/>
      <c r="P201" s="142"/>
      <c r="Q201" s="138"/>
      <c r="R201" s="140"/>
      <c r="S201" s="138"/>
      <c r="T201" s="138"/>
      <c r="U201" s="138"/>
    </row>
    <row r="202" ht="12.75" customHeight="1">
      <c r="A202" s="138"/>
      <c r="B202" s="138"/>
      <c r="C202" s="138"/>
      <c r="D202" s="138"/>
      <c r="E202" s="54"/>
      <c r="F202" s="138"/>
      <c r="G202" s="138"/>
      <c r="H202" s="138"/>
      <c r="I202" s="138"/>
      <c r="J202" s="138"/>
      <c r="K202" s="138"/>
      <c r="L202" s="138"/>
      <c r="M202" s="140"/>
      <c r="N202" s="140"/>
      <c r="O202" s="138"/>
      <c r="P202" s="142"/>
      <c r="Q202" s="138"/>
      <c r="R202" s="140"/>
      <c r="S202" s="138"/>
      <c r="T202" s="138"/>
      <c r="U202" s="138"/>
    </row>
    <row r="203" ht="12.75" customHeight="1">
      <c r="A203" s="138"/>
      <c r="B203" s="138"/>
      <c r="C203" s="138"/>
      <c r="D203" s="138"/>
      <c r="E203" s="54"/>
      <c r="F203" s="138"/>
      <c r="G203" s="138"/>
      <c r="H203" s="138"/>
      <c r="I203" s="138"/>
      <c r="J203" s="138"/>
      <c r="K203" s="138"/>
      <c r="L203" s="138"/>
      <c r="M203" s="140"/>
      <c r="N203" s="140"/>
      <c r="O203" s="138"/>
      <c r="P203" s="142"/>
      <c r="Q203" s="138"/>
      <c r="R203" s="140"/>
      <c r="S203" s="138"/>
      <c r="T203" s="138"/>
      <c r="U203" s="138"/>
    </row>
    <row r="204" ht="12.75" customHeight="1">
      <c r="A204" s="138"/>
      <c r="B204" s="138"/>
      <c r="C204" s="138"/>
      <c r="D204" s="138"/>
      <c r="E204" s="54"/>
      <c r="F204" s="138"/>
      <c r="G204" s="138"/>
      <c r="H204" s="138"/>
      <c r="I204" s="138"/>
      <c r="J204" s="138"/>
      <c r="K204" s="138"/>
      <c r="L204" s="138"/>
      <c r="M204" s="140"/>
      <c r="N204" s="140"/>
      <c r="O204" s="138"/>
      <c r="P204" s="142"/>
      <c r="Q204" s="138"/>
      <c r="R204" s="140"/>
      <c r="S204" s="138"/>
      <c r="T204" s="138"/>
      <c r="U204" s="138"/>
    </row>
    <row r="205" ht="12.75" customHeight="1">
      <c r="A205" s="138"/>
      <c r="B205" s="138"/>
      <c r="C205" s="138"/>
      <c r="D205" s="138"/>
      <c r="E205" s="54"/>
      <c r="F205" s="138"/>
      <c r="G205" s="138"/>
      <c r="H205" s="138"/>
      <c r="I205" s="138"/>
      <c r="J205" s="138"/>
      <c r="K205" s="138"/>
      <c r="L205" s="138"/>
      <c r="M205" s="140"/>
      <c r="N205" s="140"/>
      <c r="O205" s="138"/>
      <c r="P205" s="142"/>
      <c r="Q205" s="138"/>
      <c r="R205" s="140"/>
      <c r="S205" s="138"/>
      <c r="T205" s="138"/>
      <c r="U205" s="138"/>
    </row>
    <row r="206" ht="12.75" customHeight="1">
      <c r="A206" s="138"/>
      <c r="B206" s="138"/>
      <c r="C206" s="138"/>
      <c r="D206" s="138"/>
      <c r="E206" s="54"/>
      <c r="F206" s="138"/>
      <c r="G206" s="138"/>
      <c r="H206" s="138"/>
      <c r="I206" s="138"/>
      <c r="J206" s="138"/>
      <c r="K206" s="138"/>
      <c r="L206" s="138"/>
      <c r="M206" s="140"/>
      <c r="N206" s="140"/>
      <c r="O206" s="138"/>
      <c r="P206" s="142"/>
      <c r="Q206" s="138"/>
      <c r="R206" s="140"/>
      <c r="S206" s="138"/>
      <c r="T206" s="138"/>
      <c r="U206" s="138"/>
    </row>
    <row r="207" ht="12.75" customHeight="1">
      <c r="A207" s="138"/>
      <c r="B207" s="138"/>
      <c r="C207" s="138"/>
      <c r="D207" s="138"/>
      <c r="E207" s="54"/>
      <c r="F207" s="138"/>
      <c r="G207" s="138"/>
      <c r="H207" s="138"/>
      <c r="I207" s="138"/>
      <c r="J207" s="138"/>
      <c r="K207" s="138"/>
      <c r="L207" s="138"/>
      <c r="M207" s="140"/>
      <c r="N207" s="140"/>
      <c r="O207" s="138"/>
      <c r="P207" s="142"/>
      <c r="Q207" s="138"/>
      <c r="R207" s="140"/>
      <c r="S207" s="138"/>
      <c r="T207" s="138"/>
      <c r="U207" s="138"/>
    </row>
    <row r="208" ht="12.75" customHeight="1">
      <c r="A208" s="138"/>
      <c r="B208" s="138"/>
      <c r="C208" s="138"/>
      <c r="D208" s="138"/>
      <c r="E208" s="54"/>
      <c r="F208" s="138"/>
      <c r="G208" s="138"/>
      <c r="H208" s="138"/>
      <c r="I208" s="138"/>
      <c r="J208" s="138"/>
      <c r="K208" s="138"/>
      <c r="L208" s="138"/>
      <c r="M208" s="140"/>
      <c r="N208" s="140"/>
      <c r="O208" s="138"/>
      <c r="P208" s="142"/>
      <c r="Q208" s="138"/>
      <c r="R208" s="140"/>
      <c r="S208" s="138"/>
      <c r="T208" s="138"/>
      <c r="U208" s="138"/>
    </row>
    <row r="209" ht="12.75" customHeight="1">
      <c r="A209" s="138"/>
      <c r="B209" s="138"/>
      <c r="C209" s="138"/>
      <c r="D209" s="138"/>
      <c r="E209" s="54"/>
      <c r="F209" s="138"/>
      <c r="G209" s="138"/>
      <c r="H209" s="138"/>
      <c r="I209" s="138"/>
      <c r="J209" s="138"/>
      <c r="K209" s="138"/>
      <c r="L209" s="138"/>
      <c r="M209" s="140"/>
      <c r="N209" s="140"/>
      <c r="O209" s="138"/>
      <c r="P209" s="142"/>
      <c r="Q209" s="138"/>
      <c r="R209" s="140"/>
      <c r="S209" s="138"/>
      <c r="T209" s="138"/>
      <c r="U209" s="138"/>
    </row>
    <row r="210" ht="12.75" customHeight="1">
      <c r="A210" s="138"/>
      <c r="B210" s="138"/>
      <c r="C210" s="138"/>
      <c r="D210" s="138"/>
      <c r="E210" s="54"/>
      <c r="F210" s="138"/>
      <c r="G210" s="138"/>
      <c r="H210" s="138"/>
      <c r="I210" s="138"/>
      <c r="J210" s="138"/>
      <c r="K210" s="138"/>
      <c r="L210" s="138"/>
      <c r="M210" s="140"/>
      <c r="N210" s="140"/>
      <c r="O210" s="138"/>
      <c r="P210" s="142"/>
      <c r="Q210" s="138"/>
      <c r="R210" s="140"/>
      <c r="S210" s="138"/>
      <c r="T210" s="138"/>
      <c r="U210" s="138"/>
    </row>
    <row r="211" ht="12.75" customHeight="1">
      <c r="A211" s="138"/>
      <c r="B211" s="138"/>
      <c r="C211" s="138"/>
      <c r="D211" s="138"/>
      <c r="E211" s="54"/>
      <c r="F211" s="138"/>
      <c r="G211" s="138"/>
      <c r="H211" s="138"/>
      <c r="I211" s="138"/>
      <c r="J211" s="138"/>
      <c r="K211" s="138"/>
      <c r="L211" s="138"/>
      <c r="M211" s="140"/>
      <c r="N211" s="140"/>
      <c r="O211" s="138"/>
      <c r="P211" s="142"/>
      <c r="Q211" s="138"/>
      <c r="R211" s="140"/>
      <c r="S211" s="138"/>
      <c r="T211" s="138"/>
      <c r="U211" s="138"/>
    </row>
    <row r="212" ht="12.75" customHeight="1">
      <c r="A212" s="138"/>
      <c r="B212" s="138"/>
      <c r="C212" s="138"/>
      <c r="D212" s="138"/>
      <c r="E212" s="54"/>
      <c r="F212" s="138"/>
      <c r="G212" s="138"/>
      <c r="H212" s="138"/>
      <c r="I212" s="138"/>
      <c r="J212" s="138"/>
      <c r="K212" s="138"/>
      <c r="L212" s="138"/>
      <c r="M212" s="140"/>
      <c r="N212" s="140"/>
      <c r="O212" s="138"/>
      <c r="P212" s="142"/>
      <c r="Q212" s="138"/>
      <c r="R212" s="140"/>
      <c r="S212" s="138"/>
      <c r="T212" s="138"/>
      <c r="U212" s="138"/>
    </row>
    <row r="213" ht="12.75" customHeight="1">
      <c r="A213" s="138"/>
      <c r="B213" s="138"/>
      <c r="C213" s="138"/>
      <c r="D213" s="138"/>
      <c r="E213" s="54"/>
      <c r="F213" s="138"/>
      <c r="G213" s="138"/>
      <c r="H213" s="138"/>
      <c r="I213" s="138"/>
      <c r="J213" s="138"/>
      <c r="K213" s="138"/>
      <c r="L213" s="138"/>
      <c r="M213" s="140"/>
      <c r="N213" s="140"/>
      <c r="O213" s="138"/>
      <c r="P213" s="142"/>
      <c r="Q213" s="138"/>
      <c r="R213" s="140"/>
      <c r="S213" s="138"/>
      <c r="T213" s="138"/>
      <c r="U213" s="138"/>
    </row>
    <row r="214" ht="12.75" customHeight="1">
      <c r="A214" s="138"/>
      <c r="B214" s="138"/>
      <c r="C214" s="138"/>
      <c r="D214" s="138"/>
      <c r="E214" s="54"/>
      <c r="F214" s="138"/>
      <c r="G214" s="138"/>
      <c r="H214" s="138"/>
      <c r="I214" s="138"/>
      <c r="J214" s="138"/>
      <c r="K214" s="138"/>
      <c r="L214" s="138"/>
      <c r="M214" s="140"/>
      <c r="N214" s="140"/>
      <c r="O214" s="138"/>
      <c r="P214" s="142"/>
      <c r="Q214" s="138"/>
      <c r="R214" s="140"/>
      <c r="S214" s="138"/>
      <c r="T214" s="138"/>
      <c r="U214" s="138"/>
    </row>
    <row r="215" ht="12.75" customHeight="1">
      <c r="A215" s="138"/>
      <c r="B215" s="138"/>
      <c r="C215" s="138"/>
      <c r="D215" s="138"/>
      <c r="E215" s="54"/>
      <c r="F215" s="138"/>
      <c r="G215" s="138"/>
      <c r="H215" s="138"/>
      <c r="I215" s="138"/>
      <c r="J215" s="138"/>
      <c r="K215" s="138"/>
      <c r="L215" s="138"/>
      <c r="M215" s="140"/>
      <c r="N215" s="140"/>
      <c r="O215" s="138"/>
      <c r="P215" s="142"/>
      <c r="Q215" s="138"/>
      <c r="R215" s="140"/>
      <c r="S215" s="138"/>
      <c r="T215" s="138"/>
      <c r="U215" s="138"/>
    </row>
    <row r="216" ht="12.75" customHeight="1">
      <c r="A216" s="138"/>
      <c r="B216" s="138"/>
      <c r="C216" s="138"/>
      <c r="D216" s="138"/>
      <c r="E216" s="54"/>
      <c r="F216" s="138"/>
      <c r="G216" s="138"/>
      <c r="H216" s="138"/>
      <c r="I216" s="138"/>
      <c r="J216" s="138"/>
      <c r="K216" s="138"/>
      <c r="L216" s="138"/>
      <c r="M216" s="140"/>
      <c r="N216" s="140"/>
      <c r="O216" s="138"/>
      <c r="P216" s="142"/>
      <c r="Q216" s="138"/>
      <c r="R216" s="140"/>
      <c r="S216" s="138"/>
      <c r="T216" s="138"/>
      <c r="U216" s="138"/>
    </row>
    <row r="217" ht="12.75" customHeight="1">
      <c r="A217" s="138"/>
      <c r="B217" s="138"/>
      <c r="C217" s="138"/>
      <c r="D217" s="138"/>
      <c r="E217" s="54"/>
      <c r="F217" s="138"/>
      <c r="G217" s="138"/>
      <c r="H217" s="138"/>
      <c r="I217" s="138"/>
      <c r="J217" s="138"/>
      <c r="K217" s="138"/>
      <c r="L217" s="138"/>
      <c r="M217" s="140"/>
      <c r="N217" s="140"/>
      <c r="O217" s="138"/>
      <c r="P217" s="142"/>
      <c r="Q217" s="138"/>
      <c r="R217" s="140"/>
      <c r="S217" s="138"/>
      <c r="T217" s="138"/>
      <c r="U217" s="138"/>
    </row>
    <row r="218" ht="12.75" customHeight="1">
      <c r="A218" s="138"/>
      <c r="B218" s="138"/>
      <c r="C218" s="138"/>
      <c r="D218" s="138"/>
      <c r="E218" s="54"/>
      <c r="F218" s="138"/>
      <c r="G218" s="138"/>
      <c r="H218" s="138"/>
      <c r="I218" s="138"/>
      <c r="J218" s="138"/>
      <c r="K218" s="138"/>
      <c r="L218" s="138"/>
      <c r="M218" s="140"/>
      <c r="N218" s="140"/>
      <c r="O218" s="138"/>
      <c r="P218" s="142"/>
      <c r="Q218" s="138"/>
      <c r="R218" s="140"/>
      <c r="S218" s="138"/>
      <c r="T218" s="138"/>
      <c r="U218" s="138"/>
    </row>
    <row r="219" ht="12.75" customHeight="1">
      <c r="A219" s="138"/>
      <c r="B219" s="138"/>
      <c r="C219" s="138"/>
      <c r="D219" s="138"/>
      <c r="E219" s="54"/>
      <c r="F219" s="138"/>
      <c r="G219" s="138"/>
      <c r="H219" s="138"/>
      <c r="I219" s="138"/>
      <c r="J219" s="138"/>
      <c r="K219" s="138"/>
      <c r="L219" s="138"/>
      <c r="M219" s="140"/>
      <c r="N219" s="140"/>
      <c r="O219" s="138"/>
      <c r="P219" s="142"/>
      <c r="Q219" s="138"/>
      <c r="R219" s="140"/>
      <c r="S219" s="138"/>
      <c r="T219" s="138"/>
      <c r="U219" s="138"/>
    </row>
    <row r="220" ht="12.75" customHeight="1">
      <c r="A220" s="138"/>
      <c r="B220" s="138"/>
      <c r="C220" s="138"/>
      <c r="D220" s="138"/>
      <c r="E220" s="54"/>
      <c r="F220" s="138"/>
      <c r="G220" s="138"/>
      <c r="H220" s="138"/>
      <c r="I220" s="138"/>
      <c r="J220" s="138"/>
      <c r="K220" s="138"/>
      <c r="L220" s="138"/>
      <c r="M220" s="140"/>
      <c r="N220" s="140"/>
      <c r="O220" s="138"/>
      <c r="P220" s="142"/>
      <c r="Q220" s="138"/>
      <c r="R220" s="140"/>
      <c r="S220" s="138"/>
      <c r="T220" s="138"/>
      <c r="U220" s="138"/>
    </row>
    <row r="221" ht="12.75" customHeight="1">
      <c r="A221" s="138"/>
      <c r="B221" s="138"/>
      <c r="C221" s="138"/>
      <c r="D221" s="138"/>
      <c r="E221" s="54"/>
      <c r="F221" s="138"/>
      <c r="G221" s="138"/>
      <c r="H221" s="138"/>
      <c r="I221" s="138"/>
      <c r="J221" s="138"/>
      <c r="K221" s="138"/>
      <c r="L221" s="138"/>
      <c r="M221" s="140"/>
      <c r="N221" s="140"/>
      <c r="O221" s="138"/>
      <c r="P221" s="142"/>
      <c r="Q221" s="138"/>
      <c r="R221" s="140"/>
      <c r="S221" s="138"/>
      <c r="T221" s="138"/>
      <c r="U221" s="138"/>
    </row>
    <row r="222" ht="12.75" customHeight="1">
      <c r="A222" s="138"/>
      <c r="B222" s="138"/>
      <c r="C222" s="138"/>
      <c r="D222" s="138"/>
      <c r="E222" s="54"/>
      <c r="F222" s="138"/>
      <c r="G222" s="138"/>
      <c r="H222" s="138"/>
      <c r="I222" s="138"/>
      <c r="J222" s="138"/>
      <c r="K222" s="138"/>
      <c r="L222" s="138"/>
      <c r="M222" s="140"/>
      <c r="N222" s="140"/>
      <c r="O222" s="138"/>
      <c r="P222" s="142"/>
      <c r="Q222" s="138"/>
      <c r="R222" s="140"/>
      <c r="S222" s="138"/>
      <c r="T222" s="138"/>
      <c r="U222" s="138"/>
    </row>
    <row r="223" ht="12.75" customHeight="1">
      <c r="A223" s="138"/>
      <c r="B223" s="138"/>
      <c r="C223" s="138"/>
      <c r="D223" s="138"/>
      <c r="E223" s="54"/>
      <c r="F223" s="138"/>
      <c r="G223" s="138"/>
      <c r="H223" s="138"/>
      <c r="I223" s="138"/>
      <c r="J223" s="138"/>
      <c r="K223" s="138"/>
      <c r="L223" s="138"/>
      <c r="M223" s="140"/>
      <c r="N223" s="140"/>
      <c r="O223" s="138"/>
      <c r="P223" s="142"/>
      <c r="Q223" s="138"/>
      <c r="R223" s="140"/>
      <c r="S223" s="138"/>
      <c r="T223" s="138"/>
      <c r="U223" s="138"/>
    </row>
    <row r="224" ht="12.75" customHeight="1">
      <c r="A224" s="138"/>
      <c r="B224" s="138"/>
      <c r="C224" s="138"/>
      <c r="D224" s="138"/>
      <c r="E224" s="54"/>
      <c r="F224" s="138"/>
      <c r="G224" s="138"/>
      <c r="H224" s="138"/>
      <c r="I224" s="138"/>
      <c r="J224" s="138"/>
      <c r="K224" s="138"/>
      <c r="L224" s="138"/>
      <c r="M224" s="140"/>
      <c r="N224" s="140"/>
      <c r="O224" s="138"/>
      <c r="P224" s="142"/>
      <c r="Q224" s="138"/>
      <c r="R224" s="140"/>
      <c r="S224" s="138"/>
      <c r="T224" s="138"/>
      <c r="U224" s="138"/>
    </row>
    <row r="225" ht="12.75" customHeight="1">
      <c r="A225" s="138"/>
      <c r="B225" s="138"/>
      <c r="C225" s="138"/>
      <c r="D225" s="138"/>
      <c r="E225" s="54"/>
      <c r="F225" s="138"/>
      <c r="G225" s="138"/>
      <c r="H225" s="138"/>
      <c r="I225" s="138"/>
      <c r="J225" s="138"/>
      <c r="K225" s="138"/>
      <c r="L225" s="138"/>
      <c r="M225" s="140"/>
      <c r="N225" s="140"/>
      <c r="O225" s="138"/>
      <c r="P225" s="142"/>
      <c r="Q225" s="138"/>
      <c r="R225" s="140"/>
      <c r="S225" s="138"/>
      <c r="T225" s="138"/>
      <c r="U225" s="138"/>
    </row>
    <row r="226" ht="12.75" customHeight="1">
      <c r="A226" s="138"/>
      <c r="B226" s="138"/>
      <c r="C226" s="138"/>
      <c r="D226" s="138"/>
      <c r="E226" s="54"/>
      <c r="F226" s="138"/>
      <c r="G226" s="138"/>
      <c r="H226" s="138"/>
      <c r="I226" s="138"/>
      <c r="J226" s="138"/>
      <c r="K226" s="138"/>
      <c r="L226" s="138"/>
      <c r="M226" s="140"/>
      <c r="N226" s="140"/>
      <c r="O226" s="138"/>
      <c r="P226" s="142"/>
      <c r="Q226" s="138"/>
      <c r="R226" s="140"/>
      <c r="S226" s="138"/>
      <c r="T226" s="138"/>
      <c r="U226" s="138"/>
    </row>
    <row r="227" ht="12.75" customHeight="1">
      <c r="A227" s="138"/>
      <c r="B227" s="138"/>
      <c r="C227" s="138"/>
      <c r="D227" s="138"/>
      <c r="E227" s="54"/>
      <c r="F227" s="138"/>
      <c r="G227" s="138"/>
      <c r="H227" s="138"/>
      <c r="I227" s="138"/>
      <c r="J227" s="138"/>
      <c r="K227" s="138"/>
      <c r="L227" s="138"/>
      <c r="M227" s="140"/>
      <c r="N227" s="140"/>
      <c r="O227" s="138"/>
      <c r="P227" s="142"/>
      <c r="Q227" s="138"/>
      <c r="R227" s="140"/>
      <c r="S227" s="138"/>
      <c r="T227" s="138"/>
      <c r="U227" s="138"/>
    </row>
    <row r="228" ht="12.75" customHeight="1">
      <c r="A228" s="138"/>
      <c r="B228" s="138"/>
      <c r="C228" s="138"/>
      <c r="D228" s="138"/>
      <c r="E228" s="54"/>
      <c r="F228" s="138"/>
      <c r="G228" s="138"/>
      <c r="H228" s="138"/>
      <c r="I228" s="138"/>
      <c r="J228" s="138"/>
      <c r="K228" s="138"/>
      <c r="L228" s="138"/>
      <c r="M228" s="140"/>
      <c r="N228" s="140"/>
      <c r="O228" s="138"/>
      <c r="P228" s="142"/>
      <c r="Q228" s="138"/>
      <c r="R228" s="140"/>
      <c r="S228" s="138"/>
      <c r="T228" s="138"/>
      <c r="U228" s="138"/>
    </row>
    <row r="229" ht="12.75" customHeight="1">
      <c r="A229" s="138"/>
      <c r="B229" s="138"/>
      <c r="C229" s="138"/>
      <c r="D229" s="138"/>
      <c r="E229" s="54"/>
      <c r="F229" s="138"/>
      <c r="G229" s="138"/>
      <c r="H229" s="138"/>
      <c r="I229" s="138"/>
      <c r="J229" s="138"/>
      <c r="K229" s="138"/>
      <c r="L229" s="138"/>
      <c r="M229" s="140"/>
      <c r="N229" s="140"/>
      <c r="O229" s="138"/>
      <c r="P229" s="142"/>
      <c r="Q229" s="138"/>
      <c r="R229" s="140"/>
      <c r="S229" s="138"/>
      <c r="T229" s="138"/>
      <c r="U229" s="138"/>
    </row>
    <row r="230" ht="12.75" customHeight="1">
      <c r="A230" s="138"/>
      <c r="B230" s="138"/>
      <c r="C230" s="138"/>
      <c r="D230" s="138"/>
      <c r="E230" s="54"/>
      <c r="F230" s="138"/>
      <c r="G230" s="138"/>
      <c r="H230" s="138"/>
      <c r="I230" s="138"/>
      <c r="J230" s="138"/>
      <c r="K230" s="138"/>
      <c r="L230" s="138"/>
      <c r="M230" s="140"/>
      <c r="N230" s="140"/>
      <c r="O230" s="138"/>
      <c r="P230" s="142"/>
      <c r="Q230" s="138"/>
      <c r="R230" s="140"/>
      <c r="S230" s="138"/>
      <c r="T230" s="138"/>
      <c r="U230" s="138"/>
    </row>
    <row r="231" ht="12.75" customHeight="1">
      <c r="A231" s="138"/>
      <c r="B231" s="138"/>
      <c r="C231" s="138"/>
      <c r="D231" s="138"/>
      <c r="E231" s="54"/>
      <c r="F231" s="138"/>
      <c r="G231" s="138"/>
      <c r="H231" s="138"/>
      <c r="I231" s="138"/>
      <c r="J231" s="138"/>
      <c r="K231" s="138"/>
      <c r="L231" s="138"/>
      <c r="M231" s="140"/>
      <c r="N231" s="140"/>
      <c r="O231" s="138"/>
      <c r="P231" s="142"/>
      <c r="Q231" s="138"/>
      <c r="R231" s="140"/>
      <c r="S231" s="138"/>
      <c r="T231" s="138"/>
      <c r="U231" s="138"/>
    </row>
    <row r="232" ht="12.75" customHeight="1">
      <c r="A232" s="138"/>
      <c r="B232" s="138"/>
      <c r="C232" s="138"/>
      <c r="D232" s="138"/>
      <c r="E232" s="54"/>
      <c r="F232" s="138"/>
      <c r="G232" s="138"/>
      <c r="H232" s="138"/>
      <c r="I232" s="138"/>
      <c r="J232" s="138"/>
      <c r="K232" s="138"/>
      <c r="L232" s="138"/>
      <c r="M232" s="140"/>
      <c r="N232" s="140"/>
      <c r="O232" s="138"/>
      <c r="P232" s="142"/>
      <c r="Q232" s="138"/>
      <c r="R232" s="140"/>
      <c r="S232" s="138"/>
      <c r="T232" s="138"/>
      <c r="U232" s="138"/>
    </row>
    <row r="233" ht="12.75" customHeight="1">
      <c r="A233" s="138"/>
      <c r="B233" s="138"/>
      <c r="C233" s="138"/>
      <c r="D233" s="138"/>
      <c r="E233" s="54"/>
      <c r="F233" s="138"/>
      <c r="G233" s="138"/>
      <c r="H233" s="138"/>
      <c r="I233" s="138"/>
      <c r="J233" s="138"/>
      <c r="K233" s="138"/>
      <c r="L233" s="138"/>
      <c r="M233" s="140"/>
      <c r="N233" s="140"/>
      <c r="O233" s="138"/>
      <c r="P233" s="142"/>
      <c r="Q233" s="138"/>
      <c r="R233" s="140"/>
      <c r="S233" s="138"/>
      <c r="T233" s="138"/>
      <c r="U233" s="138"/>
    </row>
    <row r="234" ht="12.75" customHeight="1">
      <c r="A234" s="138"/>
      <c r="B234" s="138"/>
      <c r="C234" s="138"/>
      <c r="D234" s="138"/>
      <c r="E234" s="54"/>
      <c r="F234" s="138"/>
      <c r="G234" s="138"/>
      <c r="H234" s="138"/>
      <c r="I234" s="138"/>
      <c r="J234" s="138"/>
      <c r="K234" s="138"/>
      <c r="L234" s="138"/>
      <c r="M234" s="140"/>
      <c r="N234" s="140"/>
      <c r="O234" s="138"/>
      <c r="P234" s="142"/>
      <c r="Q234" s="138"/>
      <c r="R234" s="140"/>
      <c r="S234" s="138"/>
      <c r="T234" s="138"/>
      <c r="U234" s="138"/>
    </row>
    <row r="235" ht="12.75" customHeight="1">
      <c r="A235" s="138"/>
      <c r="B235" s="138"/>
      <c r="C235" s="138"/>
      <c r="D235" s="138"/>
      <c r="E235" s="54"/>
      <c r="F235" s="138"/>
      <c r="G235" s="138"/>
      <c r="H235" s="138"/>
      <c r="I235" s="138"/>
      <c r="J235" s="138"/>
      <c r="K235" s="138"/>
      <c r="L235" s="138"/>
      <c r="M235" s="140"/>
      <c r="N235" s="140"/>
      <c r="O235" s="138"/>
      <c r="P235" s="142"/>
      <c r="Q235" s="138"/>
      <c r="R235" s="140"/>
      <c r="S235" s="138"/>
      <c r="T235" s="138"/>
      <c r="U235" s="138"/>
    </row>
    <row r="236" ht="12.75" customHeight="1">
      <c r="A236" s="138"/>
      <c r="B236" s="138"/>
      <c r="C236" s="138"/>
      <c r="D236" s="138"/>
      <c r="E236" s="54"/>
      <c r="F236" s="138"/>
      <c r="G236" s="138"/>
      <c r="H236" s="138"/>
      <c r="I236" s="138"/>
      <c r="J236" s="138"/>
      <c r="K236" s="138"/>
      <c r="L236" s="138"/>
      <c r="M236" s="140"/>
      <c r="N236" s="140"/>
      <c r="O236" s="138"/>
      <c r="P236" s="142"/>
      <c r="Q236" s="138"/>
      <c r="R236" s="140"/>
      <c r="S236" s="138"/>
      <c r="T236" s="138"/>
      <c r="U236" s="138"/>
    </row>
    <row r="237" ht="12.75" customHeight="1">
      <c r="A237" s="138"/>
      <c r="B237" s="138"/>
      <c r="C237" s="138"/>
      <c r="D237" s="138"/>
      <c r="E237" s="54"/>
      <c r="F237" s="138"/>
      <c r="G237" s="138"/>
      <c r="H237" s="138"/>
      <c r="I237" s="138"/>
      <c r="J237" s="138"/>
      <c r="K237" s="138"/>
      <c r="L237" s="138"/>
      <c r="M237" s="140"/>
      <c r="N237" s="140"/>
      <c r="O237" s="138"/>
      <c r="P237" s="142"/>
      <c r="Q237" s="138"/>
      <c r="R237" s="140"/>
      <c r="S237" s="138"/>
      <c r="T237" s="138"/>
      <c r="U237" s="138"/>
    </row>
    <row r="238" ht="12.75" customHeight="1">
      <c r="A238" s="138"/>
      <c r="B238" s="138"/>
      <c r="C238" s="138"/>
      <c r="D238" s="138"/>
      <c r="E238" s="54"/>
      <c r="F238" s="138"/>
      <c r="G238" s="138"/>
      <c r="H238" s="138"/>
      <c r="I238" s="138"/>
      <c r="J238" s="138"/>
      <c r="K238" s="138"/>
      <c r="L238" s="138"/>
      <c r="M238" s="140"/>
      <c r="N238" s="140"/>
      <c r="O238" s="138"/>
      <c r="P238" s="142"/>
      <c r="Q238" s="138"/>
      <c r="R238" s="140"/>
      <c r="S238" s="138"/>
      <c r="T238" s="138"/>
      <c r="U238" s="138"/>
    </row>
    <row r="239" ht="12.75" customHeight="1">
      <c r="A239" s="138"/>
      <c r="B239" s="138"/>
      <c r="C239" s="138"/>
      <c r="D239" s="138"/>
      <c r="E239" s="54"/>
      <c r="F239" s="138"/>
      <c r="G239" s="138"/>
      <c r="H239" s="138"/>
      <c r="I239" s="138"/>
      <c r="J239" s="138"/>
      <c r="K239" s="138"/>
      <c r="L239" s="138"/>
      <c r="M239" s="140"/>
      <c r="N239" s="140"/>
      <c r="O239" s="138"/>
      <c r="P239" s="142"/>
      <c r="Q239" s="138"/>
      <c r="R239" s="140"/>
      <c r="S239" s="138"/>
      <c r="T239" s="138"/>
      <c r="U239" s="138"/>
    </row>
    <row r="240" ht="12.75" customHeight="1">
      <c r="A240" s="138"/>
      <c r="B240" s="138"/>
      <c r="C240" s="138"/>
      <c r="D240" s="138"/>
      <c r="E240" s="54"/>
      <c r="F240" s="138"/>
      <c r="G240" s="138"/>
      <c r="H240" s="138"/>
      <c r="I240" s="138"/>
      <c r="J240" s="138"/>
      <c r="K240" s="138"/>
      <c r="L240" s="138"/>
      <c r="M240" s="140"/>
      <c r="N240" s="140"/>
      <c r="O240" s="138"/>
      <c r="P240" s="142"/>
      <c r="Q240" s="138"/>
      <c r="R240" s="140"/>
      <c r="S240" s="138"/>
      <c r="T240" s="138"/>
      <c r="U240" s="138"/>
    </row>
    <row r="241" ht="12.75" customHeight="1">
      <c r="A241" s="138"/>
      <c r="B241" s="138"/>
      <c r="C241" s="138"/>
      <c r="D241" s="138"/>
      <c r="E241" s="54"/>
      <c r="F241" s="138"/>
      <c r="G241" s="138"/>
      <c r="H241" s="138"/>
      <c r="I241" s="138"/>
      <c r="J241" s="138"/>
      <c r="K241" s="138"/>
      <c r="L241" s="138"/>
      <c r="M241" s="140"/>
      <c r="N241" s="140"/>
      <c r="O241" s="138"/>
      <c r="P241" s="142"/>
      <c r="Q241" s="138"/>
      <c r="R241" s="140"/>
      <c r="S241" s="138"/>
      <c r="T241" s="138"/>
      <c r="U241" s="138"/>
    </row>
    <row r="242" ht="12.75" customHeight="1">
      <c r="A242" s="138"/>
      <c r="B242" s="138"/>
      <c r="C242" s="138"/>
      <c r="D242" s="138"/>
      <c r="E242" s="54"/>
      <c r="F242" s="138"/>
      <c r="G242" s="138"/>
      <c r="H242" s="138"/>
      <c r="I242" s="138"/>
      <c r="J242" s="138"/>
      <c r="K242" s="138"/>
      <c r="L242" s="138"/>
      <c r="M242" s="140"/>
      <c r="N242" s="140"/>
      <c r="O242" s="138"/>
      <c r="P242" s="142"/>
      <c r="Q242" s="138"/>
      <c r="R242" s="140"/>
      <c r="S242" s="138"/>
      <c r="T242" s="138"/>
      <c r="U242" s="138"/>
    </row>
    <row r="243" ht="12.75" customHeight="1">
      <c r="A243" s="138"/>
      <c r="B243" s="138"/>
      <c r="C243" s="138"/>
      <c r="D243" s="138"/>
      <c r="E243" s="54"/>
      <c r="F243" s="138"/>
      <c r="G243" s="138"/>
      <c r="H243" s="138"/>
      <c r="I243" s="138"/>
      <c r="J243" s="138"/>
      <c r="K243" s="138"/>
      <c r="L243" s="138"/>
      <c r="M243" s="140"/>
      <c r="N243" s="140"/>
      <c r="O243" s="138"/>
      <c r="P243" s="142"/>
      <c r="Q243" s="138"/>
      <c r="R243" s="140"/>
      <c r="S243" s="138"/>
      <c r="T243" s="138"/>
      <c r="U243" s="138"/>
    </row>
    <row r="244" ht="12.75" customHeight="1">
      <c r="A244" s="138"/>
      <c r="B244" s="138"/>
      <c r="C244" s="138"/>
      <c r="D244" s="138"/>
      <c r="E244" s="54"/>
      <c r="F244" s="138"/>
      <c r="G244" s="138"/>
      <c r="H244" s="138"/>
      <c r="I244" s="138"/>
      <c r="J244" s="138"/>
      <c r="K244" s="138"/>
      <c r="L244" s="138"/>
      <c r="M244" s="140"/>
      <c r="N244" s="140"/>
      <c r="O244" s="138"/>
      <c r="P244" s="142"/>
      <c r="Q244" s="138"/>
      <c r="R244" s="140"/>
      <c r="S244" s="138"/>
      <c r="T244" s="138"/>
      <c r="U244" s="138"/>
    </row>
    <row r="245" ht="12.75" customHeight="1">
      <c r="A245" s="138"/>
      <c r="B245" s="138"/>
      <c r="C245" s="138"/>
      <c r="D245" s="138"/>
      <c r="E245" s="54"/>
      <c r="F245" s="138"/>
      <c r="G245" s="138"/>
      <c r="H245" s="138"/>
      <c r="I245" s="138"/>
      <c r="J245" s="138"/>
      <c r="K245" s="138"/>
      <c r="L245" s="138"/>
      <c r="M245" s="140"/>
      <c r="N245" s="140"/>
      <c r="O245" s="138"/>
      <c r="P245" s="142"/>
      <c r="Q245" s="138"/>
      <c r="R245" s="140"/>
      <c r="S245" s="138"/>
      <c r="T245" s="138"/>
      <c r="U245" s="138"/>
    </row>
    <row r="246" ht="12.75" customHeight="1">
      <c r="A246" s="138"/>
      <c r="B246" s="138"/>
      <c r="C246" s="138"/>
      <c r="D246" s="138"/>
      <c r="E246" s="54"/>
      <c r="F246" s="138"/>
      <c r="G246" s="138"/>
      <c r="H246" s="138"/>
      <c r="I246" s="138"/>
      <c r="J246" s="138"/>
      <c r="K246" s="138"/>
      <c r="L246" s="138"/>
      <c r="M246" s="140"/>
      <c r="N246" s="140"/>
      <c r="O246" s="138"/>
      <c r="P246" s="142"/>
      <c r="Q246" s="138"/>
      <c r="R246" s="140"/>
      <c r="S246" s="138"/>
      <c r="T246" s="138"/>
      <c r="U246" s="138"/>
    </row>
    <row r="247" ht="12.75" customHeight="1">
      <c r="A247" s="138"/>
      <c r="B247" s="138"/>
      <c r="C247" s="138"/>
      <c r="D247" s="138"/>
      <c r="E247" s="54"/>
      <c r="F247" s="138"/>
      <c r="G247" s="138"/>
      <c r="H247" s="138"/>
      <c r="I247" s="138"/>
      <c r="J247" s="138"/>
      <c r="K247" s="138"/>
      <c r="L247" s="138"/>
      <c r="M247" s="140"/>
      <c r="N247" s="140"/>
      <c r="O247" s="138"/>
      <c r="P247" s="142"/>
      <c r="Q247" s="138"/>
      <c r="R247" s="140"/>
      <c r="S247" s="138"/>
      <c r="T247" s="138"/>
      <c r="U247" s="138"/>
    </row>
    <row r="248" ht="12.75" customHeight="1">
      <c r="A248" s="138"/>
      <c r="B248" s="138"/>
      <c r="C248" s="138"/>
      <c r="D248" s="138"/>
      <c r="E248" s="54"/>
      <c r="F248" s="138"/>
      <c r="G248" s="138"/>
      <c r="H248" s="138"/>
      <c r="I248" s="138"/>
      <c r="J248" s="138"/>
      <c r="K248" s="138"/>
      <c r="L248" s="138"/>
      <c r="M248" s="140"/>
      <c r="N248" s="140"/>
      <c r="O248" s="138"/>
      <c r="P248" s="142"/>
      <c r="Q248" s="138"/>
      <c r="R248" s="140"/>
      <c r="S248" s="138"/>
      <c r="T248" s="138"/>
      <c r="U248" s="138"/>
    </row>
    <row r="249" ht="12.75" customHeight="1">
      <c r="A249" s="138"/>
      <c r="B249" s="138"/>
      <c r="C249" s="138"/>
      <c r="D249" s="138"/>
      <c r="E249" s="54"/>
      <c r="F249" s="138"/>
      <c r="G249" s="138"/>
      <c r="H249" s="138"/>
      <c r="I249" s="138"/>
      <c r="J249" s="138"/>
      <c r="K249" s="138"/>
      <c r="L249" s="138"/>
      <c r="M249" s="140"/>
      <c r="N249" s="140"/>
      <c r="O249" s="138"/>
      <c r="P249" s="142"/>
      <c r="Q249" s="138"/>
      <c r="R249" s="140"/>
      <c r="S249" s="138"/>
      <c r="T249" s="138"/>
      <c r="U249" s="138"/>
    </row>
    <row r="250" ht="12.75" customHeight="1">
      <c r="A250" s="138"/>
      <c r="B250" s="138"/>
      <c r="C250" s="138"/>
      <c r="D250" s="138"/>
      <c r="E250" s="54"/>
      <c r="F250" s="138"/>
      <c r="G250" s="138"/>
      <c r="H250" s="138"/>
      <c r="I250" s="138"/>
      <c r="J250" s="138"/>
      <c r="K250" s="138"/>
      <c r="L250" s="138"/>
      <c r="M250" s="140"/>
      <c r="N250" s="140"/>
      <c r="O250" s="138"/>
      <c r="P250" s="142"/>
      <c r="Q250" s="138"/>
      <c r="R250" s="140"/>
      <c r="S250" s="138"/>
      <c r="T250" s="138"/>
      <c r="U250" s="138"/>
    </row>
    <row r="251" ht="12.75" customHeight="1">
      <c r="A251" s="138"/>
      <c r="B251" s="138"/>
      <c r="C251" s="138"/>
      <c r="D251" s="138"/>
      <c r="E251" s="54"/>
      <c r="F251" s="138"/>
      <c r="G251" s="138"/>
      <c r="H251" s="138"/>
      <c r="I251" s="138"/>
      <c r="J251" s="138"/>
      <c r="K251" s="138"/>
      <c r="L251" s="138"/>
      <c r="M251" s="140"/>
      <c r="N251" s="140"/>
      <c r="O251" s="138"/>
      <c r="P251" s="142"/>
      <c r="Q251" s="138"/>
      <c r="R251" s="140"/>
      <c r="S251" s="138"/>
      <c r="T251" s="138"/>
      <c r="U251" s="138"/>
    </row>
    <row r="252" ht="12.75" customHeight="1">
      <c r="A252" s="138"/>
      <c r="B252" s="138"/>
      <c r="C252" s="138"/>
      <c r="D252" s="138"/>
      <c r="E252" s="54"/>
      <c r="F252" s="138"/>
      <c r="G252" s="138"/>
      <c r="H252" s="138"/>
      <c r="I252" s="138"/>
      <c r="J252" s="138"/>
      <c r="K252" s="138"/>
      <c r="L252" s="138"/>
      <c r="M252" s="140"/>
      <c r="N252" s="140"/>
      <c r="O252" s="138"/>
      <c r="P252" s="142"/>
      <c r="Q252" s="138"/>
      <c r="R252" s="140"/>
      <c r="S252" s="138"/>
      <c r="T252" s="138"/>
      <c r="U252" s="138"/>
    </row>
    <row r="253" ht="12.75" customHeight="1">
      <c r="A253" s="138"/>
      <c r="B253" s="138"/>
      <c r="C253" s="138"/>
      <c r="D253" s="138"/>
      <c r="E253" s="54"/>
      <c r="F253" s="138"/>
      <c r="G253" s="138"/>
      <c r="H253" s="138"/>
      <c r="I253" s="138"/>
      <c r="J253" s="138"/>
      <c r="K253" s="138"/>
      <c r="L253" s="138"/>
      <c r="M253" s="140"/>
      <c r="N253" s="140"/>
      <c r="O253" s="138"/>
      <c r="P253" s="142"/>
      <c r="Q253" s="138"/>
      <c r="R253" s="140"/>
      <c r="S253" s="138"/>
      <c r="T253" s="138"/>
      <c r="U253" s="138"/>
    </row>
    <row r="254" ht="12.75" customHeight="1">
      <c r="A254" s="138"/>
      <c r="B254" s="138"/>
      <c r="C254" s="138"/>
      <c r="D254" s="138"/>
      <c r="E254" s="54"/>
      <c r="F254" s="138"/>
      <c r="G254" s="138"/>
      <c r="H254" s="138"/>
      <c r="I254" s="138"/>
      <c r="J254" s="138"/>
      <c r="K254" s="138"/>
      <c r="L254" s="138"/>
      <c r="M254" s="140"/>
      <c r="N254" s="140"/>
      <c r="O254" s="138"/>
      <c r="P254" s="142"/>
      <c r="Q254" s="138"/>
      <c r="R254" s="140"/>
      <c r="S254" s="138"/>
      <c r="T254" s="138"/>
      <c r="U254" s="138"/>
    </row>
    <row r="255" ht="12.75" customHeight="1">
      <c r="A255" s="138"/>
      <c r="B255" s="138"/>
      <c r="C255" s="138"/>
      <c r="D255" s="138"/>
      <c r="E255" s="54"/>
      <c r="F255" s="138"/>
      <c r="G255" s="138"/>
      <c r="H255" s="138"/>
      <c r="I255" s="138"/>
      <c r="J255" s="138"/>
      <c r="K255" s="138"/>
      <c r="L255" s="138"/>
      <c r="M255" s="140"/>
      <c r="N255" s="140"/>
      <c r="O255" s="138"/>
      <c r="P255" s="142"/>
      <c r="Q255" s="138"/>
      <c r="R255" s="140"/>
      <c r="S255" s="138"/>
      <c r="T255" s="138"/>
      <c r="U255" s="138"/>
    </row>
    <row r="256" ht="12.75" customHeight="1">
      <c r="A256" s="138"/>
      <c r="B256" s="138"/>
      <c r="C256" s="138"/>
      <c r="D256" s="138"/>
      <c r="E256" s="54"/>
      <c r="F256" s="138"/>
      <c r="G256" s="138"/>
      <c r="H256" s="138"/>
      <c r="I256" s="138"/>
      <c r="J256" s="138"/>
      <c r="K256" s="138"/>
      <c r="L256" s="138"/>
      <c r="M256" s="140"/>
      <c r="N256" s="140"/>
      <c r="O256" s="138"/>
      <c r="P256" s="142"/>
      <c r="Q256" s="138"/>
      <c r="R256" s="140"/>
      <c r="S256" s="138"/>
      <c r="T256" s="138"/>
      <c r="U256" s="138"/>
    </row>
    <row r="257" ht="12.75" customHeight="1">
      <c r="A257" s="138"/>
      <c r="B257" s="138"/>
      <c r="C257" s="138"/>
      <c r="D257" s="138"/>
      <c r="E257" s="54"/>
      <c r="F257" s="138"/>
      <c r="G257" s="138"/>
      <c r="H257" s="138"/>
      <c r="I257" s="138"/>
      <c r="J257" s="138"/>
      <c r="K257" s="138"/>
      <c r="L257" s="138"/>
      <c r="M257" s="140"/>
      <c r="N257" s="140"/>
      <c r="O257" s="138"/>
      <c r="P257" s="142"/>
      <c r="Q257" s="138"/>
      <c r="R257" s="140"/>
      <c r="S257" s="138"/>
      <c r="T257" s="138"/>
      <c r="U257" s="138"/>
    </row>
    <row r="258" ht="12.75" customHeight="1">
      <c r="A258" s="138"/>
      <c r="B258" s="138"/>
      <c r="C258" s="138"/>
      <c r="D258" s="138"/>
      <c r="E258" s="54"/>
      <c r="F258" s="138"/>
      <c r="G258" s="138"/>
      <c r="H258" s="138"/>
      <c r="I258" s="138"/>
      <c r="J258" s="138"/>
      <c r="K258" s="138"/>
      <c r="L258" s="138"/>
      <c r="M258" s="140"/>
      <c r="N258" s="140"/>
      <c r="O258" s="138"/>
      <c r="P258" s="142"/>
      <c r="Q258" s="138"/>
      <c r="R258" s="140"/>
      <c r="S258" s="138"/>
      <c r="T258" s="138"/>
      <c r="U258" s="138"/>
    </row>
    <row r="259" ht="12.75" customHeight="1">
      <c r="A259" s="138"/>
      <c r="B259" s="138"/>
      <c r="C259" s="138"/>
      <c r="D259" s="138"/>
      <c r="E259" s="54"/>
      <c r="F259" s="138"/>
      <c r="G259" s="138"/>
      <c r="H259" s="138"/>
      <c r="I259" s="138"/>
      <c r="J259" s="138"/>
      <c r="K259" s="138"/>
      <c r="L259" s="138"/>
      <c r="M259" s="140"/>
      <c r="N259" s="140"/>
      <c r="O259" s="138"/>
      <c r="P259" s="142"/>
      <c r="Q259" s="138"/>
      <c r="R259" s="140"/>
      <c r="S259" s="138"/>
      <c r="T259" s="138"/>
      <c r="U259" s="138"/>
    </row>
    <row r="260" ht="12.75" customHeight="1">
      <c r="A260" s="138"/>
      <c r="B260" s="138"/>
      <c r="C260" s="138"/>
      <c r="D260" s="138"/>
      <c r="E260" s="54"/>
      <c r="F260" s="138"/>
      <c r="G260" s="138"/>
      <c r="H260" s="138"/>
      <c r="I260" s="138"/>
      <c r="J260" s="138"/>
      <c r="K260" s="138"/>
      <c r="L260" s="138"/>
      <c r="M260" s="140"/>
      <c r="N260" s="140"/>
      <c r="O260" s="138"/>
      <c r="P260" s="142"/>
      <c r="Q260" s="138"/>
      <c r="R260" s="140"/>
      <c r="S260" s="138"/>
      <c r="T260" s="138"/>
      <c r="U260" s="138"/>
    </row>
    <row r="261" ht="12.75" customHeight="1">
      <c r="A261" s="138"/>
      <c r="B261" s="138"/>
      <c r="C261" s="138"/>
      <c r="D261" s="138"/>
      <c r="E261" s="54"/>
      <c r="F261" s="138"/>
      <c r="G261" s="138"/>
      <c r="H261" s="138"/>
      <c r="I261" s="138"/>
      <c r="J261" s="138"/>
      <c r="K261" s="138"/>
      <c r="L261" s="138"/>
      <c r="M261" s="140"/>
      <c r="N261" s="140"/>
      <c r="O261" s="138"/>
      <c r="P261" s="142"/>
      <c r="Q261" s="138"/>
      <c r="R261" s="140"/>
      <c r="S261" s="138"/>
      <c r="T261" s="138"/>
      <c r="U261" s="138"/>
    </row>
    <row r="262" ht="12.75" customHeight="1">
      <c r="A262" s="138"/>
      <c r="B262" s="138"/>
      <c r="C262" s="138"/>
      <c r="D262" s="138"/>
      <c r="E262" s="54"/>
      <c r="F262" s="138"/>
      <c r="G262" s="138"/>
      <c r="H262" s="138"/>
      <c r="I262" s="138"/>
      <c r="J262" s="138"/>
      <c r="K262" s="138"/>
      <c r="L262" s="138"/>
      <c r="M262" s="140"/>
      <c r="N262" s="140"/>
      <c r="O262" s="138"/>
      <c r="P262" s="142"/>
      <c r="Q262" s="138"/>
      <c r="R262" s="140"/>
      <c r="S262" s="138"/>
      <c r="T262" s="138"/>
      <c r="U262" s="138"/>
    </row>
    <row r="263" ht="12.75" customHeight="1">
      <c r="A263" s="138"/>
      <c r="B263" s="138"/>
      <c r="C263" s="138"/>
      <c r="D263" s="138"/>
      <c r="E263" s="54"/>
      <c r="F263" s="138"/>
      <c r="G263" s="138"/>
      <c r="H263" s="138"/>
      <c r="I263" s="138"/>
      <c r="J263" s="138"/>
      <c r="K263" s="138"/>
      <c r="L263" s="138"/>
      <c r="M263" s="140"/>
      <c r="N263" s="140"/>
      <c r="O263" s="138"/>
      <c r="P263" s="142"/>
      <c r="Q263" s="138"/>
      <c r="R263" s="140"/>
      <c r="S263" s="138"/>
      <c r="T263" s="138"/>
      <c r="U263" s="138"/>
    </row>
    <row r="264" ht="12.75" customHeight="1">
      <c r="A264" s="138"/>
      <c r="B264" s="138"/>
      <c r="C264" s="138"/>
      <c r="D264" s="138"/>
      <c r="E264" s="54"/>
      <c r="F264" s="138"/>
      <c r="G264" s="138"/>
      <c r="H264" s="138"/>
      <c r="I264" s="138"/>
      <c r="J264" s="138"/>
      <c r="K264" s="138"/>
      <c r="L264" s="138"/>
      <c r="M264" s="140"/>
      <c r="N264" s="140"/>
      <c r="O264" s="138"/>
      <c r="P264" s="142"/>
      <c r="Q264" s="138"/>
      <c r="R264" s="140"/>
      <c r="S264" s="138"/>
      <c r="T264" s="138"/>
      <c r="U264" s="138"/>
    </row>
    <row r="265" ht="12.75" customHeight="1">
      <c r="A265" s="138"/>
      <c r="B265" s="138"/>
      <c r="C265" s="138"/>
      <c r="D265" s="138"/>
      <c r="E265" s="54"/>
      <c r="F265" s="138"/>
      <c r="G265" s="138"/>
      <c r="H265" s="138"/>
      <c r="I265" s="138"/>
      <c r="J265" s="138"/>
      <c r="K265" s="138"/>
      <c r="L265" s="138"/>
      <c r="M265" s="140"/>
      <c r="N265" s="140"/>
      <c r="O265" s="138"/>
      <c r="P265" s="142"/>
      <c r="Q265" s="138"/>
      <c r="R265" s="140"/>
      <c r="S265" s="138"/>
      <c r="T265" s="138"/>
      <c r="U265" s="138"/>
    </row>
    <row r="266" ht="12.75" customHeight="1">
      <c r="A266" s="138"/>
      <c r="B266" s="138"/>
      <c r="C266" s="138"/>
      <c r="D266" s="138"/>
      <c r="E266" s="54"/>
      <c r="F266" s="138"/>
      <c r="G266" s="138"/>
      <c r="H266" s="138"/>
      <c r="I266" s="138"/>
      <c r="J266" s="138"/>
      <c r="K266" s="138"/>
      <c r="L266" s="138"/>
      <c r="M266" s="140"/>
      <c r="N266" s="140"/>
      <c r="O266" s="138"/>
      <c r="P266" s="142"/>
      <c r="Q266" s="138"/>
      <c r="R266" s="140"/>
      <c r="S266" s="138"/>
      <c r="T266" s="138"/>
      <c r="U266" s="138"/>
    </row>
    <row r="267" ht="12.75" customHeight="1">
      <c r="A267" s="138"/>
      <c r="B267" s="138"/>
      <c r="C267" s="138"/>
      <c r="D267" s="138"/>
      <c r="E267" s="54"/>
      <c r="F267" s="138"/>
      <c r="G267" s="138"/>
      <c r="H267" s="138"/>
      <c r="I267" s="138"/>
      <c r="J267" s="138"/>
      <c r="K267" s="138"/>
      <c r="L267" s="138"/>
      <c r="M267" s="140"/>
      <c r="N267" s="140"/>
      <c r="O267" s="138"/>
      <c r="P267" s="142"/>
      <c r="Q267" s="138"/>
      <c r="R267" s="140"/>
      <c r="S267" s="138"/>
      <c r="T267" s="138"/>
      <c r="U267" s="138"/>
    </row>
    <row r="268" ht="12.75" customHeight="1">
      <c r="A268" s="138"/>
      <c r="B268" s="138"/>
      <c r="C268" s="138"/>
      <c r="D268" s="138"/>
      <c r="E268" s="54"/>
      <c r="F268" s="138"/>
      <c r="G268" s="138"/>
      <c r="H268" s="138"/>
      <c r="I268" s="138"/>
      <c r="J268" s="138"/>
      <c r="K268" s="138"/>
      <c r="L268" s="138"/>
      <c r="M268" s="140"/>
      <c r="N268" s="140"/>
      <c r="O268" s="138"/>
      <c r="P268" s="142"/>
      <c r="Q268" s="138"/>
      <c r="R268" s="140"/>
      <c r="S268" s="138"/>
      <c r="T268" s="138"/>
      <c r="U268" s="138"/>
    </row>
    <row r="269" ht="12.75" customHeight="1">
      <c r="A269" s="138"/>
      <c r="B269" s="138"/>
      <c r="C269" s="138"/>
      <c r="D269" s="138"/>
      <c r="E269" s="54"/>
      <c r="F269" s="138"/>
      <c r="G269" s="138"/>
      <c r="H269" s="138"/>
      <c r="I269" s="138"/>
      <c r="J269" s="138"/>
      <c r="K269" s="138"/>
      <c r="L269" s="138"/>
      <c r="M269" s="140"/>
      <c r="N269" s="140"/>
      <c r="O269" s="138"/>
      <c r="P269" s="142"/>
      <c r="Q269" s="138"/>
      <c r="R269" s="140"/>
      <c r="S269" s="138"/>
      <c r="T269" s="138"/>
      <c r="U269" s="138"/>
    </row>
    <row r="270" ht="12.75" customHeight="1">
      <c r="A270" s="138"/>
      <c r="B270" s="138"/>
      <c r="C270" s="138"/>
      <c r="D270" s="138"/>
      <c r="E270" s="54"/>
      <c r="F270" s="138"/>
      <c r="G270" s="138"/>
      <c r="H270" s="138"/>
      <c r="I270" s="138"/>
      <c r="J270" s="138"/>
      <c r="K270" s="138"/>
      <c r="L270" s="138"/>
      <c r="M270" s="140"/>
      <c r="N270" s="140"/>
      <c r="O270" s="138"/>
      <c r="P270" s="142"/>
      <c r="Q270" s="138"/>
      <c r="R270" s="140"/>
      <c r="S270" s="138"/>
      <c r="T270" s="138"/>
      <c r="U270" s="138"/>
    </row>
    <row r="271" ht="12.75" customHeight="1">
      <c r="A271" s="138"/>
      <c r="B271" s="138"/>
      <c r="C271" s="138"/>
      <c r="D271" s="138"/>
      <c r="E271" s="54"/>
      <c r="F271" s="138"/>
      <c r="G271" s="138"/>
      <c r="H271" s="138"/>
      <c r="I271" s="138"/>
      <c r="J271" s="138"/>
      <c r="K271" s="138"/>
      <c r="L271" s="138"/>
      <c r="M271" s="140"/>
      <c r="N271" s="140"/>
      <c r="O271" s="138"/>
      <c r="P271" s="142"/>
      <c r="Q271" s="138"/>
      <c r="R271" s="140"/>
      <c r="S271" s="138"/>
      <c r="T271" s="138"/>
      <c r="U271" s="138"/>
    </row>
    <row r="272" ht="12.75" customHeight="1">
      <c r="A272" s="138"/>
      <c r="B272" s="138"/>
      <c r="C272" s="138"/>
      <c r="D272" s="138"/>
      <c r="E272" s="54"/>
      <c r="F272" s="138"/>
      <c r="G272" s="138"/>
      <c r="H272" s="138"/>
      <c r="I272" s="138"/>
      <c r="J272" s="138"/>
      <c r="K272" s="138"/>
      <c r="L272" s="138"/>
      <c r="M272" s="140"/>
      <c r="N272" s="140"/>
      <c r="O272" s="138"/>
      <c r="P272" s="142"/>
      <c r="Q272" s="138"/>
      <c r="R272" s="140"/>
      <c r="S272" s="138"/>
      <c r="T272" s="138"/>
      <c r="U272" s="138"/>
    </row>
    <row r="273" ht="12.75" customHeight="1">
      <c r="A273" s="138"/>
      <c r="B273" s="138"/>
      <c r="C273" s="138"/>
      <c r="D273" s="138"/>
      <c r="E273" s="54"/>
      <c r="F273" s="138"/>
      <c r="G273" s="138"/>
      <c r="H273" s="138"/>
      <c r="I273" s="138"/>
      <c r="J273" s="138"/>
      <c r="K273" s="138"/>
      <c r="L273" s="138"/>
      <c r="M273" s="140"/>
      <c r="N273" s="140"/>
      <c r="O273" s="138"/>
      <c r="P273" s="142"/>
      <c r="Q273" s="138"/>
      <c r="R273" s="140"/>
      <c r="S273" s="138"/>
      <c r="T273" s="138"/>
      <c r="U273" s="138"/>
    </row>
    <row r="274" ht="12.75" customHeight="1">
      <c r="A274" s="138"/>
      <c r="B274" s="138"/>
      <c r="C274" s="138"/>
      <c r="D274" s="138"/>
      <c r="E274" s="54"/>
      <c r="F274" s="138"/>
      <c r="G274" s="138"/>
      <c r="H274" s="138"/>
      <c r="I274" s="138"/>
      <c r="J274" s="138"/>
      <c r="K274" s="138"/>
      <c r="L274" s="138"/>
      <c r="M274" s="140"/>
      <c r="N274" s="140"/>
      <c r="O274" s="138"/>
      <c r="P274" s="142"/>
      <c r="Q274" s="138"/>
      <c r="R274" s="140"/>
      <c r="S274" s="138"/>
      <c r="T274" s="138"/>
      <c r="U274" s="138"/>
    </row>
    <row r="275" ht="12.75" customHeight="1">
      <c r="A275" s="138"/>
      <c r="B275" s="138"/>
      <c r="C275" s="138"/>
      <c r="D275" s="138"/>
      <c r="E275" s="54"/>
      <c r="F275" s="138"/>
      <c r="G275" s="138"/>
      <c r="H275" s="138"/>
      <c r="I275" s="138"/>
      <c r="J275" s="138"/>
      <c r="K275" s="138"/>
      <c r="L275" s="138"/>
      <c r="M275" s="140"/>
      <c r="N275" s="140"/>
      <c r="O275" s="138"/>
      <c r="P275" s="142"/>
      <c r="Q275" s="138"/>
      <c r="R275" s="140"/>
      <c r="S275" s="138"/>
      <c r="T275" s="138"/>
      <c r="U275" s="138"/>
    </row>
    <row r="276" ht="12.75" customHeight="1">
      <c r="A276" s="138"/>
      <c r="B276" s="138"/>
      <c r="C276" s="138"/>
      <c r="D276" s="138"/>
      <c r="E276" s="54"/>
      <c r="F276" s="138"/>
      <c r="G276" s="138"/>
      <c r="H276" s="138"/>
      <c r="I276" s="138"/>
      <c r="J276" s="138"/>
      <c r="K276" s="138"/>
      <c r="L276" s="138"/>
      <c r="M276" s="140"/>
      <c r="N276" s="140"/>
      <c r="O276" s="138"/>
      <c r="P276" s="142"/>
      <c r="Q276" s="138"/>
      <c r="R276" s="140"/>
      <c r="S276" s="138"/>
      <c r="T276" s="138"/>
      <c r="U276" s="138"/>
    </row>
    <row r="277" ht="12.75" customHeight="1">
      <c r="A277" s="138"/>
      <c r="B277" s="138"/>
      <c r="C277" s="138"/>
      <c r="D277" s="138"/>
      <c r="E277" s="54"/>
      <c r="F277" s="138"/>
      <c r="G277" s="138"/>
      <c r="H277" s="138"/>
      <c r="I277" s="138"/>
      <c r="J277" s="138"/>
      <c r="K277" s="138"/>
      <c r="L277" s="138"/>
      <c r="M277" s="140"/>
      <c r="N277" s="140"/>
      <c r="O277" s="138"/>
      <c r="P277" s="142"/>
      <c r="Q277" s="138"/>
      <c r="R277" s="140"/>
      <c r="S277" s="138"/>
      <c r="T277" s="138"/>
      <c r="U277" s="138"/>
    </row>
    <row r="278" ht="12.75" customHeight="1">
      <c r="A278" s="138"/>
      <c r="B278" s="138"/>
      <c r="C278" s="138"/>
      <c r="D278" s="138"/>
      <c r="E278" s="54"/>
      <c r="F278" s="138"/>
      <c r="G278" s="138"/>
      <c r="H278" s="138"/>
      <c r="I278" s="138"/>
      <c r="J278" s="138"/>
      <c r="K278" s="138"/>
      <c r="L278" s="138"/>
      <c r="M278" s="140"/>
      <c r="N278" s="140"/>
      <c r="O278" s="138"/>
      <c r="P278" s="142"/>
      <c r="Q278" s="138"/>
      <c r="R278" s="140"/>
      <c r="S278" s="138"/>
      <c r="T278" s="138"/>
      <c r="U278" s="138"/>
    </row>
    <row r="279" ht="12.75" customHeight="1">
      <c r="A279" s="138"/>
      <c r="B279" s="138"/>
      <c r="C279" s="138"/>
      <c r="D279" s="138"/>
      <c r="E279" s="54"/>
      <c r="F279" s="138"/>
      <c r="G279" s="138"/>
      <c r="H279" s="138"/>
      <c r="I279" s="138"/>
      <c r="J279" s="138"/>
      <c r="K279" s="138"/>
      <c r="L279" s="138"/>
      <c r="M279" s="140"/>
      <c r="N279" s="140"/>
      <c r="O279" s="138"/>
      <c r="P279" s="142"/>
      <c r="Q279" s="138"/>
      <c r="R279" s="140"/>
      <c r="S279" s="138"/>
      <c r="T279" s="138"/>
      <c r="U279" s="138"/>
    </row>
    <row r="280" ht="12.75" customHeight="1">
      <c r="A280" s="138"/>
      <c r="B280" s="138"/>
      <c r="C280" s="138"/>
      <c r="D280" s="138"/>
      <c r="E280" s="54"/>
      <c r="F280" s="138"/>
      <c r="G280" s="138"/>
      <c r="H280" s="138"/>
      <c r="I280" s="138"/>
      <c r="J280" s="138"/>
      <c r="K280" s="138"/>
      <c r="L280" s="138"/>
      <c r="M280" s="140"/>
      <c r="N280" s="140"/>
      <c r="O280" s="138"/>
      <c r="P280" s="142"/>
      <c r="Q280" s="138"/>
      <c r="R280" s="140"/>
      <c r="S280" s="138"/>
      <c r="T280" s="138"/>
      <c r="U280" s="138"/>
    </row>
    <row r="281" ht="12.75" customHeight="1">
      <c r="A281" s="138"/>
      <c r="B281" s="138"/>
      <c r="C281" s="138"/>
      <c r="D281" s="138"/>
      <c r="E281" s="54"/>
      <c r="F281" s="138"/>
      <c r="G281" s="138"/>
      <c r="H281" s="138"/>
      <c r="I281" s="138"/>
      <c r="J281" s="138"/>
      <c r="K281" s="138"/>
      <c r="L281" s="138"/>
      <c r="M281" s="140"/>
      <c r="N281" s="140"/>
      <c r="O281" s="138"/>
      <c r="P281" s="142"/>
      <c r="Q281" s="138"/>
      <c r="R281" s="140"/>
      <c r="S281" s="138"/>
      <c r="T281" s="138"/>
      <c r="U281" s="138"/>
    </row>
    <row r="282" ht="12.75" customHeight="1">
      <c r="A282" s="138"/>
      <c r="B282" s="138"/>
      <c r="C282" s="138"/>
      <c r="D282" s="138"/>
      <c r="E282" s="54"/>
      <c r="F282" s="138"/>
      <c r="G282" s="138"/>
      <c r="H282" s="138"/>
      <c r="I282" s="138"/>
      <c r="J282" s="138"/>
      <c r="K282" s="138"/>
      <c r="L282" s="138"/>
      <c r="M282" s="140"/>
      <c r="N282" s="140"/>
      <c r="O282" s="138"/>
      <c r="P282" s="142"/>
      <c r="Q282" s="138"/>
      <c r="R282" s="140"/>
      <c r="S282" s="138"/>
      <c r="T282" s="138"/>
      <c r="U282" s="138"/>
    </row>
    <row r="283" ht="12.75" customHeight="1">
      <c r="A283" s="138"/>
      <c r="B283" s="138"/>
      <c r="C283" s="138"/>
      <c r="D283" s="138"/>
      <c r="E283" s="54"/>
      <c r="F283" s="138"/>
      <c r="G283" s="138"/>
      <c r="H283" s="138"/>
      <c r="I283" s="138"/>
      <c r="J283" s="138"/>
      <c r="K283" s="138"/>
      <c r="L283" s="138"/>
      <c r="M283" s="140"/>
      <c r="N283" s="140"/>
      <c r="O283" s="138"/>
      <c r="P283" s="142"/>
      <c r="Q283" s="138"/>
      <c r="R283" s="140"/>
      <c r="S283" s="138"/>
      <c r="T283" s="138"/>
      <c r="U283" s="138"/>
    </row>
    <row r="284" ht="12.75" customHeight="1">
      <c r="A284" s="138"/>
      <c r="B284" s="138"/>
      <c r="C284" s="138"/>
      <c r="D284" s="138"/>
      <c r="E284" s="54"/>
      <c r="F284" s="138"/>
      <c r="G284" s="138"/>
      <c r="H284" s="138"/>
      <c r="I284" s="138"/>
      <c r="J284" s="138"/>
      <c r="K284" s="138"/>
      <c r="L284" s="138"/>
      <c r="M284" s="140"/>
      <c r="N284" s="140"/>
      <c r="O284" s="138"/>
      <c r="P284" s="142"/>
      <c r="Q284" s="138"/>
      <c r="R284" s="140"/>
      <c r="S284" s="138"/>
      <c r="T284" s="138"/>
      <c r="U284" s="138"/>
    </row>
    <row r="285" ht="12.75" customHeight="1">
      <c r="A285" s="138"/>
      <c r="B285" s="138"/>
      <c r="C285" s="138"/>
      <c r="D285" s="138"/>
      <c r="E285" s="54"/>
      <c r="F285" s="138"/>
      <c r="G285" s="138"/>
      <c r="H285" s="138"/>
      <c r="I285" s="138"/>
      <c r="J285" s="138"/>
      <c r="K285" s="138"/>
      <c r="L285" s="138"/>
      <c r="M285" s="140"/>
      <c r="N285" s="140"/>
      <c r="O285" s="138"/>
      <c r="P285" s="142"/>
      <c r="Q285" s="138"/>
      <c r="R285" s="140"/>
      <c r="S285" s="138"/>
      <c r="T285" s="138"/>
      <c r="U285" s="138"/>
    </row>
    <row r="286" ht="12.75" customHeight="1">
      <c r="A286" s="138"/>
      <c r="B286" s="138"/>
      <c r="C286" s="138"/>
      <c r="D286" s="138"/>
      <c r="E286" s="54"/>
      <c r="F286" s="138"/>
      <c r="G286" s="138"/>
      <c r="H286" s="138"/>
      <c r="I286" s="138"/>
      <c r="J286" s="138"/>
      <c r="K286" s="138"/>
      <c r="L286" s="138"/>
      <c r="M286" s="140"/>
      <c r="N286" s="140"/>
      <c r="O286" s="138"/>
      <c r="P286" s="142"/>
      <c r="Q286" s="138"/>
      <c r="R286" s="140"/>
      <c r="S286" s="138"/>
      <c r="T286" s="138"/>
      <c r="U286" s="138"/>
    </row>
    <row r="287" ht="12.75" customHeight="1">
      <c r="A287" s="138"/>
      <c r="B287" s="138"/>
      <c r="C287" s="138"/>
      <c r="D287" s="138"/>
      <c r="E287" s="54"/>
      <c r="F287" s="138"/>
      <c r="G287" s="138"/>
      <c r="H287" s="138"/>
      <c r="I287" s="138"/>
      <c r="J287" s="138"/>
      <c r="K287" s="138"/>
      <c r="L287" s="138"/>
      <c r="M287" s="140"/>
      <c r="N287" s="140"/>
      <c r="O287" s="138"/>
      <c r="P287" s="142"/>
      <c r="Q287" s="138"/>
      <c r="R287" s="140"/>
      <c r="S287" s="138"/>
      <c r="T287" s="138"/>
      <c r="U287" s="138"/>
    </row>
    <row r="288" ht="12.75" customHeight="1">
      <c r="A288" s="138"/>
      <c r="B288" s="138"/>
      <c r="C288" s="138"/>
      <c r="D288" s="138"/>
      <c r="E288" s="54"/>
      <c r="F288" s="138"/>
      <c r="G288" s="138"/>
      <c r="H288" s="138"/>
      <c r="I288" s="138"/>
      <c r="J288" s="138"/>
      <c r="K288" s="138"/>
      <c r="L288" s="138"/>
      <c r="M288" s="140"/>
      <c r="N288" s="140"/>
      <c r="O288" s="138"/>
      <c r="P288" s="142"/>
      <c r="Q288" s="138"/>
      <c r="R288" s="140"/>
      <c r="S288" s="138"/>
      <c r="T288" s="138"/>
      <c r="U288" s="138"/>
    </row>
    <row r="289" ht="12.75" customHeight="1">
      <c r="A289" s="138"/>
      <c r="B289" s="138"/>
      <c r="C289" s="138"/>
      <c r="D289" s="138"/>
      <c r="E289" s="54"/>
      <c r="F289" s="138"/>
      <c r="G289" s="138"/>
      <c r="H289" s="138"/>
      <c r="I289" s="138"/>
      <c r="J289" s="138"/>
      <c r="K289" s="138"/>
      <c r="L289" s="138"/>
      <c r="M289" s="140"/>
      <c r="N289" s="140"/>
      <c r="O289" s="138"/>
      <c r="P289" s="142"/>
      <c r="Q289" s="138"/>
      <c r="R289" s="140"/>
      <c r="S289" s="138"/>
      <c r="T289" s="138"/>
      <c r="U289" s="138"/>
    </row>
    <row r="290" ht="12.75" customHeight="1">
      <c r="A290" s="138"/>
      <c r="B290" s="138"/>
      <c r="C290" s="138"/>
      <c r="D290" s="138"/>
      <c r="E290" s="54"/>
      <c r="F290" s="138"/>
      <c r="G290" s="138"/>
      <c r="H290" s="138"/>
      <c r="I290" s="138"/>
      <c r="J290" s="138"/>
      <c r="K290" s="138"/>
      <c r="L290" s="138"/>
      <c r="M290" s="140"/>
      <c r="N290" s="140"/>
      <c r="O290" s="138"/>
      <c r="P290" s="142"/>
      <c r="Q290" s="138"/>
      <c r="R290" s="140"/>
      <c r="S290" s="138"/>
      <c r="T290" s="138"/>
      <c r="U290" s="138"/>
    </row>
    <row r="291" ht="12.75" customHeight="1">
      <c r="A291" s="138"/>
      <c r="B291" s="138"/>
      <c r="C291" s="138"/>
      <c r="D291" s="138"/>
      <c r="E291" s="54"/>
      <c r="F291" s="138"/>
      <c r="G291" s="138"/>
      <c r="H291" s="138"/>
      <c r="I291" s="138"/>
      <c r="J291" s="138"/>
      <c r="K291" s="138"/>
      <c r="L291" s="138"/>
      <c r="M291" s="140"/>
      <c r="N291" s="140"/>
      <c r="O291" s="138"/>
      <c r="P291" s="142"/>
      <c r="Q291" s="138"/>
      <c r="R291" s="140"/>
      <c r="S291" s="138"/>
      <c r="T291" s="138"/>
      <c r="U291" s="138"/>
    </row>
    <row r="292" ht="12.75" customHeight="1">
      <c r="A292" s="138"/>
      <c r="B292" s="138"/>
      <c r="C292" s="138"/>
      <c r="D292" s="138"/>
      <c r="E292" s="54"/>
      <c r="F292" s="138"/>
      <c r="G292" s="138"/>
      <c r="H292" s="138"/>
      <c r="I292" s="138"/>
      <c r="J292" s="138"/>
      <c r="K292" s="138"/>
      <c r="L292" s="138"/>
      <c r="M292" s="140"/>
      <c r="N292" s="140"/>
      <c r="O292" s="138"/>
      <c r="P292" s="142"/>
      <c r="Q292" s="138"/>
      <c r="R292" s="140"/>
      <c r="S292" s="138"/>
      <c r="T292" s="138"/>
      <c r="U292" s="138"/>
    </row>
    <row r="293" ht="12.75" customHeight="1">
      <c r="A293" s="138"/>
      <c r="B293" s="138"/>
      <c r="C293" s="138"/>
      <c r="D293" s="138"/>
      <c r="E293" s="54"/>
      <c r="F293" s="138"/>
      <c r="G293" s="138"/>
      <c r="H293" s="138"/>
      <c r="I293" s="138"/>
      <c r="J293" s="138"/>
      <c r="K293" s="138"/>
      <c r="L293" s="138"/>
      <c r="M293" s="140"/>
      <c r="N293" s="140"/>
      <c r="O293" s="138"/>
      <c r="P293" s="142"/>
      <c r="Q293" s="138"/>
      <c r="R293" s="140"/>
      <c r="S293" s="138"/>
      <c r="T293" s="138"/>
      <c r="U293" s="138"/>
    </row>
    <row r="294" ht="12.75" customHeight="1">
      <c r="A294" s="138"/>
      <c r="B294" s="138"/>
      <c r="C294" s="138"/>
      <c r="D294" s="138"/>
      <c r="E294" s="54"/>
      <c r="F294" s="138"/>
      <c r="G294" s="138"/>
      <c r="H294" s="138"/>
      <c r="I294" s="138"/>
      <c r="J294" s="138"/>
      <c r="K294" s="138"/>
      <c r="L294" s="138"/>
      <c r="M294" s="140"/>
      <c r="N294" s="140"/>
      <c r="O294" s="138"/>
      <c r="P294" s="142"/>
      <c r="Q294" s="138"/>
      <c r="R294" s="140"/>
      <c r="S294" s="138"/>
      <c r="T294" s="138"/>
      <c r="U294" s="138"/>
    </row>
    <row r="295" ht="12.75" customHeight="1">
      <c r="A295" s="138"/>
      <c r="B295" s="138"/>
      <c r="C295" s="138"/>
      <c r="D295" s="138"/>
      <c r="E295" s="54"/>
      <c r="F295" s="138"/>
      <c r="G295" s="138"/>
      <c r="H295" s="138"/>
      <c r="I295" s="138"/>
      <c r="J295" s="138"/>
      <c r="K295" s="138"/>
      <c r="L295" s="138"/>
      <c r="M295" s="140"/>
      <c r="N295" s="140"/>
      <c r="O295" s="138"/>
      <c r="P295" s="142"/>
      <c r="Q295" s="138"/>
      <c r="R295" s="140"/>
      <c r="S295" s="138"/>
      <c r="T295" s="138"/>
      <c r="U295" s="138"/>
    </row>
    <row r="296" ht="12.75" customHeight="1">
      <c r="A296" s="138"/>
      <c r="B296" s="138"/>
      <c r="C296" s="138"/>
      <c r="D296" s="138"/>
      <c r="E296" s="54"/>
      <c r="F296" s="138"/>
      <c r="G296" s="138"/>
      <c r="H296" s="138"/>
      <c r="I296" s="138"/>
      <c r="J296" s="138"/>
      <c r="K296" s="138"/>
      <c r="L296" s="138"/>
      <c r="M296" s="140"/>
      <c r="N296" s="140"/>
      <c r="O296" s="138"/>
      <c r="P296" s="142"/>
      <c r="Q296" s="138"/>
      <c r="R296" s="140"/>
      <c r="S296" s="138"/>
      <c r="T296" s="138"/>
      <c r="U296" s="138"/>
    </row>
    <row r="297" ht="12.75" customHeight="1">
      <c r="A297" s="138"/>
      <c r="B297" s="138"/>
      <c r="C297" s="138"/>
      <c r="D297" s="138"/>
      <c r="E297" s="54"/>
      <c r="F297" s="138"/>
      <c r="G297" s="138"/>
      <c r="H297" s="138"/>
      <c r="I297" s="138"/>
      <c r="J297" s="138"/>
      <c r="K297" s="138"/>
      <c r="L297" s="138"/>
      <c r="M297" s="140"/>
      <c r="N297" s="140"/>
      <c r="O297" s="138"/>
      <c r="P297" s="142"/>
      <c r="Q297" s="138"/>
      <c r="R297" s="140"/>
      <c r="S297" s="138"/>
      <c r="T297" s="138"/>
      <c r="U297" s="138"/>
    </row>
    <row r="298" ht="12.75" customHeight="1">
      <c r="A298" s="138"/>
      <c r="B298" s="138"/>
      <c r="C298" s="138"/>
      <c r="D298" s="138"/>
      <c r="E298" s="54"/>
      <c r="F298" s="138"/>
      <c r="G298" s="138"/>
      <c r="H298" s="138"/>
      <c r="I298" s="138"/>
      <c r="J298" s="138"/>
      <c r="K298" s="138"/>
      <c r="L298" s="138"/>
      <c r="M298" s="140"/>
      <c r="N298" s="140"/>
      <c r="O298" s="138"/>
      <c r="P298" s="142"/>
      <c r="Q298" s="138"/>
      <c r="R298" s="140"/>
      <c r="S298" s="138"/>
      <c r="T298" s="138"/>
      <c r="U298" s="138"/>
    </row>
    <row r="299" ht="12.75" customHeight="1">
      <c r="A299" s="138"/>
      <c r="B299" s="138"/>
      <c r="C299" s="138"/>
      <c r="D299" s="138"/>
      <c r="E299" s="54"/>
      <c r="F299" s="138"/>
      <c r="G299" s="138"/>
      <c r="H299" s="138"/>
      <c r="I299" s="138"/>
      <c r="J299" s="138"/>
      <c r="K299" s="138"/>
      <c r="L299" s="138"/>
      <c r="M299" s="140"/>
      <c r="N299" s="140"/>
      <c r="O299" s="138"/>
      <c r="P299" s="142"/>
      <c r="Q299" s="138"/>
      <c r="R299" s="140"/>
      <c r="S299" s="138"/>
      <c r="T299" s="138"/>
      <c r="U299" s="138"/>
    </row>
    <row r="300" ht="12.75" customHeight="1">
      <c r="A300" s="138"/>
      <c r="B300" s="138"/>
      <c r="C300" s="138"/>
      <c r="D300" s="138"/>
      <c r="E300" s="54"/>
      <c r="F300" s="138"/>
      <c r="G300" s="138"/>
      <c r="H300" s="138"/>
      <c r="I300" s="138"/>
      <c r="J300" s="138"/>
      <c r="K300" s="138"/>
      <c r="L300" s="138"/>
      <c r="M300" s="140"/>
      <c r="N300" s="140"/>
      <c r="O300" s="138"/>
      <c r="P300" s="142"/>
      <c r="Q300" s="138"/>
      <c r="R300" s="140"/>
      <c r="S300" s="138"/>
      <c r="T300" s="138"/>
      <c r="U300" s="138"/>
    </row>
    <row r="301" ht="12.75" customHeight="1">
      <c r="A301" s="138"/>
      <c r="B301" s="138"/>
      <c r="C301" s="138"/>
      <c r="D301" s="138"/>
      <c r="E301" s="54"/>
      <c r="F301" s="138"/>
      <c r="G301" s="138"/>
      <c r="H301" s="138"/>
      <c r="I301" s="138"/>
      <c r="J301" s="138"/>
      <c r="K301" s="138"/>
      <c r="L301" s="138"/>
      <c r="M301" s="140"/>
      <c r="N301" s="140"/>
      <c r="O301" s="138"/>
      <c r="P301" s="142"/>
      <c r="Q301" s="138"/>
      <c r="R301" s="140"/>
      <c r="S301" s="138"/>
      <c r="T301" s="138"/>
      <c r="U301" s="138"/>
    </row>
    <row r="302" ht="12.75" customHeight="1">
      <c r="A302" s="138"/>
      <c r="B302" s="138"/>
      <c r="C302" s="138"/>
      <c r="D302" s="138"/>
      <c r="E302" s="54"/>
      <c r="F302" s="138"/>
      <c r="G302" s="138"/>
      <c r="H302" s="138"/>
      <c r="I302" s="138"/>
      <c r="J302" s="138"/>
      <c r="K302" s="138"/>
      <c r="L302" s="138"/>
      <c r="M302" s="140"/>
      <c r="N302" s="140"/>
      <c r="O302" s="138"/>
      <c r="P302" s="142"/>
      <c r="Q302" s="138"/>
      <c r="R302" s="140"/>
      <c r="S302" s="138"/>
      <c r="T302" s="138"/>
      <c r="U302" s="138"/>
    </row>
    <row r="303" ht="12.75" customHeight="1">
      <c r="A303" s="138"/>
      <c r="B303" s="138"/>
      <c r="C303" s="138"/>
      <c r="D303" s="138"/>
      <c r="E303" s="54"/>
      <c r="F303" s="138"/>
      <c r="G303" s="138"/>
      <c r="H303" s="138"/>
      <c r="I303" s="138"/>
      <c r="J303" s="138"/>
      <c r="K303" s="138"/>
      <c r="L303" s="138"/>
      <c r="M303" s="140"/>
      <c r="N303" s="140"/>
      <c r="O303" s="138"/>
      <c r="P303" s="142"/>
      <c r="Q303" s="138"/>
      <c r="R303" s="140"/>
      <c r="S303" s="138"/>
      <c r="T303" s="138"/>
      <c r="U303" s="138"/>
    </row>
    <row r="304" ht="12.75" customHeight="1">
      <c r="A304" s="138"/>
      <c r="B304" s="138"/>
      <c r="C304" s="138"/>
      <c r="D304" s="138"/>
      <c r="E304" s="54"/>
      <c r="F304" s="138"/>
      <c r="G304" s="138"/>
      <c r="H304" s="138"/>
      <c r="I304" s="138"/>
      <c r="J304" s="138"/>
      <c r="K304" s="138"/>
      <c r="L304" s="138"/>
      <c r="M304" s="140"/>
      <c r="N304" s="140"/>
      <c r="O304" s="138"/>
      <c r="P304" s="142"/>
      <c r="Q304" s="138"/>
      <c r="R304" s="140"/>
      <c r="S304" s="138"/>
      <c r="T304" s="138"/>
      <c r="U304" s="138"/>
    </row>
    <row r="305" ht="12.75" customHeight="1">
      <c r="A305" s="138"/>
      <c r="B305" s="138"/>
      <c r="C305" s="138"/>
      <c r="D305" s="138"/>
      <c r="E305" s="54"/>
      <c r="F305" s="138"/>
      <c r="G305" s="138"/>
      <c r="H305" s="138"/>
      <c r="I305" s="138"/>
      <c r="J305" s="138"/>
      <c r="K305" s="138"/>
      <c r="L305" s="138"/>
      <c r="M305" s="140"/>
      <c r="N305" s="140"/>
      <c r="O305" s="138"/>
      <c r="P305" s="142"/>
      <c r="Q305" s="138"/>
      <c r="R305" s="140"/>
      <c r="S305" s="138"/>
      <c r="T305" s="138"/>
      <c r="U305" s="138"/>
    </row>
    <row r="306" ht="12.75" customHeight="1">
      <c r="A306" s="138"/>
      <c r="B306" s="138"/>
      <c r="C306" s="138"/>
      <c r="D306" s="138"/>
      <c r="E306" s="54"/>
      <c r="F306" s="138"/>
      <c r="G306" s="138"/>
      <c r="H306" s="138"/>
      <c r="I306" s="138"/>
      <c r="J306" s="138"/>
      <c r="K306" s="138"/>
      <c r="L306" s="138"/>
      <c r="M306" s="140"/>
      <c r="N306" s="140"/>
      <c r="O306" s="138"/>
      <c r="P306" s="142"/>
      <c r="Q306" s="138"/>
      <c r="R306" s="140"/>
      <c r="S306" s="138"/>
      <c r="T306" s="138"/>
      <c r="U306" s="138"/>
    </row>
    <row r="307" ht="12.75" customHeight="1">
      <c r="A307" s="138"/>
      <c r="B307" s="138"/>
      <c r="C307" s="138"/>
      <c r="D307" s="138"/>
      <c r="E307" s="54"/>
      <c r="F307" s="138"/>
      <c r="G307" s="138"/>
      <c r="H307" s="138"/>
      <c r="I307" s="138"/>
      <c r="J307" s="138"/>
      <c r="K307" s="138"/>
      <c r="L307" s="138"/>
      <c r="M307" s="140"/>
      <c r="N307" s="140"/>
      <c r="O307" s="138"/>
      <c r="P307" s="142"/>
      <c r="Q307" s="138"/>
      <c r="R307" s="140"/>
      <c r="S307" s="138"/>
      <c r="T307" s="138"/>
      <c r="U307" s="138"/>
    </row>
    <row r="308" ht="12.75" customHeight="1">
      <c r="A308" s="138"/>
      <c r="B308" s="138"/>
      <c r="C308" s="138"/>
      <c r="D308" s="138"/>
      <c r="E308" s="54"/>
      <c r="F308" s="138"/>
      <c r="G308" s="138"/>
      <c r="H308" s="138"/>
      <c r="I308" s="138"/>
      <c r="J308" s="138"/>
      <c r="K308" s="138"/>
      <c r="L308" s="138"/>
      <c r="M308" s="140"/>
      <c r="N308" s="140"/>
      <c r="O308" s="138"/>
      <c r="P308" s="142"/>
      <c r="Q308" s="138"/>
      <c r="R308" s="140"/>
      <c r="S308" s="138"/>
      <c r="T308" s="138"/>
      <c r="U308" s="138"/>
    </row>
    <row r="309" ht="12.75" customHeight="1">
      <c r="A309" s="138"/>
      <c r="B309" s="138"/>
      <c r="C309" s="138"/>
      <c r="D309" s="138"/>
      <c r="E309" s="54"/>
      <c r="F309" s="138"/>
      <c r="G309" s="138"/>
      <c r="H309" s="138"/>
      <c r="I309" s="138"/>
      <c r="J309" s="138"/>
      <c r="K309" s="138"/>
      <c r="L309" s="138"/>
      <c r="M309" s="140"/>
      <c r="N309" s="140"/>
      <c r="O309" s="138"/>
      <c r="P309" s="142"/>
      <c r="Q309" s="138"/>
      <c r="R309" s="140"/>
      <c r="S309" s="138"/>
      <c r="T309" s="138"/>
      <c r="U309" s="138"/>
    </row>
    <row r="310" ht="12.75" customHeight="1">
      <c r="A310" s="138"/>
      <c r="B310" s="138"/>
      <c r="C310" s="138"/>
      <c r="D310" s="138"/>
      <c r="E310" s="54"/>
      <c r="F310" s="138"/>
      <c r="G310" s="138"/>
      <c r="H310" s="138"/>
      <c r="I310" s="138"/>
      <c r="J310" s="138"/>
      <c r="K310" s="138"/>
      <c r="L310" s="138"/>
      <c r="M310" s="140"/>
      <c r="N310" s="140"/>
      <c r="O310" s="138"/>
      <c r="P310" s="142"/>
      <c r="Q310" s="138"/>
      <c r="R310" s="140"/>
      <c r="S310" s="138"/>
      <c r="T310" s="138"/>
      <c r="U310" s="138"/>
    </row>
    <row r="311" ht="12.75" customHeight="1">
      <c r="A311" s="138"/>
      <c r="B311" s="138"/>
      <c r="C311" s="138"/>
      <c r="D311" s="138"/>
      <c r="E311" s="54"/>
      <c r="F311" s="138"/>
      <c r="G311" s="138"/>
      <c r="H311" s="138"/>
      <c r="I311" s="138"/>
      <c r="J311" s="138"/>
      <c r="K311" s="138"/>
      <c r="L311" s="138"/>
      <c r="M311" s="140"/>
      <c r="N311" s="140"/>
      <c r="O311" s="138"/>
      <c r="P311" s="142"/>
      <c r="Q311" s="138"/>
      <c r="R311" s="140"/>
      <c r="S311" s="138"/>
      <c r="T311" s="138"/>
      <c r="U311" s="138"/>
    </row>
    <row r="312" ht="12.75" customHeight="1">
      <c r="A312" s="138"/>
      <c r="B312" s="138"/>
      <c r="C312" s="138"/>
      <c r="D312" s="138"/>
      <c r="E312" s="54"/>
      <c r="F312" s="138"/>
      <c r="G312" s="138"/>
      <c r="H312" s="138"/>
      <c r="I312" s="138"/>
      <c r="J312" s="138"/>
      <c r="K312" s="138"/>
      <c r="L312" s="138"/>
      <c r="M312" s="140"/>
      <c r="N312" s="140"/>
      <c r="O312" s="138"/>
      <c r="P312" s="142"/>
      <c r="Q312" s="138"/>
      <c r="R312" s="140"/>
      <c r="S312" s="138"/>
      <c r="T312" s="138"/>
      <c r="U312" s="138"/>
    </row>
    <row r="313" ht="12.75" customHeight="1">
      <c r="A313" s="138"/>
      <c r="B313" s="138"/>
      <c r="C313" s="138"/>
      <c r="D313" s="138"/>
      <c r="E313" s="54"/>
      <c r="F313" s="138"/>
      <c r="G313" s="138"/>
      <c r="H313" s="138"/>
      <c r="I313" s="138"/>
      <c r="J313" s="138"/>
      <c r="K313" s="138"/>
      <c r="L313" s="138"/>
      <c r="M313" s="140"/>
      <c r="N313" s="140"/>
      <c r="O313" s="138"/>
      <c r="P313" s="142"/>
      <c r="Q313" s="138"/>
      <c r="R313" s="140"/>
      <c r="S313" s="138"/>
      <c r="T313" s="138"/>
      <c r="U313" s="138"/>
    </row>
    <row r="314" ht="12.75" customHeight="1">
      <c r="A314" s="138"/>
      <c r="B314" s="138"/>
      <c r="C314" s="138"/>
      <c r="D314" s="138"/>
      <c r="E314" s="54"/>
      <c r="F314" s="138"/>
      <c r="G314" s="138"/>
      <c r="H314" s="138"/>
      <c r="I314" s="138"/>
      <c r="J314" s="138"/>
      <c r="K314" s="138"/>
      <c r="L314" s="138"/>
      <c r="M314" s="140"/>
      <c r="N314" s="140"/>
      <c r="O314" s="138"/>
      <c r="P314" s="142"/>
      <c r="Q314" s="138"/>
      <c r="R314" s="140"/>
      <c r="S314" s="138"/>
      <c r="T314" s="138"/>
      <c r="U314" s="138"/>
    </row>
    <row r="315" ht="12.75" customHeight="1">
      <c r="A315" s="138"/>
      <c r="B315" s="138"/>
      <c r="C315" s="138"/>
      <c r="D315" s="138"/>
      <c r="E315" s="54"/>
      <c r="F315" s="138"/>
      <c r="G315" s="138"/>
      <c r="H315" s="138"/>
      <c r="I315" s="138"/>
      <c r="J315" s="138"/>
      <c r="K315" s="138"/>
      <c r="L315" s="138"/>
      <c r="M315" s="140"/>
      <c r="N315" s="140"/>
      <c r="O315" s="138"/>
      <c r="P315" s="142"/>
      <c r="Q315" s="138"/>
      <c r="R315" s="140"/>
      <c r="S315" s="138"/>
      <c r="T315" s="138"/>
      <c r="U315" s="138"/>
    </row>
    <row r="316" ht="12.75" customHeight="1">
      <c r="A316" s="138"/>
      <c r="B316" s="138"/>
      <c r="C316" s="138"/>
      <c r="D316" s="138"/>
      <c r="E316" s="54"/>
      <c r="F316" s="138"/>
      <c r="G316" s="138"/>
      <c r="H316" s="138"/>
      <c r="I316" s="138"/>
      <c r="J316" s="138"/>
      <c r="K316" s="138"/>
      <c r="L316" s="138"/>
      <c r="M316" s="140"/>
      <c r="N316" s="140"/>
      <c r="O316" s="138"/>
      <c r="P316" s="142"/>
      <c r="Q316" s="138"/>
      <c r="R316" s="140"/>
      <c r="S316" s="138"/>
      <c r="T316" s="138"/>
      <c r="U316" s="138"/>
    </row>
    <row r="317" ht="12.75" customHeight="1">
      <c r="A317" s="138"/>
      <c r="B317" s="138"/>
      <c r="C317" s="138"/>
      <c r="D317" s="138"/>
      <c r="E317" s="54"/>
      <c r="F317" s="138"/>
      <c r="G317" s="138"/>
      <c r="H317" s="138"/>
      <c r="I317" s="138"/>
      <c r="J317" s="138"/>
      <c r="K317" s="138"/>
      <c r="L317" s="138"/>
      <c r="M317" s="140"/>
      <c r="N317" s="140"/>
      <c r="O317" s="138"/>
      <c r="P317" s="142"/>
      <c r="Q317" s="138"/>
      <c r="R317" s="140"/>
      <c r="S317" s="138"/>
      <c r="T317" s="138"/>
      <c r="U317" s="138"/>
    </row>
    <row r="318" ht="12.75" customHeight="1">
      <c r="A318" s="138"/>
      <c r="B318" s="138"/>
      <c r="C318" s="138"/>
      <c r="D318" s="138"/>
      <c r="E318" s="54"/>
      <c r="F318" s="138"/>
      <c r="G318" s="138"/>
      <c r="H318" s="138"/>
      <c r="I318" s="138"/>
      <c r="J318" s="138"/>
      <c r="K318" s="138"/>
      <c r="L318" s="138"/>
      <c r="M318" s="140"/>
      <c r="N318" s="140"/>
      <c r="O318" s="138"/>
      <c r="P318" s="142"/>
      <c r="Q318" s="138"/>
      <c r="R318" s="140"/>
      <c r="S318" s="138"/>
      <c r="T318" s="138"/>
      <c r="U318" s="138"/>
    </row>
    <row r="319" ht="12.75" customHeight="1">
      <c r="A319" s="138"/>
      <c r="B319" s="138"/>
      <c r="C319" s="138"/>
      <c r="D319" s="138"/>
      <c r="E319" s="54"/>
      <c r="F319" s="138"/>
      <c r="G319" s="138"/>
      <c r="H319" s="138"/>
      <c r="I319" s="138"/>
      <c r="J319" s="138"/>
      <c r="K319" s="138"/>
      <c r="L319" s="138"/>
      <c r="M319" s="140"/>
      <c r="N319" s="140"/>
      <c r="O319" s="138"/>
      <c r="P319" s="142"/>
      <c r="Q319" s="138"/>
      <c r="R319" s="140"/>
      <c r="S319" s="138"/>
      <c r="T319" s="138"/>
      <c r="U319" s="138"/>
    </row>
    <row r="320" ht="12.75" customHeight="1">
      <c r="A320" s="138"/>
      <c r="B320" s="138"/>
      <c r="C320" s="138"/>
      <c r="D320" s="138"/>
      <c r="E320" s="54"/>
      <c r="F320" s="138"/>
      <c r="G320" s="138"/>
      <c r="H320" s="138"/>
      <c r="I320" s="138"/>
      <c r="J320" s="138"/>
      <c r="K320" s="138"/>
      <c r="L320" s="138"/>
      <c r="M320" s="140"/>
      <c r="N320" s="140"/>
      <c r="O320" s="138"/>
      <c r="P320" s="142"/>
      <c r="Q320" s="138"/>
      <c r="R320" s="140"/>
      <c r="S320" s="138"/>
      <c r="T320" s="138"/>
      <c r="U320" s="138"/>
    </row>
    <row r="321" ht="12.75" customHeight="1">
      <c r="A321" s="138"/>
      <c r="B321" s="138"/>
      <c r="C321" s="138"/>
      <c r="D321" s="138"/>
      <c r="E321" s="54"/>
      <c r="F321" s="138"/>
      <c r="G321" s="138"/>
      <c r="H321" s="138"/>
      <c r="I321" s="138"/>
      <c r="J321" s="138"/>
      <c r="K321" s="138"/>
      <c r="L321" s="138"/>
      <c r="M321" s="140"/>
      <c r="N321" s="140"/>
      <c r="O321" s="138"/>
      <c r="P321" s="142"/>
      <c r="Q321" s="138"/>
      <c r="R321" s="140"/>
      <c r="S321" s="138"/>
      <c r="T321" s="138"/>
      <c r="U321" s="138"/>
    </row>
    <row r="322" ht="12.75" customHeight="1">
      <c r="A322" s="138"/>
      <c r="B322" s="138"/>
      <c r="C322" s="138"/>
      <c r="D322" s="138"/>
      <c r="E322" s="54"/>
      <c r="F322" s="138"/>
      <c r="G322" s="138"/>
      <c r="H322" s="138"/>
      <c r="I322" s="138"/>
      <c r="J322" s="138"/>
      <c r="K322" s="138"/>
      <c r="L322" s="138"/>
      <c r="M322" s="140"/>
      <c r="N322" s="140"/>
      <c r="O322" s="138"/>
      <c r="P322" s="142"/>
      <c r="Q322" s="138"/>
      <c r="R322" s="140"/>
      <c r="S322" s="138"/>
      <c r="T322" s="138"/>
      <c r="U322" s="138"/>
    </row>
    <row r="323" ht="12.75" customHeight="1">
      <c r="A323" s="138"/>
      <c r="B323" s="138"/>
      <c r="C323" s="138"/>
      <c r="D323" s="138"/>
      <c r="E323" s="54"/>
      <c r="F323" s="138"/>
      <c r="G323" s="138"/>
      <c r="H323" s="138"/>
      <c r="I323" s="138"/>
      <c r="J323" s="138"/>
      <c r="K323" s="138"/>
      <c r="L323" s="138"/>
      <c r="M323" s="140"/>
      <c r="N323" s="140"/>
      <c r="O323" s="138"/>
      <c r="P323" s="142"/>
      <c r="Q323" s="138"/>
      <c r="R323" s="140"/>
      <c r="S323" s="138"/>
      <c r="T323" s="138"/>
      <c r="U323" s="138"/>
    </row>
    <row r="324" ht="12.75" customHeight="1">
      <c r="A324" s="138"/>
      <c r="B324" s="138"/>
      <c r="C324" s="138"/>
      <c r="D324" s="138"/>
      <c r="E324" s="54"/>
      <c r="F324" s="138"/>
      <c r="G324" s="138"/>
      <c r="H324" s="138"/>
      <c r="I324" s="138"/>
      <c r="J324" s="138"/>
      <c r="K324" s="138"/>
      <c r="L324" s="138"/>
      <c r="M324" s="140"/>
      <c r="N324" s="140"/>
      <c r="O324" s="138"/>
      <c r="P324" s="142"/>
      <c r="Q324" s="138"/>
      <c r="R324" s="140"/>
      <c r="S324" s="138"/>
      <c r="T324" s="138"/>
      <c r="U324" s="138"/>
    </row>
    <row r="325" ht="12.75" customHeight="1">
      <c r="A325" s="138"/>
      <c r="B325" s="138"/>
      <c r="C325" s="138"/>
      <c r="D325" s="138"/>
      <c r="E325" s="54"/>
      <c r="F325" s="138"/>
      <c r="G325" s="138"/>
      <c r="H325" s="138"/>
      <c r="I325" s="138"/>
      <c r="J325" s="138"/>
      <c r="K325" s="138"/>
      <c r="L325" s="138"/>
      <c r="M325" s="140"/>
      <c r="N325" s="140"/>
      <c r="O325" s="138"/>
      <c r="P325" s="142"/>
      <c r="Q325" s="138"/>
      <c r="R325" s="140"/>
      <c r="S325" s="138"/>
      <c r="T325" s="138"/>
      <c r="U325" s="138"/>
    </row>
    <row r="326" ht="12.75" customHeight="1">
      <c r="A326" s="138"/>
      <c r="B326" s="138"/>
      <c r="C326" s="138"/>
      <c r="D326" s="138"/>
      <c r="E326" s="54"/>
      <c r="F326" s="138"/>
      <c r="G326" s="138"/>
      <c r="H326" s="138"/>
      <c r="I326" s="138"/>
      <c r="J326" s="138"/>
      <c r="K326" s="138"/>
      <c r="L326" s="138"/>
      <c r="M326" s="140"/>
      <c r="N326" s="140"/>
      <c r="O326" s="138"/>
      <c r="P326" s="142"/>
      <c r="Q326" s="138"/>
      <c r="R326" s="140"/>
      <c r="S326" s="138"/>
      <c r="T326" s="138"/>
      <c r="U326" s="138"/>
    </row>
    <row r="327" ht="12.75" customHeight="1">
      <c r="A327" s="138"/>
      <c r="B327" s="138"/>
      <c r="C327" s="138"/>
      <c r="D327" s="138"/>
      <c r="E327" s="54"/>
      <c r="F327" s="138"/>
      <c r="G327" s="138"/>
      <c r="H327" s="138"/>
      <c r="I327" s="138"/>
      <c r="J327" s="138"/>
      <c r="K327" s="138"/>
      <c r="L327" s="138"/>
      <c r="M327" s="140"/>
      <c r="N327" s="140"/>
      <c r="O327" s="138"/>
      <c r="P327" s="142"/>
      <c r="Q327" s="138"/>
      <c r="R327" s="140"/>
      <c r="S327" s="138"/>
      <c r="T327" s="138"/>
      <c r="U327" s="138"/>
    </row>
    <row r="328" ht="12.75" customHeight="1">
      <c r="A328" s="138"/>
      <c r="B328" s="138"/>
      <c r="C328" s="138"/>
      <c r="D328" s="138"/>
      <c r="E328" s="54"/>
      <c r="F328" s="138"/>
      <c r="G328" s="138"/>
      <c r="H328" s="138"/>
      <c r="I328" s="138"/>
      <c r="J328" s="138"/>
      <c r="K328" s="138"/>
      <c r="L328" s="138"/>
      <c r="M328" s="140"/>
      <c r="N328" s="140"/>
      <c r="O328" s="138"/>
      <c r="P328" s="142"/>
      <c r="Q328" s="138"/>
      <c r="R328" s="140"/>
      <c r="S328" s="138"/>
      <c r="T328" s="138"/>
      <c r="U328" s="138"/>
    </row>
    <row r="329" ht="12.75" customHeight="1">
      <c r="A329" s="138"/>
      <c r="B329" s="138"/>
      <c r="C329" s="138"/>
      <c r="D329" s="138"/>
      <c r="E329" s="54"/>
      <c r="F329" s="138"/>
      <c r="G329" s="138"/>
      <c r="H329" s="138"/>
      <c r="I329" s="138"/>
      <c r="J329" s="138"/>
      <c r="K329" s="138"/>
      <c r="L329" s="138"/>
      <c r="M329" s="140"/>
      <c r="N329" s="140"/>
      <c r="O329" s="138"/>
      <c r="P329" s="142"/>
      <c r="Q329" s="138"/>
      <c r="R329" s="140"/>
      <c r="S329" s="138"/>
      <c r="T329" s="138"/>
      <c r="U329" s="138"/>
    </row>
    <row r="330" ht="12.75" customHeight="1">
      <c r="A330" s="138"/>
      <c r="B330" s="138"/>
      <c r="C330" s="138"/>
      <c r="D330" s="138"/>
      <c r="E330" s="54"/>
      <c r="F330" s="138"/>
      <c r="G330" s="138"/>
      <c r="H330" s="138"/>
      <c r="I330" s="138"/>
      <c r="J330" s="138"/>
      <c r="K330" s="138"/>
      <c r="L330" s="138"/>
      <c r="M330" s="140"/>
      <c r="N330" s="140"/>
      <c r="O330" s="138"/>
      <c r="P330" s="142"/>
      <c r="Q330" s="138"/>
      <c r="R330" s="140"/>
      <c r="S330" s="138"/>
      <c r="T330" s="138"/>
      <c r="U330" s="138"/>
    </row>
    <row r="331" ht="12.75" customHeight="1">
      <c r="A331" s="138"/>
      <c r="B331" s="138"/>
      <c r="C331" s="138"/>
      <c r="D331" s="138"/>
      <c r="E331" s="54"/>
      <c r="F331" s="138"/>
      <c r="G331" s="138"/>
      <c r="H331" s="138"/>
      <c r="I331" s="138"/>
      <c r="J331" s="138"/>
      <c r="K331" s="138"/>
      <c r="L331" s="138"/>
      <c r="M331" s="140"/>
      <c r="N331" s="140"/>
      <c r="O331" s="138"/>
      <c r="P331" s="142"/>
      <c r="Q331" s="138"/>
      <c r="R331" s="140"/>
      <c r="S331" s="138"/>
      <c r="T331" s="138"/>
      <c r="U331" s="138"/>
    </row>
    <row r="332" ht="12.75" customHeight="1">
      <c r="A332" s="138"/>
      <c r="B332" s="138"/>
      <c r="C332" s="138"/>
      <c r="D332" s="138"/>
      <c r="E332" s="54"/>
      <c r="F332" s="138"/>
      <c r="G332" s="138"/>
      <c r="H332" s="138"/>
      <c r="I332" s="138"/>
      <c r="J332" s="138"/>
      <c r="K332" s="138"/>
      <c r="L332" s="138"/>
      <c r="M332" s="140"/>
      <c r="N332" s="140"/>
      <c r="O332" s="138"/>
      <c r="P332" s="142"/>
      <c r="Q332" s="138"/>
      <c r="R332" s="140"/>
      <c r="S332" s="138"/>
      <c r="T332" s="138"/>
      <c r="U332" s="138"/>
    </row>
    <row r="333" ht="12.75" customHeight="1">
      <c r="A333" s="138"/>
      <c r="B333" s="138"/>
      <c r="C333" s="138"/>
      <c r="D333" s="138"/>
      <c r="E333" s="54"/>
      <c r="F333" s="138"/>
      <c r="G333" s="138"/>
      <c r="H333" s="138"/>
      <c r="I333" s="138"/>
      <c r="J333" s="138"/>
      <c r="K333" s="138"/>
      <c r="L333" s="138"/>
      <c r="M333" s="140"/>
      <c r="N333" s="140"/>
      <c r="O333" s="138"/>
      <c r="P333" s="142"/>
      <c r="Q333" s="138"/>
      <c r="R333" s="140"/>
      <c r="S333" s="138"/>
      <c r="T333" s="138"/>
      <c r="U333" s="138"/>
    </row>
    <row r="334" ht="12.75" customHeight="1">
      <c r="A334" s="138"/>
      <c r="B334" s="138"/>
      <c r="C334" s="138"/>
      <c r="D334" s="138"/>
      <c r="E334" s="54"/>
      <c r="F334" s="138"/>
      <c r="G334" s="138"/>
      <c r="H334" s="138"/>
      <c r="I334" s="138"/>
      <c r="J334" s="138"/>
      <c r="K334" s="138"/>
      <c r="L334" s="138"/>
      <c r="M334" s="140"/>
      <c r="N334" s="140"/>
      <c r="O334" s="138"/>
      <c r="P334" s="142"/>
      <c r="Q334" s="138"/>
      <c r="R334" s="140"/>
      <c r="S334" s="138"/>
      <c r="T334" s="138"/>
      <c r="U334" s="138"/>
    </row>
    <row r="335" ht="12.75" customHeight="1">
      <c r="A335" s="138"/>
      <c r="B335" s="138"/>
      <c r="C335" s="138"/>
      <c r="D335" s="138"/>
      <c r="E335" s="54"/>
      <c r="F335" s="138"/>
      <c r="G335" s="138"/>
      <c r="H335" s="138"/>
      <c r="I335" s="138"/>
      <c r="J335" s="138"/>
      <c r="K335" s="138"/>
      <c r="L335" s="138"/>
      <c r="M335" s="140"/>
      <c r="N335" s="140"/>
      <c r="O335" s="138"/>
      <c r="P335" s="142"/>
      <c r="Q335" s="138"/>
      <c r="R335" s="140"/>
      <c r="S335" s="138"/>
      <c r="T335" s="138"/>
      <c r="U335" s="138"/>
    </row>
    <row r="336" ht="12.75" customHeight="1">
      <c r="A336" s="138"/>
      <c r="B336" s="138"/>
      <c r="C336" s="138"/>
      <c r="D336" s="138"/>
      <c r="E336" s="54"/>
      <c r="F336" s="138"/>
      <c r="G336" s="138"/>
      <c r="H336" s="138"/>
      <c r="I336" s="138"/>
      <c r="J336" s="138"/>
      <c r="K336" s="138"/>
      <c r="L336" s="138"/>
      <c r="M336" s="140"/>
      <c r="N336" s="140"/>
      <c r="O336" s="138"/>
      <c r="P336" s="142"/>
      <c r="Q336" s="138"/>
      <c r="R336" s="140"/>
      <c r="S336" s="138"/>
      <c r="T336" s="138"/>
      <c r="U336" s="138"/>
    </row>
    <row r="337" ht="12.75" customHeight="1">
      <c r="A337" s="138"/>
      <c r="B337" s="138"/>
      <c r="C337" s="138"/>
      <c r="D337" s="138"/>
      <c r="E337" s="54"/>
      <c r="F337" s="138"/>
      <c r="G337" s="138"/>
      <c r="H337" s="138"/>
      <c r="I337" s="138"/>
      <c r="J337" s="138"/>
      <c r="K337" s="138"/>
      <c r="L337" s="138"/>
      <c r="M337" s="140"/>
      <c r="N337" s="140"/>
      <c r="O337" s="138"/>
      <c r="P337" s="142"/>
      <c r="Q337" s="138"/>
      <c r="R337" s="140"/>
      <c r="S337" s="138"/>
      <c r="T337" s="138"/>
      <c r="U337" s="138"/>
    </row>
    <row r="338" ht="12.75" customHeight="1">
      <c r="A338" s="138"/>
      <c r="B338" s="138"/>
      <c r="C338" s="138"/>
      <c r="D338" s="138"/>
      <c r="E338" s="54"/>
      <c r="F338" s="138"/>
      <c r="G338" s="138"/>
      <c r="H338" s="138"/>
      <c r="I338" s="138"/>
      <c r="J338" s="138"/>
      <c r="K338" s="138"/>
      <c r="L338" s="138"/>
      <c r="M338" s="140"/>
      <c r="N338" s="140"/>
      <c r="O338" s="138"/>
      <c r="P338" s="142"/>
      <c r="Q338" s="138"/>
      <c r="R338" s="140"/>
      <c r="S338" s="138"/>
      <c r="T338" s="138"/>
      <c r="U338" s="138"/>
    </row>
    <row r="339" ht="12.75" customHeight="1">
      <c r="A339" s="138"/>
      <c r="B339" s="138"/>
      <c r="C339" s="138"/>
      <c r="D339" s="138"/>
      <c r="E339" s="54"/>
      <c r="F339" s="138"/>
      <c r="G339" s="138"/>
      <c r="H339" s="138"/>
      <c r="I339" s="138"/>
      <c r="J339" s="138"/>
      <c r="K339" s="138"/>
      <c r="L339" s="138"/>
      <c r="M339" s="140"/>
      <c r="N339" s="140"/>
      <c r="O339" s="138"/>
      <c r="P339" s="142"/>
      <c r="Q339" s="138"/>
      <c r="R339" s="140"/>
      <c r="S339" s="138"/>
      <c r="T339" s="138"/>
      <c r="U339" s="138"/>
    </row>
    <row r="340" ht="12.75" customHeight="1">
      <c r="A340" s="138"/>
      <c r="B340" s="138"/>
      <c r="C340" s="138"/>
      <c r="D340" s="138"/>
      <c r="E340" s="54"/>
      <c r="F340" s="138"/>
      <c r="G340" s="138"/>
      <c r="H340" s="138"/>
      <c r="I340" s="138"/>
      <c r="J340" s="138"/>
      <c r="K340" s="138"/>
      <c r="L340" s="138"/>
      <c r="M340" s="140"/>
      <c r="N340" s="140"/>
      <c r="O340" s="138"/>
      <c r="P340" s="142"/>
      <c r="Q340" s="138"/>
      <c r="R340" s="140"/>
      <c r="S340" s="138"/>
      <c r="T340" s="138"/>
      <c r="U340" s="138"/>
    </row>
    <row r="341" ht="12.75" customHeight="1">
      <c r="A341" s="138"/>
      <c r="B341" s="138"/>
      <c r="C341" s="138"/>
      <c r="D341" s="138"/>
      <c r="E341" s="54"/>
      <c r="F341" s="138"/>
      <c r="G341" s="138"/>
      <c r="H341" s="138"/>
      <c r="I341" s="138"/>
      <c r="J341" s="138"/>
      <c r="K341" s="138"/>
      <c r="L341" s="138"/>
      <c r="M341" s="140"/>
      <c r="N341" s="140"/>
      <c r="O341" s="138"/>
      <c r="P341" s="142"/>
      <c r="Q341" s="138"/>
      <c r="R341" s="140"/>
      <c r="S341" s="138"/>
      <c r="T341" s="138"/>
      <c r="U341" s="138"/>
    </row>
    <row r="342" ht="12.75" customHeight="1">
      <c r="A342" s="138"/>
      <c r="B342" s="138"/>
      <c r="C342" s="138"/>
      <c r="D342" s="138"/>
      <c r="E342" s="54"/>
      <c r="F342" s="138"/>
      <c r="G342" s="138"/>
      <c r="H342" s="138"/>
      <c r="I342" s="138"/>
      <c r="J342" s="138"/>
      <c r="K342" s="138"/>
      <c r="L342" s="138"/>
      <c r="M342" s="140"/>
      <c r="N342" s="140"/>
      <c r="O342" s="138"/>
      <c r="P342" s="142"/>
      <c r="Q342" s="138"/>
      <c r="R342" s="140"/>
      <c r="S342" s="138"/>
      <c r="T342" s="138"/>
      <c r="U342" s="138"/>
    </row>
    <row r="343" ht="12.75" customHeight="1">
      <c r="A343" s="138"/>
      <c r="B343" s="138"/>
      <c r="C343" s="138"/>
      <c r="D343" s="138"/>
      <c r="E343" s="54"/>
      <c r="F343" s="138"/>
      <c r="G343" s="138"/>
      <c r="H343" s="138"/>
      <c r="I343" s="138"/>
      <c r="J343" s="138"/>
      <c r="K343" s="138"/>
      <c r="L343" s="138"/>
      <c r="M343" s="140"/>
      <c r="N343" s="140"/>
      <c r="O343" s="138"/>
      <c r="P343" s="142"/>
      <c r="Q343" s="138"/>
      <c r="R343" s="140"/>
      <c r="S343" s="138"/>
      <c r="T343" s="138"/>
      <c r="U343" s="138"/>
    </row>
    <row r="344" ht="12.75" customHeight="1">
      <c r="A344" s="138"/>
      <c r="B344" s="138"/>
      <c r="C344" s="138"/>
      <c r="D344" s="138"/>
      <c r="E344" s="54"/>
      <c r="F344" s="138"/>
      <c r="G344" s="138"/>
      <c r="H344" s="138"/>
      <c r="I344" s="138"/>
      <c r="J344" s="138"/>
      <c r="K344" s="138"/>
      <c r="L344" s="138"/>
      <c r="M344" s="140"/>
      <c r="N344" s="140"/>
      <c r="O344" s="138"/>
      <c r="P344" s="142"/>
      <c r="Q344" s="138"/>
      <c r="R344" s="140"/>
      <c r="S344" s="138"/>
      <c r="T344" s="138"/>
      <c r="U344" s="138"/>
    </row>
    <row r="345" ht="12.75" customHeight="1">
      <c r="A345" s="138"/>
      <c r="B345" s="138"/>
      <c r="C345" s="138"/>
      <c r="D345" s="138"/>
      <c r="E345" s="54"/>
      <c r="F345" s="138"/>
      <c r="G345" s="138"/>
      <c r="H345" s="138"/>
      <c r="I345" s="138"/>
      <c r="J345" s="138"/>
      <c r="K345" s="138"/>
      <c r="L345" s="138"/>
      <c r="M345" s="140"/>
      <c r="N345" s="140"/>
      <c r="O345" s="138"/>
      <c r="P345" s="142"/>
      <c r="Q345" s="138"/>
      <c r="R345" s="140"/>
      <c r="S345" s="138"/>
      <c r="T345" s="138"/>
      <c r="U345" s="138"/>
    </row>
    <row r="346" ht="12.75" customHeight="1">
      <c r="A346" s="138"/>
      <c r="B346" s="138"/>
      <c r="C346" s="138"/>
      <c r="D346" s="138"/>
      <c r="E346" s="54"/>
      <c r="F346" s="138"/>
      <c r="G346" s="138"/>
      <c r="H346" s="138"/>
      <c r="I346" s="138"/>
      <c r="J346" s="138"/>
      <c r="K346" s="138"/>
      <c r="L346" s="138"/>
      <c r="M346" s="140"/>
      <c r="N346" s="140"/>
      <c r="O346" s="138"/>
      <c r="P346" s="142"/>
      <c r="Q346" s="138"/>
      <c r="R346" s="140"/>
      <c r="S346" s="138"/>
      <c r="T346" s="138"/>
      <c r="U346" s="138"/>
    </row>
    <row r="347" ht="12.75" customHeight="1">
      <c r="A347" s="138"/>
      <c r="B347" s="138"/>
      <c r="C347" s="138"/>
      <c r="D347" s="138"/>
      <c r="E347" s="54"/>
      <c r="F347" s="138"/>
      <c r="G347" s="138"/>
      <c r="H347" s="138"/>
      <c r="I347" s="138"/>
      <c r="J347" s="138"/>
      <c r="K347" s="138"/>
      <c r="L347" s="138"/>
      <c r="M347" s="140"/>
      <c r="N347" s="140"/>
      <c r="O347" s="138"/>
      <c r="P347" s="142"/>
      <c r="Q347" s="138"/>
      <c r="R347" s="140"/>
      <c r="S347" s="138"/>
      <c r="T347" s="138"/>
      <c r="U347" s="138"/>
    </row>
    <row r="348" ht="12.75" customHeight="1">
      <c r="A348" s="138"/>
      <c r="B348" s="138"/>
      <c r="C348" s="138"/>
      <c r="D348" s="138"/>
      <c r="E348" s="54"/>
      <c r="F348" s="138"/>
      <c r="G348" s="138"/>
      <c r="H348" s="138"/>
      <c r="I348" s="138"/>
      <c r="J348" s="138"/>
      <c r="K348" s="138"/>
      <c r="L348" s="138"/>
      <c r="M348" s="140"/>
      <c r="N348" s="140"/>
      <c r="O348" s="138"/>
      <c r="P348" s="142"/>
      <c r="Q348" s="138"/>
      <c r="R348" s="140"/>
      <c r="S348" s="138"/>
      <c r="T348" s="138"/>
      <c r="U348" s="138"/>
    </row>
    <row r="349" ht="12.75" customHeight="1">
      <c r="A349" s="138"/>
      <c r="B349" s="138"/>
      <c r="C349" s="138"/>
      <c r="D349" s="138"/>
      <c r="E349" s="54"/>
      <c r="F349" s="138"/>
      <c r="G349" s="138"/>
      <c r="H349" s="138"/>
      <c r="I349" s="138"/>
      <c r="J349" s="138"/>
      <c r="K349" s="138"/>
      <c r="L349" s="138"/>
      <c r="M349" s="140"/>
      <c r="N349" s="140"/>
      <c r="O349" s="138"/>
      <c r="P349" s="142"/>
      <c r="Q349" s="138"/>
      <c r="R349" s="140"/>
      <c r="S349" s="138"/>
      <c r="T349" s="138"/>
      <c r="U349" s="138"/>
    </row>
    <row r="350" ht="12.75" customHeight="1">
      <c r="A350" s="138"/>
      <c r="B350" s="138"/>
      <c r="C350" s="138"/>
      <c r="D350" s="138"/>
      <c r="E350" s="54"/>
      <c r="F350" s="138"/>
      <c r="G350" s="138"/>
      <c r="H350" s="138"/>
      <c r="I350" s="138"/>
      <c r="J350" s="138"/>
      <c r="K350" s="138"/>
      <c r="L350" s="138"/>
      <c r="M350" s="140"/>
      <c r="N350" s="140"/>
      <c r="O350" s="138"/>
      <c r="P350" s="142"/>
      <c r="Q350" s="138"/>
      <c r="R350" s="140"/>
      <c r="S350" s="138"/>
      <c r="T350" s="138"/>
      <c r="U350" s="138"/>
    </row>
    <row r="351" ht="12.75" customHeight="1">
      <c r="A351" s="138"/>
      <c r="B351" s="138"/>
      <c r="C351" s="138"/>
      <c r="D351" s="138"/>
      <c r="E351" s="54"/>
      <c r="F351" s="138"/>
      <c r="G351" s="138"/>
      <c r="H351" s="138"/>
      <c r="I351" s="138"/>
      <c r="J351" s="138"/>
      <c r="K351" s="138"/>
      <c r="L351" s="138"/>
      <c r="M351" s="140"/>
      <c r="N351" s="140"/>
      <c r="O351" s="138"/>
      <c r="P351" s="142"/>
      <c r="Q351" s="138"/>
      <c r="R351" s="140"/>
      <c r="S351" s="138"/>
      <c r="T351" s="138"/>
      <c r="U351" s="138"/>
    </row>
    <row r="352" ht="12.75" customHeight="1">
      <c r="A352" s="138"/>
      <c r="B352" s="138"/>
      <c r="C352" s="138"/>
      <c r="D352" s="138"/>
      <c r="E352" s="54"/>
      <c r="F352" s="138"/>
      <c r="G352" s="138"/>
      <c r="H352" s="138"/>
      <c r="I352" s="138"/>
      <c r="J352" s="138"/>
      <c r="K352" s="138"/>
      <c r="L352" s="138"/>
      <c r="M352" s="140"/>
      <c r="N352" s="140"/>
      <c r="O352" s="138"/>
      <c r="P352" s="142"/>
      <c r="Q352" s="138"/>
      <c r="R352" s="140"/>
      <c r="S352" s="138"/>
      <c r="T352" s="138"/>
      <c r="U352" s="138"/>
    </row>
    <row r="353" ht="12.75" customHeight="1">
      <c r="A353" s="138"/>
      <c r="B353" s="138"/>
      <c r="C353" s="138"/>
      <c r="D353" s="138"/>
      <c r="E353" s="54"/>
      <c r="F353" s="138"/>
      <c r="G353" s="138"/>
      <c r="H353" s="138"/>
      <c r="I353" s="138"/>
      <c r="J353" s="138"/>
      <c r="K353" s="138"/>
      <c r="L353" s="138"/>
      <c r="M353" s="140"/>
      <c r="N353" s="140"/>
      <c r="O353" s="138"/>
      <c r="P353" s="142"/>
      <c r="Q353" s="138"/>
      <c r="R353" s="140"/>
      <c r="S353" s="138"/>
      <c r="T353" s="138"/>
      <c r="U353" s="138"/>
    </row>
    <row r="354" ht="12.75" customHeight="1">
      <c r="A354" s="138"/>
      <c r="B354" s="138"/>
      <c r="C354" s="138"/>
      <c r="D354" s="138"/>
      <c r="E354" s="54"/>
      <c r="F354" s="138"/>
      <c r="G354" s="138"/>
      <c r="H354" s="138"/>
      <c r="I354" s="138"/>
      <c r="J354" s="138"/>
      <c r="K354" s="138"/>
      <c r="L354" s="138"/>
      <c r="M354" s="140"/>
      <c r="N354" s="140"/>
      <c r="O354" s="138"/>
      <c r="P354" s="142"/>
      <c r="Q354" s="138"/>
      <c r="R354" s="140"/>
      <c r="S354" s="138"/>
      <c r="T354" s="138"/>
      <c r="U354" s="138"/>
    </row>
    <row r="355" ht="12.75" customHeight="1">
      <c r="A355" s="138"/>
      <c r="B355" s="138"/>
      <c r="C355" s="138"/>
      <c r="D355" s="138"/>
      <c r="E355" s="54"/>
      <c r="F355" s="138"/>
      <c r="G355" s="138"/>
      <c r="H355" s="138"/>
      <c r="I355" s="138"/>
      <c r="J355" s="138"/>
      <c r="K355" s="138"/>
      <c r="L355" s="138"/>
      <c r="M355" s="140"/>
      <c r="N355" s="140"/>
      <c r="O355" s="138"/>
      <c r="P355" s="142"/>
      <c r="Q355" s="138"/>
      <c r="R355" s="140"/>
      <c r="S355" s="138"/>
      <c r="T355" s="138"/>
      <c r="U355" s="138"/>
    </row>
    <row r="356" ht="12.75" customHeight="1">
      <c r="A356" s="138"/>
      <c r="B356" s="138"/>
      <c r="C356" s="138"/>
      <c r="D356" s="138"/>
      <c r="E356" s="54"/>
      <c r="F356" s="138"/>
      <c r="G356" s="138"/>
      <c r="H356" s="138"/>
      <c r="I356" s="138"/>
      <c r="J356" s="138"/>
      <c r="K356" s="138"/>
      <c r="L356" s="138"/>
      <c r="M356" s="140"/>
      <c r="N356" s="140"/>
      <c r="O356" s="138"/>
      <c r="P356" s="142"/>
      <c r="Q356" s="138"/>
      <c r="R356" s="140"/>
      <c r="S356" s="138"/>
      <c r="T356" s="138"/>
      <c r="U356" s="138"/>
    </row>
    <row r="357" ht="12.75" customHeight="1">
      <c r="A357" s="138"/>
      <c r="B357" s="138"/>
      <c r="C357" s="138"/>
      <c r="D357" s="138"/>
      <c r="E357" s="54"/>
      <c r="F357" s="138"/>
      <c r="G357" s="138"/>
      <c r="H357" s="138"/>
      <c r="I357" s="138"/>
      <c r="J357" s="138"/>
      <c r="K357" s="138"/>
      <c r="L357" s="138"/>
      <c r="M357" s="140"/>
      <c r="N357" s="140"/>
      <c r="O357" s="138"/>
      <c r="P357" s="142"/>
      <c r="Q357" s="138"/>
      <c r="R357" s="140"/>
      <c r="S357" s="138"/>
      <c r="T357" s="138"/>
      <c r="U357" s="138"/>
    </row>
    <row r="358" ht="12.75" customHeight="1">
      <c r="A358" s="138"/>
      <c r="B358" s="138"/>
      <c r="C358" s="138"/>
      <c r="D358" s="138"/>
      <c r="E358" s="54"/>
      <c r="F358" s="138"/>
      <c r="G358" s="138"/>
      <c r="H358" s="138"/>
      <c r="I358" s="138"/>
      <c r="J358" s="138"/>
      <c r="K358" s="138"/>
      <c r="L358" s="138"/>
      <c r="M358" s="140"/>
      <c r="N358" s="140"/>
      <c r="O358" s="138"/>
      <c r="P358" s="142"/>
      <c r="Q358" s="138"/>
      <c r="R358" s="140"/>
      <c r="S358" s="138"/>
      <c r="T358" s="138"/>
      <c r="U358" s="138"/>
    </row>
    <row r="359" ht="12.75" customHeight="1">
      <c r="A359" s="138"/>
      <c r="B359" s="138"/>
      <c r="C359" s="138"/>
      <c r="D359" s="138"/>
      <c r="E359" s="54"/>
      <c r="F359" s="138"/>
      <c r="G359" s="138"/>
      <c r="H359" s="138"/>
      <c r="I359" s="138"/>
      <c r="J359" s="138"/>
      <c r="K359" s="138"/>
      <c r="L359" s="138"/>
      <c r="M359" s="140"/>
      <c r="N359" s="140"/>
      <c r="O359" s="138"/>
      <c r="P359" s="142"/>
      <c r="Q359" s="138"/>
      <c r="R359" s="140"/>
      <c r="S359" s="138"/>
      <c r="T359" s="138"/>
      <c r="U359" s="138"/>
    </row>
    <row r="360" ht="12.75" customHeight="1">
      <c r="A360" s="138"/>
      <c r="B360" s="138"/>
      <c r="C360" s="138"/>
      <c r="D360" s="138"/>
      <c r="E360" s="54"/>
      <c r="F360" s="138"/>
      <c r="G360" s="138"/>
      <c r="H360" s="138"/>
      <c r="I360" s="138"/>
      <c r="J360" s="138"/>
      <c r="K360" s="138"/>
      <c r="L360" s="138"/>
      <c r="M360" s="140"/>
      <c r="N360" s="140"/>
      <c r="O360" s="138"/>
      <c r="P360" s="142"/>
      <c r="Q360" s="138"/>
      <c r="R360" s="140"/>
      <c r="S360" s="138"/>
      <c r="T360" s="138"/>
      <c r="U360" s="138"/>
    </row>
    <row r="361" ht="12.75" customHeight="1">
      <c r="A361" s="138"/>
      <c r="B361" s="138"/>
      <c r="C361" s="138"/>
      <c r="D361" s="138"/>
      <c r="E361" s="54"/>
      <c r="F361" s="138"/>
      <c r="G361" s="138"/>
      <c r="H361" s="138"/>
      <c r="I361" s="138"/>
      <c r="J361" s="138"/>
      <c r="K361" s="138"/>
      <c r="L361" s="138"/>
      <c r="M361" s="140"/>
      <c r="N361" s="140"/>
      <c r="O361" s="138"/>
      <c r="P361" s="142"/>
      <c r="Q361" s="138"/>
      <c r="R361" s="140"/>
      <c r="S361" s="138"/>
      <c r="T361" s="138"/>
      <c r="U361" s="138"/>
    </row>
    <row r="362" ht="12.75" customHeight="1">
      <c r="A362" s="138"/>
      <c r="B362" s="138"/>
      <c r="C362" s="138"/>
      <c r="D362" s="138"/>
      <c r="E362" s="54"/>
      <c r="F362" s="138"/>
      <c r="G362" s="138"/>
      <c r="H362" s="138"/>
      <c r="I362" s="138"/>
      <c r="J362" s="138"/>
      <c r="K362" s="138"/>
      <c r="L362" s="138"/>
      <c r="M362" s="140"/>
      <c r="N362" s="140"/>
      <c r="O362" s="138"/>
      <c r="P362" s="142"/>
      <c r="Q362" s="138"/>
      <c r="R362" s="140"/>
      <c r="S362" s="138"/>
      <c r="T362" s="138"/>
      <c r="U362" s="138"/>
    </row>
    <row r="363" ht="12.75" customHeight="1">
      <c r="A363" s="138"/>
      <c r="B363" s="138"/>
      <c r="C363" s="138"/>
      <c r="D363" s="138"/>
      <c r="E363" s="54"/>
      <c r="F363" s="138"/>
      <c r="G363" s="138"/>
      <c r="H363" s="138"/>
      <c r="I363" s="138"/>
      <c r="J363" s="138"/>
      <c r="K363" s="138"/>
      <c r="L363" s="138"/>
      <c r="M363" s="140"/>
      <c r="N363" s="140"/>
      <c r="O363" s="138"/>
      <c r="P363" s="142"/>
      <c r="Q363" s="138"/>
      <c r="R363" s="140"/>
      <c r="S363" s="138"/>
      <c r="T363" s="138"/>
      <c r="U363" s="138"/>
    </row>
    <row r="364" ht="12.75" customHeight="1">
      <c r="A364" s="138"/>
      <c r="B364" s="138"/>
      <c r="C364" s="138"/>
      <c r="D364" s="138"/>
      <c r="E364" s="54"/>
      <c r="F364" s="138"/>
      <c r="G364" s="138"/>
      <c r="H364" s="138"/>
      <c r="I364" s="138"/>
      <c r="J364" s="138"/>
      <c r="K364" s="138"/>
      <c r="L364" s="138"/>
      <c r="M364" s="140"/>
      <c r="N364" s="140"/>
      <c r="O364" s="138"/>
      <c r="P364" s="142"/>
      <c r="Q364" s="138"/>
      <c r="R364" s="140"/>
      <c r="S364" s="138"/>
      <c r="T364" s="138"/>
      <c r="U364" s="138"/>
    </row>
    <row r="365" ht="12.75" customHeight="1">
      <c r="A365" s="138"/>
      <c r="B365" s="138"/>
      <c r="C365" s="138"/>
      <c r="D365" s="138"/>
      <c r="E365" s="54"/>
      <c r="F365" s="138"/>
      <c r="G365" s="138"/>
      <c r="H365" s="138"/>
      <c r="I365" s="138"/>
      <c r="J365" s="138"/>
      <c r="K365" s="138"/>
      <c r="L365" s="138"/>
      <c r="M365" s="140"/>
      <c r="N365" s="140"/>
      <c r="O365" s="138"/>
      <c r="P365" s="142"/>
      <c r="Q365" s="138"/>
      <c r="R365" s="140"/>
      <c r="S365" s="138"/>
      <c r="T365" s="138"/>
      <c r="U365" s="138"/>
    </row>
    <row r="366" ht="12.75" customHeight="1">
      <c r="A366" s="138"/>
      <c r="B366" s="138"/>
      <c r="C366" s="138"/>
      <c r="D366" s="138"/>
      <c r="E366" s="54"/>
      <c r="F366" s="138"/>
      <c r="G366" s="138"/>
      <c r="H366" s="138"/>
      <c r="I366" s="138"/>
      <c r="J366" s="138"/>
      <c r="K366" s="138"/>
      <c r="L366" s="138"/>
      <c r="M366" s="140"/>
      <c r="N366" s="140"/>
      <c r="O366" s="138"/>
      <c r="P366" s="142"/>
      <c r="Q366" s="138"/>
      <c r="R366" s="140"/>
      <c r="S366" s="138"/>
      <c r="T366" s="138"/>
      <c r="U366" s="138"/>
    </row>
    <row r="367" ht="12.75" customHeight="1">
      <c r="A367" s="138"/>
      <c r="B367" s="138"/>
      <c r="C367" s="138"/>
      <c r="D367" s="138"/>
      <c r="E367" s="54"/>
      <c r="F367" s="138"/>
      <c r="G367" s="138"/>
      <c r="H367" s="138"/>
      <c r="I367" s="138"/>
      <c r="J367" s="138"/>
      <c r="K367" s="138"/>
      <c r="L367" s="138"/>
      <c r="M367" s="140"/>
      <c r="N367" s="140"/>
      <c r="O367" s="138"/>
      <c r="P367" s="142"/>
      <c r="Q367" s="138"/>
      <c r="R367" s="140"/>
      <c r="S367" s="138"/>
      <c r="T367" s="138"/>
      <c r="U367" s="138"/>
    </row>
    <row r="368" ht="12.75" customHeight="1">
      <c r="A368" s="138"/>
      <c r="B368" s="138"/>
      <c r="C368" s="138"/>
      <c r="D368" s="138"/>
      <c r="E368" s="54"/>
      <c r="F368" s="138"/>
      <c r="G368" s="138"/>
      <c r="H368" s="138"/>
      <c r="I368" s="138"/>
      <c r="J368" s="138"/>
      <c r="K368" s="138"/>
      <c r="L368" s="138"/>
      <c r="M368" s="140"/>
      <c r="N368" s="140"/>
      <c r="O368" s="138"/>
      <c r="P368" s="142"/>
      <c r="Q368" s="138"/>
      <c r="R368" s="140"/>
      <c r="S368" s="138"/>
      <c r="T368" s="138"/>
      <c r="U368" s="138"/>
    </row>
    <row r="369" ht="12.75" customHeight="1">
      <c r="A369" s="138"/>
      <c r="B369" s="138"/>
      <c r="C369" s="138"/>
      <c r="D369" s="138"/>
      <c r="E369" s="54"/>
      <c r="F369" s="138"/>
      <c r="G369" s="138"/>
      <c r="H369" s="138"/>
      <c r="I369" s="138"/>
      <c r="J369" s="138"/>
      <c r="K369" s="138"/>
      <c r="L369" s="138"/>
      <c r="M369" s="140"/>
      <c r="N369" s="140"/>
      <c r="O369" s="138"/>
      <c r="P369" s="142"/>
      <c r="Q369" s="138"/>
      <c r="R369" s="140"/>
      <c r="S369" s="138"/>
      <c r="T369" s="138"/>
      <c r="U369" s="138"/>
    </row>
    <row r="370" ht="12.75" customHeight="1">
      <c r="A370" s="138"/>
      <c r="B370" s="138"/>
      <c r="C370" s="138"/>
      <c r="D370" s="138"/>
      <c r="E370" s="54"/>
      <c r="F370" s="138"/>
      <c r="G370" s="138"/>
      <c r="H370" s="138"/>
      <c r="I370" s="138"/>
      <c r="J370" s="138"/>
      <c r="K370" s="138"/>
      <c r="L370" s="138"/>
      <c r="M370" s="140"/>
      <c r="N370" s="140"/>
      <c r="O370" s="138"/>
      <c r="P370" s="142"/>
      <c r="Q370" s="138"/>
      <c r="R370" s="140"/>
      <c r="S370" s="138"/>
      <c r="T370" s="138"/>
      <c r="U370" s="138"/>
    </row>
    <row r="371" ht="12.75" customHeight="1">
      <c r="A371" s="138"/>
      <c r="B371" s="138"/>
      <c r="C371" s="138"/>
      <c r="D371" s="138"/>
      <c r="E371" s="54"/>
      <c r="F371" s="138"/>
      <c r="G371" s="138"/>
      <c r="H371" s="138"/>
      <c r="I371" s="138"/>
      <c r="J371" s="138"/>
      <c r="K371" s="138"/>
      <c r="L371" s="138"/>
      <c r="M371" s="140"/>
      <c r="N371" s="140"/>
      <c r="O371" s="138"/>
      <c r="P371" s="142"/>
      <c r="Q371" s="138"/>
      <c r="R371" s="140"/>
      <c r="S371" s="138"/>
      <c r="T371" s="138"/>
      <c r="U371" s="138"/>
    </row>
    <row r="372" ht="12.75" customHeight="1">
      <c r="A372" s="138"/>
      <c r="B372" s="138"/>
      <c r="C372" s="138"/>
      <c r="D372" s="138"/>
      <c r="E372" s="54"/>
      <c r="F372" s="138"/>
      <c r="G372" s="138"/>
      <c r="H372" s="138"/>
      <c r="I372" s="138"/>
      <c r="J372" s="138"/>
      <c r="K372" s="138"/>
      <c r="L372" s="138"/>
      <c r="M372" s="140"/>
      <c r="N372" s="140"/>
      <c r="O372" s="138"/>
      <c r="P372" s="142"/>
      <c r="Q372" s="138"/>
      <c r="R372" s="140"/>
      <c r="S372" s="138"/>
      <c r="T372" s="138"/>
      <c r="U372" s="138"/>
    </row>
    <row r="373" ht="12.75" customHeight="1">
      <c r="A373" s="138"/>
      <c r="B373" s="138"/>
      <c r="C373" s="138"/>
      <c r="D373" s="138"/>
      <c r="E373" s="54"/>
      <c r="F373" s="138"/>
      <c r="G373" s="138"/>
      <c r="H373" s="138"/>
      <c r="I373" s="138"/>
      <c r="J373" s="138"/>
      <c r="K373" s="138"/>
      <c r="L373" s="138"/>
      <c r="M373" s="140"/>
      <c r="N373" s="140"/>
      <c r="O373" s="138"/>
      <c r="P373" s="142"/>
      <c r="Q373" s="138"/>
      <c r="R373" s="140"/>
      <c r="S373" s="138"/>
      <c r="T373" s="138"/>
      <c r="U373" s="138"/>
    </row>
    <row r="374" ht="12.75" customHeight="1">
      <c r="A374" s="138"/>
      <c r="B374" s="138"/>
      <c r="C374" s="138"/>
      <c r="D374" s="138"/>
      <c r="E374" s="54"/>
      <c r="F374" s="138"/>
      <c r="G374" s="138"/>
      <c r="H374" s="138"/>
      <c r="I374" s="138"/>
      <c r="J374" s="138"/>
      <c r="K374" s="138"/>
      <c r="L374" s="138"/>
      <c r="M374" s="140"/>
      <c r="N374" s="140"/>
      <c r="O374" s="138"/>
      <c r="P374" s="142"/>
      <c r="Q374" s="138"/>
      <c r="R374" s="140"/>
      <c r="S374" s="138"/>
      <c r="T374" s="138"/>
      <c r="U374" s="138"/>
    </row>
    <row r="375" ht="12.75" customHeight="1">
      <c r="A375" s="138"/>
      <c r="B375" s="138"/>
      <c r="C375" s="138"/>
      <c r="D375" s="138"/>
      <c r="E375" s="54"/>
      <c r="F375" s="138"/>
      <c r="G375" s="138"/>
      <c r="H375" s="138"/>
      <c r="I375" s="138"/>
      <c r="J375" s="138"/>
      <c r="K375" s="138"/>
      <c r="L375" s="138"/>
      <c r="M375" s="140"/>
      <c r="N375" s="140"/>
      <c r="O375" s="138"/>
      <c r="P375" s="142"/>
      <c r="Q375" s="138"/>
      <c r="R375" s="140"/>
      <c r="S375" s="138"/>
      <c r="T375" s="138"/>
      <c r="U375" s="138"/>
    </row>
    <row r="376" ht="12.75" customHeight="1">
      <c r="A376" s="138"/>
      <c r="B376" s="138"/>
      <c r="C376" s="138"/>
      <c r="D376" s="138"/>
      <c r="E376" s="54"/>
      <c r="F376" s="138"/>
      <c r="G376" s="138"/>
      <c r="H376" s="138"/>
      <c r="I376" s="138"/>
      <c r="J376" s="138"/>
      <c r="K376" s="138"/>
      <c r="L376" s="138"/>
      <c r="M376" s="140"/>
      <c r="N376" s="140"/>
      <c r="O376" s="138"/>
      <c r="P376" s="142"/>
      <c r="Q376" s="138"/>
      <c r="R376" s="140"/>
      <c r="S376" s="138"/>
      <c r="T376" s="138"/>
      <c r="U376" s="138"/>
    </row>
    <row r="377" ht="12.75" customHeight="1">
      <c r="A377" s="138"/>
      <c r="B377" s="138"/>
      <c r="C377" s="138"/>
      <c r="D377" s="138"/>
      <c r="E377" s="54"/>
      <c r="F377" s="138"/>
      <c r="G377" s="138"/>
      <c r="H377" s="138"/>
      <c r="I377" s="138"/>
      <c r="J377" s="138"/>
      <c r="K377" s="138"/>
      <c r="L377" s="138"/>
      <c r="M377" s="140"/>
      <c r="N377" s="140"/>
      <c r="O377" s="138"/>
      <c r="P377" s="142"/>
      <c r="Q377" s="138"/>
      <c r="R377" s="140"/>
      <c r="S377" s="138"/>
      <c r="T377" s="138"/>
      <c r="U377" s="138"/>
    </row>
    <row r="378" ht="12.75" customHeight="1">
      <c r="A378" s="138"/>
      <c r="B378" s="138"/>
      <c r="C378" s="138"/>
      <c r="D378" s="138"/>
      <c r="E378" s="54"/>
      <c r="F378" s="138"/>
      <c r="G378" s="138"/>
      <c r="H378" s="138"/>
      <c r="I378" s="138"/>
      <c r="J378" s="138"/>
      <c r="K378" s="138"/>
      <c r="L378" s="138"/>
      <c r="M378" s="140"/>
      <c r="N378" s="140"/>
      <c r="O378" s="138"/>
      <c r="P378" s="142"/>
      <c r="Q378" s="138"/>
      <c r="R378" s="140"/>
      <c r="S378" s="138"/>
      <c r="T378" s="138"/>
      <c r="U378" s="138"/>
    </row>
    <row r="379" ht="12.75" customHeight="1">
      <c r="A379" s="138"/>
      <c r="B379" s="138"/>
      <c r="C379" s="138"/>
      <c r="D379" s="138"/>
      <c r="E379" s="54"/>
      <c r="F379" s="138"/>
      <c r="G379" s="138"/>
      <c r="H379" s="138"/>
      <c r="I379" s="138"/>
      <c r="J379" s="138"/>
      <c r="K379" s="138"/>
      <c r="L379" s="138"/>
      <c r="M379" s="140"/>
      <c r="N379" s="140"/>
      <c r="O379" s="138"/>
      <c r="P379" s="142"/>
      <c r="Q379" s="138"/>
      <c r="R379" s="140"/>
      <c r="S379" s="138"/>
      <c r="T379" s="138"/>
      <c r="U379" s="138"/>
    </row>
    <row r="380" ht="12.75" customHeight="1">
      <c r="A380" s="138"/>
      <c r="B380" s="138"/>
      <c r="C380" s="138"/>
      <c r="D380" s="138"/>
      <c r="E380" s="54"/>
      <c r="F380" s="138"/>
      <c r="G380" s="138"/>
      <c r="H380" s="138"/>
      <c r="I380" s="138"/>
      <c r="J380" s="138"/>
      <c r="K380" s="138"/>
      <c r="L380" s="138"/>
      <c r="M380" s="140"/>
      <c r="N380" s="140"/>
      <c r="O380" s="138"/>
      <c r="P380" s="142"/>
      <c r="Q380" s="138"/>
      <c r="R380" s="140"/>
      <c r="S380" s="138"/>
      <c r="T380" s="138"/>
      <c r="U380" s="138"/>
    </row>
    <row r="381" ht="12.75" customHeight="1">
      <c r="A381" s="138"/>
      <c r="B381" s="138"/>
      <c r="C381" s="138"/>
      <c r="D381" s="138"/>
      <c r="E381" s="54"/>
      <c r="F381" s="138"/>
      <c r="G381" s="138"/>
      <c r="H381" s="138"/>
      <c r="I381" s="138"/>
      <c r="J381" s="138"/>
      <c r="K381" s="138"/>
      <c r="L381" s="138"/>
      <c r="M381" s="140"/>
      <c r="N381" s="140"/>
      <c r="O381" s="138"/>
      <c r="P381" s="142"/>
      <c r="Q381" s="138"/>
      <c r="R381" s="140"/>
      <c r="S381" s="138"/>
      <c r="T381" s="138"/>
      <c r="U381" s="138"/>
    </row>
    <row r="382" ht="12.75" customHeight="1">
      <c r="A382" s="138"/>
      <c r="B382" s="138"/>
      <c r="C382" s="138"/>
      <c r="D382" s="138"/>
      <c r="E382" s="54"/>
      <c r="F382" s="138"/>
      <c r="G382" s="138"/>
      <c r="H382" s="138"/>
      <c r="I382" s="138"/>
      <c r="J382" s="138"/>
      <c r="K382" s="138"/>
      <c r="L382" s="138"/>
      <c r="M382" s="140"/>
      <c r="N382" s="140"/>
      <c r="O382" s="138"/>
      <c r="P382" s="142"/>
      <c r="Q382" s="138"/>
      <c r="R382" s="140"/>
      <c r="S382" s="138"/>
      <c r="T382" s="138"/>
      <c r="U382" s="138"/>
    </row>
    <row r="383" ht="12.75" customHeight="1">
      <c r="A383" s="138"/>
      <c r="B383" s="138"/>
      <c r="C383" s="138"/>
      <c r="D383" s="138"/>
      <c r="E383" s="54"/>
      <c r="F383" s="138"/>
      <c r="G383" s="138"/>
      <c r="H383" s="138"/>
      <c r="I383" s="138"/>
      <c r="J383" s="138"/>
      <c r="K383" s="138"/>
      <c r="L383" s="138"/>
      <c r="M383" s="140"/>
      <c r="N383" s="140"/>
      <c r="O383" s="138"/>
      <c r="P383" s="142"/>
      <c r="Q383" s="138"/>
      <c r="R383" s="140"/>
      <c r="S383" s="138"/>
      <c r="T383" s="138"/>
      <c r="U383" s="138"/>
    </row>
    <row r="384" ht="12.75" customHeight="1">
      <c r="A384" s="138"/>
      <c r="B384" s="138"/>
      <c r="C384" s="138"/>
      <c r="D384" s="138"/>
      <c r="E384" s="54"/>
      <c r="F384" s="138"/>
      <c r="G384" s="138"/>
      <c r="H384" s="138"/>
      <c r="I384" s="138"/>
      <c r="J384" s="138"/>
      <c r="K384" s="138"/>
      <c r="L384" s="138"/>
      <c r="M384" s="140"/>
      <c r="N384" s="140"/>
      <c r="O384" s="138"/>
      <c r="P384" s="142"/>
      <c r="Q384" s="138"/>
      <c r="R384" s="140"/>
      <c r="S384" s="138"/>
      <c r="T384" s="138"/>
      <c r="U384" s="138"/>
    </row>
    <row r="385" ht="12.75" customHeight="1">
      <c r="A385" s="138"/>
      <c r="B385" s="138"/>
      <c r="C385" s="138"/>
      <c r="D385" s="138"/>
      <c r="E385" s="54"/>
      <c r="F385" s="138"/>
      <c r="G385" s="138"/>
      <c r="H385" s="138"/>
      <c r="I385" s="138"/>
      <c r="J385" s="138"/>
      <c r="K385" s="138"/>
      <c r="L385" s="138"/>
      <c r="M385" s="140"/>
      <c r="N385" s="140"/>
      <c r="O385" s="138"/>
      <c r="P385" s="142"/>
      <c r="Q385" s="138"/>
      <c r="R385" s="140"/>
      <c r="S385" s="138"/>
      <c r="T385" s="138"/>
      <c r="U385" s="138"/>
    </row>
    <row r="386" ht="12.75" customHeight="1">
      <c r="A386" s="138"/>
      <c r="B386" s="138"/>
      <c r="C386" s="138"/>
      <c r="D386" s="138"/>
      <c r="E386" s="54"/>
      <c r="F386" s="138"/>
      <c r="G386" s="138"/>
      <c r="H386" s="138"/>
      <c r="I386" s="138"/>
      <c r="J386" s="138"/>
      <c r="K386" s="138"/>
      <c r="L386" s="138"/>
      <c r="M386" s="140"/>
      <c r="N386" s="140"/>
      <c r="O386" s="138"/>
      <c r="P386" s="142"/>
      <c r="Q386" s="138"/>
      <c r="R386" s="140"/>
      <c r="S386" s="138"/>
      <c r="T386" s="138"/>
      <c r="U386" s="138"/>
    </row>
    <row r="387" ht="12.75" customHeight="1">
      <c r="A387" s="138"/>
      <c r="B387" s="138"/>
      <c r="C387" s="138"/>
      <c r="D387" s="138"/>
      <c r="E387" s="54"/>
      <c r="F387" s="138"/>
      <c r="G387" s="138"/>
      <c r="H387" s="138"/>
      <c r="I387" s="138"/>
      <c r="J387" s="138"/>
      <c r="K387" s="138"/>
      <c r="L387" s="138"/>
      <c r="M387" s="140"/>
      <c r="N387" s="140"/>
      <c r="O387" s="138"/>
      <c r="P387" s="142"/>
      <c r="Q387" s="138"/>
      <c r="R387" s="140"/>
      <c r="S387" s="138"/>
      <c r="T387" s="138"/>
      <c r="U387" s="138"/>
    </row>
    <row r="388" ht="12.75" customHeight="1">
      <c r="A388" s="138"/>
      <c r="B388" s="138"/>
      <c r="C388" s="138"/>
      <c r="D388" s="138"/>
      <c r="E388" s="54"/>
      <c r="F388" s="138"/>
      <c r="G388" s="138"/>
      <c r="H388" s="138"/>
      <c r="I388" s="138"/>
      <c r="J388" s="138"/>
      <c r="K388" s="138"/>
      <c r="L388" s="138"/>
      <c r="M388" s="140"/>
      <c r="N388" s="140"/>
      <c r="O388" s="138"/>
      <c r="P388" s="142"/>
      <c r="Q388" s="138"/>
      <c r="R388" s="140"/>
      <c r="S388" s="138"/>
      <c r="T388" s="138"/>
      <c r="U388" s="138"/>
    </row>
    <row r="389" ht="12.75" customHeight="1">
      <c r="A389" s="138"/>
      <c r="B389" s="138"/>
      <c r="C389" s="138"/>
      <c r="D389" s="138"/>
      <c r="E389" s="54"/>
      <c r="F389" s="138"/>
      <c r="G389" s="138"/>
      <c r="H389" s="138"/>
      <c r="I389" s="138"/>
      <c r="J389" s="138"/>
      <c r="K389" s="138"/>
      <c r="L389" s="138"/>
      <c r="M389" s="140"/>
      <c r="N389" s="140"/>
      <c r="O389" s="138"/>
      <c r="P389" s="142"/>
      <c r="Q389" s="138"/>
      <c r="R389" s="140"/>
      <c r="S389" s="138"/>
      <c r="T389" s="138"/>
      <c r="U389" s="138"/>
    </row>
    <row r="390" ht="12.75" customHeight="1">
      <c r="A390" s="138"/>
      <c r="B390" s="138"/>
      <c r="C390" s="138"/>
      <c r="D390" s="138"/>
      <c r="E390" s="54"/>
      <c r="F390" s="138"/>
      <c r="G390" s="138"/>
      <c r="H390" s="138"/>
      <c r="I390" s="138"/>
      <c r="J390" s="138"/>
      <c r="K390" s="138"/>
      <c r="L390" s="138"/>
      <c r="M390" s="140"/>
      <c r="N390" s="140"/>
      <c r="O390" s="138"/>
      <c r="P390" s="142"/>
      <c r="Q390" s="138"/>
      <c r="R390" s="140"/>
      <c r="S390" s="138"/>
      <c r="T390" s="138"/>
      <c r="U390" s="138"/>
    </row>
    <row r="391" ht="12.75" customHeight="1">
      <c r="A391" s="138"/>
      <c r="B391" s="138"/>
      <c r="C391" s="138"/>
      <c r="D391" s="138"/>
      <c r="E391" s="54"/>
      <c r="F391" s="138"/>
      <c r="G391" s="138"/>
      <c r="H391" s="138"/>
      <c r="I391" s="138"/>
      <c r="J391" s="138"/>
      <c r="K391" s="138"/>
      <c r="L391" s="138"/>
      <c r="M391" s="140"/>
      <c r="N391" s="140"/>
      <c r="O391" s="138"/>
      <c r="P391" s="142"/>
      <c r="Q391" s="138"/>
      <c r="R391" s="140"/>
      <c r="S391" s="138"/>
      <c r="T391" s="138"/>
      <c r="U391" s="138"/>
    </row>
    <row r="392" ht="12.75" customHeight="1">
      <c r="A392" s="138"/>
      <c r="B392" s="138"/>
      <c r="C392" s="138"/>
      <c r="D392" s="138"/>
      <c r="E392" s="54"/>
      <c r="F392" s="138"/>
      <c r="G392" s="138"/>
      <c r="H392" s="138"/>
      <c r="I392" s="138"/>
      <c r="J392" s="138"/>
      <c r="K392" s="138"/>
      <c r="L392" s="138"/>
      <c r="M392" s="140"/>
      <c r="N392" s="140"/>
      <c r="O392" s="138"/>
      <c r="P392" s="142"/>
      <c r="Q392" s="138"/>
      <c r="R392" s="140"/>
      <c r="S392" s="138"/>
      <c r="T392" s="138"/>
      <c r="U392" s="138"/>
    </row>
    <row r="393" ht="12.75" customHeight="1">
      <c r="A393" s="138"/>
      <c r="B393" s="138"/>
      <c r="C393" s="138"/>
      <c r="D393" s="138"/>
      <c r="E393" s="54"/>
      <c r="F393" s="138"/>
      <c r="G393" s="138"/>
      <c r="H393" s="138"/>
      <c r="I393" s="138"/>
      <c r="J393" s="138"/>
      <c r="K393" s="138"/>
      <c r="L393" s="138"/>
      <c r="M393" s="140"/>
      <c r="N393" s="140"/>
      <c r="O393" s="138"/>
      <c r="P393" s="142"/>
      <c r="Q393" s="138"/>
      <c r="R393" s="140"/>
      <c r="S393" s="138"/>
      <c r="T393" s="138"/>
      <c r="U393" s="138"/>
    </row>
    <row r="394" ht="12.75" customHeight="1">
      <c r="A394" s="138"/>
      <c r="B394" s="138"/>
      <c r="C394" s="138"/>
      <c r="D394" s="138"/>
      <c r="E394" s="54"/>
      <c r="F394" s="138"/>
      <c r="G394" s="138"/>
      <c r="H394" s="138"/>
      <c r="I394" s="138"/>
      <c r="J394" s="138"/>
      <c r="K394" s="138"/>
      <c r="L394" s="138"/>
      <c r="M394" s="140"/>
      <c r="N394" s="140"/>
      <c r="O394" s="138"/>
      <c r="P394" s="142"/>
      <c r="Q394" s="138"/>
      <c r="R394" s="140"/>
      <c r="S394" s="138"/>
      <c r="T394" s="138"/>
      <c r="U394" s="138"/>
    </row>
    <row r="395" ht="12.75" customHeight="1">
      <c r="A395" s="138"/>
      <c r="B395" s="138"/>
      <c r="C395" s="138"/>
      <c r="D395" s="138"/>
      <c r="E395" s="54"/>
      <c r="F395" s="138"/>
      <c r="G395" s="138"/>
      <c r="H395" s="138"/>
      <c r="I395" s="138"/>
      <c r="J395" s="138"/>
      <c r="K395" s="138"/>
      <c r="L395" s="138"/>
      <c r="M395" s="140"/>
      <c r="N395" s="140"/>
      <c r="O395" s="138"/>
      <c r="P395" s="142"/>
      <c r="Q395" s="138"/>
      <c r="R395" s="140"/>
      <c r="S395" s="138"/>
      <c r="T395" s="138"/>
      <c r="U395" s="138"/>
    </row>
    <row r="396" ht="12.75" customHeight="1">
      <c r="A396" s="138"/>
      <c r="B396" s="138"/>
      <c r="C396" s="138"/>
      <c r="D396" s="138"/>
      <c r="E396" s="54"/>
      <c r="F396" s="138"/>
      <c r="G396" s="138"/>
      <c r="H396" s="138"/>
      <c r="I396" s="138"/>
      <c r="J396" s="138"/>
      <c r="K396" s="138"/>
      <c r="L396" s="138"/>
      <c r="M396" s="140"/>
      <c r="N396" s="140"/>
      <c r="O396" s="138"/>
      <c r="P396" s="142"/>
      <c r="Q396" s="138"/>
      <c r="R396" s="140"/>
      <c r="S396" s="138"/>
      <c r="T396" s="138"/>
      <c r="U396" s="138"/>
    </row>
    <row r="397" ht="12.75" customHeight="1">
      <c r="A397" s="138"/>
      <c r="B397" s="138"/>
      <c r="C397" s="138"/>
      <c r="D397" s="138"/>
      <c r="E397" s="54"/>
      <c r="F397" s="138"/>
      <c r="G397" s="138"/>
      <c r="H397" s="138"/>
      <c r="I397" s="138"/>
      <c r="J397" s="138"/>
      <c r="K397" s="138"/>
      <c r="L397" s="138"/>
      <c r="M397" s="140"/>
      <c r="N397" s="140"/>
      <c r="O397" s="138"/>
      <c r="P397" s="142"/>
      <c r="Q397" s="138"/>
      <c r="R397" s="140"/>
      <c r="S397" s="138"/>
      <c r="T397" s="138"/>
      <c r="U397" s="138"/>
    </row>
    <row r="398" ht="12.75" customHeight="1">
      <c r="A398" s="138"/>
      <c r="B398" s="138"/>
      <c r="C398" s="138"/>
      <c r="D398" s="138"/>
      <c r="E398" s="54"/>
      <c r="F398" s="138"/>
      <c r="G398" s="138"/>
      <c r="H398" s="138"/>
      <c r="I398" s="138"/>
      <c r="J398" s="138"/>
      <c r="K398" s="138"/>
      <c r="L398" s="138"/>
      <c r="M398" s="140"/>
      <c r="N398" s="140"/>
      <c r="O398" s="138"/>
      <c r="P398" s="142"/>
      <c r="Q398" s="138"/>
      <c r="R398" s="140"/>
      <c r="S398" s="138"/>
      <c r="T398" s="138"/>
      <c r="U398" s="138"/>
    </row>
    <row r="399" ht="12.75" customHeight="1">
      <c r="A399" s="138"/>
      <c r="B399" s="138"/>
      <c r="C399" s="138"/>
      <c r="D399" s="138"/>
      <c r="E399" s="54"/>
      <c r="F399" s="138"/>
      <c r="G399" s="138"/>
      <c r="H399" s="138"/>
      <c r="I399" s="138"/>
      <c r="J399" s="138"/>
      <c r="K399" s="138"/>
      <c r="L399" s="138"/>
      <c r="M399" s="140"/>
      <c r="N399" s="140"/>
      <c r="O399" s="138"/>
      <c r="P399" s="142"/>
      <c r="Q399" s="138"/>
      <c r="R399" s="140"/>
      <c r="S399" s="138"/>
      <c r="T399" s="138"/>
      <c r="U399" s="138"/>
    </row>
    <row r="400" ht="12.75" customHeight="1">
      <c r="A400" s="138"/>
      <c r="B400" s="138"/>
      <c r="C400" s="138"/>
      <c r="D400" s="138"/>
      <c r="E400" s="54"/>
      <c r="F400" s="138"/>
      <c r="G400" s="138"/>
      <c r="H400" s="138"/>
      <c r="I400" s="138"/>
      <c r="J400" s="138"/>
      <c r="K400" s="138"/>
      <c r="L400" s="138"/>
      <c r="M400" s="140"/>
      <c r="N400" s="140"/>
      <c r="O400" s="138"/>
      <c r="P400" s="142"/>
      <c r="Q400" s="138"/>
      <c r="R400" s="140"/>
      <c r="S400" s="138"/>
      <c r="T400" s="138"/>
      <c r="U400" s="138"/>
    </row>
    <row r="401" ht="12.75" customHeight="1">
      <c r="A401" s="138"/>
      <c r="B401" s="138"/>
      <c r="C401" s="138"/>
      <c r="D401" s="138"/>
      <c r="E401" s="54"/>
      <c r="F401" s="138"/>
      <c r="G401" s="138"/>
      <c r="H401" s="138"/>
      <c r="I401" s="138"/>
      <c r="J401" s="138"/>
      <c r="K401" s="138"/>
      <c r="L401" s="138"/>
      <c r="M401" s="140"/>
      <c r="N401" s="140"/>
      <c r="O401" s="138"/>
      <c r="P401" s="142"/>
      <c r="Q401" s="138"/>
      <c r="R401" s="140"/>
      <c r="S401" s="138"/>
      <c r="T401" s="138"/>
      <c r="U401" s="138"/>
    </row>
    <row r="402" ht="12.75" customHeight="1">
      <c r="A402" s="138"/>
      <c r="B402" s="138"/>
      <c r="C402" s="138"/>
      <c r="D402" s="138"/>
      <c r="E402" s="54"/>
      <c r="F402" s="138"/>
      <c r="G402" s="138"/>
      <c r="H402" s="138"/>
      <c r="I402" s="138"/>
      <c r="J402" s="138"/>
      <c r="K402" s="138"/>
      <c r="L402" s="138"/>
      <c r="M402" s="140"/>
      <c r="N402" s="140"/>
      <c r="O402" s="138"/>
      <c r="P402" s="142"/>
      <c r="Q402" s="138"/>
      <c r="R402" s="140"/>
      <c r="S402" s="138"/>
      <c r="T402" s="138"/>
      <c r="U402" s="138"/>
    </row>
    <row r="403" ht="12.75" customHeight="1">
      <c r="A403" s="138"/>
      <c r="B403" s="138"/>
      <c r="C403" s="138"/>
      <c r="D403" s="138"/>
      <c r="E403" s="54"/>
      <c r="F403" s="138"/>
      <c r="G403" s="138"/>
      <c r="H403" s="138"/>
      <c r="I403" s="138"/>
      <c r="J403" s="138"/>
      <c r="K403" s="138"/>
      <c r="L403" s="138"/>
      <c r="M403" s="140"/>
      <c r="N403" s="140"/>
      <c r="O403" s="138"/>
      <c r="P403" s="142"/>
      <c r="Q403" s="138"/>
      <c r="R403" s="140"/>
      <c r="S403" s="138"/>
      <c r="T403" s="138"/>
      <c r="U403" s="138"/>
    </row>
    <row r="404" ht="12.75" customHeight="1">
      <c r="A404" s="138"/>
      <c r="B404" s="138"/>
      <c r="C404" s="138"/>
      <c r="D404" s="138"/>
      <c r="E404" s="54"/>
      <c r="F404" s="138"/>
      <c r="G404" s="138"/>
      <c r="H404" s="138"/>
      <c r="I404" s="138"/>
      <c r="J404" s="138"/>
      <c r="K404" s="138"/>
      <c r="L404" s="138"/>
      <c r="M404" s="140"/>
      <c r="N404" s="140"/>
      <c r="O404" s="138"/>
      <c r="P404" s="142"/>
      <c r="Q404" s="138"/>
      <c r="R404" s="140"/>
      <c r="S404" s="138"/>
      <c r="T404" s="138"/>
      <c r="U404" s="138"/>
    </row>
    <row r="405" ht="12.75" customHeight="1">
      <c r="A405" s="138"/>
      <c r="B405" s="138"/>
      <c r="C405" s="138"/>
      <c r="D405" s="138"/>
      <c r="E405" s="54"/>
      <c r="F405" s="138"/>
      <c r="G405" s="138"/>
      <c r="H405" s="138"/>
      <c r="I405" s="138"/>
      <c r="J405" s="138"/>
      <c r="K405" s="138"/>
      <c r="L405" s="138"/>
      <c r="M405" s="140"/>
      <c r="N405" s="140"/>
      <c r="O405" s="138"/>
      <c r="P405" s="142"/>
      <c r="Q405" s="138"/>
      <c r="R405" s="140"/>
      <c r="S405" s="138"/>
      <c r="T405" s="138"/>
      <c r="U405" s="138"/>
    </row>
    <row r="406" ht="12.75" customHeight="1">
      <c r="A406" s="138"/>
      <c r="B406" s="138"/>
      <c r="C406" s="138"/>
      <c r="D406" s="138"/>
      <c r="E406" s="54"/>
      <c r="F406" s="138"/>
      <c r="G406" s="138"/>
      <c r="H406" s="138"/>
      <c r="I406" s="138"/>
      <c r="J406" s="138"/>
      <c r="K406" s="138"/>
      <c r="L406" s="138"/>
      <c r="M406" s="140"/>
      <c r="N406" s="140"/>
      <c r="O406" s="138"/>
      <c r="P406" s="142"/>
      <c r="Q406" s="138"/>
      <c r="R406" s="140"/>
      <c r="S406" s="138"/>
      <c r="T406" s="138"/>
      <c r="U406" s="138"/>
    </row>
    <row r="407" ht="12.75" customHeight="1">
      <c r="A407" s="138"/>
      <c r="B407" s="138"/>
      <c r="C407" s="138"/>
      <c r="D407" s="138"/>
      <c r="E407" s="54"/>
      <c r="F407" s="138"/>
      <c r="G407" s="138"/>
      <c r="H407" s="138"/>
      <c r="I407" s="138"/>
      <c r="J407" s="138"/>
      <c r="K407" s="138"/>
      <c r="L407" s="138"/>
      <c r="M407" s="140"/>
      <c r="N407" s="140"/>
      <c r="O407" s="138"/>
      <c r="P407" s="142"/>
      <c r="Q407" s="138"/>
      <c r="R407" s="140"/>
      <c r="S407" s="138"/>
      <c r="T407" s="138"/>
      <c r="U407" s="138"/>
    </row>
    <row r="408" ht="12.75" customHeight="1">
      <c r="A408" s="138"/>
      <c r="B408" s="138"/>
      <c r="C408" s="138"/>
      <c r="D408" s="138"/>
      <c r="E408" s="54"/>
      <c r="F408" s="138"/>
      <c r="G408" s="138"/>
      <c r="H408" s="138"/>
      <c r="I408" s="138"/>
      <c r="J408" s="138"/>
      <c r="K408" s="138"/>
      <c r="L408" s="138"/>
      <c r="M408" s="140"/>
      <c r="N408" s="140"/>
      <c r="O408" s="138"/>
      <c r="P408" s="142"/>
      <c r="Q408" s="138"/>
      <c r="R408" s="140"/>
      <c r="S408" s="138"/>
      <c r="T408" s="138"/>
      <c r="U408" s="138"/>
    </row>
    <row r="409" ht="12.75" customHeight="1">
      <c r="A409" s="138"/>
      <c r="B409" s="138"/>
      <c r="C409" s="138"/>
      <c r="D409" s="138"/>
      <c r="E409" s="54"/>
      <c r="F409" s="138"/>
      <c r="G409" s="138"/>
      <c r="H409" s="138"/>
      <c r="I409" s="138"/>
      <c r="J409" s="138"/>
      <c r="K409" s="138"/>
      <c r="L409" s="138"/>
      <c r="M409" s="140"/>
      <c r="N409" s="140"/>
      <c r="O409" s="138"/>
      <c r="P409" s="142"/>
      <c r="Q409" s="138"/>
      <c r="R409" s="140"/>
      <c r="S409" s="138"/>
      <c r="T409" s="138"/>
      <c r="U409" s="138"/>
    </row>
    <row r="410" ht="12.75" customHeight="1">
      <c r="A410" s="138"/>
      <c r="B410" s="138"/>
      <c r="C410" s="138"/>
      <c r="D410" s="138"/>
      <c r="E410" s="54"/>
      <c r="F410" s="138"/>
      <c r="G410" s="138"/>
      <c r="H410" s="138"/>
      <c r="I410" s="138"/>
      <c r="J410" s="138"/>
      <c r="K410" s="138"/>
      <c r="L410" s="138"/>
      <c r="M410" s="140"/>
      <c r="N410" s="140"/>
      <c r="O410" s="138"/>
      <c r="P410" s="142"/>
      <c r="Q410" s="138"/>
      <c r="R410" s="140"/>
      <c r="S410" s="138"/>
      <c r="T410" s="138"/>
      <c r="U410" s="138"/>
    </row>
    <row r="411" ht="12.75" customHeight="1">
      <c r="A411" s="138"/>
      <c r="B411" s="138"/>
      <c r="C411" s="138"/>
      <c r="D411" s="138"/>
      <c r="E411" s="54"/>
      <c r="F411" s="138"/>
      <c r="G411" s="138"/>
      <c r="H411" s="138"/>
      <c r="I411" s="138"/>
      <c r="J411" s="138"/>
      <c r="K411" s="138"/>
      <c r="L411" s="138"/>
      <c r="M411" s="140"/>
      <c r="N411" s="140"/>
      <c r="O411" s="138"/>
      <c r="P411" s="142"/>
      <c r="Q411" s="138"/>
      <c r="R411" s="140"/>
      <c r="S411" s="138"/>
      <c r="T411" s="138"/>
      <c r="U411" s="138"/>
    </row>
    <row r="412" ht="12.75" customHeight="1">
      <c r="A412" s="138"/>
      <c r="B412" s="138"/>
      <c r="C412" s="138"/>
      <c r="D412" s="138"/>
      <c r="E412" s="54"/>
      <c r="F412" s="138"/>
      <c r="G412" s="138"/>
      <c r="H412" s="138"/>
      <c r="I412" s="138"/>
      <c r="J412" s="138"/>
      <c r="K412" s="138"/>
      <c r="L412" s="138"/>
      <c r="M412" s="140"/>
      <c r="N412" s="140"/>
      <c r="O412" s="138"/>
      <c r="P412" s="142"/>
      <c r="Q412" s="138"/>
      <c r="R412" s="140"/>
      <c r="S412" s="138"/>
      <c r="T412" s="138"/>
      <c r="U412" s="138"/>
    </row>
    <row r="413" ht="12.75" customHeight="1">
      <c r="A413" s="138"/>
      <c r="B413" s="138"/>
      <c r="C413" s="138"/>
      <c r="D413" s="138"/>
      <c r="E413" s="54"/>
      <c r="F413" s="138"/>
      <c r="G413" s="138"/>
      <c r="H413" s="138"/>
      <c r="I413" s="138"/>
      <c r="J413" s="138"/>
      <c r="K413" s="138"/>
      <c r="L413" s="138"/>
      <c r="M413" s="140"/>
      <c r="N413" s="140"/>
      <c r="O413" s="138"/>
      <c r="P413" s="142"/>
      <c r="Q413" s="138"/>
      <c r="R413" s="140"/>
      <c r="S413" s="138"/>
      <c r="T413" s="138"/>
      <c r="U413" s="138"/>
    </row>
    <row r="414" ht="12.75" customHeight="1">
      <c r="A414" s="138"/>
      <c r="B414" s="138"/>
      <c r="C414" s="138"/>
      <c r="D414" s="138"/>
      <c r="E414" s="54"/>
      <c r="F414" s="138"/>
      <c r="G414" s="138"/>
      <c r="H414" s="138"/>
      <c r="I414" s="138"/>
      <c r="J414" s="138"/>
      <c r="K414" s="138"/>
      <c r="L414" s="138"/>
      <c r="M414" s="140"/>
      <c r="N414" s="140"/>
      <c r="O414" s="138"/>
      <c r="P414" s="142"/>
      <c r="Q414" s="138"/>
      <c r="R414" s="140"/>
      <c r="S414" s="138"/>
      <c r="T414" s="138"/>
      <c r="U414" s="138"/>
    </row>
    <row r="415" ht="12.75" customHeight="1">
      <c r="A415" s="138"/>
      <c r="B415" s="138"/>
      <c r="C415" s="138"/>
      <c r="D415" s="138"/>
      <c r="E415" s="54"/>
      <c r="F415" s="138"/>
      <c r="G415" s="138"/>
      <c r="H415" s="138"/>
      <c r="I415" s="138"/>
      <c r="J415" s="138"/>
      <c r="K415" s="138"/>
      <c r="L415" s="138"/>
      <c r="M415" s="140"/>
      <c r="N415" s="140"/>
      <c r="O415" s="138"/>
      <c r="P415" s="142"/>
      <c r="Q415" s="138"/>
      <c r="R415" s="140"/>
      <c r="S415" s="138"/>
      <c r="T415" s="138"/>
      <c r="U415" s="138"/>
    </row>
    <row r="416" ht="12.75" customHeight="1">
      <c r="A416" s="138"/>
      <c r="B416" s="138"/>
      <c r="C416" s="138"/>
      <c r="D416" s="138"/>
      <c r="E416" s="54"/>
      <c r="F416" s="138"/>
      <c r="G416" s="138"/>
      <c r="H416" s="138"/>
      <c r="I416" s="138"/>
      <c r="J416" s="138"/>
      <c r="K416" s="138"/>
      <c r="L416" s="138"/>
      <c r="M416" s="140"/>
      <c r="N416" s="140"/>
      <c r="O416" s="138"/>
      <c r="P416" s="142"/>
      <c r="Q416" s="138"/>
      <c r="R416" s="140"/>
      <c r="S416" s="138"/>
      <c r="T416" s="138"/>
      <c r="U416" s="138"/>
    </row>
    <row r="417" ht="12.75" customHeight="1">
      <c r="A417" s="138"/>
      <c r="B417" s="138"/>
      <c r="C417" s="138"/>
      <c r="D417" s="138"/>
      <c r="E417" s="54"/>
      <c r="F417" s="138"/>
      <c r="G417" s="138"/>
      <c r="H417" s="138"/>
      <c r="I417" s="138"/>
      <c r="J417" s="138"/>
      <c r="K417" s="138"/>
      <c r="L417" s="138"/>
      <c r="M417" s="140"/>
      <c r="N417" s="140"/>
      <c r="O417" s="138"/>
      <c r="P417" s="142"/>
      <c r="Q417" s="138"/>
      <c r="R417" s="140"/>
      <c r="S417" s="138"/>
      <c r="T417" s="138"/>
      <c r="U417" s="138"/>
    </row>
    <row r="418" ht="12.75" customHeight="1">
      <c r="A418" s="138"/>
      <c r="B418" s="138"/>
      <c r="C418" s="138"/>
      <c r="D418" s="138"/>
      <c r="E418" s="54"/>
      <c r="F418" s="138"/>
      <c r="G418" s="138"/>
      <c r="H418" s="138"/>
      <c r="I418" s="138"/>
      <c r="J418" s="138"/>
      <c r="K418" s="138"/>
      <c r="L418" s="138"/>
      <c r="M418" s="140"/>
      <c r="N418" s="140"/>
      <c r="O418" s="138"/>
      <c r="P418" s="142"/>
      <c r="Q418" s="138"/>
      <c r="R418" s="140"/>
      <c r="S418" s="138"/>
      <c r="T418" s="138"/>
      <c r="U418" s="138"/>
    </row>
    <row r="419" ht="12.75" customHeight="1">
      <c r="A419" s="138"/>
      <c r="B419" s="138"/>
      <c r="C419" s="138"/>
      <c r="D419" s="138"/>
      <c r="E419" s="54"/>
      <c r="F419" s="138"/>
      <c r="G419" s="138"/>
      <c r="H419" s="138"/>
      <c r="I419" s="138"/>
      <c r="J419" s="138"/>
      <c r="K419" s="138"/>
      <c r="L419" s="138"/>
      <c r="M419" s="140"/>
      <c r="N419" s="140"/>
      <c r="O419" s="138"/>
      <c r="P419" s="142"/>
      <c r="Q419" s="138"/>
      <c r="R419" s="140"/>
      <c r="S419" s="138"/>
      <c r="T419" s="138"/>
      <c r="U419" s="138"/>
    </row>
    <row r="420" ht="12.75" customHeight="1">
      <c r="A420" s="138"/>
      <c r="B420" s="138"/>
      <c r="C420" s="138"/>
      <c r="D420" s="138"/>
      <c r="E420" s="54"/>
      <c r="F420" s="138"/>
      <c r="G420" s="138"/>
      <c r="H420" s="138"/>
      <c r="I420" s="138"/>
      <c r="J420" s="138"/>
      <c r="K420" s="138"/>
      <c r="L420" s="138"/>
      <c r="M420" s="140"/>
      <c r="N420" s="140"/>
      <c r="O420" s="138"/>
      <c r="P420" s="142"/>
      <c r="Q420" s="138"/>
      <c r="R420" s="140"/>
      <c r="S420" s="138"/>
      <c r="T420" s="138"/>
      <c r="U420" s="138"/>
    </row>
    <row r="421" ht="12.75" customHeight="1">
      <c r="A421" s="138"/>
      <c r="B421" s="138"/>
      <c r="C421" s="138"/>
      <c r="D421" s="138"/>
      <c r="E421" s="54"/>
      <c r="F421" s="138"/>
      <c r="G421" s="138"/>
      <c r="H421" s="138"/>
      <c r="I421" s="138"/>
      <c r="J421" s="138"/>
      <c r="K421" s="138"/>
      <c r="L421" s="138"/>
      <c r="M421" s="140"/>
      <c r="N421" s="140"/>
      <c r="O421" s="138"/>
      <c r="P421" s="142"/>
      <c r="Q421" s="138"/>
      <c r="R421" s="140"/>
      <c r="S421" s="138"/>
      <c r="T421" s="138"/>
      <c r="U421" s="138"/>
    </row>
    <row r="422" ht="12.75" customHeight="1">
      <c r="A422" s="138"/>
      <c r="B422" s="138"/>
      <c r="C422" s="138"/>
      <c r="D422" s="138"/>
      <c r="E422" s="54"/>
      <c r="F422" s="138"/>
      <c r="G422" s="138"/>
      <c r="H422" s="138"/>
      <c r="I422" s="138"/>
      <c r="J422" s="138"/>
      <c r="K422" s="138"/>
      <c r="L422" s="138"/>
      <c r="M422" s="140"/>
      <c r="N422" s="140"/>
      <c r="O422" s="138"/>
      <c r="P422" s="142"/>
      <c r="Q422" s="138"/>
      <c r="R422" s="140"/>
      <c r="S422" s="138"/>
      <c r="T422" s="138"/>
      <c r="U422" s="138"/>
    </row>
    <row r="423" ht="12.75" customHeight="1">
      <c r="A423" s="138"/>
      <c r="B423" s="138"/>
      <c r="C423" s="138"/>
      <c r="D423" s="138"/>
      <c r="E423" s="54"/>
      <c r="F423" s="138"/>
      <c r="G423" s="138"/>
      <c r="H423" s="138"/>
      <c r="I423" s="138"/>
      <c r="J423" s="138"/>
      <c r="K423" s="138"/>
      <c r="L423" s="138"/>
      <c r="M423" s="140"/>
      <c r="N423" s="140"/>
      <c r="O423" s="138"/>
      <c r="P423" s="142"/>
      <c r="Q423" s="138"/>
      <c r="R423" s="140"/>
      <c r="S423" s="138"/>
      <c r="T423" s="138"/>
      <c r="U423" s="138"/>
    </row>
    <row r="424" ht="12.75" customHeight="1">
      <c r="A424" s="138"/>
      <c r="B424" s="138"/>
      <c r="C424" s="138"/>
      <c r="D424" s="138"/>
      <c r="E424" s="54"/>
      <c r="F424" s="138"/>
      <c r="G424" s="138"/>
      <c r="H424" s="138"/>
      <c r="I424" s="138"/>
      <c r="J424" s="138"/>
      <c r="K424" s="138"/>
      <c r="L424" s="138"/>
      <c r="M424" s="140"/>
      <c r="N424" s="140"/>
      <c r="O424" s="138"/>
      <c r="P424" s="142"/>
      <c r="Q424" s="138"/>
      <c r="R424" s="140"/>
      <c r="S424" s="138"/>
      <c r="T424" s="138"/>
      <c r="U424" s="138"/>
    </row>
    <row r="425" ht="12.75" customHeight="1">
      <c r="A425" s="138"/>
      <c r="B425" s="138"/>
      <c r="C425" s="138"/>
      <c r="D425" s="138"/>
      <c r="E425" s="54"/>
      <c r="F425" s="138"/>
      <c r="G425" s="138"/>
      <c r="H425" s="138"/>
      <c r="I425" s="138"/>
      <c r="J425" s="138"/>
      <c r="K425" s="138"/>
      <c r="L425" s="138"/>
      <c r="M425" s="140"/>
      <c r="N425" s="140"/>
      <c r="O425" s="138"/>
      <c r="P425" s="142"/>
      <c r="Q425" s="138"/>
      <c r="R425" s="140"/>
      <c r="S425" s="138"/>
      <c r="T425" s="138"/>
      <c r="U425" s="138"/>
    </row>
    <row r="426" ht="12.75" customHeight="1">
      <c r="A426" s="138"/>
      <c r="B426" s="138"/>
      <c r="C426" s="138"/>
      <c r="D426" s="138"/>
      <c r="E426" s="54"/>
      <c r="F426" s="138"/>
      <c r="G426" s="138"/>
      <c r="H426" s="138"/>
      <c r="I426" s="138"/>
      <c r="J426" s="138"/>
      <c r="K426" s="138"/>
      <c r="L426" s="138"/>
      <c r="M426" s="140"/>
      <c r="N426" s="140"/>
      <c r="O426" s="138"/>
      <c r="P426" s="142"/>
      <c r="Q426" s="138"/>
      <c r="R426" s="140"/>
      <c r="S426" s="138"/>
      <c r="T426" s="138"/>
      <c r="U426" s="138"/>
    </row>
    <row r="427" ht="12.75" customHeight="1">
      <c r="A427" s="138"/>
      <c r="B427" s="138"/>
      <c r="C427" s="138"/>
      <c r="D427" s="138"/>
      <c r="E427" s="54"/>
      <c r="F427" s="138"/>
      <c r="G427" s="138"/>
      <c r="H427" s="138"/>
      <c r="I427" s="138"/>
      <c r="J427" s="138"/>
      <c r="K427" s="138"/>
      <c r="L427" s="138"/>
      <c r="M427" s="140"/>
      <c r="N427" s="140"/>
      <c r="O427" s="138"/>
      <c r="P427" s="142"/>
      <c r="Q427" s="138"/>
      <c r="R427" s="140"/>
      <c r="S427" s="138"/>
      <c r="T427" s="138"/>
      <c r="U427" s="138"/>
    </row>
    <row r="428" ht="12.75" customHeight="1">
      <c r="A428" s="138"/>
      <c r="B428" s="138"/>
      <c r="C428" s="138"/>
      <c r="D428" s="138"/>
      <c r="E428" s="54"/>
      <c r="F428" s="138"/>
      <c r="G428" s="138"/>
      <c r="H428" s="138"/>
      <c r="I428" s="138"/>
      <c r="J428" s="138"/>
      <c r="K428" s="138"/>
      <c r="L428" s="138"/>
      <c r="M428" s="140"/>
      <c r="N428" s="140"/>
      <c r="O428" s="138"/>
      <c r="P428" s="142"/>
      <c r="Q428" s="138"/>
      <c r="R428" s="140"/>
      <c r="S428" s="138"/>
      <c r="T428" s="138"/>
      <c r="U428" s="138"/>
    </row>
    <row r="429" ht="12.75" customHeight="1">
      <c r="A429" s="138"/>
      <c r="B429" s="138"/>
      <c r="C429" s="138"/>
      <c r="D429" s="138"/>
      <c r="E429" s="54"/>
      <c r="F429" s="138"/>
      <c r="G429" s="138"/>
      <c r="H429" s="138"/>
      <c r="I429" s="138"/>
      <c r="J429" s="138"/>
      <c r="K429" s="138"/>
      <c r="L429" s="138"/>
      <c r="M429" s="140"/>
      <c r="N429" s="140"/>
      <c r="O429" s="138"/>
      <c r="P429" s="142"/>
      <c r="Q429" s="138"/>
      <c r="R429" s="140"/>
      <c r="S429" s="138"/>
      <c r="T429" s="138"/>
      <c r="U429" s="138"/>
    </row>
    <row r="430" ht="12.75" customHeight="1">
      <c r="A430" s="138"/>
      <c r="B430" s="138"/>
      <c r="C430" s="138"/>
      <c r="D430" s="138"/>
      <c r="E430" s="54"/>
      <c r="F430" s="138"/>
      <c r="G430" s="138"/>
      <c r="H430" s="138"/>
      <c r="I430" s="138"/>
      <c r="J430" s="138"/>
      <c r="K430" s="138"/>
      <c r="L430" s="138"/>
      <c r="M430" s="140"/>
      <c r="N430" s="140"/>
      <c r="O430" s="138"/>
      <c r="P430" s="142"/>
      <c r="Q430" s="138"/>
      <c r="R430" s="140"/>
      <c r="S430" s="138"/>
      <c r="T430" s="138"/>
      <c r="U430" s="138"/>
    </row>
    <row r="431" ht="12.75" customHeight="1">
      <c r="A431" s="138"/>
      <c r="B431" s="138"/>
      <c r="C431" s="138"/>
      <c r="D431" s="138"/>
      <c r="E431" s="54"/>
      <c r="F431" s="138"/>
      <c r="G431" s="138"/>
      <c r="H431" s="138"/>
      <c r="I431" s="138"/>
      <c r="J431" s="138"/>
      <c r="K431" s="138"/>
      <c r="L431" s="138"/>
      <c r="M431" s="140"/>
      <c r="N431" s="140"/>
      <c r="O431" s="138"/>
      <c r="P431" s="142"/>
      <c r="Q431" s="138"/>
      <c r="R431" s="140"/>
      <c r="S431" s="138"/>
      <c r="T431" s="138"/>
      <c r="U431" s="138"/>
    </row>
    <row r="432" ht="12.75" customHeight="1">
      <c r="A432" s="138"/>
      <c r="B432" s="138"/>
      <c r="C432" s="138"/>
      <c r="D432" s="138"/>
      <c r="E432" s="54"/>
      <c r="F432" s="138"/>
      <c r="G432" s="138"/>
      <c r="H432" s="138"/>
      <c r="I432" s="138"/>
      <c r="J432" s="138"/>
      <c r="K432" s="138"/>
      <c r="L432" s="138"/>
      <c r="M432" s="140"/>
      <c r="N432" s="140"/>
      <c r="O432" s="138"/>
      <c r="P432" s="142"/>
      <c r="Q432" s="138"/>
      <c r="R432" s="140"/>
      <c r="S432" s="138"/>
      <c r="T432" s="138"/>
      <c r="U432" s="138"/>
    </row>
    <row r="433" ht="12.75" customHeight="1">
      <c r="A433" s="138"/>
      <c r="B433" s="138"/>
      <c r="C433" s="138"/>
      <c r="D433" s="138"/>
      <c r="E433" s="54"/>
      <c r="F433" s="138"/>
      <c r="G433" s="138"/>
      <c r="H433" s="138"/>
      <c r="I433" s="138"/>
      <c r="J433" s="138"/>
      <c r="K433" s="138"/>
      <c r="L433" s="138"/>
      <c r="M433" s="140"/>
      <c r="N433" s="140"/>
      <c r="O433" s="138"/>
      <c r="P433" s="142"/>
      <c r="Q433" s="138"/>
      <c r="R433" s="140"/>
      <c r="S433" s="138"/>
      <c r="T433" s="138"/>
      <c r="U433" s="138"/>
    </row>
    <row r="434" ht="12.75" customHeight="1">
      <c r="A434" s="138"/>
      <c r="B434" s="138"/>
      <c r="C434" s="138"/>
      <c r="D434" s="138"/>
      <c r="E434" s="54"/>
      <c r="F434" s="138"/>
      <c r="G434" s="138"/>
      <c r="H434" s="138"/>
      <c r="I434" s="138"/>
      <c r="J434" s="138"/>
      <c r="K434" s="138"/>
      <c r="L434" s="138"/>
      <c r="M434" s="140"/>
      <c r="N434" s="140"/>
      <c r="O434" s="138"/>
      <c r="P434" s="142"/>
      <c r="Q434" s="138"/>
      <c r="R434" s="140"/>
      <c r="S434" s="138"/>
      <c r="T434" s="138"/>
      <c r="U434" s="138"/>
    </row>
    <row r="435" ht="12.75" customHeight="1">
      <c r="A435" s="138"/>
      <c r="B435" s="138"/>
      <c r="C435" s="138"/>
      <c r="D435" s="138"/>
      <c r="E435" s="54"/>
      <c r="F435" s="138"/>
      <c r="G435" s="138"/>
      <c r="H435" s="138"/>
      <c r="I435" s="138"/>
      <c r="J435" s="138"/>
      <c r="K435" s="138"/>
      <c r="L435" s="138"/>
      <c r="M435" s="140"/>
      <c r="N435" s="140"/>
      <c r="O435" s="138"/>
      <c r="P435" s="142"/>
      <c r="Q435" s="138"/>
      <c r="R435" s="140"/>
      <c r="S435" s="138"/>
      <c r="T435" s="138"/>
      <c r="U435" s="138"/>
    </row>
    <row r="436" ht="12.75" customHeight="1">
      <c r="A436" s="138"/>
      <c r="B436" s="138"/>
      <c r="C436" s="138"/>
      <c r="D436" s="138"/>
      <c r="E436" s="54"/>
      <c r="F436" s="138"/>
      <c r="G436" s="138"/>
      <c r="H436" s="138"/>
      <c r="I436" s="138"/>
      <c r="J436" s="138"/>
      <c r="K436" s="138"/>
      <c r="L436" s="138"/>
      <c r="M436" s="140"/>
      <c r="N436" s="140"/>
      <c r="O436" s="138"/>
      <c r="P436" s="142"/>
      <c r="Q436" s="138"/>
      <c r="R436" s="140"/>
      <c r="S436" s="138"/>
      <c r="T436" s="138"/>
      <c r="U436" s="138"/>
    </row>
    <row r="437" ht="12.75" customHeight="1">
      <c r="A437" s="138"/>
      <c r="B437" s="138"/>
      <c r="C437" s="138"/>
      <c r="D437" s="138"/>
      <c r="E437" s="54"/>
      <c r="F437" s="138"/>
      <c r="G437" s="138"/>
      <c r="H437" s="138"/>
      <c r="I437" s="138"/>
      <c r="J437" s="138"/>
      <c r="K437" s="138"/>
      <c r="L437" s="138"/>
      <c r="M437" s="140"/>
      <c r="N437" s="140"/>
      <c r="O437" s="138"/>
      <c r="P437" s="142"/>
      <c r="Q437" s="138"/>
      <c r="R437" s="140"/>
      <c r="S437" s="138"/>
      <c r="T437" s="138"/>
      <c r="U437" s="138"/>
    </row>
    <row r="438" ht="12.75" customHeight="1">
      <c r="A438" s="138"/>
      <c r="B438" s="138"/>
      <c r="C438" s="138"/>
      <c r="D438" s="138"/>
      <c r="E438" s="54"/>
      <c r="F438" s="138"/>
      <c r="G438" s="138"/>
      <c r="H438" s="138"/>
      <c r="I438" s="138"/>
      <c r="J438" s="138"/>
      <c r="K438" s="138"/>
      <c r="L438" s="138"/>
      <c r="M438" s="140"/>
      <c r="N438" s="140"/>
      <c r="O438" s="138"/>
      <c r="P438" s="142"/>
      <c r="Q438" s="138"/>
      <c r="R438" s="140"/>
      <c r="S438" s="138"/>
      <c r="T438" s="138"/>
      <c r="U438" s="138"/>
    </row>
    <row r="439" ht="12.75" customHeight="1">
      <c r="A439" s="138"/>
      <c r="B439" s="138"/>
      <c r="C439" s="138"/>
      <c r="D439" s="138"/>
      <c r="E439" s="54"/>
      <c r="F439" s="138"/>
      <c r="G439" s="138"/>
      <c r="H439" s="138"/>
      <c r="I439" s="138"/>
      <c r="J439" s="138"/>
      <c r="K439" s="138"/>
      <c r="L439" s="138"/>
      <c r="M439" s="140"/>
      <c r="N439" s="140"/>
      <c r="O439" s="138"/>
      <c r="P439" s="142"/>
      <c r="Q439" s="138"/>
      <c r="R439" s="140"/>
      <c r="S439" s="138"/>
      <c r="T439" s="138"/>
      <c r="U439" s="138"/>
    </row>
    <row r="440" ht="12.75" customHeight="1">
      <c r="A440" s="138"/>
      <c r="B440" s="138"/>
      <c r="C440" s="138"/>
      <c r="D440" s="138"/>
      <c r="E440" s="54"/>
      <c r="F440" s="138"/>
      <c r="G440" s="138"/>
      <c r="H440" s="138"/>
      <c r="I440" s="138"/>
      <c r="J440" s="138"/>
      <c r="K440" s="138"/>
      <c r="L440" s="138"/>
      <c r="M440" s="140"/>
      <c r="N440" s="140"/>
      <c r="O440" s="138"/>
      <c r="P440" s="142"/>
      <c r="Q440" s="138"/>
      <c r="R440" s="140"/>
      <c r="S440" s="138"/>
      <c r="T440" s="138"/>
      <c r="U440" s="138"/>
    </row>
    <row r="441" ht="12.75" customHeight="1">
      <c r="A441" s="138"/>
      <c r="B441" s="138"/>
      <c r="C441" s="138"/>
      <c r="D441" s="138"/>
      <c r="E441" s="54"/>
      <c r="F441" s="138"/>
      <c r="G441" s="138"/>
      <c r="H441" s="138"/>
      <c r="I441" s="138"/>
      <c r="J441" s="138"/>
      <c r="K441" s="138"/>
      <c r="L441" s="138"/>
      <c r="M441" s="140"/>
      <c r="N441" s="140"/>
      <c r="O441" s="138"/>
      <c r="P441" s="142"/>
      <c r="Q441" s="138"/>
      <c r="R441" s="140"/>
      <c r="S441" s="138"/>
      <c r="T441" s="138"/>
      <c r="U441" s="138"/>
    </row>
    <row r="442" ht="12.75" customHeight="1">
      <c r="A442" s="138"/>
      <c r="B442" s="138"/>
      <c r="C442" s="138"/>
      <c r="D442" s="138"/>
      <c r="E442" s="54"/>
      <c r="F442" s="138"/>
      <c r="G442" s="138"/>
      <c r="H442" s="138"/>
      <c r="I442" s="138"/>
      <c r="J442" s="138"/>
      <c r="K442" s="138"/>
      <c r="L442" s="138"/>
      <c r="M442" s="140"/>
      <c r="N442" s="140"/>
      <c r="O442" s="138"/>
      <c r="P442" s="142"/>
      <c r="Q442" s="138"/>
      <c r="R442" s="140"/>
      <c r="S442" s="138"/>
      <c r="T442" s="138"/>
      <c r="U442" s="138"/>
    </row>
    <row r="443" ht="12.75" customHeight="1">
      <c r="A443" s="138"/>
      <c r="B443" s="138"/>
      <c r="C443" s="138"/>
      <c r="D443" s="138"/>
      <c r="E443" s="54"/>
      <c r="F443" s="138"/>
      <c r="G443" s="138"/>
      <c r="H443" s="138"/>
      <c r="I443" s="138"/>
      <c r="J443" s="138"/>
      <c r="K443" s="138"/>
      <c r="L443" s="138"/>
      <c r="M443" s="140"/>
      <c r="N443" s="140"/>
      <c r="O443" s="138"/>
      <c r="P443" s="142"/>
      <c r="Q443" s="138"/>
      <c r="R443" s="140"/>
      <c r="S443" s="138"/>
      <c r="T443" s="138"/>
      <c r="U443" s="138"/>
    </row>
    <row r="444" ht="12.75" customHeight="1">
      <c r="A444" s="138"/>
      <c r="B444" s="138"/>
      <c r="C444" s="138"/>
      <c r="D444" s="138"/>
      <c r="E444" s="54"/>
      <c r="F444" s="138"/>
      <c r="G444" s="138"/>
      <c r="H444" s="138"/>
      <c r="I444" s="138"/>
      <c r="J444" s="138"/>
      <c r="K444" s="138"/>
      <c r="L444" s="138"/>
      <c r="M444" s="140"/>
      <c r="N444" s="140"/>
      <c r="O444" s="138"/>
      <c r="P444" s="142"/>
      <c r="Q444" s="138"/>
      <c r="R444" s="140"/>
      <c r="S444" s="138"/>
      <c r="T444" s="138"/>
      <c r="U444" s="138"/>
    </row>
    <row r="445" ht="12.75" customHeight="1">
      <c r="A445" s="138"/>
      <c r="B445" s="138"/>
      <c r="C445" s="138"/>
      <c r="D445" s="138"/>
      <c r="E445" s="54"/>
      <c r="F445" s="138"/>
      <c r="G445" s="138"/>
      <c r="H445" s="138"/>
      <c r="I445" s="138"/>
      <c r="J445" s="138"/>
      <c r="K445" s="138"/>
      <c r="L445" s="138"/>
      <c r="M445" s="140"/>
      <c r="N445" s="140"/>
      <c r="O445" s="138"/>
      <c r="P445" s="142"/>
      <c r="Q445" s="138"/>
      <c r="R445" s="140"/>
      <c r="S445" s="138"/>
      <c r="T445" s="138"/>
      <c r="U445" s="138"/>
    </row>
    <row r="446" ht="12.75" customHeight="1">
      <c r="A446" s="138"/>
      <c r="B446" s="138"/>
      <c r="C446" s="138"/>
      <c r="D446" s="138"/>
      <c r="E446" s="54"/>
      <c r="F446" s="138"/>
      <c r="G446" s="138"/>
      <c r="H446" s="138"/>
      <c r="I446" s="138"/>
      <c r="J446" s="138"/>
      <c r="K446" s="138"/>
      <c r="L446" s="138"/>
      <c r="M446" s="140"/>
      <c r="N446" s="140"/>
      <c r="O446" s="138"/>
      <c r="P446" s="142"/>
      <c r="Q446" s="138"/>
      <c r="R446" s="140"/>
      <c r="S446" s="138"/>
      <c r="T446" s="138"/>
      <c r="U446" s="138"/>
    </row>
    <row r="447" ht="12.75" customHeight="1">
      <c r="A447" s="138"/>
      <c r="B447" s="138"/>
      <c r="C447" s="138"/>
      <c r="D447" s="138"/>
      <c r="E447" s="54"/>
      <c r="F447" s="138"/>
      <c r="G447" s="138"/>
      <c r="H447" s="138"/>
      <c r="I447" s="138"/>
      <c r="J447" s="138"/>
      <c r="K447" s="138"/>
      <c r="L447" s="138"/>
      <c r="M447" s="140"/>
      <c r="N447" s="140"/>
      <c r="O447" s="138"/>
      <c r="P447" s="142"/>
      <c r="Q447" s="138"/>
      <c r="R447" s="140"/>
      <c r="S447" s="138"/>
      <c r="T447" s="138"/>
      <c r="U447" s="138"/>
    </row>
    <row r="448" ht="12.75" customHeight="1">
      <c r="A448" s="138"/>
      <c r="B448" s="138"/>
      <c r="C448" s="138"/>
      <c r="D448" s="138"/>
      <c r="E448" s="54"/>
      <c r="F448" s="138"/>
      <c r="G448" s="138"/>
      <c r="H448" s="138"/>
      <c r="I448" s="138"/>
      <c r="J448" s="138"/>
      <c r="K448" s="138"/>
      <c r="L448" s="138"/>
      <c r="M448" s="140"/>
      <c r="N448" s="140"/>
      <c r="O448" s="138"/>
      <c r="P448" s="142"/>
      <c r="Q448" s="138"/>
      <c r="R448" s="140"/>
      <c r="S448" s="138"/>
      <c r="T448" s="138"/>
      <c r="U448" s="138"/>
    </row>
    <row r="449" ht="12.75" customHeight="1">
      <c r="A449" s="138"/>
      <c r="B449" s="138"/>
      <c r="C449" s="138"/>
      <c r="D449" s="138"/>
      <c r="E449" s="54"/>
      <c r="F449" s="138"/>
      <c r="G449" s="138"/>
      <c r="H449" s="138"/>
      <c r="I449" s="138"/>
      <c r="J449" s="138"/>
      <c r="K449" s="138"/>
      <c r="L449" s="138"/>
      <c r="M449" s="140"/>
      <c r="N449" s="140"/>
      <c r="O449" s="138"/>
      <c r="P449" s="142"/>
      <c r="Q449" s="138"/>
      <c r="R449" s="140"/>
      <c r="S449" s="138"/>
      <c r="T449" s="138"/>
      <c r="U449" s="138"/>
    </row>
    <row r="450" ht="12.75" customHeight="1">
      <c r="A450" s="138"/>
      <c r="B450" s="138"/>
      <c r="C450" s="138"/>
      <c r="D450" s="138"/>
      <c r="E450" s="54"/>
      <c r="F450" s="138"/>
      <c r="G450" s="138"/>
      <c r="H450" s="138"/>
      <c r="I450" s="138"/>
      <c r="J450" s="138"/>
      <c r="K450" s="138"/>
      <c r="L450" s="138"/>
      <c r="M450" s="140"/>
      <c r="N450" s="140"/>
      <c r="O450" s="138"/>
      <c r="P450" s="142"/>
      <c r="Q450" s="138"/>
      <c r="R450" s="140"/>
      <c r="S450" s="138"/>
      <c r="T450" s="138"/>
      <c r="U450" s="138"/>
    </row>
    <row r="451" ht="12.75" customHeight="1">
      <c r="A451" s="138"/>
      <c r="B451" s="138"/>
      <c r="C451" s="138"/>
      <c r="D451" s="138"/>
      <c r="E451" s="54"/>
      <c r="F451" s="138"/>
      <c r="G451" s="138"/>
      <c r="H451" s="138"/>
      <c r="I451" s="138"/>
      <c r="J451" s="138"/>
      <c r="K451" s="138"/>
      <c r="L451" s="138"/>
      <c r="M451" s="140"/>
      <c r="N451" s="140"/>
      <c r="O451" s="138"/>
      <c r="P451" s="142"/>
      <c r="Q451" s="138"/>
      <c r="R451" s="140"/>
      <c r="S451" s="138"/>
      <c r="T451" s="138"/>
      <c r="U451" s="138"/>
    </row>
    <row r="452" ht="12.75" customHeight="1">
      <c r="A452" s="138"/>
      <c r="B452" s="138"/>
      <c r="C452" s="138"/>
      <c r="D452" s="138"/>
      <c r="E452" s="54"/>
      <c r="F452" s="138"/>
      <c r="G452" s="138"/>
      <c r="H452" s="138"/>
      <c r="I452" s="138"/>
      <c r="J452" s="138"/>
      <c r="K452" s="138"/>
      <c r="L452" s="138"/>
      <c r="M452" s="140"/>
      <c r="N452" s="140"/>
      <c r="O452" s="138"/>
      <c r="P452" s="142"/>
      <c r="Q452" s="138"/>
      <c r="R452" s="140"/>
      <c r="S452" s="138"/>
      <c r="T452" s="138"/>
      <c r="U452" s="138"/>
    </row>
    <row r="453" ht="12.75" customHeight="1">
      <c r="A453" s="138"/>
      <c r="B453" s="138"/>
      <c r="C453" s="138"/>
      <c r="D453" s="138"/>
      <c r="E453" s="54"/>
      <c r="F453" s="138"/>
      <c r="G453" s="138"/>
      <c r="H453" s="138"/>
      <c r="I453" s="138"/>
      <c r="J453" s="138"/>
      <c r="K453" s="138"/>
      <c r="L453" s="138"/>
      <c r="M453" s="140"/>
      <c r="N453" s="140"/>
      <c r="O453" s="138"/>
      <c r="P453" s="142"/>
      <c r="Q453" s="138"/>
      <c r="R453" s="140"/>
      <c r="S453" s="138"/>
      <c r="T453" s="138"/>
      <c r="U453" s="138"/>
    </row>
    <row r="454" ht="12.75" customHeight="1">
      <c r="A454" s="138"/>
      <c r="B454" s="138"/>
      <c r="C454" s="138"/>
      <c r="D454" s="138"/>
      <c r="E454" s="54"/>
      <c r="F454" s="138"/>
      <c r="G454" s="138"/>
      <c r="H454" s="138"/>
      <c r="I454" s="138"/>
      <c r="J454" s="138"/>
      <c r="K454" s="138"/>
      <c r="L454" s="138"/>
      <c r="M454" s="140"/>
      <c r="N454" s="140"/>
      <c r="O454" s="138"/>
      <c r="P454" s="142"/>
      <c r="Q454" s="138"/>
      <c r="R454" s="140"/>
      <c r="S454" s="138"/>
      <c r="T454" s="138"/>
      <c r="U454" s="138"/>
    </row>
    <row r="455" ht="12.75" customHeight="1">
      <c r="A455" s="138"/>
      <c r="B455" s="138"/>
      <c r="C455" s="138"/>
      <c r="D455" s="138"/>
      <c r="E455" s="54"/>
      <c r="F455" s="138"/>
      <c r="G455" s="138"/>
      <c r="H455" s="138"/>
      <c r="I455" s="138"/>
      <c r="J455" s="138"/>
      <c r="K455" s="138"/>
      <c r="L455" s="138"/>
      <c r="M455" s="140"/>
      <c r="N455" s="140"/>
      <c r="O455" s="138"/>
      <c r="P455" s="142"/>
      <c r="Q455" s="138"/>
      <c r="R455" s="140"/>
      <c r="S455" s="138"/>
      <c r="T455" s="138"/>
      <c r="U455" s="138"/>
    </row>
    <row r="456" ht="12.75" customHeight="1">
      <c r="A456" s="138"/>
      <c r="B456" s="138"/>
      <c r="C456" s="138"/>
      <c r="D456" s="138"/>
      <c r="E456" s="54"/>
      <c r="F456" s="138"/>
      <c r="G456" s="138"/>
      <c r="H456" s="138"/>
      <c r="I456" s="138"/>
      <c r="J456" s="138"/>
      <c r="K456" s="138"/>
      <c r="L456" s="138"/>
      <c r="M456" s="140"/>
      <c r="N456" s="140"/>
      <c r="O456" s="138"/>
      <c r="P456" s="142"/>
      <c r="Q456" s="138"/>
      <c r="R456" s="140"/>
      <c r="S456" s="138"/>
      <c r="T456" s="138"/>
      <c r="U456" s="138"/>
    </row>
    <row r="457" ht="12.75" customHeight="1">
      <c r="A457" s="138"/>
      <c r="B457" s="138"/>
      <c r="C457" s="138"/>
      <c r="D457" s="138"/>
      <c r="E457" s="54"/>
      <c r="F457" s="138"/>
      <c r="G457" s="138"/>
      <c r="H457" s="138"/>
      <c r="I457" s="138"/>
      <c r="J457" s="138"/>
      <c r="K457" s="138"/>
      <c r="L457" s="138"/>
      <c r="M457" s="140"/>
      <c r="N457" s="140"/>
      <c r="O457" s="138"/>
      <c r="P457" s="142"/>
      <c r="Q457" s="138"/>
      <c r="R457" s="140"/>
      <c r="S457" s="138"/>
      <c r="T457" s="138"/>
      <c r="U457" s="138"/>
    </row>
    <row r="458" ht="12.75" customHeight="1">
      <c r="A458" s="138"/>
      <c r="B458" s="138"/>
      <c r="C458" s="138"/>
      <c r="D458" s="138"/>
      <c r="E458" s="54"/>
      <c r="F458" s="138"/>
      <c r="G458" s="138"/>
      <c r="H458" s="138"/>
      <c r="I458" s="138"/>
      <c r="J458" s="138"/>
      <c r="K458" s="138"/>
      <c r="L458" s="138"/>
      <c r="M458" s="140"/>
      <c r="N458" s="140"/>
      <c r="O458" s="138"/>
      <c r="P458" s="142"/>
      <c r="Q458" s="138"/>
      <c r="R458" s="140"/>
      <c r="S458" s="138"/>
      <c r="T458" s="138"/>
      <c r="U458" s="138"/>
    </row>
    <row r="459" ht="12.75" customHeight="1">
      <c r="A459" s="138"/>
      <c r="B459" s="138"/>
      <c r="C459" s="138"/>
      <c r="D459" s="138"/>
      <c r="E459" s="54"/>
      <c r="F459" s="138"/>
      <c r="G459" s="138"/>
      <c r="H459" s="138"/>
      <c r="I459" s="138"/>
      <c r="J459" s="138"/>
      <c r="K459" s="138"/>
      <c r="L459" s="138"/>
      <c r="M459" s="140"/>
      <c r="N459" s="140"/>
      <c r="O459" s="138"/>
      <c r="P459" s="142"/>
      <c r="Q459" s="138"/>
      <c r="R459" s="140"/>
      <c r="S459" s="138"/>
      <c r="T459" s="138"/>
      <c r="U459" s="138"/>
    </row>
    <row r="460" ht="12.75" customHeight="1">
      <c r="A460" s="138"/>
      <c r="B460" s="138"/>
      <c r="C460" s="138"/>
      <c r="D460" s="138"/>
      <c r="E460" s="54"/>
      <c r="F460" s="138"/>
      <c r="G460" s="138"/>
      <c r="H460" s="138"/>
      <c r="I460" s="138"/>
      <c r="J460" s="138"/>
      <c r="K460" s="138"/>
      <c r="L460" s="138"/>
      <c r="M460" s="140"/>
      <c r="N460" s="140"/>
      <c r="O460" s="138"/>
      <c r="P460" s="142"/>
      <c r="Q460" s="138"/>
      <c r="R460" s="140"/>
      <c r="S460" s="138"/>
      <c r="T460" s="138"/>
      <c r="U460" s="138"/>
    </row>
    <row r="461" ht="12.75" customHeight="1">
      <c r="A461" s="138"/>
      <c r="B461" s="138"/>
      <c r="C461" s="138"/>
      <c r="D461" s="138"/>
      <c r="E461" s="54"/>
      <c r="F461" s="138"/>
      <c r="G461" s="138"/>
      <c r="H461" s="138"/>
      <c r="I461" s="138"/>
      <c r="J461" s="138"/>
      <c r="K461" s="138"/>
      <c r="L461" s="138"/>
      <c r="M461" s="140"/>
      <c r="N461" s="140"/>
      <c r="O461" s="138"/>
      <c r="P461" s="142"/>
      <c r="Q461" s="138"/>
      <c r="R461" s="140"/>
      <c r="S461" s="138"/>
      <c r="T461" s="138"/>
      <c r="U461" s="138"/>
    </row>
    <row r="462" ht="12.75" customHeight="1">
      <c r="A462" s="138"/>
      <c r="B462" s="138"/>
      <c r="C462" s="138"/>
      <c r="D462" s="138"/>
      <c r="E462" s="54"/>
      <c r="F462" s="138"/>
      <c r="G462" s="138"/>
      <c r="H462" s="138"/>
      <c r="I462" s="138"/>
      <c r="J462" s="138"/>
      <c r="K462" s="138"/>
      <c r="L462" s="138"/>
      <c r="M462" s="140"/>
      <c r="N462" s="140"/>
      <c r="O462" s="138"/>
      <c r="P462" s="142"/>
      <c r="Q462" s="138"/>
      <c r="R462" s="140"/>
      <c r="S462" s="138"/>
      <c r="T462" s="138"/>
      <c r="U462" s="138"/>
    </row>
    <row r="463" ht="12.75" customHeight="1">
      <c r="A463" s="138"/>
      <c r="B463" s="138"/>
      <c r="C463" s="138"/>
      <c r="D463" s="138"/>
      <c r="E463" s="54"/>
      <c r="F463" s="138"/>
      <c r="G463" s="138"/>
      <c r="H463" s="138"/>
      <c r="I463" s="138"/>
      <c r="J463" s="138"/>
      <c r="K463" s="138"/>
      <c r="L463" s="138"/>
      <c r="M463" s="140"/>
      <c r="N463" s="140"/>
      <c r="O463" s="138"/>
      <c r="P463" s="142"/>
      <c r="Q463" s="138"/>
      <c r="R463" s="140"/>
      <c r="S463" s="138"/>
      <c r="T463" s="138"/>
      <c r="U463" s="138"/>
    </row>
    <row r="464" ht="12.75" customHeight="1">
      <c r="A464" s="138"/>
      <c r="B464" s="138"/>
      <c r="C464" s="138"/>
      <c r="D464" s="138"/>
      <c r="E464" s="54"/>
      <c r="F464" s="138"/>
      <c r="G464" s="138"/>
      <c r="H464" s="138"/>
      <c r="I464" s="138"/>
      <c r="J464" s="138"/>
      <c r="K464" s="138"/>
      <c r="L464" s="138"/>
      <c r="M464" s="140"/>
      <c r="N464" s="140"/>
      <c r="O464" s="138"/>
      <c r="P464" s="142"/>
      <c r="Q464" s="138"/>
      <c r="R464" s="140"/>
      <c r="S464" s="138"/>
      <c r="T464" s="138"/>
      <c r="U464" s="138"/>
    </row>
    <row r="465" ht="12.75" customHeight="1">
      <c r="A465" s="138"/>
      <c r="B465" s="138"/>
      <c r="C465" s="138"/>
      <c r="D465" s="138"/>
      <c r="E465" s="54"/>
      <c r="F465" s="138"/>
      <c r="G465" s="138"/>
      <c r="H465" s="138"/>
      <c r="I465" s="138"/>
      <c r="J465" s="138"/>
      <c r="K465" s="138"/>
      <c r="L465" s="138"/>
      <c r="M465" s="140"/>
      <c r="N465" s="140"/>
      <c r="O465" s="138"/>
      <c r="P465" s="142"/>
      <c r="Q465" s="138"/>
      <c r="R465" s="140"/>
      <c r="S465" s="138"/>
      <c r="T465" s="138"/>
      <c r="U465" s="138"/>
    </row>
    <row r="466" ht="12.75" customHeight="1">
      <c r="A466" s="138"/>
      <c r="B466" s="138"/>
      <c r="C466" s="138"/>
      <c r="D466" s="138"/>
      <c r="E466" s="54"/>
      <c r="F466" s="138"/>
      <c r="G466" s="138"/>
      <c r="H466" s="138"/>
      <c r="I466" s="138"/>
      <c r="J466" s="138"/>
      <c r="K466" s="138"/>
      <c r="L466" s="138"/>
      <c r="M466" s="140"/>
      <c r="N466" s="140"/>
      <c r="O466" s="138"/>
      <c r="P466" s="142"/>
      <c r="Q466" s="138"/>
      <c r="R466" s="140"/>
      <c r="S466" s="138"/>
      <c r="T466" s="138"/>
      <c r="U466" s="138"/>
    </row>
    <row r="467" ht="12.75" customHeight="1">
      <c r="A467" s="138"/>
      <c r="B467" s="138"/>
      <c r="C467" s="138"/>
      <c r="D467" s="138"/>
      <c r="E467" s="54"/>
      <c r="F467" s="138"/>
      <c r="G467" s="138"/>
      <c r="H467" s="138"/>
      <c r="I467" s="138"/>
      <c r="J467" s="138"/>
      <c r="K467" s="138"/>
      <c r="L467" s="138"/>
      <c r="M467" s="140"/>
      <c r="N467" s="140"/>
      <c r="O467" s="138"/>
      <c r="P467" s="142"/>
      <c r="Q467" s="138"/>
      <c r="R467" s="140"/>
      <c r="S467" s="138"/>
      <c r="T467" s="138"/>
      <c r="U467" s="138"/>
    </row>
    <row r="468" ht="12.75" customHeight="1">
      <c r="A468" s="138"/>
      <c r="B468" s="138"/>
      <c r="C468" s="138"/>
      <c r="D468" s="138"/>
      <c r="E468" s="54"/>
      <c r="F468" s="138"/>
      <c r="G468" s="138"/>
      <c r="H468" s="138"/>
      <c r="I468" s="138"/>
      <c r="J468" s="138"/>
      <c r="K468" s="138"/>
      <c r="L468" s="138"/>
      <c r="M468" s="140"/>
      <c r="N468" s="140"/>
      <c r="O468" s="138"/>
      <c r="P468" s="142"/>
      <c r="Q468" s="138"/>
      <c r="R468" s="140"/>
      <c r="S468" s="138"/>
      <c r="T468" s="138"/>
      <c r="U468" s="138"/>
    </row>
    <row r="469" ht="12.75" customHeight="1">
      <c r="A469" s="138"/>
      <c r="B469" s="138"/>
      <c r="C469" s="138"/>
      <c r="D469" s="138"/>
      <c r="E469" s="54"/>
      <c r="F469" s="138"/>
      <c r="G469" s="138"/>
      <c r="H469" s="138"/>
      <c r="I469" s="138"/>
      <c r="J469" s="138"/>
      <c r="K469" s="138"/>
      <c r="L469" s="138"/>
      <c r="M469" s="140"/>
      <c r="N469" s="140"/>
      <c r="O469" s="138"/>
      <c r="P469" s="142"/>
      <c r="Q469" s="138"/>
      <c r="R469" s="140"/>
      <c r="S469" s="138"/>
      <c r="T469" s="138"/>
      <c r="U469" s="138"/>
    </row>
    <row r="470" ht="12.75" customHeight="1">
      <c r="A470" s="138"/>
      <c r="B470" s="138"/>
      <c r="C470" s="138"/>
      <c r="D470" s="138"/>
      <c r="E470" s="54"/>
      <c r="F470" s="138"/>
      <c r="G470" s="138"/>
      <c r="H470" s="138"/>
      <c r="I470" s="138"/>
      <c r="J470" s="138"/>
      <c r="K470" s="138"/>
      <c r="L470" s="138"/>
      <c r="M470" s="140"/>
      <c r="N470" s="140"/>
      <c r="O470" s="138"/>
      <c r="P470" s="142"/>
      <c r="Q470" s="138"/>
      <c r="R470" s="140"/>
      <c r="S470" s="138"/>
      <c r="T470" s="138"/>
      <c r="U470" s="138"/>
    </row>
    <row r="471" ht="12.75" customHeight="1">
      <c r="A471" s="138"/>
      <c r="B471" s="138"/>
      <c r="C471" s="138"/>
      <c r="D471" s="138"/>
      <c r="E471" s="54"/>
      <c r="F471" s="138"/>
      <c r="G471" s="138"/>
      <c r="H471" s="138"/>
      <c r="I471" s="138"/>
      <c r="J471" s="138"/>
      <c r="K471" s="138"/>
      <c r="L471" s="138"/>
      <c r="M471" s="140"/>
      <c r="N471" s="140"/>
      <c r="O471" s="138"/>
      <c r="P471" s="142"/>
      <c r="Q471" s="138"/>
      <c r="R471" s="140"/>
      <c r="S471" s="138"/>
      <c r="T471" s="138"/>
      <c r="U471" s="138"/>
    </row>
    <row r="472" ht="12.75" customHeight="1">
      <c r="A472" s="138"/>
      <c r="B472" s="138"/>
      <c r="C472" s="138"/>
      <c r="D472" s="138"/>
      <c r="E472" s="54"/>
      <c r="F472" s="138"/>
      <c r="G472" s="138"/>
      <c r="H472" s="138"/>
      <c r="I472" s="138"/>
      <c r="J472" s="138"/>
      <c r="K472" s="138"/>
      <c r="L472" s="138"/>
      <c r="M472" s="140"/>
      <c r="N472" s="140"/>
      <c r="O472" s="138"/>
      <c r="P472" s="142"/>
      <c r="Q472" s="138"/>
      <c r="R472" s="140"/>
      <c r="S472" s="138"/>
      <c r="T472" s="138"/>
      <c r="U472" s="138"/>
    </row>
    <row r="473" ht="12.75" customHeight="1">
      <c r="A473" s="138"/>
      <c r="B473" s="138"/>
      <c r="C473" s="138"/>
      <c r="D473" s="138"/>
      <c r="E473" s="54"/>
      <c r="F473" s="138"/>
      <c r="G473" s="138"/>
      <c r="H473" s="138"/>
      <c r="I473" s="138"/>
      <c r="J473" s="138"/>
      <c r="K473" s="138"/>
      <c r="L473" s="138"/>
      <c r="M473" s="140"/>
      <c r="N473" s="140"/>
      <c r="O473" s="138"/>
      <c r="P473" s="142"/>
      <c r="Q473" s="138"/>
      <c r="R473" s="140"/>
      <c r="S473" s="138"/>
      <c r="T473" s="138"/>
      <c r="U473" s="138"/>
    </row>
    <row r="474" ht="12.75" customHeight="1">
      <c r="A474" s="138"/>
      <c r="B474" s="138"/>
      <c r="C474" s="138"/>
      <c r="D474" s="138"/>
      <c r="E474" s="54"/>
      <c r="F474" s="138"/>
      <c r="G474" s="138"/>
      <c r="H474" s="138"/>
      <c r="I474" s="138"/>
      <c r="J474" s="138"/>
      <c r="K474" s="138"/>
      <c r="L474" s="138"/>
      <c r="M474" s="140"/>
      <c r="N474" s="140"/>
      <c r="O474" s="138"/>
      <c r="P474" s="142"/>
      <c r="Q474" s="138"/>
      <c r="R474" s="140"/>
      <c r="S474" s="138"/>
      <c r="T474" s="138"/>
      <c r="U474" s="138"/>
    </row>
    <row r="475" ht="12.75" customHeight="1">
      <c r="A475" s="138"/>
      <c r="B475" s="138"/>
      <c r="C475" s="138"/>
      <c r="D475" s="138"/>
      <c r="E475" s="54"/>
      <c r="F475" s="138"/>
      <c r="G475" s="138"/>
      <c r="H475" s="138"/>
      <c r="I475" s="138"/>
      <c r="J475" s="138"/>
      <c r="K475" s="138"/>
      <c r="L475" s="138"/>
      <c r="M475" s="140"/>
      <c r="N475" s="140"/>
      <c r="O475" s="138"/>
      <c r="P475" s="142"/>
      <c r="Q475" s="138"/>
      <c r="R475" s="140"/>
      <c r="S475" s="138"/>
      <c r="T475" s="138"/>
      <c r="U475" s="138"/>
    </row>
    <row r="476" ht="12.75" customHeight="1">
      <c r="A476" s="138"/>
      <c r="B476" s="138"/>
      <c r="C476" s="138"/>
      <c r="D476" s="138"/>
      <c r="E476" s="54"/>
      <c r="F476" s="138"/>
      <c r="G476" s="138"/>
      <c r="H476" s="138"/>
      <c r="I476" s="138"/>
      <c r="J476" s="138"/>
      <c r="K476" s="138"/>
      <c r="L476" s="138"/>
      <c r="M476" s="140"/>
      <c r="N476" s="140"/>
      <c r="O476" s="138"/>
      <c r="P476" s="142"/>
      <c r="Q476" s="138"/>
      <c r="R476" s="140"/>
      <c r="S476" s="138"/>
      <c r="T476" s="138"/>
      <c r="U476" s="138"/>
    </row>
    <row r="477" ht="12.75" customHeight="1">
      <c r="A477" s="138"/>
      <c r="B477" s="138"/>
      <c r="C477" s="138"/>
      <c r="D477" s="138"/>
      <c r="E477" s="54"/>
      <c r="F477" s="138"/>
      <c r="G477" s="138"/>
      <c r="H477" s="138"/>
      <c r="I477" s="138"/>
      <c r="J477" s="138"/>
      <c r="K477" s="138"/>
      <c r="L477" s="138"/>
      <c r="M477" s="140"/>
      <c r="N477" s="140"/>
      <c r="O477" s="138"/>
      <c r="P477" s="142"/>
      <c r="Q477" s="138"/>
      <c r="R477" s="140"/>
      <c r="S477" s="138"/>
      <c r="T477" s="138"/>
      <c r="U477" s="138"/>
    </row>
    <row r="478" ht="12.75" customHeight="1">
      <c r="A478" s="138"/>
      <c r="B478" s="138"/>
      <c r="C478" s="138"/>
      <c r="D478" s="138"/>
      <c r="E478" s="54"/>
      <c r="F478" s="138"/>
      <c r="G478" s="138"/>
      <c r="H478" s="138"/>
      <c r="I478" s="138"/>
      <c r="J478" s="138"/>
      <c r="K478" s="138"/>
      <c r="L478" s="138"/>
      <c r="M478" s="140"/>
      <c r="N478" s="140"/>
      <c r="O478" s="138"/>
      <c r="P478" s="142"/>
      <c r="Q478" s="138"/>
      <c r="R478" s="140"/>
      <c r="S478" s="138"/>
      <c r="T478" s="138"/>
      <c r="U478" s="138"/>
    </row>
    <row r="479" ht="12.75" customHeight="1">
      <c r="A479" s="138"/>
      <c r="B479" s="138"/>
      <c r="C479" s="138"/>
      <c r="D479" s="138"/>
      <c r="E479" s="54"/>
      <c r="F479" s="138"/>
      <c r="G479" s="138"/>
      <c r="H479" s="138"/>
      <c r="I479" s="138"/>
      <c r="J479" s="138"/>
      <c r="K479" s="138"/>
      <c r="L479" s="138"/>
      <c r="M479" s="140"/>
      <c r="N479" s="140"/>
      <c r="O479" s="138"/>
      <c r="P479" s="142"/>
      <c r="Q479" s="138"/>
      <c r="R479" s="140"/>
      <c r="S479" s="138"/>
      <c r="T479" s="138"/>
      <c r="U479" s="138"/>
    </row>
    <row r="480" ht="12.75" customHeight="1">
      <c r="A480" s="138"/>
      <c r="B480" s="138"/>
      <c r="C480" s="138"/>
      <c r="D480" s="138"/>
      <c r="E480" s="54"/>
      <c r="F480" s="138"/>
      <c r="G480" s="138"/>
      <c r="H480" s="138"/>
      <c r="I480" s="138"/>
      <c r="J480" s="138"/>
      <c r="K480" s="138"/>
      <c r="L480" s="138"/>
      <c r="M480" s="140"/>
      <c r="N480" s="140"/>
      <c r="O480" s="138"/>
      <c r="P480" s="142"/>
      <c r="Q480" s="138"/>
      <c r="R480" s="140"/>
      <c r="S480" s="138"/>
      <c r="T480" s="138"/>
      <c r="U480" s="138"/>
    </row>
    <row r="481" ht="12.75" customHeight="1">
      <c r="A481" s="138"/>
      <c r="B481" s="138"/>
      <c r="C481" s="138"/>
      <c r="D481" s="138"/>
      <c r="E481" s="54"/>
      <c r="F481" s="138"/>
      <c r="G481" s="138"/>
      <c r="H481" s="138"/>
      <c r="I481" s="138"/>
      <c r="J481" s="138"/>
      <c r="K481" s="138"/>
      <c r="L481" s="138"/>
      <c r="M481" s="140"/>
      <c r="N481" s="140"/>
      <c r="O481" s="138"/>
      <c r="P481" s="142"/>
      <c r="Q481" s="138"/>
      <c r="R481" s="140"/>
      <c r="S481" s="138"/>
      <c r="T481" s="138"/>
      <c r="U481" s="138"/>
    </row>
    <row r="482" ht="12.75" customHeight="1">
      <c r="A482" s="138"/>
      <c r="B482" s="138"/>
      <c r="C482" s="138"/>
      <c r="D482" s="138"/>
      <c r="E482" s="54"/>
      <c r="F482" s="138"/>
      <c r="G482" s="138"/>
      <c r="H482" s="138"/>
      <c r="I482" s="138"/>
      <c r="J482" s="138"/>
      <c r="K482" s="138"/>
      <c r="L482" s="138"/>
      <c r="M482" s="140"/>
      <c r="N482" s="140"/>
      <c r="O482" s="138"/>
      <c r="P482" s="142"/>
      <c r="Q482" s="138"/>
      <c r="R482" s="140"/>
      <c r="S482" s="138"/>
      <c r="T482" s="138"/>
      <c r="U482" s="138"/>
    </row>
    <row r="483" ht="12.75" customHeight="1">
      <c r="A483" s="138"/>
      <c r="B483" s="138"/>
      <c r="C483" s="138"/>
      <c r="D483" s="138"/>
      <c r="E483" s="54"/>
      <c r="F483" s="138"/>
      <c r="G483" s="138"/>
      <c r="H483" s="138"/>
      <c r="I483" s="138"/>
      <c r="J483" s="138"/>
      <c r="K483" s="138"/>
      <c r="L483" s="138"/>
      <c r="M483" s="140"/>
      <c r="N483" s="140"/>
      <c r="O483" s="138"/>
      <c r="P483" s="142"/>
      <c r="Q483" s="138"/>
      <c r="R483" s="140"/>
      <c r="S483" s="138"/>
      <c r="T483" s="138"/>
      <c r="U483" s="138"/>
    </row>
    <row r="484" ht="12.75" customHeight="1">
      <c r="A484" s="138"/>
      <c r="B484" s="138"/>
      <c r="C484" s="138"/>
      <c r="D484" s="138"/>
      <c r="E484" s="54"/>
      <c r="F484" s="138"/>
      <c r="G484" s="138"/>
      <c r="H484" s="138"/>
      <c r="I484" s="138"/>
      <c r="J484" s="138"/>
      <c r="K484" s="138"/>
      <c r="L484" s="138"/>
      <c r="M484" s="140"/>
      <c r="N484" s="140"/>
      <c r="O484" s="138"/>
      <c r="P484" s="142"/>
      <c r="Q484" s="138"/>
      <c r="R484" s="140"/>
      <c r="S484" s="138"/>
      <c r="T484" s="138"/>
      <c r="U484" s="138"/>
    </row>
    <row r="485" ht="12.75" customHeight="1">
      <c r="A485" s="138"/>
      <c r="B485" s="138"/>
      <c r="C485" s="138"/>
      <c r="D485" s="138"/>
      <c r="E485" s="54"/>
      <c r="F485" s="138"/>
      <c r="G485" s="138"/>
      <c r="H485" s="138"/>
      <c r="I485" s="138"/>
      <c r="J485" s="138"/>
      <c r="K485" s="138"/>
      <c r="L485" s="138"/>
      <c r="M485" s="140"/>
      <c r="N485" s="140"/>
      <c r="O485" s="138"/>
      <c r="P485" s="142"/>
      <c r="Q485" s="138"/>
      <c r="R485" s="140"/>
      <c r="S485" s="138"/>
      <c r="T485" s="138"/>
      <c r="U485" s="138"/>
    </row>
    <row r="486" ht="12.75" customHeight="1">
      <c r="A486" s="138"/>
      <c r="B486" s="138"/>
      <c r="C486" s="138"/>
      <c r="D486" s="138"/>
      <c r="E486" s="54"/>
      <c r="F486" s="138"/>
      <c r="G486" s="138"/>
      <c r="H486" s="138"/>
      <c r="I486" s="138"/>
      <c r="J486" s="138"/>
      <c r="K486" s="138"/>
      <c r="L486" s="138"/>
      <c r="M486" s="140"/>
      <c r="N486" s="140"/>
      <c r="O486" s="138"/>
      <c r="P486" s="142"/>
      <c r="Q486" s="138"/>
      <c r="R486" s="140"/>
      <c r="S486" s="138"/>
      <c r="T486" s="138"/>
      <c r="U486" s="138"/>
    </row>
    <row r="487" ht="12.75" customHeight="1">
      <c r="A487" s="138"/>
      <c r="B487" s="138"/>
      <c r="C487" s="138"/>
      <c r="D487" s="138"/>
      <c r="E487" s="54"/>
      <c r="F487" s="138"/>
      <c r="G487" s="138"/>
      <c r="H487" s="138"/>
      <c r="I487" s="138"/>
      <c r="J487" s="138"/>
      <c r="K487" s="138"/>
      <c r="L487" s="138"/>
      <c r="M487" s="140"/>
      <c r="N487" s="140"/>
      <c r="O487" s="138"/>
      <c r="P487" s="142"/>
      <c r="Q487" s="138"/>
      <c r="R487" s="140"/>
      <c r="S487" s="138"/>
      <c r="T487" s="138"/>
      <c r="U487" s="138"/>
    </row>
    <row r="488" ht="12.75" customHeight="1">
      <c r="A488" s="138"/>
      <c r="B488" s="138"/>
      <c r="C488" s="138"/>
      <c r="D488" s="138"/>
      <c r="E488" s="54"/>
      <c r="F488" s="138"/>
      <c r="G488" s="138"/>
      <c r="H488" s="138"/>
      <c r="I488" s="138"/>
      <c r="J488" s="138"/>
      <c r="K488" s="138"/>
      <c r="L488" s="138"/>
      <c r="M488" s="140"/>
      <c r="N488" s="140"/>
      <c r="O488" s="138"/>
      <c r="P488" s="142"/>
      <c r="Q488" s="138"/>
      <c r="R488" s="140"/>
      <c r="S488" s="138"/>
      <c r="T488" s="138"/>
      <c r="U488" s="138"/>
    </row>
    <row r="489" ht="12.75" customHeight="1">
      <c r="A489" s="138"/>
      <c r="B489" s="138"/>
      <c r="C489" s="138"/>
      <c r="D489" s="138"/>
      <c r="E489" s="54"/>
      <c r="F489" s="138"/>
      <c r="G489" s="138"/>
      <c r="H489" s="138"/>
      <c r="I489" s="138"/>
      <c r="J489" s="138"/>
      <c r="K489" s="138"/>
      <c r="L489" s="138"/>
      <c r="M489" s="140"/>
      <c r="N489" s="140"/>
      <c r="O489" s="138"/>
      <c r="P489" s="142"/>
      <c r="Q489" s="138"/>
      <c r="R489" s="140"/>
      <c r="S489" s="138"/>
      <c r="T489" s="138"/>
      <c r="U489" s="138"/>
    </row>
    <row r="490" ht="12.75" customHeight="1">
      <c r="A490" s="138"/>
      <c r="B490" s="138"/>
      <c r="C490" s="138"/>
      <c r="D490" s="138"/>
      <c r="E490" s="54"/>
      <c r="F490" s="138"/>
      <c r="G490" s="138"/>
      <c r="H490" s="138"/>
      <c r="I490" s="138"/>
      <c r="J490" s="138"/>
      <c r="K490" s="138"/>
      <c r="L490" s="138"/>
      <c r="M490" s="140"/>
      <c r="N490" s="140"/>
      <c r="O490" s="138"/>
      <c r="P490" s="142"/>
      <c r="Q490" s="138"/>
      <c r="R490" s="140"/>
      <c r="S490" s="138"/>
      <c r="T490" s="138"/>
      <c r="U490" s="138"/>
    </row>
    <row r="491" ht="12.75" customHeight="1">
      <c r="A491" s="138"/>
      <c r="B491" s="138"/>
      <c r="C491" s="138"/>
      <c r="D491" s="138"/>
      <c r="E491" s="54"/>
      <c r="F491" s="138"/>
      <c r="G491" s="138"/>
      <c r="H491" s="138"/>
      <c r="I491" s="138"/>
      <c r="J491" s="138"/>
      <c r="K491" s="138"/>
      <c r="L491" s="138"/>
      <c r="M491" s="140"/>
      <c r="N491" s="140"/>
      <c r="O491" s="138"/>
      <c r="P491" s="142"/>
      <c r="Q491" s="138"/>
      <c r="R491" s="140"/>
      <c r="S491" s="138"/>
      <c r="T491" s="138"/>
      <c r="U491" s="138"/>
    </row>
    <row r="492" ht="12.75" customHeight="1">
      <c r="A492" s="138"/>
      <c r="B492" s="138"/>
      <c r="C492" s="138"/>
      <c r="D492" s="138"/>
      <c r="E492" s="54"/>
      <c r="F492" s="138"/>
      <c r="G492" s="138"/>
      <c r="H492" s="138"/>
      <c r="I492" s="138"/>
      <c r="J492" s="138"/>
      <c r="K492" s="138"/>
      <c r="L492" s="138"/>
      <c r="M492" s="140"/>
      <c r="N492" s="140"/>
      <c r="O492" s="138"/>
      <c r="P492" s="142"/>
      <c r="Q492" s="138"/>
      <c r="R492" s="140"/>
      <c r="S492" s="138"/>
      <c r="T492" s="138"/>
      <c r="U492" s="138"/>
    </row>
    <row r="493" ht="12.75" customHeight="1">
      <c r="A493" s="138"/>
      <c r="B493" s="138"/>
      <c r="C493" s="138"/>
      <c r="D493" s="138"/>
      <c r="E493" s="54"/>
      <c r="F493" s="138"/>
      <c r="G493" s="138"/>
      <c r="H493" s="138"/>
      <c r="I493" s="138"/>
      <c r="J493" s="138"/>
      <c r="K493" s="138"/>
      <c r="L493" s="138"/>
      <c r="M493" s="140"/>
      <c r="N493" s="140"/>
      <c r="O493" s="138"/>
      <c r="P493" s="142"/>
      <c r="Q493" s="138"/>
      <c r="R493" s="140"/>
      <c r="S493" s="138"/>
      <c r="T493" s="138"/>
      <c r="U493" s="138"/>
    </row>
    <row r="494" ht="12.75" customHeight="1">
      <c r="A494" s="138"/>
      <c r="B494" s="138"/>
      <c r="C494" s="138"/>
      <c r="D494" s="138"/>
      <c r="E494" s="54"/>
      <c r="F494" s="138"/>
      <c r="G494" s="138"/>
      <c r="H494" s="138"/>
      <c r="I494" s="138"/>
      <c r="J494" s="138"/>
      <c r="K494" s="138"/>
      <c r="L494" s="138"/>
      <c r="M494" s="140"/>
      <c r="N494" s="140"/>
      <c r="O494" s="138"/>
      <c r="P494" s="142"/>
      <c r="Q494" s="138"/>
      <c r="R494" s="140"/>
      <c r="S494" s="138"/>
      <c r="T494" s="138"/>
      <c r="U494" s="138"/>
    </row>
    <row r="495" ht="12.75" customHeight="1">
      <c r="A495" s="138"/>
      <c r="B495" s="138"/>
      <c r="C495" s="138"/>
      <c r="D495" s="138"/>
      <c r="E495" s="54"/>
      <c r="F495" s="138"/>
      <c r="G495" s="138"/>
      <c r="H495" s="138"/>
      <c r="I495" s="138"/>
      <c r="J495" s="138"/>
      <c r="K495" s="138"/>
      <c r="L495" s="138"/>
      <c r="M495" s="140"/>
      <c r="N495" s="140"/>
      <c r="O495" s="138"/>
      <c r="P495" s="142"/>
      <c r="Q495" s="138"/>
      <c r="R495" s="140"/>
      <c r="S495" s="138"/>
      <c r="T495" s="138"/>
      <c r="U495" s="138"/>
    </row>
    <row r="496" ht="12.75" customHeight="1">
      <c r="A496" s="138"/>
      <c r="B496" s="138"/>
      <c r="C496" s="138"/>
      <c r="D496" s="138"/>
      <c r="E496" s="54"/>
      <c r="F496" s="138"/>
      <c r="G496" s="138"/>
      <c r="H496" s="138"/>
      <c r="I496" s="138"/>
      <c r="J496" s="138"/>
      <c r="K496" s="138"/>
      <c r="L496" s="138"/>
      <c r="M496" s="140"/>
      <c r="N496" s="140"/>
      <c r="O496" s="138"/>
      <c r="P496" s="142"/>
      <c r="Q496" s="138"/>
      <c r="R496" s="140"/>
      <c r="S496" s="138"/>
      <c r="T496" s="138"/>
      <c r="U496" s="138"/>
    </row>
    <row r="497" ht="12.75" customHeight="1">
      <c r="A497" s="138"/>
      <c r="B497" s="138"/>
      <c r="C497" s="138"/>
      <c r="D497" s="138"/>
      <c r="E497" s="54"/>
      <c r="F497" s="138"/>
      <c r="G497" s="138"/>
      <c r="H497" s="138"/>
      <c r="I497" s="138"/>
      <c r="J497" s="138"/>
      <c r="K497" s="138"/>
      <c r="L497" s="138"/>
      <c r="M497" s="140"/>
      <c r="N497" s="140"/>
      <c r="O497" s="138"/>
      <c r="P497" s="142"/>
      <c r="Q497" s="138"/>
      <c r="R497" s="140"/>
      <c r="S497" s="138"/>
      <c r="T497" s="138"/>
      <c r="U497" s="138"/>
    </row>
    <row r="498" ht="12.75" customHeight="1">
      <c r="A498" s="138"/>
      <c r="B498" s="138"/>
      <c r="C498" s="138"/>
      <c r="D498" s="138"/>
      <c r="E498" s="54"/>
      <c r="F498" s="138"/>
      <c r="G498" s="138"/>
      <c r="H498" s="138"/>
      <c r="I498" s="138"/>
      <c r="J498" s="138"/>
      <c r="K498" s="138"/>
      <c r="L498" s="138"/>
      <c r="M498" s="140"/>
      <c r="N498" s="140"/>
      <c r="O498" s="138"/>
      <c r="P498" s="142"/>
      <c r="Q498" s="138"/>
      <c r="R498" s="140"/>
      <c r="S498" s="138"/>
      <c r="T498" s="138"/>
      <c r="U498" s="138"/>
    </row>
    <row r="499" ht="12.75" customHeight="1">
      <c r="A499" s="138"/>
      <c r="B499" s="138"/>
      <c r="C499" s="138"/>
      <c r="D499" s="138"/>
      <c r="E499" s="54"/>
      <c r="F499" s="138"/>
      <c r="G499" s="138"/>
      <c r="H499" s="138"/>
      <c r="I499" s="138"/>
      <c r="J499" s="138"/>
      <c r="K499" s="138"/>
      <c r="L499" s="138"/>
      <c r="M499" s="140"/>
      <c r="N499" s="140"/>
      <c r="O499" s="138"/>
      <c r="P499" s="142"/>
      <c r="Q499" s="138"/>
      <c r="R499" s="140"/>
      <c r="S499" s="138"/>
      <c r="T499" s="138"/>
      <c r="U499" s="138"/>
    </row>
    <row r="500" ht="12.75" customHeight="1">
      <c r="A500" s="138"/>
      <c r="B500" s="138"/>
      <c r="C500" s="138"/>
      <c r="D500" s="138"/>
      <c r="E500" s="54"/>
      <c r="F500" s="138"/>
      <c r="G500" s="138"/>
      <c r="H500" s="138"/>
      <c r="I500" s="138"/>
      <c r="J500" s="138"/>
      <c r="K500" s="138"/>
      <c r="L500" s="138"/>
      <c r="M500" s="140"/>
      <c r="N500" s="140"/>
      <c r="O500" s="138"/>
      <c r="P500" s="142"/>
      <c r="Q500" s="138"/>
      <c r="R500" s="140"/>
      <c r="S500" s="138"/>
      <c r="T500" s="138"/>
      <c r="U500" s="138"/>
    </row>
    <row r="501" ht="12.75" customHeight="1">
      <c r="A501" s="138"/>
      <c r="B501" s="138"/>
      <c r="C501" s="138"/>
      <c r="D501" s="138"/>
      <c r="E501" s="54"/>
      <c r="F501" s="138"/>
      <c r="G501" s="138"/>
      <c r="H501" s="138"/>
      <c r="I501" s="138"/>
      <c r="J501" s="138"/>
      <c r="K501" s="138"/>
      <c r="L501" s="138"/>
      <c r="M501" s="140"/>
      <c r="N501" s="140"/>
      <c r="O501" s="138"/>
      <c r="P501" s="142"/>
      <c r="Q501" s="138"/>
      <c r="R501" s="140"/>
      <c r="S501" s="138"/>
      <c r="T501" s="138"/>
      <c r="U501" s="138"/>
    </row>
    <row r="502" ht="12.75" customHeight="1">
      <c r="A502" s="138"/>
      <c r="B502" s="138"/>
      <c r="C502" s="138"/>
      <c r="D502" s="138"/>
      <c r="E502" s="54"/>
      <c r="F502" s="138"/>
      <c r="G502" s="138"/>
      <c r="H502" s="138"/>
      <c r="I502" s="138"/>
      <c r="J502" s="138"/>
      <c r="K502" s="138"/>
      <c r="L502" s="138"/>
      <c r="M502" s="140"/>
      <c r="N502" s="140"/>
      <c r="O502" s="138"/>
      <c r="P502" s="142"/>
      <c r="Q502" s="138"/>
      <c r="R502" s="140"/>
      <c r="S502" s="138"/>
      <c r="T502" s="138"/>
      <c r="U502" s="138"/>
    </row>
    <row r="503" ht="12.75" customHeight="1">
      <c r="A503" s="138"/>
      <c r="B503" s="138"/>
      <c r="C503" s="138"/>
      <c r="D503" s="138"/>
      <c r="E503" s="54"/>
      <c r="F503" s="138"/>
      <c r="G503" s="138"/>
      <c r="H503" s="138"/>
      <c r="I503" s="138"/>
      <c r="J503" s="138"/>
      <c r="K503" s="138"/>
      <c r="L503" s="138"/>
      <c r="M503" s="140"/>
      <c r="N503" s="140"/>
      <c r="O503" s="138"/>
      <c r="P503" s="142"/>
      <c r="Q503" s="138"/>
      <c r="R503" s="140"/>
      <c r="S503" s="138"/>
      <c r="T503" s="138"/>
      <c r="U503" s="138"/>
    </row>
    <row r="504" ht="12.75" customHeight="1">
      <c r="A504" s="138"/>
      <c r="B504" s="138"/>
      <c r="C504" s="138"/>
      <c r="D504" s="138"/>
      <c r="E504" s="54"/>
      <c r="F504" s="138"/>
      <c r="G504" s="138"/>
      <c r="H504" s="138"/>
      <c r="I504" s="138"/>
      <c r="J504" s="138"/>
      <c r="K504" s="138"/>
      <c r="L504" s="138"/>
      <c r="M504" s="140"/>
      <c r="N504" s="140"/>
      <c r="O504" s="138"/>
      <c r="P504" s="142"/>
      <c r="Q504" s="138"/>
      <c r="R504" s="140"/>
      <c r="S504" s="138"/>
      <c r="T504" s="138"/>
      <c r="U504" s="138"/>
    </row>
    <row r="505" ht="12.75" customHeight="1">
      <c r="A505" s="138"/>
      <c r="B505" s="138"/>
      <c r="C505" s="138"/>
      <c r="D505" s="138"/>
      <c r="E505" s="54"/>
      <c r="F505" s="138"/>
      <c r="G505" s="138"/>
      <c r="H505" s="138"/>
      <c r="I505" s="138"/>
      <c r="J505" s="138"/>
      <c r="K505" s="138"/>
      <c r="L505" s="138"/>
      <c r="M505" s="140"/>
      <c r="N505" s="140"/>
      <c r="O505" s="138"/>
      <c r="P505" s="142"/>
      <c r="Q505" s="138"/>
      <c r="R505" s="140"/>
      <c r="S505" s="138"/>
      <c r="T505" s="138"/>
      <c r="U505" s="138"/>
    </row>
    <row r="506" ht="12.75" customHeight="1">
      <c r="A506" s="138"/>
      <c r="B506" s="138"/>
      <c r="C506" s="138"/>
      <c r="D506" s="138"/>
      <c r="E506" s="54"/>
      <c r="F506" s="138"/>
      <c r="G506" s="138"/>
      <c r="H506" s="138"/>
      <c r="I506" s="138"/>
      <c r="J506" s="138"/>
      <c r="K506" s="138"/>
      <c r="L506" s="138"/>
      <c r="M506" s="140"/>
      <c r="N506" s="140"/>
      <c r="O506" s="138"/>
      <c r="P506" s="142"/>
      <c r="Q506" s="138"/>
      <c r="R506" s="140"/>
      <c r="S506" s="138"/>
      <c r="T506" s="138"/>
      <c r="U506" s="138"/>
    </row>
    <row r="507" ht="12.75" customHeight="1">
      <c r="A507" s="138"/>
      <c r="B507" s="138"/>
      <c r="C507" s="138"/>
      <c r="D507" s="138"/>
      <c r="E507" s="54"/>
      <c r="F507" s="138"/>
      <c r="G507" s="138"/>
      <c r="H507" s="138"/>
      <c r="I507" s="138"/>
      <c r="J507" s="138"/>
      <c r="K507" s="138"/>
      <c r="L507" s="138"/>
      <c r="M507" s="140"/>
      <c r="N507" s="140"/>
      <c r="O507" s="138"/>
      <c r="P507" s="142"/>
      <c r="Q507" s="138"/>
      <c r="R507" s="140"/>
      <c r="S507" s="138"/>
      <c r="T507" s="138"/>
      <c r="U507" s="138"/>
    </row>
    <row r="508" ht="12.75" customHeight="1">
      <c r="A508" s="138"/>
      <c r="B508" s="138"/>
      <c r="C508" s="138"/>
      <c r="D508" s="138"/>
      <c r="E508" s="54"/>
      <c r="F508" s="138"/>
      <c r="G508" s="138"/>
      <c r="H508" s="138"/>
      <c r="I508" s="138"/>
      <c r="J508" s="138"/>
      <c r="K508" s="138"/>
      <c r="L508" s="138"/>
      <c r="M508" s="140"/>
      <c r="N508" s="140"/>
      <c r="O508" s="138"/>
      <c r="P508" s="142"/>
      <c r="Q508" s="138"/>
      <c r="R508" s="140"/>
      <c r="S508" s="138"/>
      <c r="T508" s="138"/>
      <c r="U508" s="138"/>
    </row>
    <row r="509" ht="12.75" customHeight="1">
      <c r="A509" s="138"/>
      <c r="B509" s="138"/>
      <c r="C509" s="138"/>
      <c r="D509" s="138"/>
      <c r="E509" s="54"/>
      <c r="F509" s="138"/>
      <c r="G509" s="138"/>
      <c r="H509" s="138"/>
      <c r="I509" s="138"/>
      <c r="J509" s="138"/>
      <c r="K509" s="138"/>
      <c r="L509" s="138"/>
      <c r="M509" s="140"/>
      <c r="N509" s="140"/>
      <c r="O509" s="138"/>
      <c r="P509" s="142"/>
      <c r="Q509" s="138"/>
      <c r="R509" s="140"/>
      <c r="S509" s="138"/>
      <c r="T509" s="138"/>
      <c r="U509" s="138"/>
    </row>
    <row r="510" ht="12.75" customHeight="1">
      <c r="A510" s="138"/>
      <c r="B510" s="138"/>
      <c r="C510" s="138"/>
      <c r="D510" s="138"/>
      <c r="E510" s="54"/>
      <c r="F510" s="138"/>
      <c r="G510" s="138"/>
      <c r="H510" s="138"/>
      <c r="I510" s="138"/>
      <c r="J510" s="138"/>
      <c r="K510" s="138"/>
      <c r="L510" s="138"/>
      <c r="M510" s="140"/>
      <c r="N510" s="140"/>
      <c r="O510" s="138"/>
      <c r="P510" s="142"/>
      <c r="Q510" s="138"/>
      <c r="R510" s="140"/>
      <c r="S510" s="138"/>
      <c r="T510" s="138"/>
      <c r="U510" s="138"/>
    </row>
    <row r="511" ht="12.75" customHeight="1">
      <c r="A511" s="138"/>
      <c r="B511" s="138"/>
      <c r="C511" s="138"/>
      <c r="D511" s="138"/>
      <c r="E511" s="54"/>
      <c r="F511" s="138"/>
      <c r="G511" s="138"/>
      <c r="H511" s="138"/>
      <c r="I511" s="138"/>
      <c r="J511" s="138"/>
      <c r="K511" s="138"/>
      <c r="L511" s="138"/>
      <c r="M511" s="140"/>
      <c r="N511" s="140"/>
      <c r="O511" s="138"/>
      <c r="P511" s="142"/>
      <c r="Q511" s="138"/>
      <c r="R511" s="140"/>
      <c r="S511" s="138"/>
      <c r="T511" s="138"/>
      <c r="U511" s="138"/>
    </row>
    <row r="512" ht="12.75" customHeight="1">
      <c r="A512" s="138"/>
      <c r="B512" s="138"/>
      <c r="C512" s="138"/>
      <c r="D512" s="138"/>
      <c r="E512" s="54"/>
      <c r="F512" s="138"/>
      <c r="G512" s="138"/>
      <c r="H512" s="138"/>
      <c r="I512" s="138"/>
      <c r="J512" s="138"/>
      <c r="K512" s="138"/>
      <c r="L512" s="138"/>
      <c r="M512" s="140"/>
      <c r="N512" s="140"/>
      <c r="O512" s="138"/>
      <c r="P512" s="142"/>
      <c r="Q512" s="138"/>
      <c r="R512" s="140"/>
      <c r="S512" s="138"/>
      <c r="T512" s="138"/>
      <c r="U512" s="138"/>
    </row>
    <row r="513" ht="12.75" customHeight="1">
      <c r="A513" s="138"/>
      <c r="B513" s="138"/>
      <c r="C513" s="138"/>
      <c r="D513" s="138"/>
      <c r="E513" s="54"/>
      <c r="F513" s="138"/>
      <c r="G513" s="138"/>
      <c r="H513" s="138"/>
      <c r="I513" s="138"/>
      <c r="J513" s="138"/>
      <c r="K513" s="138"/>
      <c r="L513" s="138"/>
      <c r="M513" s="140"/>
      <c r="N513" s="140"/>
      <c r="O513" s="138"/>
      <c r="P513" s="142"/>
      <c r="Q513" s="138"/>
      <c r="R513" s="140"/>
      <c r="S513" s="138"/>
      <c r="T513" s="138"/>
      <c r="U513" s="138"/>
    </row>
    <row r="514" ht="12.75" customHeight="1">
      <c r="A514" s="138"/>
      <c r="B514" s="138"/>
      <c r="C514" s="138"/>
      <c r="D514" s="138"/>
      <c r="E514" s="54"/>
      <c r="F514" s="138"/>
      <c r="G514" s="138"/>
      <c r="H514" s="138"/>
      <c r="I514" s="138"/>
      <c r="J514" s="138"/>
      <c r="K514" s="138"/>
      <c r="L514" s="138"/>
      <c r="M514" s="140"/>
      <c r="N514" s="140"/>
      <c r="O514" s="138"/>
      <c r="P514" s="142"/>
      <c r="Q514" s="138"/>
      <c r="R514" s="140"/>
      <c r="S514" s="138"/>
      <c r="T514" s="138"/>
      <c r="U514" s="138"/>
    </row>
    <row r="515" ht="12.75" customHeight="1">
      <c r="A515" s="138"/>
      <c r="B515" s="138"/>
      <c r="C515" s="138"/>
      <c r="D515" s="138"/>
      <c r="E515" s="54"/>
      <c r="F515" s="138"/>
      <c r="G515" s="138"/>
      <c r="H515" s="138"/>
      <c r="I515" s="138"/>
      <c r="J515" s="138"/>
      <c r="K515" s="138"/>
      <c r="L515" s="138"/>
      <c r="M515" s="140"/>
      <c r="N515" s="140"/>
      <c r="O515" s="138"/>
      <c r="P515" s="142"/>
      <c r="Q515" s="138"/>
      <c r="R515" s="140"/>
      <c r="S515" s="138"/>
      <c r="T515" s="138"/>
      <c r="U515" s="138"/>
    </row>
    <row r="516" ht="12.75" customHeight="1">
      <c r="A516" s="138"/>
      <c r="B516" s="138"/>
      <c r="C516" s="138"/>
      <c r="D516" s="138"/>
      <c r="E516" s="54"/>
      <c r="F516" s="138"/>
      <c r="G516" s="138"/>
      <c r="H516" s="138"/>
      <c r="I516" s="138"/>
      <c r="J516" s="138"/>
      <c r="K516" s="138"/>
      <c r="L516" s="138"/>
      <c r="M516" s="140"/>
      <c r="N516" s="140"/>
      <c r="O516" s="138"/>
      <c r="P516" s="142"/>
      <c r="Q516" s="138"/>
      <c r="R516" s="140"/>
      <c r="S516" s="138"/>
      <c r="T516" s="138"/>
      <c r="U516" s="138"/>
    </row>
    <row r="517" ht="12.75" customHeight="1">
      <c r="A517" s="138"/>
      <c r="B517" s="138"/>
      <c r="C517" s="138"/>
      <c r="D517" s="138"/>
      <c r="E517" s="54"/>
      <c r="F517" s="138"/>
      <c r="G517" s="138"/>
      <c r="H517" s="138"/>
      <c r="I517" s="138"/>
      <c r="J517" s="138"/>
      <c r="K517" s="138"/>
      <c r="L517" s="138"/>
      <c r="M517" s="140"/>
      <c r="N517" s="140"/>
      <c r="O517" s="138"/>
      <c r="P517" s="142"/>
      <c r="Q517" s="138"/>
      <c r="R517" s="140"/>
      <c r="S517" s="138"/>
      <c r="T517" s="138"/>
      <c r="U517" s="138"/>
    </row>
    <row r="518" ht="12.75" customHeight="1">
      <c r="A518" s="138"/>
      <c r="B518" s="138"/>
      <c r="C518" s="138"/>
      <c r="D518" s="138"/>
      <c r="E518" s="54"/>
      <c r="F518" s="138"/>
      <c r="G518" s="138"/>
      <c r="H518" s="138"/>
      <c r="I518" s="138"/>
      <c r="J518" s="138"/>
      <c r="K518" s="138"/>
      <c r="L518" s="138"/>
      <c r="M518" s="140"/>
      <c r="N518" s="140"/>
      <c r="O518" s="138"/>
      <c r="P518" s="142"/>
      <c r="Q518" s="138"/>
      <c r="R518" s="140"/>
      <c r="S518" s="138"/>
      <c r="T518" s="138"/>
      <c r="U518" s="138"/>
    </row>
    <row r="519" ht="12.75" customHeight="1">
      <c r="A519" s="138"/>
      <c r="B519" s="138"/>
      <c r="C519" s="138"/>
      <c r="D519" s="138"/>
      <c r="E519" s="54"/>
      <c r="F519" s="138"/>
      <c r="G519" s="138"/>
      <c r="H519" s="138"/>
      <c r="I519" s="138"/>
      <c r="J519" s="138"/>
      <c r="K519" s="138"/>
      <c r="L519" s="138"/>
      <c r="M519" s="140"/>
      <c r="N519" s="140"/>
      <c r="O519" s="138"/>
      <c r="P519" s="142"/>
      <c r="Q519" s="138"/>
      <c r="R519" s="140"/>
      <c r="S519" s="138"/>
      <c r="T519" s="138"/>
      <c r="U519" s="138"/>
    </row>
    <row r="520" ht="12.75" customHeight="1">
      <c r="A520" s="138"/>
      <c r="B520" s="138"/>
      <c r="C520" s="138"/>
      <c r="D520" s="138"/>
      <c r="E520" s="54"/>
      <c r="F520" s="138"/>
      <c r="G520" s="138"/>
      <c r="H520" s="138"/>
      <c r="I520" s="138"/>
      <c r="J520" s="138"/>
      <c r="K520" s="138"/>
      <c r="L520" s="138"/>
      <c r="M520" s="140"/>
      <c r="N520" s="140"/>
      <c r="O520" s="138"/>
      <c r="P520" s="142"/>
      <c r="Q520" s="138"/>
      <c r="R520" s="140"/>
      <c r="S520" s="138"/>
      <c r="T520" s="138"/>
      <c r="U520" s="138"/>
    </row>
    <row r="521" ht="12.75" customHeight="1">
      <c r="A521" s="138"/>
      <c r="B521" s="138"/>
      <c r="C521" s="138"/>
      <c r="D521" s="138"/>
      <c r="E521" s="54"/>
      <c r="F521" s="138"/>
      <c r="G521" s="138"/>
      <c r="H521" s="138"/>
      <c r="I521" s="138"/>
      <c r="J521" s="138"/>
      <c r="K521" s="138"/>
      <c r="L521" s="138"/>
      <c r="M521" s="140"/>
      <c r="N521" s="140"/>
      <c r="O521" s="138"/>
      <c r="P521" s="142"/>
      <c r="Q521" s="138"/>
      <c r="R521" s="140"/>
      <c r="S521" s="138"/>
      <c r="T521" s="138"/>
      <c r="U521" s="138"/>
    </row>
    <row r="522" ht="12.75" customHeight="1">
      <c r="A522" s="138"/>
      <c r="B522" s="138"/>
      <c r="C522" s="138"/>
      <c r="D522" s="138"/>
      <c r="E522" s="54"/>
      <c r="F522" s="138"/>
      <c r="G522" s="138"/>
      <c r="H522" s="138"/>
      <c r="I522" s="138"/>
      <c r="J522" s="138"/>
      <c r="K522" s="138"/>
      <c r="L522" s="138"/>
      <c r="M522" s="140"/>
      <c r="N522" s="140"/>
      <c r="O522" s="138"/>
      <c r="P522" s="142"/>
      <c r="Q522" s="138"/>
      <c r="R522" s="140"/>
      <c r="S522" s="138"/>
      <c r="T522" s="138"/>
      <c r="U522" s="138"/>
    </row>
    <row r="523" ht="12.75" customHeight="1">
      <c r="A523" s="138"/>
      <c r="B523" s="138"/>
      <c r="C523" s="138"/>
      <c r="D523" s="138"/>
      <c r="E523" s="54"/>
      <c r="F523" s="138"/>
      <c r="G523" s="138"/>
      <c r="H523" s="138"/>
      <c r="I523" s="138"/>
      <c r="J523" s="138"/>
      <c r="K523" s="138"/>
      <c r="L523" s="138"/>
      <c r="M523" s="140"/>
      <c r="N523" s="140"/>
      <c r="O523" s="138"/>
      <c r="P523" s="142"/>
      <c r="Q523" s="138"/>
      <c r="R523" s="140"/>
      <c r="S523" s="138"/>
      <c r="T523" s="138"/>
      <c r="U523" s="138"/>
    </row>
    <row r="524" ht="12.75" customHeight="1">
      <c r="A524" s="138"/>
      <c r="B524" s="138"/>
      <c r="C524" s="138"/>
      <c r="D524" s="138"/>
      <c r="E524" s="54"/>
      <c r="F524" s="138"/>
      <c r="G524" s="138"/>
      <c r="H524" s="138"/>
      <c r="I524" s="138"/>
      <c r="J524" s="138"/>
      <c r="K524" s="138"/>
      <c r="L524" s="138"/>
      <c r="M524" s="140"/>
      <c r="N524" s="140"/>
      <c r="O524" s="138"/>
      <c r="P524" s="142"/>
      <c r="Q524" s="138"/>
      <c r="R524" s="140"/>
      <c r="S524" s="138"/>
      <c r="T524" s="138"/>
      <c r="U524" s="138"/>
    </row>
    <row r="525" ht="12.75" customHeight="1">
      <c r="A525" s="138"/>
      <c r="B525" s="138"/>
      <c r="C525" s="138"/>
      <c r="D525" s="138"/>
      <c r="E525" s="54"/>
      <c r="F525" s="138"/>
      <c r="G525" s="138"/>
      <c r="H525" s="138"/>
      <c r="I525" s="138"/>
      <c r="J525" s="138"/>
      <c r="K525" s="138"/>
      <c r="L525" s="138"/>
      <c r="M525" s="140"/>
      <c r="N525" s="140"/>
      <c r="O525" s="138"/>
      <c r="P525" s="142"/>
      <c r="Q525" s="138"/>
      <c r="R525" s="140"/>
      <c r="S525" s="138"/>
      <c r="T525" s="138"/>
      <c r="U525" s="138"/>
    </row>
    <row r="526" ht="12.75" customHeight="1">
      <c r="A526" s="138"/>
      <c r="B526" s="138"/>
      <c r="C526" s="138"/>
      <c r="D526" s="138"/>
      <c r="E526" s="54"/>
      <c r="F526" s="138"/>
      <c r="G526" s="138"/>
      <c r="H526" s="138"/>
      <c r="I526" s="138"/>
      <c r="J526" s="138"/>
      <c r="K526" s="138"/>
      <c r="L526" s="138"/>
      <c r="M526" s="140"/>
      <c r="N526" s="140"/>
      <c r="O526" s="138"/>
      <c r="P526" s="142"/>
      <c r="Q526" s="138"/>
      <c r="R526" s="140"/>
      <c r="S526" s="138"/>
      <c r="T526" s="138"/>
      <c r="U526" s="138"/>
    </row>
    <row r="527" ht="12.75" customHeight="1">
      <c r="A527" s="138"/>
      <c r="B527" s="138"/>
      <c r="C527" s="138"/>
      <c r="D527" s="138"/>
      <c r="E527" s="54"/>
      <c r="F527" s="138"/>
      <c r="G527" s="138"/>
      <c r="H527" s="138"/>
      <c r="I527" s="138"/>
      <c r="J527" s="138"/>
      <c r="K527" s="138"/>
      <c r="L527" s="138"/>
      <c r="M527" s="140"/>
      <c r="N527" s="140"/>
      <c r="O527" s="138"/>
      <c r="P527" s="142"/>
      <c r="Q527" s="138"/>
      <c r="R527" s="140"/>
      <c r="S527" s="138"/>
      <c r="T527" s="138"/>
      <c r="U527" s="138"/>
    </row>
    <row r="528" ht="12.75" customHeight="1">
      <c r="A528" s="138"/>
      <c r="B528" s="138"/>
      <c r="C528" s="138"/>
      <c r="D528" s="138"/>
      <c r="E528" s="54"/>
      <c r="F528" s="138"/>
      <c r="G528" s="138"/>
      <c r="H528" s="138"/>
      <c r="I528" s="138"/>
      <c r="J528" s="138"/>
      <c r="K528" s="138"/>
      <c r="L528" s="138"/>
      <c r="M528" s="140"/>
      <c r="N528" s="140"/>
      <c r="O528" s="138"/>
      <c r="P528" s="142"/>
      <c r="Q528" s="138"/>
      <c r="R528" s="140"/>
      <c r="S528" s="138"/>
      <c r="T528" s="138"/>
      <c r="U528" s="138"/>
    </row>
    <row r="529" ht="12.75" customHeight="1">
      <c r="A529" s="138"/>
      <c r="B529" s="138"/>
      <c r="C529" s="138"/>
      <c r="D529" s="138"/>
      <c r="E529" s="54"/>
      <c r="F529" s="138"/>
      <c r="G529" s="138"/>
      <c r="H529" s="138"/>
      <c r="I529" s="138"/>
      <c r="J529" s="138"/>
      <c r="K529" s="138"/>
      <c r="L529" s="138"/>
      <c r="M529" s="140"/>
      <c r="N529" s="140"/>
      <c r="O529" s="138"/>
      <c r="P529" s="142"/>
      <c r="Q529" s="138"/>
      <c r="R529" s="140"/>
      <c r="S529" s="138"/>
      <c r="T529" s="138"/>
      <c r="U529" s="138"/>
    </row>
    <row r="530" ht="12.75" customHeight="1">
      <c r="A530" s="138"/>
      <c r="B530" s="138"/>
      <c r="C530" s="138"/>
      <c r="D530" s="138"/>
      <c r="E530" s="54"/>
      <c r="F530" s="138"/>
      <c r="G530" s="138"/>
      <c r="H530" s="138"/>
      <c r="I530" s="138"/>
      <c r="J530" s="138"/>
      <c r="K530" s="138"/>
      <c r="L530" s="138"/>
      <c r="M530" s="140"/>
      <c r="N530" s="140"/>
      <c r="O530" s="138"/>
      <c r="P530" s="142"/>
      <c r="Q530" s="138"/>
      <c r="R530" s="140"/>
      <c r="S530" s="138"/>
      <c r="T530" s="138"/>
      <c r="U530" s="138"/>
    </row>
    <row r="531" ht="12.75" customHeight="1">
      <c r="A531" s="138"/>
      <c r="B531" s="138"/>
      <c r="C531" s="138"/>
      <c r="D531" s="138"/>
      <c r="E531" s="54"/>
      <c r="F531" s="138"/>
      <c r="G531" s="138"/>
      <c r="H531" s="138"/>
      <c r="I531" s="138"/>
      <c r="J531" s="138"/>
      <c r="K531" s="138"/>
      <c r="L531" s="138"/>
      <c r="M531" s="140"/>
      <c r="N531" s="140"/>
      <c r="O531" s="138"/>
      <c r="P531" s="142"/>
      <c r="Q531" s="138"/>
      <c r="R531" s="140"/>
      <c r="S531" s="138"/>
      <c r="T531" s="138"/>
      <c r="U531" s="138"/>
    </row>
    <row r="532" ht="12.75" customHeight="1">
      <c r="A532" s="138"/>
      <c r="B532" s="138"/>
      <c r="C532" s="138"/>
      <c r="D532" s="138"/>
      <c r="E532" s="54"/>
      <c r="F532" s="138"/>
      <c r="G532" s="138"/>
      <c r="H532" s="138"/>
      <c r="I532" s="138"/>
      <c r="J532" s="138"/>
      <c r="K532" s="138"/>
      <c r="L532" s="138"/>
      <c r="M532" s="140"/>
      <c r="N532" s="140"/>
      <c r="O532" s="138"/>
      <c r="P532" s="142"/>
      <c r="Q532" s="138"/>
      <c r="R532" s="140"/>
      <c r="S532" s="138"/>
      <c r="T532" s="138"/>
      <c r="U532" s="138"/>
    </row>
    <row r="533" ht="12.75" customHeight="1">
      <c r="A533" s="138"/>
      <c r="B533" s="138"/>
      <c r="C533" s="138"/>
      <c r="D533" s="138"/>
      <c r="E533" s="54"/>
      <c r="F533" s="138"/>
      <c r="G533" s="138"/>
      <c r="H533" s="138"/>
      <c r="I533" s="138"/>
      <c r="J533" s="138"/>
      <c r="K533" s="138"/>
      <c r="L533" s="138"/>
      <c r="M533" s="140"/>
      <c r="N533" s="140"/>
      <c r="O533" s="138"/>
      <c r="P533" s="142"/>
      <c r="Q533" s="138"/>
      <c r="R533" s="140"/>
      <c r="S533" s="138"/>
      <c r="T533" s="138"/>
      <c r="U533" s="138"/>
    </row>
    <row r="534" ht="12.75" customHeight="1">
      <c r="A534" s="138"/>
      <c r="B534" s="138"/>
      <c r="C534" s="138"/>
      <c r="D534" s="138"/>
      <c r="E534" s="54"/>
      <c r="F534" s="138"/>
      <c r="G534" s="138"/>
      <c r="H534" s="138"/>
      <c r="I534" s="138"/>
      <c r="J534" s="138"/>
      <c r="K534" s="138"/>
      <c r="L534" s="138"/>
      <c r="M534" s="140"/>
      <c r="N534" s="140"/>
      <c r="O534" s="138"/>
      <c r="P534" s="142"/>
      <c r="Q534" s="138"/>
      <c r="R534" s="140"/>
      <c r="S534" s="138"/>
      <c r="T534" s="138"/>
      <c r="U534" s="138"/>
    </row>
    <row r="535" ht="12.75" customHeight="1">
      <c r="A535" s="138"/>
      <c r="B535" s="138"/>
      <c r="C535" s="138"/>
      <c r="D535" s="138"/>
      <c r="E535" s="54"/>
      <c r="F535" s="138"/>
      <c r="G535" s="138"/>
      <c r="H535" s="138"/>
      <c r="I535" s="138"/>
      <c r="J535" s="138"/>
      <c r="K535" s="138"/>
      <c r="L535" s="138"/>
      <c r="M535" s="140"/>
      <c r="N535" s="140"/>
      <c r="O535" s="138"/>
      <c r="P535" s="142"/>
      <c r="Q535" s="138"/>
      <c r="R535" s="140"/>
      <c r="S535" s="138"/>
      <c r="T535" s="138"/>
      <c r="U535" s="138"/>
    </row>
    <row r="536" ht="12.75" customHeight="1">
      <c r="A536" s="138"/>
      <c r="B536" s="138"/>
      <c r="C536" s="138"/>
      <c r="D536" s="138"/>
      <c r="E536" s="54"/>
      <c r="F536" s="138"/>
      <c r="G536" s="138"/>
      <c r="H536" s="138"/>
      <c r="I536" s="138"/>
      <c r="J536" s="138"/>
      <c r="K536" s="138"/>
      <c r="L536" s="138"/>
      <c r="M536" s="140"/>
      <c r="N536" s="140"/>
      <c r="O536" s="138"/>
      <c r="P536" s="142"/>
      <c r="Q536" s="138"/>
      <c r="R536" s="140"/>
      <c r="S536" s="138"/>
      <c r="T536" s="138"/>
      <c r="U536" s="138"/>
    </row>
    <row r="537" ht="12.75" customHeight="1">
      <c r="A537" s="138"/>
      <c r="B537" s="138"/>
      <c r="C537" s="138"/>
      <c r="D537" s="138"/>
      <c r="E537" s="54"/>
      <c r="F537" s="138"/>
      <c r="G537" s="138"/>
      <c r="H537" s="138"/>
      <c r="I537" s="138"/>
      <c r="J537" s="138"/>
      <c r="K537" s="138"/>
      <c r="L537" s="138"/>
      <c r="M537" s="140"/>
      <c r="N537" s="140"/>
      <c r="O537" s="138"/>
      <c r="P537" s="142"/>
      <c r="Q537" s="138"/>
      <c r="R537" s="140"/>
      <c r="S537" s="138"/>
      <c r="T537" s="138"/>
      <c r="U537" s="138"/>
    </row>
    <row r="538" ht="12.75" customHeight="1">
      <c r="A538" s="138"/>
      <c r="B538" s="138"/>
      <c r="C538" s="138"/>
      <c r="D538" s="138"/>
      <c r="E538" s="54"/>
      <c r="F538" s="138"/>
      <c r="G538" s="138"/>
      <c r="H538" s="138"/>
      <c r="I538" s="138"/>
      <c r="J538" s="138"/>
      <c r="K538" s="138"/>
      <c r="L538" s="138"/>
      <c r="M538" s="140"/>
      <c r="N538" s="140"/>
      <c r="O538" s="138"/>
      <c r="P538" s="142"/>
      <c r="Q538" s="138"/>
      <c r="R538" s="140"/>
      <c r="S538" s="138"/>
      <c r="T538" s="138"/>
      <c r="U538" s="138"/>
    </row>
    <row r="539" ht="12.75" customHeight="1">
      <c r="A539" s="138"/>
      <c r="B539" s="138"/>
      <c r="C539" s="138"/>
      <c r="D539" s="138"/>
      <c r="E539" s="54"/>
      <c r="F539" s="138"/>
      <c r="G539" s="138"/>
      <c r="H539" s="138"/>
      <c r="I539" s="138"/>
      <c r="J539" s="138"/>
      <c r="K539" s="138"/>
      <c r="L539" s="138"/>
      <c r="M539" s="140"/>
      <c r="N539" s="140"/>
      <c r="O539" s="138"/>
      <c r="P539" s="142"/>
      <c r="Q539" s="138"/>
      <c r="R539" s="140"/>
      <c r="S539" s="138"/>
      <c r="T539" s="138"/>
      <c r="U539" s="138"/>
    </row>
    <row r="540" ht="12.75" customHeight="1">
      <c r="A540" s="138"/>
      <c r="B540" s="138"/>
      <c r="C540" s="138"/>
      <c r="D540" s="138"/>
      <c r="E540" s="54"/>
      <c r="F540" s="138"/>
      <c r="G540" s="138"/>
      <c r="H540" s="138"/>
      <c r="I540" s="138"/>
      <c r="J540" s="138"/>
      <c r="K540" s="138"/>
      <c r="L540" s="138"/>
      <c r="M540" s="140"/>
      <c r="N540" s="140"/>
      <c r="O540" s="138"/>
      <c r="P540" s="142"/>
      <c r="Q540" s="138"/>
      <c r="R540" s="140"/>
      <c r="S540" s="138"/>
      <c r="T540" s="138"/>
      <c r="U540" s="138"/>
    </row>
    <row r="541" ht="12.75" customHeight="1">
      <c r="A541" s="138"/>
      <c r="B541" s="138"/>
      <c r="C541" s="138"/>
      <c r="D541" s="138"/>
      <c r="E541" s="54"/>
      <c r="F541" s="138"/>
      <c r="G541" s="138"/>
      <c r="H541" s="138"/>
      <c r="I541" s="138"/>
      <c r="J541" s="138"/>
      <c r="K541" s="138"/>
      <c r="L541" s="138"/>
      <c r="M541" s="140"/>
      <c r="N541" s="140"/>
      <c r="O541" s="138"/>
      <c r="P541" s="142"/>
      <c r="Q541" s="138"/>
      <c r="R541" s="140"/>
      <c r="S541" s="138"/>
      <c r="T541" s="138"/>
      <c r="U541" s="138"/>
    </row>
    <row r="542" ht="12.75" customHeight="1">
      <c r="A542" s="138"/>
      <c r="B542" s="138"/>
      <c r="C542" s="138"/>
      <c r="D542" s="138"/>
      <c r="E542" s="54"/>
      <c r="F542" s="138"/>
      <c r="G542" s="138"/>
      <c r="H542" s="138"/>
      <c r="I542" s="138"/>
      <c r="J542" s="138"/>
      <c r="K542" s="138"/>
      <c r="L542" s="138"/>
      <c r="M542" s="140"/>
      <c r="N542" s="140"/>
      <c r="O542" s="138"/>
      <c r="P542" s="142"/>
      <c r="Q542" s="138"/>
      <c r="R542" s="140"/>
      <c r="S542" s="138"/>
      <c r="T542" s="138"/>
      <c r="U542" s="138"/>
    </row>
    <row r="543" ht="12.75" customHeight="1">
      <c r="A543" s="138"/>
      <c r="B543" s="138"/>
      <c r="C543" s="138"/>
      <c r="D543" s="138"/>
      <c r="E543" s="54"/>
      <c r="F543" s="138"/>
      <c r="G543" s="138"/>
      <c r="H543" s="138"/>
      <c r="I543" s="138"/>
      <c r="J543" s="138"/>
      <c r="K543" s="138"/>
      <c r="L543" s="138"/>
      <c r="M543" s="140"/>
      <c r="N543" s="140"/>
      <c r="O543" s="138"/>
      <c r="P543" s="142"/>
      <c r="Q543" s="138"/>
      <c r="R543" s="140"/>
      <c r="S543" s="138"/>
      <c r="T543" s="138"/>
      <c r="U543" s="138"/>
    </row>
    <row r="544" ht="12.75" customHeight="1">
      <c r="A544" s="138"/>
      <c r="B544" s="138"/>
      <c r="C544" s="138"/>
      <c r="D544" s="138"/>
      <c r="E544" s="54"/>
      <c r="F544" s="138"/>
      <c r="G544" s="138"/>
      <c r="H544" s="138"/>
      <c r="I544" s="138"/>
      <c r="J544" s="138"/>
      <c r="K544" s="138"/>
      <c r="L544" s="138"/>
      <c r="M544" s="140"/>
      <c r="N544" s="140"/>
      <c r="O544" s="138"/>
      <c r="P544" s="142"/>
      <c r="Q544" s="138"/>
      <c r="R544" s="140"/>
      <c r="S544" s="138"/>
      <c r="T544" s="138"/>
      <c r="U544" s="138"/>
    </row>
    <row r="545" ht="12.75" customHeight="1">
      <c r="A545" s="138"/>
      <c r="B545" s="138"/>
      <c r="C545" s="138"/>
      <c r="D545" s="138"/>
      <c r="E545" s="54"/>
      <c r="F545" s="138"/>
      <c r="G545" s="138"/>
      <c r="H545" s="138"/>
      <c r="I545" s="138"/>
      <c r="J545" s="138"/>
      <c r="K545" s="138"/>
      <c r="L545" s="138"/>
      <c r="M545" s="140"/>
      <c r="N545" s="140"/>
      <c r="O545" s="138"/>
      <c r="P545" s="142"/>
      <c r="Q545" s="138"/>
      <c r="R545" s="140"/>
      <c r="S545" s="138"/>
      <c r="T545" s="138"/>
      <c r="U545" s="138"/>
    </row>
    <row r="546" ht="12.75" customHeight="1">
      <c r="A546" s="138"/>
      <c r="B546" s="138"/>
      <c r="C546" s="138"/>
      <c r="D546" s="138"/>
      <c r="E546" s="54"/>
      <c r="F546" s="138"/>
      <c r="G546" s="138"/>
      <c r="H546" s="138"/>
      <c r="I546" s="138"/>
      <c r="J546" s="138"/>
      <c r="K546" s="138"/>
      <c r="L546" s="138"/>
      <c r="M546" s="140"/>
      <c r="N546" s="140"/>
      <c r="O546" s="138"/>
      <c r="P546" s="142"/>
      <c r="Q546" s="138"/>
      <c r="R546" s="140"/>
      <c r="S546" s="138"/>
      <c r="T546" s="138"/>
      <c r="U546" s="138"/>
    </row>
    <row r="547" ht="12.75" customHeight="1">
      <c r="A547" s="138"/>
      <c r="B547" s="138"/>
      <c r="C547" s="138"/>
      <c r="D547" s="138"/>
      <c r="E547" s="54"/>
      <c r="F547" s="138"/>
      <c r="G547" s="138"/>
      <c r="H547" s="138"/>
      <c r="I547" s="138"/>
      <c r="J547" s="138"/>
      <c r="K547" s="138"/>
      <c r="L547" s="138"/>
      <c r="M547" s="140"/>
      <c r="N547" s="140"/>
      <c r="O547" s="138"/>
      <c r="P547" s="142"/>
      <c r="Q547" s="138"/>
      <c r="R547" s="140"/>
      <c r="S547" s="138"/>
      <c r="T547" s="138"/>
      <c r="U547" s="138"/>
    </row>
    <row r="548" ht="12.75" customHeight="1">
      <c r="A548" s="138"/>
      <c r="B548" s="138"/>
      <c r="C548" s="138"/>
      <c r="D548" s="138"/>
      <c r="E548" s="54"/>
      <c r="F548" s="138"/>
      <c r="G548" s="138"/>
      <c r="H548" s="138"/>
      <c r="I548" s="138"/>
      <c r="J548" s="138"/>
      <c r="K548" s="138"/>
      <c r="L548" s="138"/>
      <c r="M548" s="140"/>
      <c r="N548" s="140"/>
      <c r="O548" s="138"/>
      <c r="P548" s="142"/>
      <c r="Q548" s="138"/>
      <c r="R548" s="140"/>
      <c r="S548" s="138"/>
      <c r="T548" s="138"/>
      <c r="U548" s="138"/>
    </row>
    <row r="549" ht="12.75" customHeight="1">
      <c r="A549" s="138"/>
      <c r="B549" s="138"/>
      <c r="C549" s="138"/>
      <c r="D549" s="138"/>
      <c r="E549" s="54"/>
      <c r="F549" s="138"/>
      <c r="G549" s="138"/>
      <c r="H549" s="138"/>
      <c r="I549" s="138"/>
      <c r="J549" s="138"/>
      <c r="K549" s="138"/>
      <c r="L549" s="138"/>
      <c r="M549" s="140"/>
      <c r="N549" s="140"/>
      <c r="O549" s="138"/>
      <c r="P549" s="142"/>
      <c r="Q549" s="138"/>
      <c r="R549" s="140"/>
      <c r="S549" s="138"/>
      <c r="T549" s="138"/>
      <c r="U549" s="138"/>
    </row>
    <row r="550" ht="12.75" customHeight="1">
      <c r="A550" s="138"/>
      <c r="B550" s="138"/>
      <c r="C550" s="138"/>
      <c r="D550" s="138"/>
      <c r="E550" s="54"/>
      <c r="F550" s="138"/>
      <c r="G550" s="138"/>
      <c r="H550" s="138"/>
      <c r="I550" s="138"/>
      <c r="J550" s="138"/>
      <c r="K550" s="138"/>
      <c r="L550" s="138"/>
      <c r="M550" s="140"/>
      <c r="N550" s="140"/>
      <c r="O550" s="138"/>
      <c r="P550" s="142"/>
      <c r="Q550" s="138"/>
      <c r="R550" s="140"/>
      <c r="S550" s="138"/>
      <c r="T550" s="138"/>
      <c r="U550" s="138"/>
    </row>
    <row r="551" ht="12.75" customHeight="1">
      <c r="A551" s="138"/>
      <c r="B551" s="138"/>
      <c r="C551" s="138"/>
      <c r="D551" s="138"/>
      <c r="E551" s="54"/>
      <c r="F551" s="138"/>
      <c r="G551" s="138"/>
      <c r="H551" s="138"/>
      <c r="I551" s="138"/>
      <c r="J551" s="138"/>
      <c r="K551" s="138"/>
      <c r="L551" s="138"/>
      <c r="M551" s="140"/>
      <c r="N551" s="140"/>
      <c r="O551" s="138"/>
      <c r="P551" s="142"/>
      <c r="Q551" s="138"/>
      <c r="R551" s="140"/>
      <c r="S551" s="138"/>
      <c r="T551" s="138"/>
      <c r="U551" s="138"/>
    </row>
    <row r="552" ht="12.75" customHeight="1">
      <c r="A552" s="138"/>
      <c r="B552" s="138"/>
      <c r="C552" s="138"/>
      <c r="D552" s="138"/>
      <c r="E552" s="54"/>
      <c r="F552" s="138"/>
      <c r="G552" s="138"/>
      <c r="H552" s="138"/>
      <c r="I552" s="138"/>
      <c r="J552" s="138"/>
      <c r="K552" s="138"/>
      <c r="L552" s="138"/>
      <c r="M552" s="140"/>
      <c r="N552" s="140"/>
      <c r="O552" s="138"/>
      <c r="P552" s="142"/>
      <c r="Q552" s="138"/>
      <c r="R552" s="140"/>
      <c r="S552" s="138"/>
      <c r="T552" s="138"/>
      <c r="U552" s="138"/>
    </row>
    <row r="553" ht="12.75" customHeight="1">
      <c r="A553" s="138"/>
      <c r="B553" s="138"/>
      <c r="C553" s="138"/>
      <c r="D553" s="138"/>
      <c r="E553" s="54"/>
      <c r="F553" s="138"/>
      <c r="G553" s="138"/>
      <c r="H553" s="138"/>
      <c r="I553" s="138"/>
      <c r="J553" s="138"/>
      <c r="K553" s="138"/>
      <c r="L553" s="138"/>
      <c r="M553" s="140"/>
      <c r="N553" s="140"/>
      <c r="O553" s="138"/>
      <c r="P553" s="142"/>
      <c r="Q553" s="138"/>
      <c r="R553" s="140"/>
      <c r="S553" s="138"/>
      <c r="T553" s="138"/>
      <c r="U553" s="138"/>
    </row>
    <row r="554" ht="12.75" customHeight="1">
      <c r="A554" s="138"/>
      <c r="B554" s="138"/>
      <c r="C554" s="138"/>
      <c r="D554" s="138"/>
      <c r="E554" s="54"/>
      <c r="F554" s="138"/>
      <c r="G554" s="138"/>
      <c r="H554" s="138"/>
      <c r="I554" s="138"/>
      <c r="J554" s="138"/>
      <c r="K554" s="138"/>
      <c r="L554" s="138"/>
      <c r="M554" s="140"/>
      <c r="N554" s="140"/>
      <c r="O554" s="138"/>
      <c r="P554" s="142"/>
      <c r="Q554" s="138"/>
      <c r="R554" s="140"/>
      <c r="S554" s="138"/>
      <c r="T554" s="138"/>
      <c r="U554" s="138"/>
    </row>
    <row r="555" ht="12.75" customHeight="1">
      <c r="A555" s="138"/>
      <c r="B555" s="138"/>
      <c r="C555" s="138"/>
      <c r="D555" s="138"/>
      <c r="E555" s="54"/>
      <c r="F555" s="138"/>
      <c r="G555" s="138"/>
      <c r="H555" s="138"/>
      <c r="I555" s="138"/>
      <c r="J555" s="138"/>
      <c r="K555" s="138"/>
      <c r="L555" s="138"/>
      <c r="M555" s="140"/>
      <c r="N555" s="140"/>
      <c r="O555" s="138"/>
      <c r="P555" s="142"/>
      <c r="Q555" s="138"/>
      <c r="R555" s="140"/>
      <c r="S555" s="138"/>
      <c r="T555" s="138"/>
      <c r="U555" s="138"/>
    </row>
    <row r="556" ht="12.75" customHeight="1">
      <c r="A556" s="138"/>
      <c r="B556" s="138"/>
      <c r="C556" s="138"/>
      <c r="D556" s="138"/>
      <c r="E556" s="54"/>
      <c r="F556" s="138"/>
      <c r="G556" s="138"/>
      <c r="H556" s="138"/>
      <c r="I556" s="138"/>
      <c r="J556" s="138"/>
      <c r="K556" s="138"/>
      <c r="L556" s="138"/>
      <c r="M556" s="140"/>
      <c r="N556" s="140"/>
      <c r="O556" s="138"/>
      <c r="P556" s="142"/>
      <c r="Q556" s="138"/>
      <c r="R556" s="140"/>
      <c r="S556" s="138"/>
      <c r="T556" s="138"/>
      <c r="U556" s="138"/>
    </row>
    <row r="557" ht="12.75" customHeight="1">
      <c r="A557" s="138"/>
      <c r="B557" s="138"/>
      <c r="C557" s="138"/>
      <c r="D557" s="138"/>
      <c r="E557" s="54"/>
      <c r="F557" s="138"/>
      <c r="G557" s="138"/>
      <c r="H557" s="138"/>
      <c r="I557" s="138"/>
      <c r="J557" s="138"/>
      <c r="K557" s="138"/>
      <c r="L557" s="138"/>
      <c r="M557" s="140"/>
      <c r="N557" s="140"/>
      <c r="O557" s="138"/>
      <c r="P557" s="142"/>
      <c r="Q557" s="138"/>
      <c r="R557" s="140"/>
      <c r="S557" s="138"/>
      <c r="T557" s="138"/>
      <c r="U557" s="138"/>
    </row>
    <row r="558" ht="12.75" customHeight="1">
      <c r="A558" s="138"/>
      <c r="B558" s="138"/>
      <c r="C558" s="138"/>
      <c r="D558" s="138"/>
      <c r="E558" s="54"/>
      <c r="F558" s="138"/>
      <c r="G558" s="138"/>
      <c r="H558" s="138"/>
      <c r="I558" s="138"/>
      <c r="J558" s="138"/>
      <c r="K558" s="138"/>
      <c r="L558" s="138"/>
      <c r="M558" s="140"/>
      <c r="N558" s="140"/>
      <c r="O558" s="138"/>
      <c r="P558" s="142"/>
      <c r="Q558" s="138"/>
      <c r="R558" s="140"/>
      <c r="S558" s="138"/>
      <c r="T558" s="138"/>
      <c r="U558" s="138"/>
    </row>
    <row r="559" ht="12.75" customHeight="1">
      <c r="A559" s="138"/>
      <c r="B559" s="138"/>
      <c r="C559" s="138"/>
      <c r="D559" s="138"/>
      <c r="E559" s="54"/>
      <c r="F559" s="138"/>
      <c r="G559" s="138"/>
      <c r="H559" s="138"/>
      <c r="I559" s="138"/>
      <c r="J559" s="138"/>
      <c r="K559" s="138"/>
      <c r="L559" s="138"/>
      <c r="M559" s="140"/>
      <c r="N559" s="140"/>
      <c r="O559" s="138"/>
      <c r="P559" s="142"/>
      <c r="Q559" s="138"/>
      <c r="R559" s="140"/>
      <c r="S559" s="138"/>
      <c r="T559" s="138"/>
      <c r="U559" s="138"/>
    </row>
    <row r="560" ht="12.75" customHeight="1">
      <c r="A560" s="138"/>
      <c r="B560" s="138"/>
      <c r="C560" s="138"/>
      <c r="D560" s="138"/>
      <c r="E560" s="54"/>
      <c r="F560" s="138"/>
      <c r="G560" s="138"/>
      <c r="H560" s="138"/>
      <c r="I560" s="138"/>
      <c r="J560" s="138"/>
      <c r="K560" s="138"/>
      <c r="L560" s="138"/>
      <c r="M560" s="140"/>
      <c r="N560" s="140"/>
      <c r="O560" s="138"/>
      <c r="P560" s="142"/>
      <c r="Q560" s="138"/>
      <c r="R560" s="140"/>
      <c r="S560" s="138"/>
      <c r="T560" s="138"/>
      <c r="U560" s="138"/>
    </row>
    <row r="561" ht="12.75" customHeight="1">
      <c r="A561" s="138"/>
      <c r="B561" s="138"/>
      <c r="C561" s="138"/>
      <c r="D561" s="138"/>
      <c r="E561" s="54"/>
      <c r="F561" s="138"/>
      <c r="G561" s="138"/>
      <c r="H561" s="138"/>
      <c r="I561" s="138"/>
      <c r="J561" s="138"/>
      <c r="K561" s="138"/>
      <c r="L561" s="138"/>
      <c r="M561" s="140"/>
      <c r="N561" s="140"/>
      <c r="O561" s="138"/>
      <c r="P561" s="142"/>
      <c r="Q561" s="138"/>
      <c r="R561" s="140"/>
      <c r="S561" s="138"/>
      <c r="T561" s="138"/>
      <c r="U561" s="138"/>
    </row>
    <row r="562" ht="12.75" customHeight="1">
      <c r="A562" s="138"/>
      <c r="B562" s="138"/>
      <c r="C562" s="138"/>
      <c r="D562" s="138"/>
      <c r="E562" s="54"/>
      <c r="F562" s="138"/>
      <c r="G562" s="138"/>
      <c r="H562" s="138"/>
      <c r="I562" s="138"/>
      <c r="J562" s="138"/>
      <c r="K562" s="138"/>
      <c r="L562" s="138"/>
      <c r="M562" s="140"/>
      <c r="N562" s="140"/>
      <c r="O562" s="138"/>
      <c r="P562" s="142"/>
      <c r="Q562" s="138"/>
      <c r="R562" s="140"/>
      <c r="S562" s="138"/>
      <c r="T562" s="138"/>
      <c r="U562" s="138"/>
    </row>
    <row r="563" ht="12.75" customHeight="1">
      <c r="A563" s="138"/>
      <c r="B563" s="138"/>
      <c r="C563" s="138"/>
      <c r="D563" s="138"/>
      <c r="E563" s="54"/>
      <c r="F563" s="138"/>
      <c r="G563" s="138"/>
      <c r="H563" s="138"/>
      <c r="I563" s="138"/>
      <c r="J563" s="138"/>
      <c r="K563" s="138"/>
      <c r="L563" s="138"/>
      <c r="M563" s="140"/>
      <c r="N563" s="140"/>
      <c r="O563" s="138"/>
      <c r="P563" s="142"/>
      <c r="Q563" s="138"/>
      <c r="R563" s="140"/>
      <c r="S563" s="138"/>
      <c r="T563" s="138"/>
      <c r="U563" s="138"/>
    </row>
    <row r="564" ht="12.75" customHeight="1">
      <c r="A564" s="138"/>
      <c r="B564" s="138"/>
      <c r="C564" s="138"/>
      <c r="D564" s="138"/>
      <c r="E564" s="54"/>
      <c r="F564" s="138"/>
      <c r="G564" s="138"/>
      <c r="H564" s="138"/>
      <c r="I564" s="138"/>
      <c r="J564" s="138"/>
      <c r="K564" s="138"/>
      <c r="L564" s="138"/>
      <c r="M564" s="140"/>
      <c r="N564" s="140"/>
      <c r="O564" s="138"/>
      <c r="P564" s="142"/>
      <c r="Q564" s="138"/>
      <c r="R564" s="140"/>
      <c r="S564" s="138"/>
      <c r="T564" s="138"/>
      <c r="U564" s="138"/>
    </row>
    <row r="565" ht="12.75" customHeight="1">
      <c r="A565" s="138"/>
      <c r="B565" s="138"/>
      <c r="C565" s="138"/>
      <c r="D565" s="138"/>
      <c r="E565" s="54"/>
      <c r="F565" s="138"/>
      <c r="G565" s="138"/>
      <c r="H565" s="138"/>
      <c r="I565" s="138"/>
      <c r="J565" s="138"/>
      <c r="K565" s="138"/>
      <c r="L565" s="138"/>
      <c r="M565" s="140"/>
      <c r="N565" s="140"/>
      <c r="O565" s="138"/>
      <c r="P565" s="142"/>
      <c r="Q565" s="138"/>
      <c r="R565" s="140"/>
      <c r="S565" s="138"/>
      <c r="T565" s="138"/>
      <c r="U565" s="138"/>
    </row>
    <row r="566" ht="12.75" customHeight="1">
      <c r="A566" s="138"/>
      <c r="B566" s="138"/>
      <c r="C566" s="138"/>
      <c r="D566" s="138"/>
      <c r="E566" s="54"/>
      <c r="F566" s="138"/>
      <c r="G566" s="138"/>
      <c r="H566" s="138"/>
      <c r="I566" s="138"/>
      <c r="J566" s="138"/>
      <c r="K566" s="138"/>
      <c r="L566" s="138"/>
      <c r="M566" s="140"/>
      <c r="N566" s="140"/>
      <c r="O566" s="138"/>
      <c r="P566" s="142"/>
      <c r="Q566" s="138"/>
      <c r="R566" s="140"/>
      <c r="S566" s="138"/>
      <c r="T566" s="138"/>
      <c r="U566" s="138"/>
    </row>
    <row r="567" ht="12.75" customHeight="1">
      <c r="A567" s="138"/>
      <c r="B567" s="138"/>
      <c r="C567" s="138"/>
      <c r="D567" s="138"/>
      <c r="E567" s="54"/>
      <c r="F567" s="138"/>
      <c r="G567" s="138"/>
      <c r="H567" s="138"/>
      <c r="I567" s="138"/>
      <c r="J567" s="138"/>
      <c r="K567" s="138"/>
      <c r="L567" s="138"/>
      <c r="M567" s="140"/>
      <c r="N567" s="140"/>
      <c r="O567" s="138"/>
      <c r="P567" s="142"/>
      <c r="Q567" s="138"/>
      <c r="R567" s="140"/>
      <c r="S567" s="138"/>
      <c r="T567" s="138"/>
      <c r="U567" s="138"/>
    </row>
    <row r="568" ht="12.75" customHeight="1">
      <c r="A568" s="138"/>
      <c r="B568" s="138"/>
      <c r="C568" s="138"/>
      <c r="D568" s="138"/>
      <c r="E568" s="54"/>
      <c r="F568" s="138"/>
      <c r="G568" s="138"/>
      <c r="H568" s="138"/>
      <c r="I568" s="138"/>
      <c r="J568" s="138"/>
      <c r="K568" s="138"/>
      <c r="L568" s="138"/>
      <c r="M568" s="140"/>
      <c r="N568" s="140"/>
      <c r="O568" s="138"/>
      <c r="P568" s="142"/>
      <c r="Q568" s="138"/>
      <c r="R568" s="140"/>
      <c r="S568" s="138"/>
      <c r="T568" s="138"/>
      <c r="U568" s="138"/>
    </row>
    <row r="569" ht="12.75" customHeight="1">
      <c r="A569" s="138"/>
      <c r="B569" s="138"/>
      <c r="C569" s="138"/>
      <c r="D569" s="138"/>
      <c r="E569" s="54"/>
      <c r="F569" s="138"/>
      <c r="G569" s="138"/>
      <c r="H569" s="138"/>
      <c r="I569" s="138"/>
      <c r="J569" s="138"/>
      <c r="K569" s="138"/>
      <c r="L569" s="138"/>
      <c r="M569" s="140"/>
      <c r="N569" s="140"/>
      <c r="O569" s="138"/>
      <c r="P569" s="142"/>
      <c r="Q569" s="138"/>
      <c r="R569" s="140"/>
      <c r="S569" s="138"/>
      <c r="T569" s="138"/>
      <c r="U569" s="138"/>
    </row>
    <row r="570" ht="12.75" customHeight="1">
      <c r="A570" s="138"/>
      <c r="B570" s="138"/>
      <c r="C570" s="138"/>
      <c r="D570" s="138"/>
      <c r="E570" s="54"/>
      <c r="F570" s="138"/>
      <c r="G570" s="138"/>
      <c r="H570" s="138"/>
      <c r="I570" s="138"/>
      <c r="J570" s="138"/>
      <c r="K570" s="138"/>
      <c r="L570" s="138"/>
      <c r="M570" s="140"/>
      <c r="N570" s="140"/>
      <c r="O570" s="138"/>
      <c r="P570" s="142"/>
      <c r="Q570" s="138"/>
      <c r="R570" s="140"/>
      <c r="S570" s="138"/>
      <c r="T570" s="138"/>
      <c r="U570" s="138"/>
    </row>
    <row r="571" ht="12.75" customHeight="1">
      <c r="A571" s="138"/>
      <c r="B571" s="138"/>
      <c r="C571" s="138"/>
      <c r="D571" s="138"/>
      <c r="E571" s="54"/>
      <c r="F571" s="138"/>
      <c r="G571" s="138"/>
      <c r="H571" s="138"/>
      <c r="I571" s="138"/>
      <c r="J571" s="138"/>
      <c r="K571" s="138"/>
      <c r="L571" s="138"/>
      <c r="M571" s="140"/>
      <c r="N571" s="140"/>
      <c r="O571" s="138"/>
      <c r="P571" s="142"/>
      <c r="Q571" s="138"/>
      <c r="R571" s="140"/>
      <c r="S571" s="138"/>
      <c r="T571" s="138"/>
      <c r="U571" s="138"/>
    </row>
    <row r="572" ht="12.75" customHeight="1">
      <c r="A572" s="138"/>
      <c r="B572" s="138"/>
      <c r="C572" s="138"/>
      <c r="D572" s="138"/>
      <c r="E572" s="54"/>
      <c r="F572" s="138"/>
      <c r="G572" s="138"/>
      <c r="H572" s="138"/>
      <c r="I572" s="138"/>
      <c r="J572" s="138"/>
      <c r="K572" s="138"/>
      <c r="L572" s="138"/>
      <c r="M572" s="140"/>
      <c r="N572" s="140"/>
      <c r="O572" s="138"/>
      <c r="P572" s="142"/>
      <c r="Q572" s="138"/>
      <c r="R572" s="140"/>
      <c r="S572" s="138"/>
      <c r="T572" s="138"/>
      <c r="U572" s="138"/>
    </row>
    <row r="573" ht="12.75" customHeight="1">
      <c r="A573" s="138"/>
      <c r="B573" s="138"/>
      <c r="C573" s="138"/>
      <c r="D573" s="138"/>
      <c r="E573" s="54"/>
      <c r="F573" s="138"/>
      <c r="G573" s="138"/>
      <c r="H573" s="138"/>
      <c r="I573" s="138"/>
      <c r="J573" s="138"/>
      <c r="K573" s="138"/>
      <c r="L573" s="138"/>
      <c r="M573" s="140"/>
      <c r="N573" s="140"/>
      <c r="O573" s="138"/>
      <c r="P573" s="142"/>
      <c r="Q573" s="138"/>
      <c r="R573" s="140"/>
      <c r="S573" s="138"/>
      <c r="T573" s="138"/>
      <c r="U573" s="138"/>
    </row>
    <row r="574" ht="12.75" customHeight="1">
      <c r="A574" s="138"/>
      <c r="B574" s="138"/>
      <c r="C574" s="138"/>
      <c r="D574" s="138"/>
      <c r="E574" s="54"/>
      <c r="F574" s="138"/>
      <c r="G574" s="138"/>
      <c r="H574" s="138"/>
      <c r="I574" s="138"/>
      <c r="J574" s="138"/>
      <c r="K574" s="138"/>
      <c r="L574" s="138"/>
      <c r="M574" s="140"/>
      <c r="N574" s="140"/>
      <c r="O574" s="138"/>
      <c r="P574" s="142"/>
      <c r="Q574" s="138"/>
      <c r="R574" s="140"/>
      <c r="S574" s="138"/>
      <c r="T574" s="138"/>
      <c r="U574" s="138"/>
    </row>
    <row r="575" ht="12.75" customHeight="1">
      <c r="A575" s="138"/>
      <c r="B575" s="138"/>
      <c r="C575" s="138"/>
      <c r="D575" s="138"/>
      <c r="E575" s="54"/>
      <c r="F575" s="138"/>
      <c r="G575" s="138"/>
      <c r="H575" s="138"/>
      <c r="I575" s="138"/>
      <c r="J575" s="138"/>
      <c r="K575" s="138"/>
      <c r="L575" s="138"/>
      <c r="M575" s="140"/>
      <c r="N575" s="140"/>
      <c r="O575" s="138"/>
      <c r="P575" s="142"/>
      <c r="Q575" s="138"/>
      <c r="R575" s="140"/>
      <c r="S575" s="138"/>
      <c r="T575" s="138"/>
      <c r="U575" s="138"/>
    </row>
    <row r="576" ht="12.75" customHeight="1">
      <c r="A576" s="138"/>
      <c r="B576" s="138"/>
      <c r="C576" s="138"/>
      <c r="D576" s="138"/>
      <c r="E576" s="54"/>
      <c r="F576" s="138"/>
      <c r="G576" s="138"/>
      <c r="H576" s="138"/>
      <c r="I576" s="138"/>
      <c r="J576" s="138"/>
      <c r="K576" s="138"/>
      <c r="L576" s="138"/>
      <c r="M576" s="140"/>
      <c r="N576" s="140"/>
      <c r="O576" s="138"/>
      <c r="P576" s="142"/>
      <c r="Q576" s="138"/>
      <c r="R576" s="140"/>
      <c r="S576" s="138"/>
      <c r="T576" s="138"/>
      <c r="U576" s="138"/>
    </row>
    <row r="577" ht="12.75" customHeight="1">
      <c r="A577" s="138"/>
      <c r="B577" s="138"/>
      <c r="C577" s="138"/>
      <c r="D577" s="138"/>
      <c r="E577" s="54"/>
      <c r="F577" s="138"/>
      <c r="G577" s="138"/>
      <c r="H577" s="138"/>
      <c r="I577" s="138"/>
      <c r="J577" s="138"/>
      <c r="K577" s="138"/>
      <c r="L577" s="138"/>
      <c r="M577" s="140"/>
      <c r="N577" s="140"/>
      <c r="O577" s="138"/>
      <c r="P577" s="142"/>
      <c r="Q577" s="138"/>
      <c r="R577" s="140"/>
      <c r="S577" s="138"/>
      <c r="T577" s="138"/>
      <c r="U577" s="138"/>
    </row>
    <row r="578" ht="12.75" customHeight="1">
      <c r="A578" s="138"/>
      <c r="B578" s="138"/>
      <c r="C578" s="138"/>
      <c r="D578" s="138"/>
      <c r="E578" s="54"/>
      <c r="F578" s="138"/>
      <c r="G578" s="138"/>
      <c r="H578" s="138"/>
      <c r="I578" s="138"/>
      <c r="J578" s="138"/>
      <c r="K578" s="138"/>
      <c r="L578" s="138"/>
      <c r="M578" s="140"/>
      <c r="N578" s="140"/>
      <c r="O578" s="138"/>
      <c r="P578" s="142"/>
      <c r="Q578" s="138"/>
      <c r="R578" s="140"/>
      <c r="S578" s="138"/>
      <c r="T578" s="138"/>
      <c r="U578" s="138"/>
    </row>
    <row r="579" ht="12.75" customHeight="1">
      <c r="A579" s="138"/>
      <c r="B579" s="138"/>
      <c r="C579" s="138"/>
      <c r="D579" s="138"/>
      <c r="E579" s="54"/>
      <c r="F579" s="138"/>
      <c r="G579" s="138"/>
      <c r="H579" s="138"/>
      <c r="I579" s="138"/>
      <c r="J579" s="138"/>
      <c r="K579" s="138"/>
      <c r="L579" s="138"/>
      <c r="M579" s="140"/>
      <c r="N579" s="140"/>
      <c r="O579" s="138"/>
      <c r="P579" s="142"/>
      <c r="Q579" s="138"/>
      <c r="R579" s="140"/>
      <c r="S579" s="138"/>
      <c r="T579" s="138"/>
      <c r="U579" s="138"/>
    </row>
    <row r="580" ht="12.75" customHeight="1">
      <c r="A580" s="138"/>
      <c r="B580" s="138"/>
      <c r="C580" s="138"/>
      <c r="D580" s="138"/>
      <c r="E580" s="54"/>
      <c r="F580" s="138"/>
      <c r="G580" s="138"/>
      <c r="H580" s="138"/>
      <c r="I580" s="138"/>
      <c r="J580" s="138"/>
      <c r="K580" s="138"/>
      <c r="L580" s="138"/>
      <c r="M580" s="140"/>
      <c r="N580" s="140"/>
      <c r="O580" s="138"/>
      <c r="P580" s="142"/>
      <c r="Q580" s="138"/>
      <c r="R580" s="140"/>
      <c r="S580" s="138"/>
      <c r="T580" s="138"/>
      <c r="U580" s="138"/>
    </row>
    <row r="581" ht="12.75" customHeight="1">
      <c r="A581" s="138"/>
      <c r="B581" s="138"/>
      <c r="C581" s="138"/>
      <c r="D581" s="138"/>
      <c r="E581" s="54"/>
      <c r="F581" s="138"/>
      <c r="G581" s="138"/>
      <c r="H581" s="138"/>
      <c r="I581" s="138"/>
      <c r="J581" s="138"/>
      <c r="K581" s="138"/>
      <c r="L581" s="138"/>
      <c r="M581" s="140"/>
      <c r="N581" s="140"/>
      <c r="O581" s="138"/>
      <c r="P581" s="142"/>
      <c r="Q581" s="138"/>
      <c r="R581" s="140"/>
      <c r="S581" s="138"/>
      <c r="T581" s="138"/>
      <c r="U581" s="138"/>
    </row>
    <row r="582" ht="12.75" customHeight="1">
      <c r="A582" s="138"/>
      <c r="B582" s="138"/>
      <c r="C582" s="138"/>
      <c r="D582" s="138"/>
      <c r="E582" s="54"/>
      <c r="F582" s="138"/>
      <c r="G582" s="138"/>
      <c r="H582" s="138"/>
      <c r="I582" s="138"/>
      <c r="J582" s="138"/>
      <c r="K582" s="138"/>
      <c r="L582" s="138"/>
      <c r="M582" s="140"/>
      <c r="N582" s="140"/>
      <c r="O582" s="138"/>
      <c r="P582" s="142"/>
      <c r="Q582" s="138"/>
      <c r="R582" s="140"/>
      <c r="S582" s="138"/>
      <c r="T582" s="138"/>
      <c r="U582" s="138"/>
    </row>
    <row r="583" ht="12.75" customHeight="1">
      <c r="A583" s="138"/>
      <c r="B583" s="138"/>
      <c r="C583" s="138"/>
      <c r="D583" s="138"/>
      <c r="E583" s="54"/>
      <c r="F583" s="138"/>
      <c r="G583" s="138"/>
      <c r="H583" s="138"/>
      <c r="I583" s="138"/>
      <c r="J583" s="138"/>
      <c r="K583" s="138"/>
      <c r="L583" s="138"/>
      <c r="M583" s="140"/>
      <c r="N583" s="140"/>
      <c r="O583" s="138"/>
      <c r="P583" s="142"/>
      <c r="Q583" s="138"/>
      <c r="R583" s="140"/>
      <c r="S583" s="138"/>
      <c r="T583" s="138"/>
      <c r="U583" s="138"/>
    </row>
    <row r="584" ht="12.75" customHeight="1">
      <c r="A584" s="138"/>
      <c r="B584" s="138"/>
      <c r="C584" s="138"/>
      <c r="D584" s="138"/>
      <c r="E584" s="54"/>
      <c r="F584" s="138"/>
      <c r="G584" s="138"/>
      <c r="H584" s="138"/>
      <c r="I584" s="138"/>
      <c r="J584" s="138"/>
      <c r="K584" s="138"/>
      <c r="L584" s="138"/>
      <c r="M584" s="140"/>
      <c r="N584" s="140"/>
      <c r="O584" s="138"/>
      <c r="P584" s="142"/>
      <c r="Q584" s="138"/>
      <c r="R584" s="140"/>
      <c r="S584" s="138"/>
      <c r="T584" s="138"/>
      <c r="U584" s="138"/>
    </row>
    <row r="585" ht="12.75" customHeight="1">
      <c r="A585" s="138"/>
      <c r="B585" s="138"/>
      <c r="C585" s="138"/>
      <c r="D585" s="138"/>
      <c r="E585" s="54"/>
      <c r="F585" s="138"/>
      <c r="G585" s="138"/>
      <c r="H585" s="138"/>
      <c r="I585" s="138"/>
      <c r="J585" s="138"/>
      <c r="K585" s="138"/>
      <c r="L585" s="138"/>
      <c r="M585" s="140"/>
      <c r="N585" s="140"/>
      <c r="O585" s="138"/>
      <c r="P585" s="142"/>
      <c r="Q585" s="138"/>
      <c r="R585" s="140"/>
      <c r="S585" s="138"/>
      <c r="T585" s="138"/>
      <c r="U585" s="138"/>
    </row>
    <row r="586" ht="12.75" customHeight="1">
      <c r="A586" s="138"/>
      <c r="B586" s="138"/>
      <c r="C586" s="138"/>
      <c r="D586" s="138"/>
      <c r="E586" s="54"/>
      <c r="F586" s="138"/>
      <c r="G586" s="138"/>
      <c r="H586" s="138"/>
      <c r="I586" s="138"/>
      <c r="J586" s="138"/>
      <c r="K586" s="138"/>
      <c r="L586" s="138"/>
      <c r="M586" s="140"/>
      <c r="N586" s="140"/>
      <c r="O586" s="138"/>
      <c r="P586" s="142"/>
      <c r="Q586" s="138"/>
      <c r="R586" s="140"/>
      <c r="S586" s="138"/>
      <c r="T586" s="138"/>
      <c r="U586" s="138"/>
    </row>
    <row r="587" ht="12.75" customHeight="1">
      <c r="A587" s="138"/>
      <c r="B587" s="138"/>
      <c r="C587" s="138"/>
      <c r="D587" s="138"/>
      <c r="E587" s="54"/>
      <c r="F587" s="138"/>
      <c r="G587" s="138"/>
      <c r="H587" s="138"/>
      <c r="I587" s="138"/>
      <c r="J587" s="138"/>
      <c r="K587" s="138"/>
      <c r="L587" s="138"/>
      <c r="M587" s="140"/>
      <c r="N587" s="140"/>
      <c r="O587" s="138"/>
      <c r="P587" s="142"/>
      <c r="Q587" s="138"/>
      <c r="R587" s="140"/>
      <c r="S587" s="138"/>
      <c r="T587" s="138"/>
      <c r="U587" s="138"/>
    </row>
    <row r="588" ht="12.75" customHeight="1">
      <c r="A588" s="138"/>
      <c r="B588" s="138"/>
      <c r="C588" s="138"/>
      <c r="D588" s="138"/>
      <c r="E588" s="54"/>
      <c r="F588" s="138"/>
      <c r="G588" s="138"/>
      <c r="H588" s="138"/>
      <c r="I588" s="138"/>
      <c r="J588" s="138"/>
      <c r="K588" s="138"/>
      <c r="L588" s="138"/>
      <c r="M588" s="140"/>
      <c r="N588" s="140"/>
      <c r="O588" s="138"/>
      <c r="P588" s="142"/>
      <c r="Q588" s="138"/>
      <c r="R588" s="140"/>
      <c r="S588" s="138"/>
      <c r="T588" s="138"/>
      <c r="U588" s="138"/>
    </row>
    <row r="589" ht="12.75" customHeight="1">
      <c r="A589" s="138"/>
      <c r="B589" s="138"/>
      <c r="C589" s="138"/>
      <c r="D589" s="138"/>
      <c r="E589" s="54"/>
      <c r="F589" s="138"/>
      <c r="G589" s="138"/>
      <c r="H589" s="138"/>
      <c r="I589" s="138"/>
      <c r="J589" s="138"/>
      <c r="K589" s="138"/>
      <c r="L589" s="138"/>
      <c r="M589" s="140"/>
      <c r="N589" s="140"/>
      <c r="O589" s="138"/>
      <c r="P589" s="142"/>
      <c r="Q589" s="138"/>
      <c r="R589" s="140"/>
      <c r="S589" s="138"/>
      <c r="T589" s="138"/>
      <c r="U589" s="138"/>
    </row>
    <row r="590" ht="12.75" customHeight="1">
      <c r="A590" s="138"/>
      <c r="B590" s="138"/>
      <c r="C590" s="138"/>
      <c r="D590" s="138"/>
      <c r="E590" s="54"/>
      <c r="F590" s="138"/>
      <c r="G590" s="138"/>
      <c r="H590" s="138"/>
      <c r="I590" s="138"/>
      <c r="J590" s="138"/>
      <c r="K590" s="138"/>
      <c r="L590" s="138"/>
      <c r="M590" s="140"/>
      <c r="N590" s="140"/>
      <c r="O590" s="138"/>
      <c r="P590" s="142"/>
      <c r="Q590" s="138"/>
      <c r="R590" s="140"/>
      <c r="S590" s="138"/>
      <c r="T590" s="138"/>
      <c r="U590" s="138"/>
    </row>
    <row r="591" ht="12.75" customHeight="1">
      <c r="A591" s="138"/>
      <c r="B591" s="138"/>
      <c r="C591" s="138"/>
      <c r="D591" s="138"/>
      <c r="E591" s="54"/>
      <c r="F591" s="138"/>
      <c r="G591" s="138"/>
      <c r="H591" s="138"/>
      <c r="I591" s="138"/>
      <c r="J591" s="138"/>
      <c r="K591" s="138"/>
      <c r="L591" s="138"/>
      <c r="M591" s="140"/>
      <c r="N591" s="140"/>
      <c r="O591" s="138"/>
      <c r="P591" s="142"/>
      <c r="Q591" s="138"/>
      <c r="R591" s="140"/>
      <c r="S591" s="138"/>
      <c r="T591" s="138"/>
      <c r="U591" s="138"/>
    </row>
    <row r="592" ht="12.75" customHeight="1">
      <c r="A592" s="138"/>
      <c r="B592" s="138"/>
      <c r="C592" s="138"/>
      <c r="D592" s="138"/>
      <c r="E592" s="54"/>
      <c r="F592" s="138"/>
      <c r="G592" s="138"/>
      <c r="H592" s="138"/>
      <c r="I592" s="138"/>
      <c r="J592" s="138"/>
      <c r="K592" s="138"/>
      <c r="L592" s="138"/>
      <c r="M592" s="140"/>
      <c r="N592" s="140"/>
      <c r="O592" s="138"/>
      <c r="P592" s="142"/>
      <c r="Q592" s="138"/>
      <c r="R592" s="140"/>
      <c r="S592" s="138"/>
      <c r="T592" s="138"/>
      <c r="U592" s="138"/>
    </row>
    <row r="593" ht="12.75" customHeight="1">
      <c r="A593" s="138"/>
      <c r="B593" s="138"/>
      <c r="C593" s="138"/>
      <c r="D593" s="138"/>
      <c r="E593" s="54"/>
      <c r="F593" s="138"/>
      <c r="G593" s="138"/>
      <c r="H593" s="138"/>
      <c r="I593" s="138"/>
      <c r="J593" s="138"/>
      <c r="K593" s="138"/>
      <c r="L593" s="138"/>
      <c r="M593" s="140"/>
      <c r="N593" s="140"/>
      <c r="O593" s="138"/>
      <c r="P593" s="142"/>
      <c r="Q593" s="138"/>
      <c r="R593" s="140"/>
      <c r="S593" s="138"/>
      <c r="T593" s="138"/>
      <c r="U593" s="138"/>
    </row>
    <row r="594" ht="12.75" customHeight="1">
      <c r="A594" s="138"/>
      <c r="B594" s="138"/>
      <c r="C594" s="138"/>
      <c r="D594" s="138"/>
      <c r="E594" s="54"/>
      <c r="F594" s="138"/>
      <c r="G594" s="138"/>
      <c r="H594" s="138"/>
      <c r="I594" s="138"/>
      <c r="J594" s="138"/>
      <c r="K594" s="138"/>
      <c r="L594" s="138"/>
      <c r="M594" s="140"/>
      <c r="N594" s="140"/>
      <c r="O594" s="138"/>
      <c r="P594" s="142"/>
      <c r="Q594" s="138"/>
      <c r="R594" s="140"/>
      <c r="S594" s="138"/>
      <c r="T594" s="138"/>
      <c r="U594" s="138"/>
    </row>
    <row r="595" ht="12.75" customHeight="1">
      <c r="A595" s="138"/>
      <c r="B595" s="138"/>
      <c r="C595" s="138"/>
      <c r="D595" s="138"/>
      <c r="E595" s="54"/>
      <c r="F595" s="138"/>
      <c r="G595" s="138"/>
      <c r="H595" s="138"/>
      <c r="I595" s="138"/>
      <c r="J595" s="138"/>
      <c r="K595" s="138"/>
      <c r="L595" s="138"/>
      <c r="M595" s="140"/>
      <c r="N595" s="140"/>
      <c r="O595" s="138"/>
      <c r="P595" s="142"/>
      <c r="Q595" s="138"/>
      <c r="R595" s="140"/>
      <c r="S595" s="138"/>
      <c r="T595" s="138"/>
      <c r="U595" s="138"/>
    </row>
    <row r="596" ht="12.75" customHeight="1">
      <c r="A596" s="138"/>
      <c r="B596" s="138"/>
      <c r="C596" s="138"/>
      <c r="D596" s="138"/>
      <c r="E596" s="54"/>
      <c r="F596" s="138"/>
      <c r="G596" s="138"/>
      <c r="H596" s="138"/>
      <c r="I596" s="138"/>
      <c r="J596" s="138"/>
      <c r="K596" s="138"/>
      <c r="L596" s="138"/>
      <c r="M596" s="140"/>
      <c r="N596" s="140"/>
      <c r="O596" s="138"/>
      <c r="P596" s="142"/>
      <c r="Q596" s="138"/>
      <c r="R596" s="140"/>
      <c r="S596" s="138"/>
      <c r="T596" s="138"/>
      <c r="U596" s="138"/>
    </row>
    <row r="597" ht="12.75" customHeight="1">
      <c r="A597" s="138"/>
      <c r="B597" s="138"/>
      <c r="C597" s="138"/>
      <c r="D597" s="138"/>
      <c r="E597" s="54"/>
      <c r="F597" s="138"/>
      <c r="G597" s="138"/>
      <c r="H597" s="138"/>
      <c r="I597" s="138"/>
      <c r="J597" s="138"/>
      <c r="K597" s="138"/>
      <c r="L597" s="138"/>
      <c r="M597" s="140"/>
      <c r="N597" s="140"/>
      <c r="O597" s="138"/>
      <c r="P597" s="142"/>
      <c r="Q597" s="138"/>
      <c r="R597" s="140"/>
      <c r="S597" s="138"/>
      <c r="T597" s="138"/>
      <c r="U597" s="138"/>
    </row>
    <row r="598" ht="12.75" customHeight="1">
      <c r="A598" s="138"/>
      <c r="B598" s="138"/>
      <c r="C598" s="138"/>
      <c r="D598" s="138"/>
      <c r="E598" s="54"/>
      <c r="F598" s="138"/>
      <c r="G598" s="138"/>
      <c r="H598" s="138"/>
      <c r="I598" s="138"/>
      <c r="J598" s="138"/>
      <c r="K598" s="138"/>
      <c r="L598" s="138"/>
      <c r="M598" s="140"/>
      <c r="N598" s="140"/>
      <c r="O598" s="138"/>
      <c r="P598" s="142"/>
      <c r="Q598" s="138"/>
      <c r="R598" s="140"/>
      <c r="S598" s="138"/>
      <c r="T598" s="138"/>
      <c r="U598" s="138"/>
    </row>
    <row r="599" ht="12.75" customHeight="1">
      <c r="A599" s="138"/>
      <c r="B599" s="138"/>
      <c r="C599" s="138"/>
      <c r="D599" s="138"/>
      <c r="E599" s="54"/>
      <c r="F599" s="138"/>
      <c r="G599" s="138"/>
      <c r="H599" s="138"/>
      <c r="I599" s="138"/>
      <c r="J599" s="138"/>
      <c r="K599" s="138"/>
      <c r="L599" s="138"/>
      <c r="M599" s="140"/>
      <c r="N599" s="140"/>
      <c r="O599" s="138"/>
      <c r="P599" s="142"/>
      <c r="Q599" s="138"/>
      <c r="R599" s="140"/>
      <c r="S599" s="138"/>
      <c r="T599" s="138"/>
      <c r="U599" s="138"/>
    </row>
    <row r="600" ht="12.75" customHeight="1">
      <c r="A600" s="138"/>
      <c r="B600" s="138"/>
      <c r="C600" s="138"/>
      <c r="D600" s="138"/>
      <c r="E600" s="54"/>
      <c r="F600" s="138"/>
      <c r="G600" s="138"/>
      <c r="H600" s="138"/>
      <c r="I600" s="138"/>
      <c r="J600" s="138"/>
      <c r="K600" s="138"/>
      <c r="L600" s="138"/>
      <c r="M600" s="140"/>
      <c r="N600" s="140"/>
      <c r="O600" s="138"/>
      <c r="P600" s="142"/>
      <c r="Q600" s="138"/>
      <c r="R600" s="140"/>
      <c r="S600" s="138"/>
      <c r="T600" s="138"/>
      <c r="U600" s="138"/>
    </row>
    <row r="601" ht="12.75" customHeight="1">
      <c r="A601" s="138"/>
      <c r="B601" s="138"/>
      <c r="C601" s="138"/>
      <c r="D601" s="138"/>
      <c r="E601" s="54"/>
      <c r="F601" s="138"/>
      <c r="G601" s="138"/>
      <c r="H601" s="138"/>
      <c r="I601" s="138"/>
      <c r="J601" s="138"/>
      <c r="K601" s="138"/>
      <c r="L601" s="138"/>
      <c r="M601" s="140"/>
      <c r="N601" s="140"/>
      <c r="O601" s="138"/>
      <c r="P601" s="142"/>
      <c r="Q601" s="138"/>
      <c r="R601" s="140"/>
      <c r="S601" s="138"/>
      <c r="T601" s="138"/>
      <c r="U601" s="138"/>
    </row>
    <row r="602" ht="12.75" customHeight="1">
      <c r="A602" s="138"/>
      <c r="B602" s="138"/>
      <c r="C602" s="138"/>
      <c r="D602" s="138"/>
      <c r="E602" s="54"/>
      <c r="F602" s="138"/>
      <c r="G602" s="138"/>
      <c r="H602" s="138"/>
      <c r="I602" s="138"/>
      <c r="J602" s="138"/>
      <c r="K602" s="138"/>
      <c r="L602" s="138"/>
      <c r="M602" s="140"/>
      <c r="N602" s="140"/>
      <c r="O602" s="138"/>
      <c r="P602" s="142"/>
      <c r="Q602" s="138"/>
      <c r="R602" s="140"/>
      <c r="S602" s="138"/>
      <c r="T602" s="138"/>
      <c r="U602" s="138"/>
    </row>
    <row r="603" ht="12.75" customHeight="1">
      <c r="A603" s="138"/>
      <c r="B603" s="138"/>
      <c r="C603" s="138"/>
      <c r="D603" s="138"/>
      <c r="E603" s="54"/>
      <c r="F603" s="138"/>
      <c r="G603" s="138"/>
      <c r="H603" s="138"/>
      <c r="I603" s="138"/>
      <c r="J603" s="138"/>
      <c r="K603" s="138"/>
      <c r="L603" s="138"/>
      <c r="M603" s="140"/>
      <c r="N603" s="140"/>
      <c r="O603" s="138"/>
      <c r="P603" s="142"/>
      <c r="Q603" s="138"/>
      <c r="R603" s="140"/>
      <c r="S603" s="138"/>
      <c r="T603" s="138"/>
      <c r="U603" s="138"/>
    </row>
    <row r="604" ht="12.75" customHeight="1">
      <c r="A604" s="138"/>
      <c r="B604" s="138"/>
      <c r="C604" s="138"/>
      <c r="D604" s="138"/>
      <c r="E604" s="54"/>
      <c r="F604" s="138"/>
      <c r="G604" s="138"/>
      <c r="H604" s="138"/>
      <c r="I604" s="138"/>
      <c r="J604" s="138"/>
      <c r="K604" s="138"/>
      <c r="L604" s="138"/>
      <c r="M604" s="140"/>
      <c r="N604" s="140"/>
      <c r="O604" s="138"/>
      <c r="P604" s="142"/>
      <c r="Q604" s="138"/>
      <c r="R604" s="140"/>
      <c r="S604" s="138"/>
      <c r="T604" s="138"/>
      <c r="U604" s="138"/>
    </row>
    <row r="605" ht="12.75" customHeight="1">
      <c r="A605" s="138"/>
      <c r="B605" s="138"/>
      <c r="C605" s="138"/>
      <c r="D605" s="138"/>
      <c r="E605" s="54"/>
      <c r="F605" s="138"/>
      <c r="G605" s="138"/>
      <c r="H605" s="138"/>
      <c r="I605" s="138"/>
      <c r="J605" s="138"/>
      <c r="K605" s="138"/>
      <c r="L605" s="138"/>
      <c r="M605" s="140"/>
      <c r="N605" s="140"/>
      <c r="O605" s="138"/>
      <c r="P605" s="142"/>
      <c r="Q605" s="138"/>
      <c r="R605" s="140"/>
      <c r="S605" s="138"/>
      <c r="T605" s="138"/>
      <c r="U605" s="138"/>
    </row>
    <row r="606" ht="12.75" customHeight="1">
      <c r="A606" s="138"/>
      <c r="B606" s="138"/>
      <c r="C606" s="138"/>
      <c r="D606" s="138"/>
      <c r="E606" s="54"/>
      <c r="F606" s="138"/>
      <c r="G606" s="138"/>
      <c r="H606" s="138"/>
      <c r="I606" s="138"/>
      <c r="J606" s="138"/>
      <c r="K606" s="138"/>
      <c r="L606" s="138"/>
      <c r="M606" s="140"/>
      <c r="N606" s="140"/>
      <c r="O606" s="138"/>
      <c r="P606" s="142"/>
      <c r="Q606" s="138"/>
      <c r="R606" s="140"/>
      <c r="S606" s="138"/>
      <c r="T606" s="138"/>
      <c r="U606" s="138"/>
    </row>
    <row r="607" ht="12.75" customHeight="1">
      <c r="A607" s="138"/>
      <c r="B607" s="138"/>
      <c r="C607" s="138"/>
      <c r="D607" s="138"/>
      <c r="E607" s="54"/>
      <c r="F607" s="138"/>
      <c r="G607" s="138"/>
      <c r="H607" s="138"/>
      <c r="I607" s="138"/>
      <c r="J607" s="138"/>
      <c r="K607" s="138"/>
      <c r="L607" s="138"/>
      <c r="M607" s="140"/>
      <c r="N607" s="140"/>
      <c r="O607" s="138"/>
      <c r="P607" s="142"/>
      <c r="Q607" s="138"/>
      <c r="R607" s="140"/>
      <c r="S607" s="138"/>
      <c r="T607" s="138"/>
      <c r="U607" s="138"/>
    </row>
    <row r="608" ht="12.75" customHeight="1">
      <c r="A608" s="138"/>
      <c r="B608" s="138"/>
      <c r="C608" s="138"/>
      <c r="D608" s="138"/>
      <c r="E608" s="54"/>
      <c r="F608" s="138"/>
      <c r="G608" s="138"/>
      <c r="H608" s="138"/>
      <c r="I608" s="138"/>
      <c r="J608" s="138"/>
      <c r="K608" s="138"/>
      <c r="L608" s="138"/>
      <c r="M608" s="140"/>
      <c r="N608" s="140"/>
      <c r="O608" s="138"/>
      <c r="P608" s="142"/>
      <c r="Q608" s="138"/>
      <c r="R608" s="140"/>
      <c r="S608" s="138"/>
      <c r="T608" s="138"/>
      <c r="U608" s="138"/>
    </row>
    <row r="609" ht="12.75" customHeight="1">
      <c r="A609" s="138"/>
      <c r="B609" s="138"/>
      <c r="C609" s="138"/>
      <c r="D609" s="138"/>
      <c r="E609" s="54"/>
      <c r="F609" s="138"/>
      <c r="G609" s="138"/>
      <c r="H609" s="138"/>
      <c r="I609" s="138"/>
      <c r="J609" s="138"/>
      <c r="K609" s="138"/>
      <c r="L609" s="138"/>
      <c r="M609" s="140"/>
      <c r="N609" s="140"/>
      <c r="O609" s="138"/>
      <c r="P609" s="142"/>
      <c r="Q609" s="138"/>
      <c r="R609" s="140"/>
      <c r="S609" s="138"/>
      <c r="T609" s="138"/>
      <c r="U609" s="138"/>
    </row>
    <row r="610" ht="12.75" customHeight="1">
      <c r="A610" s="138"/>
      <c r="B610" s="138"/>
      <c r="C610" s="138"/>
      <c r="D610" s="138"/>
      <c r="E610" s="54"/>
      <c r="F610" s="138"/>
      <c r="G610" s="138"/>
      <c r="H610" s="138"/>
      <c r="I610" s="138"/>
      <c r="J610" s="138"/>
      <c r="K610" s="138"/>
      <c r="L610" s="138"/>
      <c r="M610" s="140"/>
      <c r="N610" s="140"/>
      <c r="O610" s="138"/>
      <c r="P610" s="142"/>
      <c r="Q610" s="138"/>
      <c r="R610" s="140"/>
      <c r="S610" s="138"/>
      <c r="T610" s="138"/>
      <c r="U610" s="138"/>
    </row>
    <row r="611" ht="12.75" customHeight="1">
      <c r="A611" s="138"/>
      <c r="B611" s="138"/>
      <c r="C611" s="138"/>
      <c r="D611" s="138"/>
      <c r="E611" s="54"/>
      <c r="F611" s="138"/>
      <c r="G611" s="138"/>
      <c r="H611" s="138"/>
      <c r="I611" s="138"/>
      <c r="J611" s="138"/>
      <c r="K611" s="138"/>
      <c r="L611" s="138"/>
      <c r="M611" s="140"/>
      <c r="N611" s="140"/>
      <c r="O611" s="138"/>
      <c r="P611" s="142"/>
      <c r="Q611" s="138"/>
      <c r="R611" s="140"/>
      <c r="S611" s="138"/>
      <c r="T611" s="138"/>
      <c r="U611" s="138"/>
    </row>
    <row r="612" ht="12.75" customHeight="1">
      <c r="A612" s="138"/>
      <c r="B612" s="138"/>
      <c r="C612" s="138"/>
      <c r="D612" s="138"/>
      <c r="E612" s="54"/>
      <c r="F612" s="138"/>
      <c r="G612" s="138"/>
      <c r="H612" s="138"/>
      <c r="I612" s="138"/>
      <c r="J612" s="138"/>
      <c r="K612" s="138"/>
      <c r="L612" s="138"/>
      <c r="M612" s="140"/>
      <c r="N612" s="140"/>
      <c r="O612" s="138"/>
      <c r="P612" s="142"/>
      <c r="Q612" s="138"/>
      <c r="R612" s="140"/>
      <c r="S612" s="138"/>
      <c r="T612" s="138"/>
      <c r="U612" s="138"/>
    </row>
    <row r="613" ht="12.75" customHeight="1">
      <c r="A613" s="138"/>
      <c r="B613" s="138"/>
      <c r="C613" s="138"/>
      <c r="D613" s="138"/>
      <c r="E613" s="54"/>
      <c r="F613" s="138"/>
      <c r="G613" s="138"/>
      <c r="H613" s="138"/>
      <c r="I613" s="138"/>
      <c r="J613" s="138"/>
      <c r="K613" s="138"/>
      <c r="L613" s="138"/>
      <c r="M613" s="140"/>
      <c r="N613" s="140"/>
      <c r="O613" s="138"/>
      <c r="P613" s="142"/>
      <c r="Q613" s="138"/>
      <c r="R613" s="140"/>
      <c r="S613" s="138"/>
      <c r="T613" s="138"/>
      <c r="U613" s="138"/>
    </row>
    <row r="614" ht="12.75" customHeight="1">
      <c r="A614" s="138"/>
      <c r="B614" s="138"/>
      <c r="C614" s="138"/>
      <c r="D614" s="138"/>
      <c r="E614" s="54"/>
      <c r="F614" s="138"/>
      <c r="G614" s="138"/>
      <c r="H614" s="138"/>
      <c r="I614" s="138"/>
      <c r="J614" s="138"/>
      <c r="K614" s="138"/>
      <c r="L614" s="138"/>
      <c r="M614" s="140"/>
      <c r="N614" s="140"/>
      <c r="O614" s="138"/>
      <c r="P614" s="142"/>
      <c r="Q614" s="138"/>
      <c r="R614" s="140"/>
      <c r="S614" s="138"/>
      <c r="T614" s="138"/>
      <c r="U614" s="138"/>
    </row>
    <row r="615" ht="12.75" customHeight="1">
      <c r="A615" s="138"/>
      <c r="B615" s="138"/>
      <c r="C615" s="138"/>
      <c r="D615" s="138"/>
      <c r="E615" s="54"/>
      <c r="F615" s="138"/>
      <c r="G615" s="138"/>
      <c r="H615" s="138"/>
      <c r="I615" s="138"/>
      <c r="J615" s="138"/>
      <c r="K615" s="138"/>
      <c r="L615" s="138"/>
      <c r="M615" s="140"/>
      <c r="N615" s="140"/>
      <c r="O615" s="138"/>
      <c r="P615" s="142"/>
      <c r="Q615" s="138"/>
      <c r="R615" s="140"/>
      <c r="S615" s="138"/>
      <c r="T615" s="138"/>
      <c r="U615" s="138"/>
    </row>
    <row r="616" ht="12.75" customHeight="1">
      <c r="A616" s="138"/>
      <c r="B616" s="138"/>
      <c r="C616" s="138"/>
      <c r="D616" s="138"/>
      <c r="E616" s="54"/>
      <c r="F616" s="138"/>
      <c r="G616" s="138"/>
      <c r="H616" s="138"/>
      <c r="I616" s="138"/>
      <c r="J616" s="138"/>
      <c r="K616" s="138"/>
      <c r="L616" s="138"/>
      <c r="M616" s="140"/>
      <c r="N616" s="140"/>
      <c r="O616" s="138"/>
      <c r="P616" s="142"/>
      <c r="Q616" s="138"/>
      <c r="R616" s="140"/>
      <c r="S616" s="138"/>
      <c r="T616" s="138"/>
      <c r="U616" s="138"/>
    </row>
    <row r="617" ht="12.75" customHeight="1">
      <c r="A617" s="138"/>
      <c r="B617" s="138"/>
      <c r="C617" s="138"/>
      <c r="D617" s="138"/>
      <c r="E617" s="54"/>
      <c r="F617" s="138"/>
      <c r="G617" s="138"/>
      <c r="H617" s="138"/>
      <c r="I617" s="138"/>
      <c r="J617" s="138"/>
      <c r="K617" s="138"/>
      <c r="L617" s="138"/>
      <c r="M617" s="140"/>
      <c r="N617" s="140"/>
      <c r="O617" s="138"/>
      <c r="P617" s="142"/>
      <c r="Q617" s="138"/>
      <c r="R617" s="140"/>
      <c r="S617" s="138"/>
      <c r="T617" s="138"/>
      <c r="U617" s="138"/>
    </row>
    <row r="618" ht="12.75" customHeight="1">
      <c r="A618" s="138"/>
      <c r="B618" s="138"/>
      <c r="C618" s="138"/>
      <c r="D618" s="138"/>
      <c r="E618" s="54"/>
      <c r="F618" s="138"/>
      <c r="G618" s="138"/>
      <c r="H618" s="138"/>
      <c r="I618" s="138"/>
      <c r="J618" s="138"/>
      <c r="K618" s="138"/>
      <c r="L618" s="138"/>
      <c r="M618" s="140"/>
      <c r="N618" s="140"/>
      <c r="O618" s="138"/>
      <c r="P618" s="142"/>
      <c r="Q618" s="138"/>
      <c r="R618" s="140"/>
      <c r="S618" s="138"/>
      <c r="T618" s="138"/>
      <c r="U618" s="138"/>
    </row>
    <row r="619" ht="12.75" customHeight="1">
      <c r="A619" s="138"/>
      <c r="B619" s="138"/>
      <c r="C619" s="138"/>
      <c r="D619" s="138"/>
      <c r="E619" s="54"/>
      <c r="F619" s="138"/>
      <c r="G619" s="138"/>
      <c r="H619" s="138"/>
      <c r="I619" s="138"/>
      <c r="J619" s="138"/>
      <c r="K619" s="138"/>
      <c r="L619" s="138"/>
      <c r="M619" s="140"/>
      <c r="N619" s="140"/>
      <c r="O619" s="138"/>
      <c r="P619" s="142"/>
      <c r="Q619" s="138"/>
      <c r="R619" s="140"/>
      <c r="S619" s="138"/>
      <c r="T619" s="138"/>
      <c r="U619" s="138"/>
    </row>
    <row r="620" ht="12.75" customHeight="1">
      <c r="A620" s="138"/>
      <c r="B620" s="138"/>
      <c r="C620" s="138"/>
      <c r="D620" s="138"/>
      <c r="E620" s="54"/>
      <c r="F620" s="138"/>
      <c r="G620" s="138"/>
      <c r="H620" s="138"/>
      <c r="I620" s="138"/>
      <c r="J620" s="138"/>
      <c r="K620" s="138"/>
      <c r="L620" s="138"/>
      <c r="M620" s="140"/>
      <c r="N620" s="140"/>
      <c r="O620" s="138"/>
      <c r="P620" s="142"/>
      <c r="Q620" s="138"/>
      <c r="R620" s="140"/>
      <c r="S620" s="138"/>
      <c r="T620" s="138"/>
      <c r="U620" s="138"/>
    </row>
    <row r="621" ht="12.75" customHeight="1">
      <c r="A621" s="138"/>
      <c r="B621" s="138"/>
      <c r="C621" s="138"/>
      <c r="D621" s="138"/>
      <c r="E621" s="54"/>
      <c r="F621" s="138"/>
      <c r="G621" s="138"/>
      <c r="H621" s="138"/>
      <c r="I621" s="138"/>
      <c r="J621" s="138"/>
      <c r="K621" s="138"/>
      <c r="L621" s="138"/>
      <c r="M621" s="140"/>
      <c r="N621" s="140"/>
      <c r="O621" s="138"/>
      <c r="P621" s="142"/>
      <c r="Q621" s="138"/>
      <c r="R621" s="140"/>
      <c r="S621" s="138"/>
      <c r="T621" s="138"/>
      <c r="U621" s="138"/>
    </row>
    <row r="622" ht="12.75" customHeight="1">
      <c r="A622" s="138"/>
      <c r="B622" s="138"/>
      <c r="C622" s="138"/>
      <c r="D622" s="138"/>
      <c r="E622" s="54"/>
      <c r="F622" s="138"/>
      <c r="G622" s="138"/>
      <c r="H622" s="138"/>
      <c r="I622" s="138"/>
      <c r="J622" s="138"/>
      <c r="K622" s="138"/>
      <c r="L622" s="138"/>
      <c r="M622" s="140"/>
      <c r="N622" s="140"/>
      <c r="O622" s="138"/>
      <c r="P622" s="142"/>
      <c r="Q622" s="138"/>
      <c r="R622" s="140"/>
      <c r="S622" s="138"/>
      <c r="T622" s="138"/>
      <c r="U622" s="138"/>
    </row>
    <row r="623" ht="12.75" customHeight="1">
      <c r="A623" s="138"/>
      <c r="B623" s="138"/>
      <c r="C623" s="138"/>
      <c r="D623" s="138"/>
      <c r="E623" s="54"/>
      <c r="F623" s="138"/>
      <c r="G623" s="138"/>
      <c r="H623" s="138"/>
      <c r="I623" s="138"/>
      <c r="J623" s="138"/>
      <c r="K623" s="138"/>
      <c r="L623" s="138"/>
      <c r="M623" s="140"/>
      <c r="N623" s="140"/>
      <c r="O623" s="138"/>
      <c r="P623" s="142"/>
      <c r="Q623" s="138"/>
      <c r="R623" s="140"/>
      <c r="S623" s="138"/>
      <c r="T623" s="138"/>
      <c r="U623" s="138"/>
    </row>
    <row r="624" ht="12.75" customHeight="1">
      <c r="A624" s="138"/>
      <c r="B624" s="138"/>
      <c r="C624" s="138"/>
      <c r="D624" s="138"/>
      <c r="E624" s="54"/>
      <c r="F624" s="138"/>
      <c r="G624" s="138"/>
      <c r="H624" s="138"/>
      <c r="I624" s="138"/>
      <c r="J624" s="138"/>
      <c r="K624" s="138"/>
      <c r="L624" s="138"/>
      <c r="M624" s="140"/>
      <c r="N624" s="140"/>
      <c r="O624" s="138"/>
      <c r="P624" s="142"/>
      <c r="Q624" s="138"/>
      <c r="R624" s="140"/>
      <c r="S624" s="138"/>
      <c r="T624" s="138"/>
      <c r="U624" s="138"/>
    </row>
    <row r="625" ht="12.75" customHeight="1">
      <c r="A625" s="138"/>
      <c r="B625" s="138"/>
      <c r="C625" s="138"/>
      <c r="D625" s="138"/>
      <c r="E625" s="54"/>
      <c r="F625" s="138"/>
      <c r="G625" s="138"/>
      <c r="H625" s="138"/>
      <c r="I625" s="138"/>
      <c r="J625" s="138"/>
      <c r="K625" s="138"/>
      <c r="L625" s="138"/>
      <c r="M625" s="140"/>
      <c r="N625" s="140"/>
      <c r="O625" s="138"/>
      <c r="P625" s="142"/>
      <c r="Q625" s="138"/>
      <c r="R625" s="140"/>
      <c r="S625" s="138"/>
      <c r="T625" s="138"/>
      <c r="U625" s="138"/>
    </row>
    <row r="626" ht="12.75" customHeight="1">
      <c r="A626" s="138"/>
      <c r="B626" s="138"/>
      <c r="C626" s="138"/>
      <c r="D626" s="138"/>
      <c r="E626" s="54"/>
      <c r="F626" s="138"/>
      <c r="G626" s="138"/>
      <c r="H626" s="138"/>
      <c r="I626" s="138"/>
      <c r="J626" s="138"/>
      <c r="K626" s="138"/>
      <c r="L626" s="138"/>
      <c r="M626" s="140"/>
      <c r="N626" s="140"/>
      <c r="O626" s="138"/>
      <c r="P626" s="142"/>
      <c r="Q626" s="138"/>
      <c r="R626" s="140"/>
      <c r="S626" s="138"/>
      <c r="T626" s="138"/>
      <c r="U626" s="138"/>
    </row>
    <row r="627" ht="12.75" customHeight="1">
      <c r="A627" s="138"/>
      <c r="B627" s="138"/>
      <c r="C627" s="138"/>
      <c r="D627" s="138"/>
      <c r="E627" s="54"/>
      <c r="F627" s="138"/>
      <c r="G627" s="138"/>
      <c r="H627" s="138"/>
      <c r="I627" s="138"/>
      <c r="J627" s="138"/>
      <c r="K627" s="138"/>
      <c r="L627" s="138"/>
      <c r="M627" s="140"/>
      <c r="N627" s="140"/>
      <c r="O627" s="138"/>
      <c r="P627" s="142"/>
      <c r="Q627" s="138"/>
      <c r="R627" s="140"/>
      <c r="S627" s="138"/>
      <c r="T627" s="138"/>
      <c r="U627" s="138"/>
    </row>
    <row r="628" ht="12.75" customHeight="1">
      <c r="A628" s="138"/>
      <c r="B628" s="138"/>
      <c r="C628" s="138"/>
      <c r="D628" s="138"/>
      <c r="E628" s="54"/>
      <c r="F628" s="138"/>
      <c r="G628" s="138"/>
      <c r="H628" s="138"/>
      <c r="I628" s="138"/>
      <c r="J628" s="138"/>
      <c r="K628" s="138"/>
      <c r="L628" s="138"/>
      <c r="M628" s="140"/>
      <c r="N628" s="140"/>
      <c r="O628" s="138"/>
      <c r="P628" s="142"/>
      <c r="Q628" s="138"/>
      <c r="R628" s="140"/>
      <c r="S628" s="138"/>
      <c r="T628" s="138"/>
      <c r="U628" s="138"/>
    </row>
    <row r="629" ht="12.75" customHeight="1">
      <c r="A629" s="138"/>
      <c r="B629" s="138"/>
      <c r="C629" s="138"/>
      <c r="D629" s="138"/>
      <c r="E629" s="54"/>
      <c r="F629" s="138"/>
      <c r="G629" s="138"/>
      <c r="H629" s="138"/>
      <c r="I629" s="138"/>
      <c r="J629" s="138"/>
      <c r="K629" s="138"/>
      <c r="L629" s="138"/>
      <c r="M629" s="140"/>
      <c r="N629" s="140"/>
      <c r="O629" s="138"/>
      <c r="P629" s="142"/>
      <c r="Q629" s="138"/>
      <c r="R629" s="140"/>
      <c r="S629" s="138"/>
      <c r="T629" s="138"/>
      <c r="U629" s="138"/>
    </row>
    <row r="630" ht="12.75" customHeight="1">
      <c r="A630" s="138"/>
      <c r="B630" s="138"/>
      <c r="C630" s="138"/>
      <c r="D630" s="138"/>
      <c r="E630" s="54"/>
      <c r="F630" s="138"/>
      <c r="G630" s="138"/>
      <c r="H630" s="138"/>
      <c r="I630" s="138"/>
      <c r="J630" s="138"/>
      <c r="K630" s="138"/>
      <c r="L630" s="138"/>
      <c r="M630" s="140"/>
      <c r="N630" s="140"/>
      <c r="O630" s="138"/>
      <c r="P630" s="142"/>
      <c r="Q630" s="138"/>
      <c r="R630" s="140"/>
      <c r="S630" s="138"/>
      <c r="T630" s="138"/>
      <c r="U630" s="138"/>
    </row>
    <row r="631" ht="12.75" customHeight="1">
      <c r="A631" s="138"/>
      <c r="B631" s="138"/>
      <c r="C631" s="138"/>
      <c r="D631" s="138"/>
      <c r="E631" s="54"/>
      <c r="F631" s="138"/>
      <c r="G631" s="138"/>
      <c r="H631" s="138"/>
      <c r="I631" s="138"/>
      <c r="J631" s="138"/>
      <c r="K631" s="138"/>
      <c r="L631" s="138"/>
      <c r="M631" s="140"/>
      <c r="N631" s="140"/>
      <c r="O631" s="138"/>
      <c r="P631" s="142"/>
      <c r="Q631" s="138"/>
      <c r="R631" s="140"/>
      <c r="S631" s="138"/>
      <c r="T631" s="138"/>
      <c r="U631" s="138"/>
    </row>
    <row r="632" ht="12.75" customHeight="1">
      <c r="A632" s="138"/>
      <c r="B632" s="138"/>
      <c r="C632" s="138"/>
      <c r="D632" s="138"/>
      <c r="E632" s="54"/>
      <c r="F632" s="138"/>
      <c r="G632" s="138"/>
      <c r="H632" s="138"/>
      <c r="I632" s="138"/>
      <c r="J632" s="138"/>
      <c r="K632" s="138"/>
      <c r="L632" s="138"/>
      <c r="M632" s="140"/>
      <c r="N632" s="140"/>
      <c r="O632" s="138"/>
      <c r="P632" s="142"/>
      <c r="Q632" s="138"/>
      <c r="R632" s="140"/>
      <c r="S632" s="138"/>
      <c r="T632" s="138"/>
      <c r="U632" s="138"/>
    </row>
    <row r="633" ht="12.75" customHeight="1">
      <c r="A633" s="138"/>
      <c r="B633" s="138"/>
      <c r="C633" s="138"/>
      <c r="D633" s="138"/>
      <c r="E633" s="54"/>
      <c r="F633" s="138"/>
      <c r="G633" s="138"/>
      <c r="H633" s="138"/>
      <c r="I633" s="138"/>
      <c r="J633" s="138"/>
      <c r="K633" s="138"/>
      <c r="L633" s="138"/>
      <c r="M633" s="140"/>
      <c r="N633" s="140"/>
      <c r="O633" s="138"/>
      <c r="P633" s="142"/>
      <c r="Q633" s="138"/>
      <c r="R633" s="140"/>
      <c r="S633" s="138"/>
      <c r="T633" s="138"/>
      <c r="U633" s="138"/>
    </row>
    <row r="634" ht="12.75" customHeight="1">
      <c r="A634" s="138"/>
      <c r="B634" s="138"/>
      <c r="C634" s="138"/>
      <c r="D634" s="138"/>
      <c r="E634" s="54"/>
      <c r="F634" s="138"/>
      <c r="G634" s="138"/>
      <c r="H634" s="138"/>
      <c r="I634" s="138"/>
      <c r="J634" s="138"/>
      <c r="K634" s="138"/>
      <c r="L634" s="138"/>
      <c r="M634" s="140"/>
      <c r="N634" s="140"/>
      <c r="O634" s="138"/>
      <c r="P634" s="142"/>
      <c r="Q634" s="138"/>
      <c r="R634" s="140"/>
      <c r="S634" s="138"/>
      <c r="T634" s="138"/>
      <c r="U634" s="138"/>
    </row>
    <row r="635" ht="12.75" customHeight="1">
      <c r="A635" s="138"/>
      <c r="B635" s="138"/>
      <c r="C635" s="138"/>
      <c r="D635" s="138"/>
      <c r="E635" s="54"/>
      <c r="F635" s="138"/>
      <c r="G635" s="138"/>
      <c r="H635" s="138"/>
      <c r="I635" s="138"/>
      <c r="J635" s="138"/>
      <c r="K635" s="138"/>
      <c r="L635" s="138"/>
      <c r="M635" s="140"/>
      <c r="N635" s="140"/>
      <c r="O635" s="138"/>
      <c r="P635" s="142"/>
      <c r="Q635" s="138"/>
      <c r="R635" s="140"/>
      <c r="S635" s="138"/>
      <c r="T635" s="138"/>
      <c r="U635" s="138"/>
    </row>
    <row r="636" ht="12.75" customHeight="1">
      <c r="A636" s="138"/>
      <c r="B636" s="138"/>
      <c r="C636" s="138"/>
      <c r="D636" s="138"/>
      <c r="E636" s="54"/>
      <c r="F636" s="138"/>
      <c r="G636" s="138"/>
      <c r="H636" s="138"/>
      <c r="I636" s="138"/>
      <c r="J636" s="138"/>
      <c r="K636" s="138"/>
      <c r="L636" s="138"/>
      <c r="M636" s="140"/>
      <c r="N636" s="140"/>
      <c r="O636" s="138"/>
      <c r="P636" s="142"/>
      <c r="Q636" s="138"/>
      <c r="R636" s="140"/>
      <c r="S636" s="138"/>
      <c r="T636" s="138"/>
      <c r="U636" s="138"/>
    </row>
    <row r="637" ht="12.75" customHeight="1">
      <c r="A637" s="138"/>
      <c r="B637" s="138"/>
      <c r="C637" s="138"/>
      <c r="D637" s="138"/>
      <c r="E637" s="54"/>
      <c r="F637" s="138"/>
      <c r="G637" s="138"/>
      <c r="H637" s="138"/>
      <c r="I637" s="138"/>
      <c r="J637" s="138"/>
      <c r="K637" s="138"/>
      <c r="L637" s="138"/>
      <c r="M637" s="140"/>
      <c r="N637" s="140"/>
      <c r="O637" s="138"/>
      <c r="P637" s="142"/>
      <c r="Q637" s="138"/>
      <c r="R637" s="140"/>
      <c r="S637" s="138"/>
      <c r="T637" s="138"/>
      <c r="U637" s="138"/>
    </row>
    <row r="638" ht="12.75" customHeight="1">
      <c r="A638" s="138"/>
      <c r="B638" s="138"/>
      <c r="C638" s="138"/>
      <c r="D638" s="138"/>
      <c r="E638" s="54"/>
      <c r="F638" s="138"/>
      <c r="G638" s="138"/>
      <c r="H638" s="138"/>
      <c r="I638" s="138"/>
      <c r="J638" s="138"/>
      <c r="K638" s="138"/>
      <c r="L638" s="138"/>
      <c r="M638" s="140"/>
      <c r="N638" s="140"/>
      <c r="O638" s="138"/>
      <c r="P638" s="142"/>
      <c r="Q638" s="138"/>
      <c r="R638" s="140"/>
      <c r="S638" s="138"/>
      <c r="T638" s="138"/>
      <c r="U638" s="138"/>
    </row>
    <row r="639" ht="12.75" customHeight="1">
      <c r="A639" s="138"/>
      <c r="B639" s="138"/>
      <c r="C639" s="138"/>
      <c r="D639" s="138"/>
      <c r="E639" s="54"/>
      <c r="F639" s="138"/>
      <c r="G639" s="138"/>
      <c r="H639" s="138"/>
      <c r="I639" s="138"/>
      <c r="J639" s="138"/>
      <c r="K639" s="138"/>
      <c r="L639" s="138"/>
      <c r="M639" s="140"/>
      <c r="N639" s="140"/>
      <c r="O639" s="138"/>
      <c r="P639" s="142"/>
      <c r="Q639" s="138"/>
      <c r="R639" s="140"/>
      <c r="S639" s="138"/>
      <c r="T639" s="138"/>
      <c r="U639" s="138"/>
    </row>
    <row r="640" ht="12.75" customHeight="1">
      <c r="A640" s="138"/>
      <c r="B640" s="138"/>
      <c r="C640" s="138"/>
      <c r="D640" s="138"/>
      <c r="E640" s="54"/>
      <c r="F640" s="138"/>
      <c r="G640" s="138"/>
      <c r="H640" s="138"/>
      <c r="I640" s="138"/>
      <c r="J640" s="138"/>
      <c r="K640" s="138"/>
      <c r="L640" s="138"/>
      <c r="M640" s="140"/>
      <c r="N640" s="140"/>
      <c r="O640" s="138"/>
      <c r="P640" s="142"/>
      <c r="Q640" s="138"/>
      <c r="R640" s="140"/>
      <c r="S640" s="138"/>
      <c r="T640" s="138"/>
      <c r="U640" s="138"/>
    </row>
    <row r="641" ht="12.75" customHeight="1">
      <c r="A641" s="138"/>
      <c r="B641" s="138"/>
      <c r="C641" s="138"/>
      <c r="D641" s="138"/>
      <c r="E641" s="54"/>
      <c r="F641" s="138"/>
      <c r="G641" s="138"/>
      <c r="H641" s="138"/>
      <c r="I641" s="138"/>
      <c r="J641" s="138"/>
      <c r="K641" s="138"/>
      <c r="L641" s="138"/>
      <c r="M641" s="140"/>
      <c r="N641" s="140"/>
      <c r="O641" s="138"/>
      <c r="P641" s="142"/>
      <c r="Q641" s="138"/>
      <c r="R641" s="140"/>
      <c r="S641" s="138"/>
      <c r="T641" s="138"/>
      <c r="U641" s="138"/>
    </row>
    <row r="642" ht="12.75" customHeight="1">
      <c r="A642" s="138"/>
      <c r="B642" s="138"/>
      <c r="C642" s="138"/>
      <c r="D642" s="138"/>
      <c r="E642" s="54"/>
      <c r="F642" s="138"/>
      <c r="G642" s="138"/>
      <c r="H642" s="138"/>
      <c r="I642" s="138"/>
      <c r="J642" s="138"/>
      <c r="K642" s="138"/>
      <c r="L642" s="138"/>
      <c r="M642" s="140"/>
      <c r="N642" s="140"/>
      <c r="O642" s="138"/>
      <c r="P642" s="142"/>
      <c r="Q642" s="138"/>
      <c r="R642" s="140"/>
      <c r="S642" s="138"/>
      <c r="T642" s="138"/>
      <c r="U642" s="138"/>
    </row>
    <row r="643" ht="12.75" customHeight="1">
      <c r="A643" s="138"/>
      <c r="B643" s="138"/>
      <c r="C643" s="138"/>
      <c r="D643" s="138"/>
      <c r="E643" s="54"/>
      <c r="F643" s="138"/>
      <c r="G643" s="138"/>
      <c r="H643" s="138"/>
      <c r="I643" s="138"/>
      <c r="J643" s="138"/>
      <c r="K643" s="138"/>
      <c r="L643" s="138"/>
      <c r="M643" s="140"/>
      <c r="N643" s="140"/>
      <c r="O643" s="138"/>
      <c r="P643" s="142"/>
      <c r="Q643" s="138"/>
      <c r="R643" s="140"/>
      <c r="S643" s="138"/>
      <c r="T643" s="138"/>
      <c r="U643" s="138"/>
    </row>
    <row r="644" ht="12.75" customHeight="1">
      <c r="A644" s="138"/>
      <c r="B644" s="138"/>
      <c r="C644" s="138"/>
      <c r="D644" s="138"/>
      <c r="E644" s="54"/>
      <c r="F644" s="138"/>
      <c r="G644" s="138"/>
      <c r="H644" s="138"/>
      <c r="I644" s="138"/>
      <c r="J644" s="138"/>
      <c r="K644" s="138"/>
      <c r="L644" s="138"/>
      <c r="M644" s="140"/>
      <c r="N644" s="140"/>
      <c r="O644" s="138"/>
      <c r="P644" s="142"/>
      <c r="Q644" s="138"/>
      <c r="R644" s="140"/>
      <c r="S644" s="138"/>
      <c r="T644" s="138"/>
      <c r="U644" s="138"/>
    </row>
    <row r="645" ht="12.75" customHeight="1">
      <c r="A645" s="138"/>
      <c r="B645" s="138"/>
      <c r="C645" s="138"/>
      <c r="D645" s="138"/>
      <c r="E645" s="54"/>
      <c r="F645" s="138"/>
      <c r="G645" s="138"/>
      <c r="H645" s="138"/>
      <c r="I645" s="138"/>
      <c r="J645" s="138"/>
      <c r="K645" s="138"/>
      <c r="L645" s="138"/>
      <c r="M645" s="140"/>
      <c r="N645" s="140"/>
      <c r="O645" s="138"/>
      <c r="P645" s="142"/>
      <c r="Q645" s="138"/>
      <c r="R645" s="140"/>
      <c r="S645" s="138"/>
      <c r="T645" s="138"/>
      <c r="U645" s="138"/>
    </row>
    <row r="646" ht="12.75" customHeight="1">
      <c r="A646" s="138"/>
      <c r="B646" s="138"/>
      <c r="C646" s="138"/>
      <c r="D646" s="138"/>
      <c r="E646" s="54"/>
      <c r="F646" s="138"/>
      <c r="G646" s="138"/>
      <c r="H646" s="138"/>
      <c r="I646" s="138"/>
      <c r="J646" s="138"/>
      <c r="K646" s="138"/>
      <c r="L646" s="138"/>
      <c r="M646" s="140"/>
      <c r="N646" s="140"/>
      <c r="O646" s="138"/>
      <c r="P646" s="142"/>
      <c r="Q646" s="138"/>
      <c r="R646" s="140"/>
      <c r="S646" s="138"/>
      <c r="T646" s="138"/>
      <c r="U646" s="138"/>
    </row>
    <row r="647" ht="12.75" customHeight="1">
      <c r="A647" s="138"/>
      <c r="B647" s="138"/>
      <c r="C647" s="138"/>
      <c r="D647" s="138"/>
      <c r="E647" s="54"/>
      <c r="F647" s="138"/>
      <c r="G647" s="138"/>
      <c r="H647" s="138"/>
      <c r="I647" s="138"/>
      <c r="J647" s="138"/>
      <c r="K647" s="138"/>
      <c r="L647" s="138"/>
      <c r="M647" s="140"/>
      <c r="N647" s="140"/>
      <c r="O647" s="138"/>
      <c r="P647" s="142"/>
      <c r="Q647" s="138"/>
      <c r="R647" s="140"/>
      <c r="S647" s="138"/>
      <c r="T647" s="138"/>
      <c r="U647" s="138"/>
    </row>
    <row r="648" ht="12.75" customHeight="1">
      <c r="A648" s="138"/>
      <c r="B648" s="138"/>
      <c r="C648" s="138"/>
      <c r="D648" s="138"/>
      <c r="E648" s="54"/>
      <c r="F648" s="138"/>
      <c r="G648" s="138"/>
      <c r="H648" s="138"/>
      <c r="I648" s="138"/>
      <c r="J648" s="138"/>
      <c r="K648" s="138"/>
      <c r="L648" s="138"/>
      <c r="M648" s="140"/>
      <c r="N648" s="140"/>
      <c r="O648" s="138"/>
      <c r="P648" s="142"/>
      <c r="Q648" s="138"/>
      <c r="R648" s="140"/>
      <c r="S648" s="138"/>
      <c r="T648" s="138"/>
      <c r="U648" s="138"/>
    </row>
    <row r="649" ht="12.75" customHeight="1">
      <c r="A649" s="138"/>
      <c r="B649" s="138"/>
      <c r="C649" s="138"/>
      <c r="D649" s="138"/>
      <c r="E649" s="54"/>
      <c r="F649" s="138"/>
      <c r="G649" s="138"/>
      <c r="H649" s="138"/>
      <c r="I649" s="138"/>
      <c r="J649" s="138"/>
      <c r="K649" s="138"/>
      <c r="L649" s="138"/>
      <c r="M649" s="140"/>
      <c r="N649" s="140"/>
      <c r="O649" s="138"/>
      <c r="P649" s="142"/>
      <c r="Q649" s="138"/>
      <c r="R649" s="140"/>
      <c r="S649" s="138"/>
      <c r="T649" s="138"/>
      <c r="U649" s="138"/>
    </row>
    <row r="650" ht="12.75" customHeight="1">
      <c r="A650" s="138"/>
      <c r="B650" s="138"/>
      <c r="C650" s="138"/>
      <c r="D650" s="138"/>
      <c r="E650" s="54"/>
      <c r="F650" s="138"/>
      <c r="G650" s="138"/>
      <c r="H650" s="138"/>
      <c r="I650" s="138"/>
      <c r="J650" s="138"/>
      <c r="K650" s="138"/>
      <c r="L650" s="138"/>
      <c r="M650" s="140"/>
      <c r="N650" s="140"/>
      <c r="O650" s="138"/>
      <c r="P650" s="142"/>
      <c r="Q650" s="138"/>
      <c r="R650" s="140"/>
      <c r="S650" s="138"/>
      <c r="T650" s="138"/>
      <c r="U650" s="138"/>
    </row>
    <row r="651" ht="12.75" customHeight="1">
      <c r="A651" s="138"/>
      <c r="B651" s="138"/>
      <c r="C651" s="138"/>
      <c r="D651" s="138"/>
      <c r="E651" s="54"/>
      <c r="F651" s="138"/>
      <c r="G651" s="138"/>
      <c r="H651" s="138"/>
      <c r="I651" s="138"/>
      <c r="J651" s="138"/>
      <c r="K651" s="138"/>
      <c r="L651" s="138"/>
      <c r="M651" s="140"/>
      <c r="N651" s="140"/>
      <c r="O651" s="138"/>
      <c r="P651" s="142"/>
      <c r="Q651" s="138"/>
      <c r="R651" s="140"/>
      <c r="S651" s="138"/>
      <c r="T651" s="138"/>
      <c r="U651" s="138"/>
    </row>
    <row r="652" ht="12.75" customHeight="1">
      <c r="A652" s="138"/>
      <c r="B652" s="138"/>
      <c r="C652" s="138"/>
      <c r="D652" s="138"/>
      <c r="E652" s="54"/>
      <c r="F652" s="138"/>
      <c r="G652" s="138"/>
      <c r="H652" s="138"/>
      <c r="I652" s="138"/>
      <c r="J652" s="138"/>
      <c r="K652" s="138"/>
      <c r="L652" s="138"/>
      <c r="M652" s="140"/>
      <c r="N652" s="140"/>
      <c r="O652" s="138"/>
      <c r="P652" s="142"/>
      <c r="Q652" s="138"/>
      <c r="R652" s="140"/>
      <c r="S652" s="138"/>
      <c r="T652" s="138"/>
      <c r="U652" s="138"/>
    </row>
    <row r="653" ht="12.75" customHeight="1">
      <c r="A653" s="138"/>
      <c r="B653" s="138"/>
      <c r="C653" s="138"/>
      <c r="D653" s="138"/>
      <c r="E653" s="54"/>
      <c r="F653" s="138"/>
      <c r="G653" s="138"/>
      <c r="H653" s="138"/>
      <c r="I653" s="138"/>
      <c r="J653" s="138"/>
      <c r="K653" s="138"/>
      <c r="L653" s="138"/>
      <c r="M653" s="140"/>
      <c r="N653" s="140"/>
      <c r="O653" s="138"/>
      <c r="P653" s="142"/>
      <c r="Q653" s="138"/>
      <c r="R653" s="140"/>
      <c r="S653" s="138"/>
      <c r="T653" s="138"/>
      <c r="U653" s="138"/>
    </row>
    <row r="654" ht="12.75" customHeight="1">
      <c r="A654" s="138"/>
      <c r="B654" s="138"/>
      <c r="C654" s="138"/>
      <c r="D654" s="138"/>
      <c r="E654" s="54"/>
      <c r="F654" s="138"/>
      <c r="G654" s="138"/>
      <c r="H654" s="138"/>
      <c r="I654" s="138"/>
      <c r="J654" s="138"/>
      <c r="K654" s="138"/>
      <c r="L654" s="138"/>
      <c r="M654" s="140"/>
      <c r="N654" s="140"/>
      <c r="O654" s="138"/>
      <c r="P654" s="142"/>
      <c r="Q654" s="138"/>
      <c r="R654" s="140"/>
      <c r="S654" s="138"/>
      <c r="T654" s="138"/>
      <c r="U654" s="138"/>
    </row>
    <row r="655" ht="12.75" customHeight="1">
      <c r="A655" s="138"/>
      <c r="B655" s="138"/>
      <c r="C655" s="138"/>
      <c r="D655" s="138"/>
      <c r="E655" s="54"/>
      <c r="F655" s="138"/>
      <c r="G655" s="138"/>
      <c r="H655" s="138"/>
      <c r="I655" s="138"/>
      <c r="J655" s="138"/>
      <c r="K655" s="138"/>
      <c r="L655" s="138"/>
      <c r="M655" s="140"/>
      <c r="N655" s="140"/>
      <c r="O655" s="138"/>
      <c r="P655" s="142"/>
      <c r="Q655" s="138"/>
      <c r="R655" s="140"/>
      <c r="S655" s="138"/>
      <c r="T655" s="138"/>
      <c r="U655" s="138"/>
    </row>
    <row r="656" ht="12.75" customHeight="1">
      <c r="A656" s="138"/>
      <c r="B656" s="138"/>
      <c r="C656" s="138"/>
      <c r="D656" s="138"/>
      <c r="E656" s="54"/>
      <c r="F656" s="138"/>
      <c r="G656" s="138"/>
      <c r="H656" s="138"/>
      <c r="I656" s="138"/>
      <c r="J656" s="138"/>
      <c r="K656" s="138"/>
      <c r="L656" s="138"/>
      <c r="M656" s="140"/>
      <c r="N656" s="140"/>
      <c r="O656" s="138"/>
      <c r="P656" s="142"/>
      <c r="Q656" s="138"/>
      <c r="R656" s="140"/>
      <c r="S656" s="138"/>
      <c r="T656" s="138"/>
      <c r="U656" s="138"/>
    </row>
    <row r="657" ht="12.75" customHeight="1">
      <c r="A657" s="138"/>
      <c r="B657" s="138"/>
      <c r="C657" s="138"/>
      <c r="D657" s="138"/>
      <c r="E657" s="54"/>
      <c r="F657" s="138"/>
      <c r="G657" s="138"/>
      <c r="H657" s="138"/>
      <c r="I657" s="138"/>
      <c r="J657" s="138"/>
      <c r="K657" s="138"/>
      <c r="L657" s="138"/>
      <c r="M657" s="140"/>
      <c r="N657" s="140"/>
      <c r="O657" s="138"/>
      <c r="P657" s="142"/>
      <c r="Q657" s="138"/>
      <c r="R657" s="140"/>
      <c r="S657" s="138"/>
      <c r="T657" s="138"/>
      <c r="U657" s="138"/>
    </row>
    <row r="658" ht="12.75" customHeight="1">
      <c r="A658" s="138"/>
      <c r="B658" s="138"/>
      <c r="C658" s="138"/>
      <c r="D658" s="138"/>
      <c r="E658" s="54"/>
      <c r="F658" s="138"/>
      <c r="G658" s="138"/>
      <c r="H658" s="138"/>
      <c r="I658" s="138"/>
      <c r="J658" s="138"/>
      <c r="K658" s="138"/>
      <c r="L658" s="138"/>
      <c r="M658" s="140"/>
      <c r="N658" s="140"/>
      <c r="O658" s="138"/>
      <c r="P658" s="142"/>
      <c r="Q658" s="138"/>
      <c r="R658" s="140"/>
      <c r="S658" s="138"/>
      <c r="T658" s="138"/>
      <c r="U658" s="138"/>
    </row>
    <row r="659" ht="12.75" customHeight="1">
      <c r="A659" s="138"/>
      <c r="B659" s="138"/>
      <c r="C659" s="138"/>
      <c r="D659" s="138"/>
      <c r="E659" s="54"/>
      <c r="F659" s="138"/>
      <c r="G659" s="138"/>
      <c r="H659" s="138"/>
      <c r="I659" s="138"/>
      <c r="J659" s="138"/>
      <c r="K659" s="138"/>
      <c r="L659" s="138"/>
      <c r="M659" s="140"/>
      <c r="N659" s="140"/>
      <c r="O659" s="138"/>
      <c r="P659" s="142"/>
      <c r="Q659" s="138"/>
      <c r="R659" s="140"/>
      <c r="S659" s="138"/>
      <c r="T659" s="138"/>
      <c r="U659" s="138"/>
    </row>
    <row r="660" ht="12.75" customHeight="1">
      <c r="A660" s="138"/>
      <c r="B660" s="138"/>
      <c r="C660" s="138"/>
      <c r="D660" s="138"/>
      <c r="E660" s="54"/>
      <c r="F660" s="138"/>
      <c r="G660" s="138"/>
      <c r="H660" s="138"/>
      <c r="I660" s="138"/>
      <c r="J660" s="138"/>
      <c r="K660" s="138"/>
      <c r="L660" s="138"/>
      <c r="M660" s="140"/>
      <c r="N660" s="140"/>
      <c r="O660" s="138"/>
      <c r="P660" s="142"/>
      <c r="Q660" s="138"/>
      <c r="R660" s="140"/>
      <c r="S660" s="138"/>
      <c r="T660" s="138"/>
      <c r="U660" s="138"/>
    </row>
    <row r="661" ht="12.75" customHeight="1">
      <c r="A661" s="138"/>
      <c r="B661" s="138"/>
      <c r="C661" s="138"/>
      <c r="D661" s="138"/>
      <c r="E661" s="54"/>
      <c r="F661" s="138"/>
      <c r="G661" s="138"/>
      <c r="H661" s="138"/>
      <c r="I661" s="138"/>
      <c r="J661" s="138"/>
      <c r="K661" s="138"/>
      <c r="L661" s="138"/>
      <c r="M661" s="140"/>
      <c r="N661" s="140"/>
      <c r="O661" s="138"/>
      <c r="P661" s="142"/>
      <c r="Q661" s="138"/>
      <c r="R661" s="140"/>
      <c r="S661" s="138"/>
      <c r="T661" s="138"/>
      <c r="U661" s="138"/>
    </row>
    <row r="662" ht="12.75" customHeight="1">
      <c r="A662" s="138"/>
      <c r="B662" s="138"/>
      <c r="C662" s="138"/>
      <c r="D662" s="138"/>
      <c r="E662" s="54"/>
      <c r="F662" s="138"/>
      <c r="G662" s="138"/>
      <c r="H662" s="138"/>
      <c r="I662" s="138"/>
      <c r="J662" s="138"/>
      <c r="K662" s="138"/>
      <c r="L662" s="138"/>
      <c r="M662" s="140"/>
      <c r="N662" s="140"/>
      <c r="O662" s="138"/>
      <c r="P662" s="142"/>
      <c r="Q662" s="138"/>
      <c r="R662" s="140"/>
      <c r="S662" s="138"/>
      <c r="T662" s="138"/>
      <c r="U662" s="138"/>
    </row>
    <row r="663" ht="12.75" customHeight="1">
      <c r="A663" s="138"/>
      <c r="B663" s="138"/>
      <c r="C663" s="138"/>
      <c r="D663" s="138"/>
      <c r="E663" s="54"/>
      <c r="F663" s="138"/>
      <c r="G663" s="138"/>
      <c r="H663" s="138"/>
      <c r="I663" s="138"/>
      <c r="J663" s="138"/>
      <c r="K663" s="138"/>
      <c r="L663" s="138"/>
      <c r="M663" s="140"/>
      <c r="N663" s="140"/>
      <c r="O663" s="138"/>
      <c r="P663" s="142"/>
      <c r="Q663" s="138"/>
      <c r="R663" s="140"/>
      <c r="S663" s="138"/>
      <c r="T663" s="138"/>
      <c r="U663" s="138"/>
    </row>
    <row r="664" ht="12.75" customHeight="1">
      <c r="A664" s="138"/>
      <c r="B664" s="138"/>
      <c r="C664" s="138"/>
      <c r="D664" s="138"/>
      <c r="E664" s="54"/>
      <c r="F664" s="138"/>
      <c r="G664" s="138"/>
      <c r="H664" s="138"/>
      <c r="I664" s="138"/>
      <c r="J664" s="138"/>
      <c r="K664" s="138"/>
      <c r="L664" s="138"/>
      <c r="M664" s="140"/>
      <c r="N664" s="140"/>
      <c r="O664" s="138"/>
      <c r="P664" s="142"/>
      <c r="Q664" s="138"/>
      <c r="R664" s="140"/>
      <c r="S664" s="138"/>
      <c r="T664" s="138"/>
      <c r="U664" s="138"/>
    </row>
    <row r="665" ht="12.75" customHeight="1">
      <c r="A665" s="138"/>
      <c r="B665" s="138"/>
      <c r="C665" s="138"/>
      <c r="D665" s="138"/>
      <c r="E665" s="54"/>
      <c r="F665" s="138"/>
      <c r="G665" s="138"/>
      <c r="H665" s="138"/>
      <c r="I665" s="138"/>
      <c r="J665" s="138"/>
      <c r="K665" s="138"/>
      <c r="L665" s="138"/>
      <c r="M665" s="140"/>
      <c r="N665" s="140"/>
      <c r="O665" s="138"/>
      <c r="P665" s="142"/>
      <c r="Q665" s="138"/>
      <c r="R665" s="140"/>
      <c r="S665" s="138"/>
      <c r="T665" s="138"/>
      <c r="U665" s="138"/>
    </row>
    <row r="666" ht="12.75" customHeight="1">
      <c r="A666" s="138"/>
      <c r="B666" s="138"/>
      <c r="C666" s="138"/>
      <c r="D666" s="138"/>
      <c r="E666" s="54"/>
      <c r="F666" s="138"/>
      <c r="G666" s="138"/>
      <c r="H666" s="138"/>
      <c r="I666" s="138"/>
      <c r="J666" s="138"/>
      <c r="K666" s="138"/>
      <c r="L666" s="138"/>
      <c r="M666" s="140"/>
      <c r="N666" s="140"/>
      <c r="O666" s="138"/>
      <c r="P666" s="142"/>
      <c r="Q666" s="138"/>
      <c r="R666" s="140"/>
      <c r="S666" s="138"/>
      <c r="T666" s="138"/>
      <c r="U666" s="138"/>
    </row>
    <row r="667" ht="12.75" customHeight="1">
      <c r="A667" s="138"/>
      <c r="B667" s="138"/>
      <c r="C667" s="138"/>
      <c r="D667" s="138"/>
      <c r="E667" s="54"/>
      <c r="F667" s="138"/>
      <c r="G667" s="138"/>
      <c r="H667" s="138"/>
      <c r="I667" s="138"/>
      <c r="J667" s="138"/>
      <c r="K667" s="138"/>
      <c r="L667" s="138"/>
      <c r="M667" s="140"/>
      <c r="N667" s="140"/>
      <c r="O667" s="138"/>
      <c r="P667" s="142"/>
      <c r="Q667" s="138"/>
      <c r="R667" s="140"/>
      <c r="S667" s="138"/>
      <c r="T667" s="138"/>
      <c r="U667" s="138"/>
    </row>
    <row r="668" ht="12.75" customHeight="1">
      <c r="A668" s="138"/>
      <c r="B668" s="138"/>
      <c r="C668" s="138"/>
      <c r="D668" s="138"/>
      <c r="E668" s="54"/>
      <c r="F668" s="138"/>
      <c r="G668" s="138"/>
      <c r="H668" s="138"/>
      <c r="I668" s="138"/>
      <c r="J668" s="138"/>
      <c r="K668" s="138"/>
      <c r="L668" s="138"/>
      <c r="M668" s="140"/>
      <c r="N668" s="140"/>
      <c r="O668" s="138"/>
      <c r="P668" s="142"/>
      <c r="Q668" s="138"/>
      <c r="R668" s="140"/>
      <c r="S668" s="138"/>
      <c r="T668" s="138"/>
      <c r="U668" s="138"/>
    </row>
    <row r="669" ht="12.75" customHeight="1">
      <c r="A669" s="138"/>
      <c r="B669" s="138"/>
      <c r="C669" s="138"/>
      <c r="D669" s="138"/>
      <c r="E669" s="54"/>
      <c r="F669" s="138"/>
      <c r="G669" s="138"/>
      <c r="H669" s="138"/>
      <c r="I669" s="138"/>
      <c r="J669" s="138"/>
      <c r="K669" s="138"/>
      <c r="L669" s="138"/>
      <c r="M669" s="140"/>
      <c r="N669" s="140"/>
      <c r="O669" s="138"/>
      <c r="P669" s="142"/>
      <c r="Q669" s="138"/>
      <c r="R669" s="140"/>
      <c r="S669" s="138"/>
      <c r="T669" s="138"/>
      <c r="U669" s="138"/>
    </row>
    <row r="670" ht="12.75" customHeight="1">
      <c r="A670" s="138"/>
      <c r="B670" s="138"/>
      <c r="C670" s="138"/>
      <c r="D670" s="138"/>
      <c r="E670" s="54"/>
      <c r="F670" s="138"/>
      <c r="G670" s="138"/>
      <c r="H670" s="138"/>
      <c r="I670" s="138"/>
      <c r="J670" s="138"/>
      <c r="K670" s="138"/>
      <c r="L670" s="138"/>
      <c r="M670" s="140"/>
      <c r="N670" s="140"/>
      <c r="O670" s="138"/>
      <c r="P670" s="142"/>
      <c r="Q670" s="138"/>
      <c r="R670" s="140"/>
      <c r="S670" s="138"/>
      <c r="T670" s="138"/>
      <c r="U670" s="138"/>
    </row>
    <row r="671" ht="12.75" customHeight="1">
      <c r="A671" s="138"/>
      <c r="B671" s="138"/>
      <c r="C671" s="138"/>
      <c r="D671" s="138"/>
      <c r="E671" s="54"/>
      <c r="F671" s="138"/>
      <c r="G671" s="138"/>
      <c r="H671" s="138"/>
      <c r="I671" s="138"/>
      <c r="J671" s="138"/>
      <c r="K671" s="138"/>
      <c r="L671" s="138"/>
      <c r="M671" s="140"/>
      <c r="N671" s="140"/>
      <c r="O671" s="138"/>
      <c r="P671" s="142"/>
      <c r="Q671" s="138"/>
      <c r="R671" s="140"/>
      <c r="S671" s="138"/>
      <c r="T671" s="138"/>
      <c r="U671" s="138"/>
    </row>
    <row r="672" ht="12.75" customHeight="1">
      <c r="A672" s="138"/>
      <c r="B672" s="138"/>
      <c r="C672" s="138"/>
      <c r="D672" s="138"/>
      <c r="E672" s="54"/>
      <c r="F672" s="138"/>
      <c r="G672" s="138"/>
      <c r="H672" s="138"/>
      <c r="I672" s="138"/>
      <c r="J672" s="138"/>
      <c r="K672" s="138"/>
      <c r="L672" s="138"/>
      <c r="M672" s="140"/>
      <c r="N672" s="140"/>
      <c r="O672" s="138"/>
      <c r="P672" s="142"/>
      <c r="Q672" s="138"/>
      <c r="R672" s="140"/>
      <c r="S672" s="138"/>
      <c r="T672" s="138"/>
      <c r="U672" s="138"/>
    </row>
    <row r="673" ht="12.75" customHeight="1">
      <c r="A673" s="138"/>
      <c r="B673" s="138"/>
      <c r="C673" s="138"/>
      <c r="D673" s="138"/>
      <c r="E673" s="54"/>
      <c r="F673" s="138"/>
      <c r="G673" s="138"/>
      <c r="H673" s="138"/>
      <c r="I673" s="138"/>
      <c r="J673" s="138"/>
      <c r="K673" s="138"/>
      <c r="L673" s="138"/>
      <c r="M673" s="140"/>
      <c r="N673" s="140"/>
      <c r="O673" s="138"/>
      <c r="P673" s="142"/>
      <c r="Q673" s="138"/>
      <c r="R673" s="140"/>
      <c r="S673" s="138"/>
      <c r="T673" s="138"/>
      <c r="U673" s="138"/>
    </row>
    <row r="674" ht="12.75" customHeight="1">
      <c r="A674" s="138"/>
      <c r="B674" s="138"/>
      <c r="C674" s="138"/>
      <c r="D674" s="138"/>
      <c r="E674" s="54"/>
      <c r="F674" s="138"/>
      <c r="G674" s="138"/>
      <c r="H674" s="138"/>
      <c r="I674" s="138"/>
      <c r="J674" s="138"/>
      <c r="K674" s="138"/>
      <c r="L674" s="138"/>
      <c r="M674" s="140"/>
      <c r="N674" s="140"/>
      <c r="O674" s="138"/>
      <c r="P674" s="142"/>
      <c r="Q674" s="138"/>
      <c r="R674" s="140"/>
      <c r="S674" s="138"/>
      <c r="T674" s="138"/>
      <c r="U674" s="138"/>
    </row>
    <row r="675" ht="12.75" customHeight="1">
      <c r="A675" s="138"/>
      <c r="B675" s="138"/>
      <c r="C675" s="138"/>
      <c r="D675" s="138"/>
      <c r="E675" s="54"/>
      <c r="F675" s="138"/>
      <c r="G675" s="138"/>
      <c r="H675" s="138"/>
      <c r="I675" s="138"/>
      <c r="J675" s="138"/>
      <c r="K675" s="138"/>
      <c r="L675" s="138"/>
      <c r="M675" s="140"/>
      <c r="N675" s="140"/>
      <c r="O675" s="138"/>
      <c r="P675" s="142"/>
      <c r="Q675" s="138"/>
      <c r="R675" s="140"/>
      <c r="S675" s="138"/>
      <c r="T675" s="138"/>
      <c r="U675" s="138"/>
    </row>
    <row r="676" ht="12.75" customHeight="1">
      <c r="A676" s="138"/>
      <c r="B676" s="138"/>
      <c r="C676" s="138"/>
      <c r="D676" s="138"/>
      <c r="E676" s="54"/>
      <c r="F676" s="138"/>
      <c r="G676" s="138"/>
      <c r="H676" s="138"/>
      <c r="I676" s="138"/>
      <c r="J676" s="138"/>
      <c r="K676" s="138"/>
      <c r="L676" s="138"/>
      <c r="M676" s="140"/>
      <c r="N676" s="140"/>
      <c r="O676" s="138"/>
      <c r="P676" s="142"/>
      <c r="Q676" s="138"/>
      <c r="R676" s="140"/>
      <c r="S676" s="138"/>
      <c r="T676" s="138"/>
      <c r="U676" s="138"/>
    </row>
    <row r="677" ht="12.75" customHeight="1">
      <c r="A677" s="138"/>
      <c r="B677" s="138"/>
      <c r="C677" s="138"/>
      <c r="D677" s="138"/>
      <c r="E677" s="54"/>
      <c r="F677" s="138"/>
      <c r="G677" s="138"/>
      <c r="H677" s="138"/>
      <c r="I677" s="138"/>
      <c r="J677" s="138"/>
      <c r="K677" s="138"/>
      <c r="L677" s="138"/>
      <c r="M677" s="140"/>
      <c r="N677" s="140"/>
      <c r="O677" s="138"/>
      <c r="P677" s="142"/>
      <c r="Q677" s="138"/>
      <c r="R677" s="140"/>
      <c r="S677" s="138"/>
      <c r="T677" s="138"/>
      <c r="U677" s="138"/>
    </row>
    <row r="678" ht="12.75" customHeight="1">
      <c r="A678" s="138"/>
      <c r="B678" s="138"/>
      <c r="C678" s="138"/>
      <c r="D678" s="138"/>
      <c r="E678" s="54"/>
      <c r="F678" s="138"/>
      <c r="G678" s="138"/>
      <c r="H678" s="138"/>
      <c r="I678" s="138"/>
      <c r="J678" s="138"/>
      <c r="K678" s="138"/>
      <c r="L678" s="138"/>
      <c r="M678" s="140"/>
      <c r="N678" s="140"/>
      <c r="O678" s="138"/>
      <c r="P678" s="142"/>
      <c r="Q678" s="138"/>
      <c r="R678" s="140"/>
      <c r="S678" s="138"/>
      <c r="T678" s="138"/>
      <c r="U678" s="138"/>
    </row>
    <row r="679" ht="12.75" customHeight="1">
      <c r="A679" s="138"/>
      <c r="B679" s="138"/>
      <c r="C679" s="138"/>
      <c r="D679" s="138"/>
      <c r="E679" s="54"/>
      <c r="F679" s="138"/>
      <c r="G679" s="138"/>
      <c r="H679" s="138"/>
      <c r="I679" s="138"/>
      <c r="J679" s="138"/>
      <c r="K679" s="138"/>
      <c r="L679" s="138"/>
      <c r="M679" s="140"/>
      <c r="N679" s="140"/>
      <c r="O679" s="138"/>
      <c r="P679" s="142"/>
      <c r="Q679" s="138"/>
      <c r="R679" s="140"/>
      <c r="S679" s="138"/>
      <c r="T679" s="138"/>
      <c r="U679" s="138"/>
    </row>
    <row r="680" ht="12.75" customHeight="1">
      <c r="A680" s="138"/>
      <c r="B680" s="138"/>
      <c r="C680" s="138"/>
      <c r="D680" s="138"/>
      <c r="E680" s="54"/>
      <c r="F680" s="138"/>
      <c r="G680" s="138"/>
      <c r="H680" s="138"/>
      <c r="I680" s="138"/>
      <c r="J680" s="138"/>
      <c r="K680" s="138"/>
      <c r="L680" s="138"/>
      <c r="M680" s="140"/>
      <c r="N680" s="140"/>
      <c r="O680" s="138"/>
      <c r="P680" s="142"/>
      <c r="Q680" s="138"/>
      <c r="R680" s="140"/>
      <c r="S680" s="138"/>
      <c r="T680" s="138"/>
      <c r="U680" s="138"/>
    </row>
    <row r="681" ht="12.75" customHeight="1">
      <c r="A681" s="138"/>
      <c r="B681" s="138"/>
      <c r="C681" s="138"/>
      <c r="D681" s="138"/>
      <c r="E681" s="54"/>
      <c r="F681" s="138"/>
      <c r="G681" s="138"/>
      <c r="H681" s="138"/>
      <c r="I681" s="138"/>
      <c r="J681" s="138"/>
      <c r="K681" s="138"/>
      <c r="L681" s="138"/>
      <c r="M681" s="140"/>
      <c r="N681" s="140"/>
      <c r="O681" s="138"/>
      <c r="P681" s="142"/>
      <c r="Q681" s="138"/>
      <c r="R681" s="140"/>
      <c r="S681" s="138"/>
      <c r="T681" s="138"/>
      <c r="U681" s="138"/>
    </row>
    <row r="682" ht="12.75" customHeight="1">
      <c r="A682" s="138"/>
      <c r="B682" s="138"/>
      <c r="C682" s="138"/>
      <c r="D682" s="138"/>
      <c r="E682" s="54"/>
      <c r="F682" s="138"/>
      <c r="G682" s="138"/>
      <c r="H682" s="138"/>
      <c r="I682" s="138"/>
      <c r="J682" s="138"/>
      <c r="K682" s="138"/>
      <c r="L682" s="138"/>
      <c r="M682" s="140"/>
      <c r="N682" s="140"/>
      <c r="O682" s="138"/>
      <c r="P682" s="142"/>
      <c r="Q682" s="138"/>
      <c r="R682" s="140"/>
      <c r="S682" s="138"/>
      <c r="T682" s="138"/>
      <c r="U682" s="138"/>
    </row>
    <row r="683" ht="12.75" customHeight="1">
      <c r="A683" s="138"/>
      <c r="B683" s="138"/>
      <c r="C683" s="138"/>
      <c r="D683" s="138"/>
      <c r="E683" s="54"/>
      <c r="F683" s="138"/>
      <c r="G683" s="138"/>
      <c r="H683" s="138"/>
      <c r="I683" s="138"/>
      <c r="J683" s="138"/>
      <c r="K683" s="138"/>
      <c r="L683" s="138"/>
      <c r="M683" s="140"/>
      <c r="N683" s="140"/>
      <c r="O683" s="138"/>
      <c r="P683" s="142"/>
      <c r="Q683" s="138"/>
      <c r="R683" s="140"/>
      <c r="S683" s="138"/>
      <c r="T683" s="138"/>
      <c r="U683" s="138"/>
    </row>
    <row r="684" ht="12.75" customHeight="1">
      <c r="A684" s="138"/>
      <c r="B684" s="138"/>
      <c r="C684" s="138"/>
      <c r="D684" s="138"/>
      <c r="E684" s="54"/>
      <c r="F684" s="138"/>
      <c r="G684" s="138"/>
      <c r="H684" s="138"/>
      <c r="I684" s="138"/>
      <c r="J684" s="138"/>
      <c r="K684" s="138"/>
      <c r="L684" s="138"/>
      <c r="M684" s="140"/>
      <c r="N684" s="140"/>
      <c r="O684" s="138"/>
      <c r="P684" s="142"/>
      <c r="Q684" s="138"/>
      <c r="R684" s="140"/>
      <c r="S684" s="138"/>
      <c r="T684" s="138"/>
      <c r="U684" s="138"/>
    </row>
    <row r="685" ht="12.75" customHeight="1">
      <c r="A685" s="138"/>
      <c r="B685" s="138"/>
      <c r="C685" s="138"/>
      <c r="D685" s="138"/>
      <c r="E685" s="54"/>
      <c r="F685" s="138"/>
      <c r="G685" s="138"/>
      <c r="H685" s="138"/>
      <c r="I685" s="138"/>
      <c r="J685" s="138"/>
      <c r="K685" s="138"/>
      <c r="L685" s="138"/>
      <c r="M685" s="140"/>
      <c r="N685" s="140"/>
      <c r="O685" s="138"/>
      <c r="P685" s="142"/>
      <c r="Q685" s="138"/>
      <c r="R685" s="140"/>
      <c r="S685" s="138"/>
      <c r="T685" s="138"/>
      <c r="U685" s="138"/>
    </row>
    <row r="686" ht="12.75" customHeight="1">
      <c r="A686" s="138"/>
      <c r="B686" s="138"/>
      <c r="C686" s="138"/>
      <c r="D686" s="138"/>
      <c r="E686" s="54"/>
      <c r="F686" s="138"/>
      <c r="G686" s="138"/>
      <c r="H686" s="138"/>
      <c r="I686" s="138"/>
      <c r="J686" s="138"/>
      <c r="K686" s="138"/>
      <c r="L686" s="138"/>
      <c r="M686" s="140"/>
      <c r="N686" s="140"/>
      <c r="O686" s="138"/>
      <c r="P686" s="142"/>
      <c r="Q686" s="138"/>
      <c r="R686" s="140"/>
      <c r="S686" s="138"/>
      <c r="T686" s="138"/>
      <c r="U686" s="138"/>
    </row>
    <row r="687" ht="12.75" customHeight="1">
      <c r="A687" s="138"/>
      <c r="B687" s="138"/>
      <c r="C687" s="138"/>
      <c r="D687" s="138"/>
      <c r="E687" s="54"/>
      <c r="F687" s="138"/>
      <c r="G687" s="138"/>
      <c r="H687" s="138"/>
      <c r="I687" s="138"/>
      <c r="J687" s="138"/>
      <c r="K687" s="138"/>
      <c r="L687" s="138"/>
      <c r="M687" s="140"/>
      <c r="N687" s="140"/>
      <c r="O687" s="138"/>
      <c r="P687" s="142"/>
      <c r="Q687" s="138"/>
      <c r="R687" s="140"/>
      <c r="S687" s="138"/>
      <c r="T687" s="138"/>
      <c r="U687" s="138"/>
    </row>
    <row r="688" ht="12.75" customHeight="1">
      <c r="A688" s="138"/>
      <c r="B688" s="138"/>
      <c r="C688" s="138"/>
      <c r="D688" s="138"/>
      <c r="E688" s="54"/>
      <c r="F688" s="138"/>
      <c r="G688" s="138"/>
      <c r="H688" s="138"/>
      <c r="I688" s="138"/>
      <c r="J688" s="138"/>
      <c r="K688" s="138"/>
      <c r="L688" s="138"/>
      <c r="M688" s="140"/>
      <c r="N688" s="140"/>
      <c r="O688" s="138"/>
      <c r="P688" s="142"/>
      <c r="Q688" s="138"/>
      <c r="R688" s="140"/>
      <c r="S688" s="138"/>
      <c r="T688" s="138"/>
      <c r="U688" s="138"/>
    </row>
    <row r="689" ht="12.75" customHeight="1">
      <c r="A689" s="138"/>
      <c r="B689" s="138"/>
      <c r="C689" s="138"/>
      <c r="D689" s="138"/>
      <c r="E689" s="54"/>
      <c r="F689" s="138"/>
      <c r="G689" s="138"/>
      <c r="H689" s="138"/>
      <c r="I689" s="138"/>
      <c r="J689" s="138"/>
      <c r="K689" s="138"/>
      <c r="L689" s="138"/>
      <c r="M689" s="140"/>
      <c r="N689" s="140"/>
      <c r="O689" s="138"/>
      <c r="P689" s="142"/>
      <c r="Q689" s="138"/>
      <c r="R689" s="140"/>
      <c r="S689" s="138"/>
      <c r="T689" s="138"/>
      <c r="U689" s="138"/>
    </row>
    <row r="690" ht="12.75" customHeight="1">
      <c r="A690" s="138"/>
      <c r="B690" s="138"/>
      <c r="C690" s="138"/>
      <c r="D690" s="138"/>
      <c r="E690" s="54"/>
      <c r="F690" s="138"/>
      <c r="G690" s="138"/>
      <c r="H690" s="138"/>
      <c r="I690" s="138"/>
      <c r="J690" s="138"/>
      <c r="K690" s="138"/>
      <c r="L690" s="138"/>
      <c r="M690" s="140"/>
      <c r="N690" s="140"/>
      <c r="O690" s="138"/>
      <c r="P690" s="142"/>
      <c r="Q690" s="138"/>
      <c r="R690" s="140"/>
      <c r="S690" s="138"/>
      <c r="T690" s="138"/>
      <c r="U690" s="138"/>
    </row>
    <row r="691" ht="12.75" customHeight="1">
      <c r="A691" s="138"/>
      <c r="B691" s="138"/>
      <c r="C691" s="138"/>
      <c r="D691" s="138"/>
      <c r="E691" s="54"/>
      <c r="F691" s="138"/>
      <c r="G691" s="138"/>
      <c r="H691" s="138"/>
      <c r="I691" s="138"/>
      <c r="J691" s="138"/>
      <c r="K691" s="138"/>
      <c r="L691" s="138"/>
      <c r="M691" s="140"/>
      <c r="N691" s="140"/>
      <c r="O691" s="138"/>
      <c r="P691" s="142"/>
      <c r="Q691" s="138"/>
      <c r="R691" s="140"/>
      <c r="S691" s="138"/>
      <c r="T691" s="138"/>
      <c r="U691" s="138"/>
    </row>
    <row r="692" ht="12.75" customHeight="1">
      <c r="A692" s="138"/>
      <c r="B692" s="138"/>
      <c r="C692" s="138"/>
      <c r="D692" s="138"/>
      <c r="E692" s="54"/>
      <c r="F692" s="138"/>
      <c r="G692" s="138"/>
      <c r="H692" s="138"/>
      <c r="I692" s="138"/>
      <c r="J692" s="138"/>
      <c r="K692" s="138"/>
      <c r="L692" s="138"/>
      <c r="M692" s="140"/>
      <c r="N692" s="140"/>
      <c r="O692" s="138"/>
      <c r="P692" s="142"/>
      <c r="Q692" s="138"/>
      <c r="R692" s="140"/>
      <c r="S692" s="138"/>
      <c r="T692" s="138"/>
      <c r="U692" s="138"/>
    </row>
    <row r="693" ht="12.75" customHeight="1">
      <c r="A693" s="138"/>
      <c r="B693" s="138"/>
      <c r="C693" s="138"/>
      <c r="D693" s="138"/>
      <c r="E693" s="54"/>
      <c r="F693" s="138"/>
      <c r="G693" s="138"/>
      <c r="H693" s="138"/>
      <c r="I693" s="138"/>
      <c r="J693" s="138"/>
      <c r="K693" s="138"/>
      <c r="L693" s="138"/>
      <c r="M693" s="140"/>
      <c r="N693" s="140"/>
      <c r="O693" s="138"/>
      <c r="P693" s="142"/>
      <c r="Q693" s="138"/>
      <c r="R693" s="140"/>
      <c r="S693" s="138"/>
      <c r="T693" s="138"/>
      <c r="U693" s="138"/>
    </row>
    <row r="694" ht="12.75" customHeight="1">
      <c r="A694" s="138"/>
      <c r="B694" s="138"/>
      <c r="C694" s="138"/>
      <c r="D694" s="138"/>
      <c r="E694" s="54"/>
      <c r="F694" s="138"/>
      <c r="G694" s="138"/>
      <c r="H694" s="138"/>
      <c r="I694" s="138"/>
      <c r="J694" s="138"/>
      <c r="K694" s="138"/>
      <c r="L694" s="138"/>
      <c r="M694" s="140"/>
      <c r="N694" s="140"/>
      <c r="O694" s="138"/>
      <c r="P694" s="142"/>
      <c r="Q694" s="138"/>
      <c r="R694" s="140"/>
      <c r="S694" s="138"/>
      <c r="T694" s="138"/>
      <c r="U694" s="138"/>
    </row>
    <row r="695" ht="12.75" customHeight="1">
      <c r="A695" s="138"/>
      <c r="B695" s="138"/>
      <c r="C695" s="138"/>
      <c r="D695" s="138"/>
      <c r="E695" s="54"/>
      <c r="F695" s="138"/>
      <c r="G695" s="138"/>
      <c r="H695" s="138"/>
      <c r="I695" s="138"/>
      <c r="J695" s="138"/>
      <c r="K695" s="138"/>
      <c r="L695" s="138"/>
      <c r="M695" s="140"/>
      <c r="N695" s="140"/>
      <c r="O695" s="138"/>
      <c r="P695" s="142"/>
      <c r="Q695" s="138"/>
      <c r="R695" s="140"/>
      <c r="S695" s="138"/>
      <c r="T695" s="138"/>
      <c r="U695" s="138"/>
    </row>
    <row r="696" ht="12.75" customHeight="1">
      <c r="A696" s="138"/>
      <c r="B696" s="138"/>
      <c r="C696" s="138"/>
      <c r="D696" s="138"/>
      <c r="E696" s="54"/>
      <c r="F696" s="138"/>
      <c r="G696" s="138"/>
      <c r="H696" s="138"/>
      <c r="I696" s="138"/>
      <c r="J696" s="138"/>
      <c r="K696" s="138"/>
      <c r="L696" s="138"/>
      <c r="M696" s="140"/>
      <c r="N696" s="140"/>
      <c r="O696" s="138"/>
      <c r="P696" s="142"/>
      <c r="Q696" s="138"/>
      <c r="R696" s="140"/>
      <c r="S696" s="138"/>
      <c r="T696" s="138"/>
      <c r="U696" s="138"/>
    </row>
    <row r="697" ht="12.75" customHeight="1">
      <c r="A697" s="138"/>
      <c r="B697" s="138"/>
      <c r="C697" s="138"/>
      <c r="D697" s="138"/>
      <c r="E697" s="54"/>
      <c r="F697" s="138"/>
      <c r="G697" s="138"/>
      <c r="H697" s="138"/>
      <c r="I697" s="138"/>
      <c r="J697" s="138"/>
      <c r="K697" s="138"/>
      <c r="L697" s="138"/>
      <c r="M697" s="140"/>
      <c r="N697" s="140"/>
      <c r="O697" s="138"/>
      <c r="P697" s="142"/>
      <c r="Q697" s="138"/>
      <c r="R697" s="140"/>
      <c r="S697" s="138"/>
      <c r="T697" s="138"/>
      <c r="U697" s="138"/>
    </row>
    <row r="698" ht="12.75" customHeight="1">
      <c r="A698" s="138"/>
      <c r="B698" s="138"/>
      <c r="C698" s="138"/>
      <c r="D698" s="138"/>
      <c r="E698" s="54"/>
      <c r="F698" s="138"/>
      <c r="G698" s="138"/>
      <c r="H698" s="138"/>
      <c r="I698" s="138"/>
      <c r="J698" s="138"/>
      <c r="K698" s="138"/>
      <c r="L698" s="138"/>
      <c r="M698" s="140"/>
      <c r="N698" s="140"/>
      <c r="O698" s="138"/>
      <c r="P698" s="142"/>
      <c r="Q698" s="138"/>
      <c r="R698" s="140"/>
      <c r="S698" s="138"/>
      <c r="T698" s="138"/>
      <c r="U698" s="138"/>
    </row>
    <row r="699" ht="12.75" customHeight="1">
      <c r="A699" s="138"/>
      <c r="B699" s="138"/>
      <c r="C699" s="138"/>
      <c r="D699" s="138"/>
      <c r="E699" s="54"/>
      <c r="F699" s="138"/>
      <c r="G699" s="138"/>
      <c r="H699" s="138"/>
      <c r="I699" s="138"/>
      <c r="J699" s="138"/>
      <c r="K699" s="138"/>
      <c r="L699" s="138"/>
      <c r="M699" s="140"/>
      <c r="N699" s="140"/>
      <c r="O699" s="138"/>
      <c r="P699" s="142"/>
      <c r="Q699" s="138"/>
      <c r="R699" s="140"/>
      <c r="S699" s="138"/>
      <c r="T699" s="138"/>
      <c r="U699" s="138"/>
    </row>
    <row r="700" ht="12.75" customHeight="1">
      <c r="A700" s="138"/>
      <c r="B700" s="138"/>
      <c r="C700" s="138"/>
      <c r="D700" s="138"/>
      <c r="E700" s="54"/>
      <c r="F700" s="138"/>
      <c r="G700" s="138"/>
      <c r="H700" s="138"/>
      <c r="I700" s="138"/>
      <c r="J700" s="138"/>
      <c r="K700" s="138"/>
      <c r="L700" s="138"/>
      <c r="M700" s="140"/>
      <c r="N700" s="140"/>
      <c r="O700" s="138"/>
      <c r="P700" s="142"/>
      <c r="Q700" s="138"/>
      <c r="R700" s="140"/>
      <c r="S700" s="138"/>
      <c r="T700" s="138"/>
      <c r="U700" s="138"/>
    </row>
    <row r="701" ht="12.75" customHeight="1">
      <c r="A701" s="138"/>
      <c r="B701" s="138"/>
      <c r="C701" s="138"/>
      <c r="D701" s="138"/>
      <c r="E701" s="54"/>
      <c r="F701" s="138"/>
      <c r="G701" s="138"/>
      <c r="H701" s="138"/>
      <c r="I701" s="138"/>
      <c r="J701" s="138"/>
      <c r="K701" s="138"/>
      <c r="L701" s="138"/>
      <c r="M701" s="140"/>
      <c r="N701" s="140"/>
      <c r="O701" s="138"/>
      <c r="P701" s="142"/>
      <c r="Q701" s="138"/>
      <c r="R701" s="140"/>
      <c r="S701" s="138"/>
      <c r="T701" s="138"/>
      <c r="U701" s="138"/>
    </row>
    <row r="702" ht="12.75" customHeight="1">
      <c r="A702" s="138"/>
      <c r="B702" s="138"/>
      <c r="C702" s="138"/>
      <c r="D702" s="138"/>
      <c r="E702" s="54"/>
      <c r="F702" s="138"/>
      <c r="G702" s="138"/>
      <c r="H702" s="138"/>
      <c r="I702" s="138"/>
      <c r="J702" s="138"/>
      <c r="K702" s="138"/>
      <c r="L702" s="138"/>
      <c r="M702" s="140"/>
      <c r="N702" s="140"/>
      <c r="O702" s="138"/>
      <c r="P702" s="142"/>
      <c r="Q702" s="138"/>
      <c r="R702" s="140"/>
      <c r="S702" s="138"/>
      <c r="T702" s="138"/>
      <c r="U702" s="138"/>
    </row>
    <row r="703" ht="12.75" customHeight="1">
      <c r="A703" s="138"/>
      <c r="B703" s="138"/>
      <c r="C703" s="138"/>
      <c r="D703" s="138"/>
      <c r="E703" s="54"/>
      <c r="F703" s="138"/>
      <c r="G703" s="138"/>
      <c r="H703" s="138"/>
      <c r="I703" s="138"/>
      <c r="J703" s="138"/>
      <c r="K703" s="138"/>
      <c r="L703" s="138"/>
      <c r="M703" s="140"/>
      <c r="N703" s="140"/>
      <c r="O703" s="138"/>
      <c r="P703" s="142"/>
      <c r="Q703" s="138"/>
      <c r="R703" s="140"/>
      <c r="S703" s="138"/>
      <c r="T703" s="138"/>
      <c r="U703" s="138"/>
    </row>
    <row r="704" ht="12.75" customHeight="1">
      <c r="A704" s="138"/>
      <c r="B704" s="138"/>
      <c r="C704" s="138"/>
      <c r="D704" s="138"/>
      <c r="E704" s="54"/>
      <c r="F704" s="138"/>
      <c r="G704" s="138"/>
      <c r="H704" s="138"/>
      <c r="I704" s="138"/>
      <c r="J704" s="138"/>
      <c r="K704" s="138"/>
      <c r="L704" s="138"/>
      <c r="M704" s="140"/>
      <c r="N704" s="140"/>
      <c r="O704" s="138"/>
      <c r="P704" s="142"/>
      <c r="Q704" s="138"/>
      <c r="R704" s="140"/>
      <c r="S704" s="138"/>
      <c r="T704" s="138"/>
      <c r="U704" s="138"/>
    </row>
    <row r="705" ht="12.75" customHeight="1">
      <c r="A705" s="138"/>
      <c r="B705" s="138"/>
      <c r="C705" s="138"/>
      <c r="D705" s="138"/>
      <c r="E705" s="54"/>
      <c r="F705" s="138"/>
      <c r="G705" s="138"/>
      <c r="H705" s="138"/>
      <c r="I705" s="138"/>
      <c r="J705" s="138"/>
      <c r="K705" s="138"/>
      <c r="L705" s="138"/>
      <c r="M705" s="140"/>
      <c r="N705" s="140"/>
      <c r="O705" s="138"/>
      <c r="P705" s="142"/>
      <c r="Q705" s="138"/>
      <c r="R705" s="140"/>
      <c r="S705" s="138"/>
      <c r="T705" s="138"/>
      <c r="U705" s="138"/>
    </row>
    <row r="706" ht="12.75" customHeight="1">
      <c r="A706" s="138"/>
      <c r="B706" s="138"/>
      <c r="C706" s="138"/>
      <c r="D706" s="138"/>
      <c r="E706" s="54"/>
      <c r="F706" s="138"/>
      <c r="G706" s="138"/>
      <c r="H706" s="138"/>
      <c r="I706" s="138"/>
      <c r="J706" s="138"/>
      <c r="K706" s="138"/>
      <c r="L706" s="138"/>
      <c r="M706" s="140"/>
      <c r="N706" s="140"/>
      <c r="O706" s="138"/>
      <c r="P706" s="142"/>
      <c r="Q706" s="138"/>
      <c r="R706" s="140"/>
      <c r="S706" s="138"/>
      <c r="T706" s="138"/>
      <c r="U706" s="138"/>
    </row>
    <row r="707" ht="12.75" customHeight="1">
      <c r="A707" s="138"/>
      <c r="B707" s="138"/>
      <c r="C707" s="138"/>
      <c r="D707" s="138"/>
      <c r="E707" s="54"/>
      <c r="F707" s="138"/>
      <c r="G707" s="138"/>
      <c r="H707" s="138"/>
      <c r="I707" s="138"/>
      <c r="J707" s="138"/>
      <c r="K707" s="138"/>
      <c r="L707" s="138"/>
      <c r="M707" s="140"/>
      <c r="N707" s="140"/>
      <c r="O707" s="138"/>
      <c r="P707" s="142"/>
      <c r="Q707" s="138"/>
      <c r="R707" s="140"/>
      <c r="S707" s="138"/>
      <c r="T707" s="138"/>
      <c r="U707" s="138"/>
    </row>
    <row r="708" ht="12.75" customHeight="1">
      <c r="A708" s="138"/>
      <c r="B708" s="138"/>
      <c r="C708" s="138"/>
      <c r="D708" s="138"/>
      <c r="E708" s="54"/>
      <c r="F708" s="138"/>
      <c r="G708" s="138"/>
      <c r="H708" s="138"/>
      <c r="I708" s="138"/>
      <c r="J708" s="138"/>
      <c r="K708" s="138"/>
      <c r="L708" s="138"/>
      <c r="M708" s="140"/>
      <c r="N708" s="140"/>
      <c r="O708" s="138"/>
      <c r="P708" s="142"/>
      <c r="Q708" s="138"/>
      <c r="R708" s="140"/>
      <c r="S708" s="138"/>
      <c r="T708" s="138"/>
      <c r="U708" s="138"/>
    </row>
    <row r="709" ht="12.75" customHeight="1">
      <c r="A709" s="138"/>
      <c r="B709" s="138"/>
      <c r="C709" s="138"/>
      <c r="D709" s="138"/>
      <c r="E709" s="54"/>
      <c r="F709" s="138"/>
      <c r="G709" s="138"/>
      <c r="H709" s="138"/>
      <c r="I709" s="138"/>
      <c r="J709" s="138"/>
      <c r="K709" s="138"/>
      <c r="L709" s="138"/>
      <c r="M709" s="140"/>
      <c r="N709" s="140"/>
      <c r="O709" s="138"/>
      <c r="P709" s="142"/>
      <c r="Q709" s="138"/>
      <c r="R709" s="140"/>
      <c r="S709" s="138"/>
      <c r="T709" s="138"/>
      <c r="U709" s="138"/>
    </row>
    <row r="710" ht="12.75" customHeight="1">
      <c r="A710" s="138"/>
      <c r="B710" s="138"/>
      <c r="C710" s="138"/>
      <c r="D710" s="138"/>
      <c r="E710" s="54"/>
      <c r="F710" s="138"/>
      <c r="G710" s="138"/>
      <c r="H710" s="138"/>
      <c r="I710" s="138"/>
      <c r="J710" s="138"/>
      <c r="K710" s="138"/>
      <c r="L710" s="138"/>
      <c r="M710" s="140"/>
      <c r="N710" s="140"/>
      <c r="O710" s="138"/>
      <c r="P710" s="142"/>
      <c r="Q710" s="138"/>
      <c r="R710" s="140"/>
      <c r="S710" s="138"/>
      <c r="T710" s="138"/>
      <c r="U710" s="138"/>
    </row>
    <row r="711" ht="12.75" customHeight="1">
      <c r="A711" s="138"/>
      <c r="B711" s="138"/>
      <c r="C711" s="138"/>
      <c r="D711" s="138"/>
      <c r="E711" s="54"/>
      <c r="F711" s="138"/>
      <c r="G711" s="138"/>
      <c r="H711" s="138"/>
      <c r="I711" s="138"/>
      <c r="J711" s="138"/>
      <c r="K711" s="138"/>
      <c r="L711" s="138"/>
      <c r="M711" s="140"/>
      <c r="N711" s="140"/>
      <c r="O711" s="138"/>
      <c r="P711" s="142"/>
      <c r="Q711" s="138"/>
      <c r="R711" s="140"/>
      <c r="S711" s="138"/>
      <c r="T711" s="138"/>
      <c r="U711" s="138"/>
    </row>
    <row r="712" ht="12.75" customHeight="1">
      <c r="A712" s="138"/>
      <c r="B712" s="138"/>
      <c r="C712" s="138"/>
      <c r="D712" s="138"/>
      <c r="E712" s="54"/>
      <c r="F712" s="138"/>
      <c r="G712" s="138"/>
      <c r="H712" s="138"/>
      <c r="I712" s="138"/>
      <c r="J712" s="138"/>
      <c r="K712" s="138"/>
      <c r="L712" s="138"/>
      <c r="M712" s="140"/>
      <c r="N712" s="140"/>
      <c r="O712" s="138"/>
      <c r="P712" s="142"/>
      <c r="Q712" s="138"/>
      <c r="R712" s="140"/>
      <c r="S712" s="138"/>
      <c r="T712" s="138"/>
      <c r="U712" s="138"/>
    </row>
    <row r="713" ht="12.75" customHeight="1">
      <c r="A713" s="138"/>
      <c r="B713" s="138"/>
      <c r="C713" s="138"/>
      <c r="D713" s="138"/>
      <c r="E713" s="54"/>
      <c r="F713" s="138"/>
      <c r="G713" s="138"/>
      <c r="H713" s="138"/>
      <c r="I713" s="138"/>
      <c r="J713" s="138"/>
      <c r="K713" s="138"/>
      <c r="L713" s="138"/>
      <c r="M713" s="140"/>
      <c r="N713" s="140"/>
      <c r="O713" s="138"/>
      <c r="P713" s="142"/>
      <c r="Q713" s="138"/>
      <c r="R713" s="140"/>
      <c r="S713" s="138"/>
      <c r="T713" s="138"/>
      <c r="U713" s="138"/>
    </row>
    <row r="714" ht="12.75" customHeight="1">
      <c r="A714" s="138"/>
      <c r="B714" s="138"/>
      <c r="C714" s="138"/>
      <c r="D714" s="138"/>
      <c r="E714" s="54"/>
      <c r="F714" s="138"/>
      <c r="G714" s="138"/>
      <c r="H714" s="138"/>
      <c r="I714" s="138"/>
      <c r="J714" s="138"/>
      <c r="K714" s="138"/>
      <c r="L714" s="138"/>
      <c r="M714" s="140"/>
      <c r="N714" s="140"/>
      <c r="O714" s="138"/>
      <c r="P714" s="142"/>
      <c r="Q714" s="138"/>
      <c r="R714" s="140"/>
      <c r="S714" s="138"/>
      <c r="T714" s="138"/>
      <c r="U714" s="138"/>
    </row>
    <row r="715" ht="12.75" customHeight="1">
      <c r="A715" s="138"/>
      <c r="B715" s="138"/>
      <c r="C715" s="138"/>
      <c r="D715" s="138"/>
      <c r="E715" s="54"/>
      <c r="F715" s="138"/>
      <c r="G715" s="138"/>
      <c r="H715" s="138"/>
      <c r="I715" s="138"/>
      <c r="J715" s="138"/>
      <c r="K715" s="138"/>
      <c r="L715" s="138"/>
      <c r="M715" s="140"/>
      <c r="N715" s="140"/>
      <c r="O715" s="138"/>
      <c r="P715" s="142"/>
      <c r="Q715" s="138"/>
      <c r="R715" s="140"/>
      <c r="S715" s="138"/>
      <c r="T715" s="138"/>
      <c r="U715" s="138"/>
    </row>
    <row r="716" ht="12.75" customHeight="1">
      <c r="A716" s="138"/>
      <c r="B716" s="138"/>
      <c r="C716" s="138"/>
      <c r="D716" s="138"/>
      <c r="E716" s="54"/>
      <c r="F716" s="138"/>
      <c r="G716" s="138"/>
      <c r="H716" s="138"/>
      <c r="I716" s="138"/>
      <c r="J716" s="138"/>
      <c r="K716" s="138"/>
      <c r="L716" s="138"/>
      <c r="M716" s="140"/>
      <c r="N716" s="140"/>
      <c r="O716" s="138"/>
      <c r="P716" s="142"/>
      <c r="Q716" s="138"/>
      <c r="R716" s="140"/>
      <c r="S716" s="138"/>
      <c r="T716" s="138"/>
      <c r="U716" s="138"/>
    </row>
    <row r="717" ht="12.75" customHeight="1">
      <c r="A717" s="138"/>
      <c r="B717" s="138"/>
      <c r="C717" s="138"/>
      <c r="D717" s="138"/>
      <c r="E717" s="54"/>
      <c r="F717" s="138"/>
      <c r="G717" s="138"/>
      <c r="H717" s="138"/>
      <c r="I717" s="138"/>
      <c r="J717" s="138"/>
      <c r="K717" s="138"/>
      <c r="L717" s="138"/>
      <c r="M717" s="140"/>
      <c r="N717" s="140"/>
      <c r="O717" s="138"/>
      <c r="P717" s="142"/>
      <c r="Q717" s="138"/>
      <c r="R717" s="140"/>
      <c r="S717" s="138"/>
      <c r="T717" s="138"/>
      <c r="U717" s="138"/>
    </row>
    <row r="718" ht="12.75" customHeight="1">
      <c r="A718" s="138"/>
      <c r="B718" s="138"/>
      <c r="C718" s="138"/>
      <c r="D718" s="138"/>
      <c r="E718" s="54"/>
      <c r="F718" s="138"/>
      <c r="G718" s="138"/>
      <c r="H718" s="138"/>
      <c r="I718" s="138"/>
      <c r="J718" s="138"/>
      <c r="K718" s="138"/>
      <c r="L718" s="138"/>
      <c r="M718" s="140"/>
      <c r="N718" s="140"/>
      <c r="O718" s="138"/>
      <c r="P718" s="142"/>
      <c r="Q718" s="138"/>
      <c r="R718" s="140"/>
      <c r="S718" s="138"/>
      <c r="T718" s="138"/>
      <c r="U718" s="138"/>
    </row>
    <row r="719" ht="12.75" customHeight="1">
      <c r="A719" s="138"/>
      <c r="B719" s="138"/>
      <c r="C719" s="138"/>
      <c r="D719" s="138"/>
      <c r="E719" s="54"/>
      <c r="F719" s="138"/>
      <c r="G719" s="138"/>
      <c r="H719" s="138"/>
      <c r="I719" s="138"/>
      <c r="J719" s="138"/>
      <c r="K719" s="138"/>
      <c r="L719" s="138"/>
      <c r="M719" s="140"/>
      <c r="N719" s="140"/>
      <c r="O719" s="138"/>
      <c r="P719" s="142"/>
      <c r="Q719" s="138"/>
      <c r="R719" s="140"/>
      <c r="S719" s="138"/>
      <c r="T719" s="138"/>
      <c r="U719" s="138"/>
    </row>
    <row r="720" ht="12.75" customHeight="1">
      <c r="A720" s="138"/>
      <c r="B720" s="138"/>
      <c r="C720" s="138"/>
      <c r="D720" s="138"/>
      <c r="E720" s="54"/>
      <c r="F720" s="138"/>
      <c r="G720" s="138"/>
      <c r="H720" s="138"/>
      <c r="I720" s="138"/>
      <c r="J720" s="138"/>
      <c r="K720" s="138"/>
      <c r="L720" s="138"/>
      <c r="M720" s="140"/>
      <c r="N720" s="140"/>
      <c r="O720" s="138"/>
      <c r="P720" s="142"/>
      <c r="Q720" s="138"/>
      <c r="R720" s="140"/>
      <c r="S720" s="138"/>
      <c r="T720" s="138"/>
      <c r="U720" s="138"/>
    </row>
    <row r="721" ht="12.75" customHeight="1">
      <c r="A721" s="138"/>
      <c r="B721" s="138"/>
      <c r="C721" s="138"/>
      <c r="D721" s="138"/>
      <c r="E721" s="54"/>
      <c r="F721" s="138"/>
      <c r="G721" s="138"/>
      <c r="H721" s="138"/>
      <c r="I721" s="138"/>
      <c r="J721" s="138"/>
      <c r="K721" s="138"/>
      <c r="L721" s="138"/>
      <c r="M721" s="140"/>
      <c r="N721" s="140"/>
      <c r="O721" s="138"/>
      <c r="P721" s="142"/>
      <c r="Q721" s="138"/>
      <c r="R721" s="140"/>
      <c r="S721" s="138"/>
      <c r="T721" s="138"/>
      <c r="U721" s="138"/>
    </row>
    <row r="722" ht="12.75" customHeight="1">
      <c r="A722" s="138"/>
      <c r="B722" s="138"/>
      <c r="C722" s="138"/>
      <c r="D722" s="138"/>
      <c r="E722" s="54"/>
      <c r="F722" s="138"/>
      <c r="G722" s="138"/>
      <c r="H722" s="138"/>
      <c r="I722" s="138"/>
      <c r="J722" s="138"/>
      <c r="K722" s="138"/>
      <c r="L722" s="138"/>
      <c r="M722" s="140"/>
      <c r="N722" s="140"/>
      <c r="O722" s="138"/>
      <c r="P722" s="142"/>
      <c r="Q722" s="138"/>
      <c r="R722" s="140"/>
      <c r="S722" s="138"/>
      <c r="T722" s="138"/>
      <c r="U722" s="138"/>
    </row>
    <row r="723" ht="12.75" customHeight="1">
      <c r="A723" s="138"/>
      <c r="B723" s="138"/>
      <c r="C723" s="138"/>
      <c r="D723" s="138"/>
      <c r="E723" s="54"/>
      <c r="F723" s="138"/>
      <c r="G723" s="138"/>
      <c r="H723" s="138"/>
      <c r="I723" s="138"/>
      <c r="J723" s="138"/>
      <c r="K723" s="138"/>
      <c r="L723" s="138"/>
      <c r="M723" s="140"/>
      <c r="N723" s="140"/>
      <c r="O723" s="138"/>
      <c r="P723" s="142"/>
      <c r="Q723" s="138"/>
      <c r="R723" s="140"/>
      <c r="S723" s="138"/>
      <c r="T723" s="138"/>
      <c r="U723" s="138"/>
    </row>
    <row r="724" ht="12.75" customHeight="1">
      <c r="A724" s="138"/>
      <c r="B724" s="138"/>
      <c r="C724" s="138"/>
      <c r="D724" s="138"/>
      <c r="E724" s="54"/>
      <c r="F724" s="138"/>
      <c r="G724" s="138"/>
      <c r="H724" s="138"/>
      <c r="I724" s="138"/>
      <c r="J724" s="138"/>
      <c r="K724" s="138"/>
      <c r="L724" s="138"/>
      <c r="M724" s="140"/>
      <c r="N724" s="140"/>
      <c r="O724" s="138"/>
      <c r="P724" s="142"/>
      <c r="Q724" s="138"/>
      <c r="R724" s="140"/>
      <c r="S724" s="138"/>
      <c r="T724" s="138"/>
      <c r="U724" s="138"/>
    </row>
    <row r="725" ht="12.75" customHeight="1">
      <c r="A725" s="138"/>
      <c r="B725" s="138"/>
      <c r="C725" s="138"/>
      <c r="D725" s="138"/>
      <c r="E725" s="54"/>
      <c r="F725" s="138"/>
      <c r="G725" s="138"/>
      <c r="H725" s="138"/>
      <c r="I725" s="138"/>
      <c r="J725" s="138"/>
      <c r="K725" s="138"/>
      <c r="L725" s="138"/>
      <c r="M725" s="140"/>
      <c r="N725" s="140"/>
      <c r="O725" s="138"/>
      <c r="P725" s="142"/>
      <c r="Q725" s="138"/>
      <c r="R725" s="140"/>
      <c r="S725" s="138"/>
      <c r="T725" s="138"/>
      <c r="U725" s="138"/>
    </row>
    <row r="726" ht="12.75" customHeight="1">
      <c r="A726" s="138"/>
      <c r="B726" s="138"/>
      <c r="C726" s="138"/>
      <c r="D726" s="138"/>
      <c r="E726" s="54"/>
      <c r="F726" s="138"/>
      <c r="G726" s="138"/>
      <c r="H726" s="138"/>
      <c r="I726" s="138"/>
      <c r="J726" s="138"/>
      <c r="K726" s="138"/>
      <c r="L726" s="138"/>
      <c r="M726" s="140"/>
      <c r="N726" s="140"/>
      <c r="O726" s="138"/>
      <c r="P726" s="142"/>
      <c r="Q726" s="138"/>
      <c r="R726" s="140"/>
      <c r="S726" s="138"/>
      <c r="T726" s="138"/>
      <c r="U726" s="138"/>
    </row>
    <row r="727" ht="12.75" customHeight="1">
      <c r="A727" s="138"/>
      <c r="B727" s="138"/>
      <c r="C727" s="138"/>
      <c r="D727" s="138"/>
      <c r="E727" s="54"/>
      <c r="F727" s="138"/>
      <c r="G727" s="138"/>
      <c r="H727" s="138"/>
      <c r="I727" s="138"/>
      <c r="J727" s="138"/>
      <c r="K727" s="138"/>
      <c r="L727" s="138"/>
      <c r="M727" s="140"/>
      <c r="N727" s="140"/>
      <c r="O727" s="138"/>
      <c r="P727" s="142"/>
      <c r="Q727" s="138"/>
      <c r="R727" s="140"/>
      <c r="S727" s="138"/>
      <c r="T727" s="138"/>
      <c r="U727" s="138"/>
    </row>
    <row r="728" ht="12.75" customHeight="1">
      <c r="A728" s="138"/>
      <c r="B728" s="138"/>
      <c r="C728" s="138"/>
      <c r="D728" s="138"/>
      <c r="E728" s="54"/>
      <c r="F728" s="138"/>
      <c r="G728" s="138"/>
      <c r="H728" s="138"/>
      <c r="I728" s="138"/>
      <c r="J728" s="138"/>
      <c r="K728" s="138"/>
      <c r="L728" s="138"/>
      <c r="M728" s="140"/>
      <c r="N728" s="140"/>
      <c r="O728" s="138"/>
      <c r="P728" s="142"/>
      <c r="Q728" s="138"/>
      <c r="R728" s="140"/>
      <c r="S728" s="138"/>
      <c r="T728" s="138"/>
      <c r="U728" s="138"/>
    </row>
    <row r="729" ht="12.75" customHeight="1">
      <c r="A729" s="138"/>
      <c r="B729" s="138"/>
      <c r="C729" s="138"/>
      <c r="D729" s="138"/>
      <c r="E729" s="54"/>
      <c r="F729" s="138"/>
      <c r="G729" s="138"/>
      <c r="H729" s="138"/>
      <c r="I729" s="138"/>
      <c r="J729" s="138"/>
      <c r="K729" s="138"/>
      <c r="L729" s="138"/>
      <c r="M729" s="140"/>
      <c r="N729" s="140"/>
      <c r="O729" s="138"/>
      <c r="P729" s="142"/>
      <c r="Q729" s="138"/>
      <c r="R729" s="140"/>
      <c r="S729" s="138"/>
      <c r="T729" s="138"/>
      <c r="U729" s="138"/>
    </row>
    <row r="730" ht="12.75" customHeight="1">
      <c r="A730" s="138"/>
      <c r="B730" s="138"/>
      <c r="C730" s="138"/>
      <c r="D730" s="138"/>
      <c r="E730" s="54"/>
      <c r="F730" s="138"/>
      <c r="G730" s="138"/>
      <c r="H730" s="138"/>
      <c r="I730" s="138"/>
      <c r="J730" s="138"/>
      <c r="K730" s="138"/>
      <c r="L730" s="138"/>
      <c r="M730" s="140"/>
      <c r="N730" s="140"/>
      <c r="O730" s="138"/>
      <c r="P730" s="142"/>
      <c r="Q730" s="138"/>
      <c r="R730" s="140"/>
      <c r="S730" s="138"/>
      <c r="T730" s="138"/>
      <c r="U730" s="138"/>
    </row>
    <row r="731" ht="12.75" customHeight="1">
      <c r="A731" s="138"/>
      <c r="B731" s="138"/>
      <c r="C731" s="138"/>
      <c r="D731" s="138"/>
      <c r="E731" s="54"/>
      <c r="F731" s="138"/>
      <c r="G731" s="138"/>
      <c r="H731" s="138"/>
      <c r="I731" s="138"/>
      <c r="J731" s="138"/>
      <c r="K731" s="138"/>
      <c r="L731" s="138"/>
      <c r="M731" s="140"/>
      <c r="N731" s="140"/>
      <c r="O731" s="138"/>
      <c r="P731" s="142"/>
      <c r="Q731" s="138"/>
      <c r="R731" s="140"/>
      <c r="S731" s="138"/>
      <c r="T731" s="138"/>
      <c r="U731" s="138"/>
    </row>
    <row r="732" ht="12.75" customHeight="1">
      <c r="A732" s="138"/>
      <c r="B732" s="138"/>
      <c r="C732" s="138"/>
      <c r="D732" s="138"/>
      <c r="E732" s="54"/>
      <c r="F732" s="138"/>
      <c r="G732" s="138"/>
      <c r="H732" s="138"/>
      <c r="I732" s="138"/>
      <c r="J732" s="138"/>
      <c r="K732" s="138"/>
      <c r="L732" s="138"/>
      <c r="M732" s="140"/>
      <c r="N732" s="140"/>
      <c r="O732" s="138"/>
      <c r="P732" s="142"/>
      <c r="Q732" s="138"/>
      <c r="R732" s="140"/>
      <c r="S732" s="138"/>
      <c r="T732" s="138"/>
      <c r="U732" s="138"/>
    </row>
    <row r="733" ht="12.75" customHeight="1">
      <c r="A733" s="138"/>
      <c r="B733" s="138"/>
      <c r="C733" s="138"/>
      <c r="D733" s="138"/>
      <c r="E733" s="54"/>
      <c r="F733" s="138"/>
      <c r="G733" s="138"/>
      <c r="H733" s="138"/>
      <c r="I733" s="138"/>
      <c r="J733" s="138"/>
      <c r="K733" s="138"/>
      <c r="L733" s="138"/>
      <c r="M733" s="140"/>
      <c r="N733" s="140"/>
      <c r="O733" s="138"/>
      <c r="P733" s="142"/>
      <c r="Q733" s="138"/>
      <c r="R733" s="140"/>
      <c r="S733" s="138"/>
      <c r="T733" s="138"/>
      <c r="U733" s="138"/>
    </row>
    <row r="734" ht="12.75" customHeight="1">
      <c r="A734" s="138"/>
      <c r="B734" s="138"/>
      <c r="C734" s="138"/>
      <c r="D734" s="138"/>
      <c r="E734" s="54"/>
      <c r="F734" s="138"/>
      <c r="G734" s="138"/>
      <c r="H734" s="138"/>
      <c r="I734" s="138"/>
      <c r="J734" s="138"/>
      <c r="K734" s="138"/>
      <c r="L734" s="138"/>
      <c r="M734" s="140"/>
      <c r="N734" s="140"/>
      <c r="O734" s="138"/>
      <c r="P734" s="142"/>
      <c r="Q734" s="138"/>
      <c r="R734" s="140"/>
      <c r="S734" s="138"/>
      <c r="T734" s="138"/>
      <c r="U734" s="138"/>
    </row>
    <row r="735" ht="12.75" customHeight="1">
      <c r="A735" s="138"/>
      <c r="B735" s="138"/>
      <c r="C735" s="138"/>
      <c r="D735" s="138"/>
      <c r="E735" s="54"/>
      <c r="F735" s="138"/>
      <c r="G735" s="138"/>
      <c r="H735" s="138"/>
      <c r="I735" s="138"/>
      <c r="J735" s="138"/>
      <c r="K735" s="138"/>
      <c r="L735" s="138"/>
      <c r="M735" s="140"/>
      <c r="N735" s="140"/>
      <c r="O735" s="138"/>
      <c r="P735" s="142"/>
      <c r="Q735" s="138"/>
      <c r="R735" s="140"/>
      <c r="S735" s="138"/>
      <c r="T735" s="138"/>
      <c r="U735" s="138"/>
    </row>
    <row r="736" ht="12.75" customHeight="1">
      <c r="A736" s="138"/>
      <c r="B736" s="138"/>
      <c r="C736" s="138"/>
      <c r="D736" s="138"/>
      <c r="E736" s="54"/>
      <c r="F736" s="138"/>
      <c r="G736" s="138"/>
      <c r="H736" s="138"/>
      <c r="I736" s="138"/>
      <c r="J736" s="138"/>
      <c r="K736" s="138"/>
      <c r="L736" s="138"/>
      <c r="M736" s="140"/>
      <c r="N736" s="140"/>
      <c r="O736" s="138"/>
      <c r="P736" s="142"/>
      <c r="Q736" s="138"/>
      <c r="R736" s="140"/>
      <c r="S736" s="138"/>
      <c r="T736" s="138"/>
      <c r="U736" s="138"/>
    </row>
    <row r="737" ht="12.75" customHeight="1">
      <c r="A737" s="138"/>
      <c r="B737" s="138"/>
      <c r="C737" s="138"/>
      <c r="D737" s="138"/>
      <c r="E737" s="54"/>
      <c r="F737" s="138"/>
      <c r="G737" s="138"/>
      <c r="H737" s="138"/>
      <c r="I737" s="138"/>
      <c r="J737" s="138"/>
      <c r="K737" s="138"/>
      <c r="L737" s="138"/>
      <c r="M737" s="140"/>
      <c r="N737" s="140"/>
      <c r="O737" s="138"/>
      <c r="P737" s="142"/>
      <c r="Q737" s="138"/>
      <c r="R737" s="140"/>
      <c r="S737" s="138"/>
      <c r="T737" s="138"/>
      <c r="U737" s="138"/>
    </row>
    <row r="738" ht="12.75" customHeight="1">
      <c r="A738" s="138"/>
      <c r="B738" s="138"/>
      <c r="C738" s="138"/>
      <c r="D738" s="138"/>
      <c r="E738" s="54"/>
      <c r="F738" s="138"/>
      <c r="G738" s="138"/>
      <c r="H738" s="138"/>
      <c r="I738" s="138"/>
      <c r="J738" s="138"/>
      <c r="K738" s="138"/>
      <c r="L738" s="138"/>
      <c r="M738" s="140"/>
      <c r="N738" s="140"/>
      <c r="O738" s="138"/>
      <c r="P738" s="142"/>
      <c r="Q738" s="138"/>
      <c r="R738" s="140"/>
      <c r="S738" s="138"/>
      <c r="T738" s="138"/>
      <c r="U738" s="138"/>
    </row>
    <row r="739" ht="12.75" customHeight="1">
      <c r="A739" s="138"/>
      <c r="B739" s="138"/>
      <c r="C739" s="138"/>
      <c r="D739" s="138"/>
      <c r="E739" s="54"/>
      <c r="F739" s="138"/>
      <c r="G739" s="138"/>
      <c r="H739" s="138"/>
      <c r="I739" s="138"/>
      <c r="J739" s="138"/>
      <c r="K739" s="138"/>
      <c r="L739" s="138"/>
      <c r="M739" s="140"/>
      <c r="N739" s="140"/>
      <c r="O739" s="138"/>
      <c r="P739" s="142"/>
      <c r="Q739" s="138"/>
      <c r="R739" s="140"/>
      <c r="S739" s="138"/>
      <c r="T739" s="138"/>
      <c r="U739" s="138"/>
    </row>
    <row r="740" ht="12.75" customHeight="1">
      <c r="A740" s="138"/>
      <c r="B740" s="138"/>
      <c r="C740" s="138"/>
      <c r="D740" s="138"/>
      <c r="E740" s="54"/>
      <c r="F740" s="138"/>
      <c r="G740" s="138"/>
      <c r="H740" s="138"/>
      <c r="I740" s="138"/>
      <c r="J740" s="138"/>
      <c r="K740" s="138"/>
      <c r="L740" s="138"/>
      <c r="M740" s="140"/>
      <c r="N740" s="140"/>
      <c r="O740" s="138"/>
      <c r="P740" s="142"/>
      <c r="Q740" s="138"/>
      <c r="R740" s="140"/>
      <c r="S740" s="138"/>
      <c r="T740" s="138"/>
      <c r="U740" s="138"/>
    </row>
    <row r="741" ht="12.75" customHeight="1">
      <c r="A741" s="138"/>
      <c r="B741" s="138"/>
      <c r="C741" s="138"/>
      <c r="D741" s="138"/>
      <c r="E741" s="54"/>
      <c r="F741" s="138"/>
      <c r="G741" s="138"/>
      <c r="H741" s="138"/>
      <c r="I741" s="138"/>
      <c r="J741" s="138"/>
      <c r="K741" s="138"/>
      <c r="L741" s="138"/>
      <c r="M741" s="140"/>
      <c r="N741" s="140"/>
      <c r="O741" s="138"/>
      <c r="P741" s="142"/>
      <c r="Q741" s="138"/>
      <c r="R741" s="140"/>
      <c r="S741" s="138"/>
      <c r="T741" s="138"/>
      <c r="U741" s="138"/>
    </row>
    <row r="742" ht="12.75" customHeight="1">
      <c r="A742" s="138"/>
      <c r="B742" s="138"/>
      <c r="C742" s="138"/>
      <c r="D742" s="138"/>
      <c r="E742" s="54"/>
      <c r="F742" s="138"/>
      <c r="G742" s="138"/>
      <c r="H742" s="138"/>
      <c r="I742" s="138"/>
      <c r="J742" s="138"/>
      <c r="K742" s="138"/>
      <c r="L742" s="138"/>
      <c r="M742" s="140"/>
      <c r="N742" s="140"/>
      <c r="O742" s="138"/>
      <c r="P742" s="142"/>
      <c r="Q742" s="138"/>
      <c r="R742" s="140"/>
      <c r="S742" s="138"/>
      <c r="T742" s="138"/>
      <c r="U742" s="138"/>
    </row>
    <row r="743" ht="12.75" customHeight="1">
      <c r="A743" s="138"/>
      <c r="B743" s="138"/>
      <c r="C743" s="138"/>
      <c r="D743" s="138"/>
      <c r="E743" s="54"/>
      <c r="F743" s="138"/>
      <c r="G743" s="138"/>
      <c r="H743" s="138"/>
      <c r="I743" s="138"/>
      <c r="J743" s="138"/>
      <c r="K743" s="138"/>
      <c r="L743" s="138"/>
      <c r="M743" s="140"/>
      <c r="N743" s="140"/>
      <c r="O743" s="138"/>
      <c r="P743" s="142"/>
      <c r="Q743" s="138"/>
      <c r="R743" s="140"/>
      <c r="S743" s="138"/>
      <c r="T743" s="138"/>
      <c r="U743" s="138"/>
    </row>
    <row r="744" ht="12.75" customHeight="1">
      <c r="A744" s="138"/>
      <c r="B744" s="138"/>
      <c r="C744" s="138"/>
      <c r="D744" s="138"/>
      <c r="E744" s="54"/>
      <c r="F744" s="138"/>
      <c r="G744" s="138"/>
      <c r="H744" s="138"/>
      <c r="I744" s="138"/>
      <c r="J744" s="138"/>
      <c r="K744" s="138"/>
      <c r="L744" s="138"/>
      <c r="M744" s="140"/>
      <c r="N744" s="140"/>
      <c r="O744" s="138"/>
      <c r="P744" s="142"/>
      <c r="Q744" s="138"/>
      <c r="R744" s="140"/>
      <c r="S744" s="138"/>
      <c r="T744" s="138"/>
      <c r="U744" s="138"/>
    </row>
    <row r="745" ht="12.75" customHeight="1">
      <c r="A745" s="138"/>
      <c r="B745" s="138"/>
      <c r="C745" s="138"/>
      <c r="D745" s="138"/>
      <c r="E745" s="54"/>
      <c r="F745" s="138"/>
      <c r="G745" s="138"/>
      <c r="H745" s="138"/>
      <c r="I745" s="138"/>
      <c r="J745" s="138"/>
      <c r="K745" s="138"/>
      <c r="L745" s="138"/>
      <c r="M745" s="140"/>
      <c r="N745" s="140"/>
      <c r="O745" s="138"/>
      <c r="P745" s="142"/>
      <c r="Q745" s="138"/>
      <c r="R745" s="140"/>
      <c r="S745" s="138"/>
      <c r="T745" s="138"/>
      <c r="U745" s="138"/>
    </row>
    <row r="746" ht="12.75" customHeight="1">
      <c r="A746" s="138"/>
      <c r="B746" s="138"/>
      <c r="C746" s="138"/>
      <c r="D746" s="138"/>
      <c r="E746" s="54"/>
      <c r="F746" s="138"/>
      <c r="G746" s="138"/>
      <c r="H746" s="138"/>
      <c r="I746" s="138"/>
      <c r="J746" s="138"/>
      <c r="K746" s="138"/>
      <c r="L746" s="138"/>
      <c r="M746" s="140"/>
      <c r="N746" s="140"/>
      <c r="O746" s="138"/>
      <c r="P746" s="142"/>
      <c r="Q746" s="138"/>
      <c r="R746" s="140"/>
      <c r="S746" s="138"/>
      <c r="T746" s="138"/>
      <c r="U746" s="138"/>
    </row>
    <row r="747" ht="12.75" customHeight="1">
      <c r="A747" s="138"/>
      <c r="B747" s="138"/>
      <c r="C747" s="138"/>
      <c r="D747" s="138"/>
      <c r="E747" s="54"/>
      <c r="F747" s="138"/>
      <c r="G747" s="138"/>
      <c r="H747" s="138"/>
      <c r="I747" s="138"/>
      <c r="J747" s="138"/>
      <c r="K747" s="138"/>
      <c r="L747" s="138"/>
      <c r="M747" s="140"/>
      <c r="N747" s="140"/>
      <c r="O747" s="138"/>
      <c r="P747" s="142"/>
      <c r="Q747" s="138"/>
      <c r="R747" s="140"/>
      <c r="S747" s="138"/>
      <c r="T747" s="138"/>
      <c r="U747" s="138"/>
    </row>
    <row r="748" ht="12.75" customHeight="1">
      <c r="A748" s="138"/>
      <c r="B748" s="138"/>
      <c r="C748" s="138"/>
      <c r="D748" s="138"/>
      <c r="E748" s="54"/>
      <c r="F748" s="138"/>
      <c r="G748" s="138"/>
      <c r="H748" s="138"/>
      <c r="I748" s="138"/>
      <c r="J748" s="138"/>
      <c r="K748" s="138"/>
      <c r="L748" s="138"/>
      <c r="M748" s="140"/>
      <c r="N748" s="140"/>
      <c r="O748" s="138"/>
      <c r="P748" s="142"/>
      <c r="Q748" s="138"/>
      <c r="R748" s="140"/>
      <c r="S748" s="138"/>
      <c r="T748" s="138"/>
      <c r="U748" s="138"/>
    </row>
    <row r="749" ht="12.75" customHeight="1">
      <c r="A749" s="138"/>
      <c r="B749" s="138"/>
      <c r="C749" s="138"/>
      <c r="D749" s="138"/>
      <c r="E749" s="54"/>
      <c r="F749" s="138"/>
      <c r="G749" s="138"/>
      <c r="H749" s="138"/>
      <c r="I749" s="138"/>
      <c r="J749" s="138"/>
      <c r="K749" s="138"/>
      <c r="L749" s="138"/>
      <c r="M749" s="140"/>
      <c r="N749" s="140"/>
      <c r="O749" s="138"/>
      <c r="P749" s="142"/>
      <c r="Q749" s="138"/>
      <c r="R749" s="140"/>
      <c r="S749" s="138"/>
      <c r="T749" s="138"/>
      <c r="U749" s="138"/>
    </row>
    <row r="750" ht="12.75" customHeight="1">
      <c r="A750" s="138"/>
      <c r="B750" s="138"/>
      <c r="C750" s="138"/>
      <c r="D750" s="138"/>
      <c r="E750" s="54"/>
      <c r="F750" s="138"/>
      <c r="G750" s="138"/>
      <c r="H750" s="138"/>
      <c r="I750" s="138"/>
      <c r="J750" s="138"/>
      <c r="K750" s="138"/>
      <c r="L750" s="138"/>
      <c r="M750" s="140"/>
      <c r="N750" s="140"/>
      <c r="O750" s="138"/>
      <c r="P750" s="142"/>
      <c r="Q750" s="138"/>
      <c r="R750" s="140"/>
      <c r="S750" s="138"/>
      <c r="T750" s="138"/>
      <c r="U750" s="138"/>
    </row>
    <row r="751" ht="12.75" customHeight="1">
      <c r="A751" s="138"/>
      <c r="B751" s="138"/>
      <c r="C751" s="138"/>
      <c r="D751" s="138"/>
      <c r="E751" s="54"/>
      <c r="F751" s="138"/>
      <c r="G751" s="138"/>
      <c r="H751" s="138"/>
      <c r="I751" s="138"/>
      <c r="J751" s="138"/>
      <c r="K751" s="138"/>
      <c r="L751" s="138"/>
      <c r="M751" s="140"/>
      <c r="N751" s="140"/>
      <c r="O751" s="138"/>
      <c r="P751" s="142"/>
      <c r="Q751" s="138"/>
      <c r="R751" s="140"/>
      <c r="S751" s="138"/>
      <c r="T751" s="138"/>
      <c r="U751" s="138"/>
    </row>
    <row r="752" ht="12.75" customHeight="1">
      <c r="A752" s="138"/>
      <c r="B752" s="138"/>
      <c r="C752" s="138"/>
      <c r="D752" s="138"/>
      <c r="E752" s="54"/>
      <c r="F752" s="138"/>
      <c r="G752" s="138"/>
      <c r="H752" s="138"/>
      <c r="I752" s="138"/>
      <c r="J752" s="138"/>
      <c r="K752" s="138"/>
      <c r="L752" s="138"/>
      <c r="M752" s="140"/>
      <c r="N752" s="140"/>
      <c r="O752" s="138"/>
      <c r="P752" s="142"/>
      <c r="Q752" s="138"/>
      <c r="R752" s="140"/>
      <c r="S752" s="138"/>
      <c r="T752" s="138"/>
      <c r="U752" s="138"/>
    </row>
    <row r="753" ht="12.75" customHeight="1">
      <c r="A753" s="138"/>
      <c r="B753" s="138"/>
      <c r="C753" s="138"/>
      <c r="D753" s="138"/>
      <c r="E753" s="54"/>
      <c r="F753" s="138"/>
      <c r="G753" s="138"/>
      <c r="H753" s="138"/>
      <c r="I753" s="138"/>
      <c r="J753" s="138"/>
      <c r="K753" s="138"/>
      <c r="L753" s="138"/>
      <c r="M753" s="140"/>
      <c r="N753" s="140"/>
      <c r="O753" s="138"/>
      <c r="P753" s="142"/>
      <c r="Q753" s="138"/>
      <c r="R753" s="140"/>
      <c r="S753" s="138"/>
      <c r="T753" s="138"/>
      <c r="U753" s="138"/>
    </row>
    <row r="754" ht="12.75" customHeight="1">
      <c r="A754" s="138"/>
      <c r="B754" s="138"/>
      <c r="C754" s="138"/>
      <c r="D754" s="138"/>
      <c r="E754" s="54"/>
      <c r="F754" s="138"/>
      <c r="G754" s="138"/>
      <c r="H754" s="138"/>
      <c r="I754" s="138"/>
      <c r="J754" s="138"/>
      <c r="K754" s="138"/>
      <c r="L754" s="138"/>
      <c r="M754" s="140"/>
      <c r="N754" s="140"/>
      <c r="O754" s="138"/>
      <c r="P754" s="142"/>
      <c r="Q754" s="138"/>
      <c r="R754" s="140"/>
      <c r="S754" s="138"/>
      <c r="T754" s="138"/>
      <c r="U754" s="138"/>
    </row>
    <row r="755" ht="12.75" customHeight="1">
      <c r="A755" s="138"/>
      <c r="B755" s="138"/>
      <c r="C755" s="138"/>
      <c r="D755" s="138"/>
      <c r="E755" s="54"/>
      <c r="F755" s="138"/>
      <c r="G755" s="138"/>
      <c r="H755" s="138"/>
      <c r="I755" s="138"/>
      <c r="J755" s="138"/>
      <c r="K755" s="138"/>
      <c r="L755" s="138"/>
      <c r="M755" s="140"/>
      <c r="N755" s="140"/>
      <c r="O755" s="138"/>
      <c r="P755" s="142"/>
      <c r="Q755" s="138"/>
      <c r="R755" s="140"/>
      <c r="S755" s="138"/>
      <c r="T755" s="138"/>
      <c r="U755" s="138"/>
    </row>
    <row r="756" ht="12.75" customHeight="1">
      <c r="A756" s="138"/>
      <c r="B756" s="138"/>
      <c r="C756" s="138"/>
      <c r="D756" s="138"/>
      <c r="E756" s="54"/>
      <c r="F756" s="138"/>
      <c r="G756" s="138"/>
      <c r="H756" s="138"/>
      <c r="I756" s="138"/>
      <c r="J756" s="138"/>
      <c r="K756" s="138"/>
      <c r="L756" s="138"/>
      <c r="M756" s="140"/>
      <c r="N756" s="140"/>
      <c r="O756" s="138"/>
      <c r="P756" s="142"/>
      <c r="Q756" s="138"/>
      <c r="R756" s="140"/>
      <c r="S756" s="138"/>
      <c r="T756" s="138"/>
      <c r="U756" s="138"/>
    </row>
    <row r="757" ht="12.75" customHeight="1">
      <c r="A757" s="138"/>
      <c r="B757" s="138"/>
      <c r="C757" s="138"/>
      <c r="D757" s="138"/>
      <c r="E757" s="54"/>
      <c r="F757" s="138"/>
      <c r="G757" s="138"/>
      <c r="H757" s="138"/>
      <c r="I757" s="138"/>
      <c r="J757" s="138"/>
      <c r="K757" s="138"/>
      <c r="L757" s="138"/>
      <c r="M757" s="140"/>
      <c r="N757" s="140"/>
      <c r="O757" s="138"/>
      <c r="P757" s="142"/>
      <c r="Q757" s="138"/>
      <c r="R757" s="140"/>
      <c r="S757" s="138"/>
      <c r="T757" s="138"/>
      <c r="U757" s="138"/>
    </row>
    <row r="758" ht="12.75" customHeight="1">
      <c r="A758" s="138"/>
      <c r="B758" s="138"/>
      <c r="C758" s="138"/>
      <c r="D758" s="138"/>
      <c r="E758" s="54"/>
      <c r="F758" s="138"/>
      <c r="G758" s="138"/>
      <c r="H758" s="138"/>
      <c r="I758" s="138"/>
      <c r="J758" s="138"/>
      <c r="K758" s="138"/>
      <c r="L758" s="138"/>
      <c r="M758" s="140"/>
      <c r="N758" s="140"/>
      <c r="O758" s="138"/>
      <c r="P758" s="142"/>
      <c r="Q758" s="138"/>
      <c r="R758" s="140"/>
      <c r="S758" s="138"/>
      <c r="T758" s="138"/>
      <c r="U758" s="138"/>
    </row>
    <row r="759" ht="12.75" customHeight="1">
      <c r="A759" s="138"/>
      <c r="B759" s="138"/>
      <c r="C759" s="138"/>
      <c r="D759" s="138"/>
      <c r="E759" s="54"/>
      <c r="F759" s="138"/>
      <c r="G759" s="138"/>
      <c r="H759" s="138"/>
      <c r="I759" s="138"/>
      <c r="J759" s="138"/>
      <c r="K759" s="138"/>
      <c r="L759" s="138"/>
      <c r="M759" s="140"/>
      <c r="N759" s="140"/>
      <c r="O759" s="138"/>
      <c r="P759" s="142"/>
      <c r="Q759" s="138"/>
      <c r="R759" s="140"/>
      <c r="S759" s="138"/>
      <c r="T759" s="138"/>
      <c r="U759" s="138"/>
    </row>
    <row r="760" ht="12.75" customHeight="1">
      <c r="A760" s="138"/>
      <c r="B760" s="138"/>
      <c r="C760" s="138"/>
      <c r="D760" s="138"/>
      <c r="E760" s="54"/>
      <c r="F760" s="138"/>
      <c r="G760" s="138"/>
      <c r="H760" s="138"/>
      <c r="I760" s="138"/>
      <c r="J760" s="138"/>
      <c r="K760" s="138"/>
      <c r="L760" s="138"/>
      <c r="M760" s="140"/>
      <c r="N760" s="140"/>
      <c r="O760" s="138"/>
      <c r="P760" s="142"/>
      <c r="Q760" s="138"/>
      <c r="R760" s="140"/>
      <c r="S760" s="138"/>
      <c r="T760" s="138"/>
      <c r="U760" s="138"/>
    </row>
    <row r="761" ht="12.75" customHeight="1">
      <c r="A761" s="138"/>
      <c r="B761" s="138"/>
      <c r="C761" s="138"/>
      <c r="D761" s="138"/>
      <c r="E761" s="54"/>
      <c r="F761" s="138"/>
      <c r="G761" s="138"/>
      <c r="H761" s="138"/>
      <c r="I761" s="138"/>
      <c r="J761" s="138"/>
      <c r="K761" s="138"/>
      <c r="L761" s="138"/>
      <c r="M761" s="140"/>
      <c r="N761" s="140"/>
      <c r="O761" s="138"/>
      <c r="P761" s="142"/>
      <c r="Q761" s="138"/>
      <c r="R761" s="140"/>
      <c r="S761" s="138"/>
      <c r="T761" s="138"/>
      <c r="U761" s="138"/>
    </row>
    <row r="762" ht="12.75" customHeight="1">
      <c r="A762" s="138"/>
      <c r="B762" s="138"/>
      <c r="C762" s="138"/>
      <c r="D762" s="138"/>
      <c r="E762" s="54"/>
      <c r="F762" s="138"/>
      <c r="G762" s="138"/>
      <c r="H762" s="138"/>
      <c r="I762" s="138"/>
      <c r="J762" s="138"/>
      <c r="K762" s="138"/>
      <c r="L762" s="138"/>
      <c r="M762" s="140"/>
      <c r="N762" s="140"/>
      <c r="O762" s="138"/>
      <c r="P762" s="142"/>
      <c r="Q762" s="138"/>
      <c r="R762" s="140"/>
      <c r="S762" s="138"/>
      <c r="T762" s="138"/>
      <c r="U762" s="138"/>
    </row>
    <row r="763" ht="12.75" customHeight="1">
      <c r="A763" s="138"/>
      <c r="B763" s="138"/>
      <c r="C763" s="138"/>
      <c r="D763" s="138"/>
      <c r="E763" s="54"/>
      <c r="F763" s="138"/>
      <c r="G763" s="138"/>
      <c r="H763" s="138"/>
      <c r="I763" s="138"/>
      <c r="J763" s="138"/>
      <c r="K763" s="138"/>
      <c r="L763" s="138"/>
      <c r="M763" s="140"/>
      <c r="N763" s="140"/>
      <c r="O763" s="138"/>
      <c r="P763" s="142"/>
      <c r="Q763" s="138"/>
      <c r="R763" s="140"/>
      <c r="S763" s="138"/>
      <c r="T763" s="138"/>
      <c r="U763" s="138"/>
    </row>
    <row r="764" ht="12.75" customHeight="1">
      <c r="A764" s="138"/>
      <c r="B764" s="138"/>
      <c r="C764" s="138"/>
      <c r="D764" s="138"/>
      <c r="E764" s="54"/>
      <c r="F764" s="138"/>
      <c r="G764" s="138"/>
      <c r="H764" s="138"/>
      <c r="I764" s="138"/>
      <c r="J764" s="138"/>
      <c r="K764" s="138"/>
      <c r="L764" s="138"/>
      <c r="M764" s="140"/>
      <c r="N764" s="140"/>
      <c r="O764" s="138"/>
      <c r="P764" s="142"/>
      <c r="Q764" s="138"/>
      <c r="R764" s="140"/>
      <c r="S764" s="138"/>
      <c r="T764" s="138"/>
      <c r="U764" s="138"/>
    </row>
    <row r="765" ht="12.75" customHeight="1">
      <c r="A765" s="138"/>
      <c r="B765" s="138"/>
      <c r="C765" s="138"/>
      <c r="D765" s="138"/>
      <c r="E765" s="54"/>
      <c r="F765" s="138"/>
      <c r="G765" s="138"/>
      <c r="H765" s="138"/>
      <c r="I765" s="138"/>
      <c r="J765" s="138"/>
      <c r="K765" s="138"/>
      <c r="L765" s="138"/>
      <c r="M765" s="140"/>
      <c r="N765" s="140"/>
      <c r="O765" s="138"/>
      <c r="P765" s="142"/>
      <c r="Q765" s="138"/>
      <c r="R765" s="140"/>
      <c r="S765" s="138"/>
      <c r="T765" s="138"/>
      <c r="U765" s="138"/>
    </row>
    <row r="766" ht="12.75" customHeight="1">
      <c r="A766" s="138"/>
      <c r="B766" s="138"/>
      <c r="C766" s="138"/>
      <c r="D766" s="138"/>
      <c r="E766" s="54"/>
      <c r="F766" s="138"/>
      <c r="G766" s="138"/>
      <c r="H766" s="138"/>
      <c r="I766" s="138"/>
      <c r="J766" s="138"/>
      <c r="K766" s="138"/>
      <c r="L766" s="138"/>
      <c r="M766" s="140"/>
      <c r="N766" s="140"/>
      <c r="O766" s="138"/>
      <c r="P766" s="142"/>
      <c r="Q766" s="138"/>
      <c r="R766" s="140"/>
      <c r="S766" s="138"/>
      <c r="T766" s="138"/>
      <c r="U766" s="138"/>
    </row>
    <row r="767" ht="12.75" customHeight="1">
      <c r="A767" s="138"/>
      <c r="B767" s="138"/>
      <c r="C767" s="138"/>
      <c r="D767" s="138"/>
      <c r="E767" s="54"/>
      <c r="F767" s="138"/>
      <c r="G767" s="138"/>
      <c r="H767" s="138"/>
      <c r="I767" s="138"/>
      <c r="J767" s="138"/>
      <c r="K767" s="138"/>
      <c r="L767" s="138"/>
      <c r="M767" s="140"/>
      <c r="N767" s="140"/>
      <c r="O767" s="138"/>
      <c r="P767" s="142"/>
      <c r="Q767" s="138"/>
      <c r="R767" s="140"/>
      <c r="S767" s="138"/>
      <c r="T767" s="138"/>
      <c r="U767" s="138"/>
    </row>
    <row r="768" ht="12.75" customHeight="1">
      <c r="A768" s="138"/>
      <c r="B768" s="138"/>
      <c r="C768" s="138"/>
      <c r="D768" s="138"/>
      <c r="E768" s="54"/>
      <c r="F768" s="138"/>
      <c r="G768" s="138"/>
      <c r="H768" s="138"/>
      <c r="I768" s="138"/>
      <c r="J768" s="138"/>
      <c r="K768" s="138"/>
      <c r="L768" s="138"/>
      <c r="M768" s="140"/>
      <c r="N768" s="140"/>
      <c r="O768" s="138"/>
      <c r="P768" s="142"/>
      <c r="Q768" s="138"/>
      <c r="R768" s="140"/>
      <c r="S768" s="138"/>
      <c r="T768" s="138"/>
      <c r="U768" s="138"/>
    </row>
    <row r="769" ht="12.75" customHeight="1">
      <c r="A769" s="138"/>
      <c r="B769" s="138"/>
      <c r="C769" s="138"/>
      <c r="D769" s="138"/>
      <c r="E769" s="54"/>
      <c r="F769" s="138"/>
      <c r="G769" s="138"/>
      <c r="H769" s="138"/>
      <c r="I769" s="138"/>
      <c r="J769" s="138"/>
      <c r="K769" s="138"/>
      <c r="L769" s="138"/>
      <c r="M769" s="140"/>
      <c r="N769" s="140"/>
      <c r="O769" s="138"/>
      <c r="P769" s="142"/>
      <c r="Q769" s="138"/>
      <c r="R769" s="140"/>
      <c r="S769" s="138"/>
      <c r="T769" s="138"/>
      <c r="U769" s="138"/>
    </row>
    <row r="770" ht="12.75" customHeight="1">
      <c r="A770" s="138"/>
      <c r="B770" s="138"/>
      <c r="C770" s="138"/>
      <c r="D770" s="138"/>
      <c r="E770" s="54"/>
      <c r="F770" s="138"/>
      <c r="G770" s="138"/>
      <c r="H770" s="138"/>
      <c r="I770" s="138"/>
      <c r="J770" s="138"/>
      <c r="K770" s="138"/>
      <c r="L770" s="138"/>
      <c r="M770" s="140"/>
      <c r="N770" s="140"/>
      <c r="O770" s="138"/>
      <c r="P770" s="142"/>
      <c r="Q770" s="138"/>
      <c r="R770" s="140"/>
      <c r="S770" s="138"/>
      <c r="T770" s="138"/>
      <c r="U770" s="138"/>
    </row>
    <row r="771" ht="12.75" customHeight="1">
      <c r="A771" s="138"/>
      <c r="B771" s="138"/>
      <c r="C771" s="138"/>
      <c r="D771" s="138"/>
      <c r="E771" s="54"/>
      <c r="F771" s="138"/>
      <c r="G771" s="138"/>
      <c r="H771" s="138"/>
      <c r="I771" s="138"/>
      <c r="J771" s="138"/>
      <c r="K771" s="138"/>
      <c r="L771" s="138"/>
      <c r="M771" s="140"/>
      <c r="N771" s="140"/>
      <c r="O771" s="138"/>
      <c r="P771" s="142"/>
      <c r="Q771" s="138"/>
      <c r="R771" s="140"/>
      <c r="S771" s="138"/>
      <c r="T771" s="138"/>
      <c r="U771" s="138"/>
    </row>
    <row r="772" ht="12.75" customHeight="1">
      <c r="A772" s="138"/>
      <c r="B772" s="138"/>
      <c r="C772" s="138"/>
      <c r="D772" s="138"/>
      <c r="E772" s="54"/>
      <c r="F772" s="138"/>
      <c r="G772" s="138"/>
      <c r="H772" s="138"/>
      <c r="I772" s="138"/>
      <c r="J772" s="138"/>
      <c r="K772" s="138"/>
      <c r="L772" s="138"/>
      <c r="M772" s="140"/>
      <c r="N772" s="140"/>
      <c r="O772" s="138"/>
      <c r="P772" s="142"/>
      <c r="Q772" s="138"/>
      <c r="R772" s="140"/>
      <c r="S772" s="138"/>
      <c r="T772" s="138"/>
      <c r="U772" s="138"/>
    </row>
    <row r="773" ht="12.75" customHeight="1">
      <c r="A773" s="138"/>
      <c r="B773" s="138"/>
      <c r="C773" s="138"/>
      <c r="D773" s="138"/>
      <c r="E773" s="54"/>
      <c r="F773" s="138"/>
      <c r="G773" s="138"/>
      <c r="H773" s="138"/>
      <c r="I773" s="138"/>
      <c r="J773" s="138"/>
      <c r="K773" s="138"/>
      <c r="L773" s="138"/>
      <c r="M773" s="140"/>
      <c r="N773" s="140"/>
      <c r="O773" s="138"/>
      <c r="P773" s="142"/>
      <c r="Q773" s="138"/>
      <c r="R773" s="140"/>
      <c r="S773" s="138"/>
      <c r="T773" s="138"/>
      <c r="U773" s="138"/>
    </row>
    <row r="774" ht="12.75" customHeight="1">
      <c r="A774" s="138"/>
      <c r="B774" s="138"/>
      <c r="C774" s="138"/>
      <c r="D774" s="138"/>
      <c r="E774" s="54"/>
      <c r="F774" s="138"/>
      <c r="G774" s="138"/>
      <c r="H774" s="138"/>
      <c r="I774" s="138"/>
      <c r="J774" s="138"/>
      <c r="K774" s="138"/>
      <c r="L774" s="138"/>
      <c r="M774" s="140"/>
      <c r="N774" s="140"/>
      <c r="O774" s="138"/>
      <c r="P774" s="142"/>
      <c r="Q774" s="138"/>
      <c r="R774" s="140"/>
      <c r="S774" s="138"/>
      <c r="T774" s="138"/>
      <c r="U774" s="138"/>
    </row>
    <row r="775" ht="12.75" customHeight="1">
      <c r="A775" s="138"/>
      <c r="B775" s="138"/>
      <c r="C775" s="138"/>
      <c r="D775" s="138"/>
      <c r="E775" s="54"/>
      <c r="F775" s="138"/>
      <c r="G775" s="138"/>
      <c r="H775" s="138"/>
      <c r="I775" s="138"/>
      <c r="J775" s="138"/>
      <c r="K775" s="138"/>
      <c r="L775" s="138"/>
      <c r="M775" s="140"/>
      <c r="N775" s="140"/>
      <c r="O775" s="138"/>
      <c r="P775" s="142"/>
      <c r="Q775" s="138"/>
      <c r="R775" s="140"/>
      <c r="S775" s="138"/>
      <c r="T775" s="138"/>
      <c r="U775" s="138"/>
    </row>
    <row r="776" ht="12.75" customHeight="1">
      <c r="A776" s="138"/>
      <c r="B776" s="138"/>
      <c r="C776" s="138"/>
      <c r="D776" s="138"/>
      <c r="E776" s="54"/>
      <c r="F776" s="138"/>
      <c r="G776" s="138"/>
      <c r="H776" s="138"/>
      <c r="I776" s="138"/>
      <c r="J776" s="138"/>
      <c r="K776" s="138"/>
      <c r="L776" s="138"/>
      <c r="M776" s="140"/>
      <c r="N776" s="140"/>
      <c r="O776" s="138"/>
      <c r="P776" s="142"/>
      <c r="Q776" s="138"/>
      <c r="R776" s="140"/>
      <c r="S776" s="138"/>
      <c r="T776" s="138"/>
      <c r="U776" s="138"/>
    </row>
    <row r="777" ht="12.75" customHeight="1">
      <c r="A777" s="138"/>
      <c r="B777" s="138"/>
      <c r="C777" s="138"/>
      <c r="D777" s="138"/>
      <c r="E777" s="54"/>
      <c r="F777" s="138"/>
      <c r="G777" s="138"/>
      <c r="H777" s="138"/>
      <c r="I777" s="138"/>
      <c r="J777" s="138"/>
      <c r="K777" s="138"/>
      <c r="L777" s="138"/>
      <c r="M777" s="140"/>
      <c r="N777" s="140"/>
      <c r="O777" s="138"/>
      <c r="P777" s="142"/>
      <c r="Q777" s="138"/>
      <c r="R777" s="140"/>
      <c r="S777" s="138"/>
      <c r="T777" s="138"/>
      <c r="U777" s="138"/>
    </row>
    <row r="778" ht="12.75" customHeight="1">
      <c r="A778" s="138"/>
      <c r="B778" s="138"/>
      <c r="C778" s="138"/>
      <c r="D778" s="138"/>
      <c r="E778" s="54"/>
      <c r="F778" s="138"/>
      <c r="G778" s="138"/>
      <c r="H778" s="138"/>
      <c r="I778" s="138"/>
      <c r="J778" s="138"/>
      <c r="K778" s="138"/>
      <c r="L778" s="138"/>
      <c r="M778" s="140"/>
      <c r="N778" s="140"/>
      <c r="O778" s="138"/>
      <c r="P778" s="142"/>
      <c r="Q778" s="138"/>
      <c r="R778" s="140"/>
      <c r="S778" s="138"/>
      <c r="T778" s="138"/>
      <c r="U778" s="138"/>
    </row>
    <row r="779" ht="12.75" customHeight="1">
      <c r="A779" s="138"/>
      <c r="B779" s="138"/>
      <c r="C779" s="138"/>
      <c r="D779" s="138"/>
      <c r="E779" s="54"/>
      <c r="F779" s="138"/>
      <c r="G779" s="138"/>
      <c r="H779" s="138"/>
      <c r="I779" s="138"/>
      <c r="J779" s="138"/>
      <c r="K779" s="138"/>
      <c r="L779" s="138"/>
      <c r="M779" s="140"/>
      <c r="N779" s="140"/>
      <c r="O779" s="138"/>
      <c r="P779" s="142"/>
      <c r="Q779" s="138"/>
      <c r="R779" s="140"/>
      <c r="S779" s="138"/>
      <c r="T779" s="138"/>
      <c r="U779" s="138"/>
    </row>
    <row r="780" ht="12.75" customHeight="1">
      <c r="A780" s="138"/>
      <c r="B780" s="138"/>
      <c r="C780" s="138"/>
      <c r="D780" s="138"/>
      <c r="E780" s="54"/>
      <c r="F780" s="138"/>
      <c r="G780" s="138"/>
      <c r="H780" s="138"/>
      <c r="I780" s="138"/>
      <c r="J780" s="138"/>
      <c r="K780" s="138"/>
      <c r="L780" s="138"/>
      <c r="M780" s="140"/>
      <c r="N780" s="140"/>
      <c r="O780" s="138"/>
      <c r="P780" s="142"/>
      <c r="Q780" s="138"/>
      <c r="R780" s="140"/>
      <c r="S780" s="138"/>
      <c r="T780" s="138"/>
      <c r="U780" s="138"/>
    </row>
    <row r="781" ht="12.75" customHeight="1">
      <c r="A781" s="138"/>
      <c r="B781" s="138"/>
      <c r="C781" s="138"/>
      <c r="D781" s="138"/>
      <c r="E781" s="54"/>
      <c r="F781" s="138"/>
      <c r="G781" s="138"/>
      <c r="H781" s="138"/>
      <c r="I781" s="138"/>
      <c r="J781" s="138"/>
      <c r="K781" s="138"/>
      <c r="L781" s="138"/>
      <c r="M781" s="140"/>
      <c r="N781" s="140"/>
      <c r="O781" s="138"/>
      <c r="P781" s="142"/>
      <c r="Q781" s="138"/>
      <c r="R781" s="140"/>
      <c r="S781" s="138"/>
      <c r="T781" s="138"/>
      <c r="U781" s="138"/>
    </row>
    <row r="782" ht="12.75" customHeight="1">
      <c r="A782" s="138"/>
      <c r="B782" s="138"/>
      <c r="C782" s="138"/>
      <c r="D782" s="138"/>
      <c r="E782" s="54"/>
      <c r="F782" s="138"/>
      <c r="G782" s="138"/>
      <c r="H782" s="138"/>
      <c r="I782" s="138"/>
      <c r="J782" s="138"/>
      <c r="K782" s="138"/>
      <c r="L782" s="138"/>
      <c r="M782" s="140"/>
      <c r="N782" s="140"/>
      <c r="O782" s="138"/>
      <c r="P782" s="142"/>
      <c r="Q782" s="138"/>
      <c r="R782" s="140"/>
      <c r="S782" s="138"/>
      <c r="T782" s="138"/>
      <c r="U782" s="138"/>
    </row>
    <row r="783" ht="12.75" customHeight="1">
      <c r="A783" s="138"/>
      <c r="B783" s="138"/>
      <c r="C783" s="138"/>
      <c r="D783" s="138"/>
      <c r="E783" s="54"/>
      <c r="F783" s="138"/>
      <c r="G783" s="138"/>
      <c r="H783" s="138"/>
      <c r="I783" s="138"/>
      <c r="J783" s="138"/>
      <c r="K783" s="138"/>
      <c r="L783" s="138"/>
      <c r="M783" s="140"/>
      <c r="N783" s="140"/>
      <c r="O783" s="138"/>
      <c r="P783" s="142"/>
      <c r="Q783" s="138"/>
      <c r="R783" s="140"/>
      <c r="S783" s="138"/>
      <c r="T783" s="138"/>
      <c r="U783" s="138"/>
    </row>
    <row r="784" ht="12.75" customHeight="1">
      <c r="A784" s="138"/>
      <c r="B784" s="138"/>
      <c r="C784" s="138"/>
      <c r="D784" s="138"/>
      <c r="E784" s="54"/>
      <c r="F784" s="138"/>
      <c r="G784" s="138"/>
      <c r="H784" s="138"/>
      <c r="I784" s="138"/>
      <c r="J784" s="138"/>
      <c r="K784" s="138"/>
      <c r="L784" s="138"/>
      <c r="M784" s="140"/>
      <c r="N784" s="140"/>
      <c r="O784" s="138"/>
      <c r="P784" s="142"/>
      <c r="Q784" s="138"/>
      <c r="R784" s="140"/>
      <c r="S784" s="138"/>
      <c r="T784" s="138"/>
      <c r="U784" s="138"/>
    </row>
    <row r="785" ht="12.75" customHeight="1">
      <c r="A785" s="138"/>
      <c r="B785" s="138"/>
      <c r="C785" s="138"/>
      <c r="D785" s="138"/>
      <c r="E785" s="54"/>
      <c r="F785" s="138"/>
      <c r="G785" s="138"/>
      <c r="H785" s="138"/>
      <c r="I785" s="138"/>
      <c r="J785" s="138"/>
      <c r="K785" s="138"/>
      <c r="L785" s="138"/>
      <c r="M785" s="140"/>
      <c r="N785" s="140"/>
      <c r="O785" s="138"/>
      <c r="P785" s="142"/>
      <c r="Q785" s="138"/>
      <c r="R785" s="140"/>
      <c r="S785" s="138"/>
      <c r="T785" s="138"/>
      <c r="U785" s="138"/>
    </row>
    <row r="786" ht="12.75" customHeight="1">
      <c r="A786" s="138"/>
      <c r="B786" s="138"/>
      <c r="C786" s="138"/>
      <c r="D786" s="138"/>
      <c r="E786" s="54"/>
      <c r="F786" s="138"/>
      <c r="G786" s="138"/>
      <c r="H786" s="138"/>
      <c r="I786" s="138"/>
      <c r="J786" s="138"/>
      <c r="K786" s="138"/>
      <c r="L786" s="138"/>
      <c r="M786" s="140"/>
      <c r="N786" s="140"/>
      <c r="O786" s="138"/>
      <c r="P786" s="142"/>
      <c r="Q786" s="138"/>
      <c r="R786" s="140"/>
      <c r="S786" s="138"/>
      <c r="T786" s="138"/>
      <c r="U786" s="138"/>
    </row>
    <row r="787" ht="12.75" customHeight="1">
      <c r="A787" s="138"/>
      <c r="B787" s="138"/>
      <c r="C787" s="138"/>
      <c r="D787" s="138"/>
      <c r="E787" s="54"/>
      <c r="F787" s="138"/>
      <c r="G787" s="138"/>
      <c r="H787" s="138"/>
      <c r="I787" s="138"/>
      <c r="J787" s="138"/>
      <c r="K787" s="138"/>
      <c r="L787" s="138"/>
      <c r="M787" s="140"/>
      <c r="N787" s="140"/>
      <c r="O787" s="138"/>
      <c r="P787" s="142"/>
      <c r="Q787" s="138"/>
      <c r="R787" s="140"/>
      <c r="S787" s="138"/>
      <c r="T787" s="138"/>
      <c r="U787" s="138"/>
    </row>
    <row r="788" ht="12.75" customHeight="1">
      <c r="A788" s="138"/>
      <c r="B788" s="138"/>
      <c r="C788" s="138"/>
      <c r="D788" s="138"/>
      <c r="E788" s="54"/>
      <c r="F788" s="138"/>
      <c r="G788" s="138"/>
      <c r="H788" s="138"/>
      <c r="I788" s="138"/>
      <c r="J788" s="138"/>
      <c r="K788" s="138"/>
      <c r="L788" s="138"/>
      <c r="M788" s="140"/>
      <c r="N788" s="140"/>
      <c r="O788" s="138"/>
      <c r="P788" s="142"/>
      <c r="Q788" s="138"/>
      <c r="R788" s="140"/>
      <c r="S788" s="138"/>
      <c r="T788" s="138"/>
      <c r="U788" s="138"/>
    </row>
    <row r="789" ht="12.75" customHeight="1">
      <c r="A789" s="138"/>
      <c r="B789" s="138"/>
      <c r="C789" s="138"/>
      <c r="D789" s="138"/>
      <c r="E789" s="54"/>
      <c r="F789" s="138"/>
      <c r="G789" s="138"/>
      <c r="H789" s="138"/>
      <c r="I789" s="138"/>
      <c r="J789" s="138"/>
      <c r="K789" s="138"/>
      <c r="L789" s="138"/>
      <c r="M789" s="140"/>
      <c r="N789" s="140"/>
      <c r="O789" s="138"/>
      <c r="P789" s="142"/>
      <c r="Q789" s="138"/>
      <c r="R789" s="140"/>
      <c r="S789" s="138"/>
      <c r="T789" s="138"/>
      <c r="U789" s="138"/>
    </row>
    <row r="790" ht="12.75" customHeight="1">
      <c r="A790" s="138"/>
      <c r="B790" s="138"/>
      <c r="C790" s="138"/>
      <c r="D790" s="138"/>
      <c r="E790" s="54"/>
      <c r="F790" s="138"/>
      <c r="G790" s="138"/>
      <c r="H790" s="138"/>
      <c r="I790" s="138"/>
      <c r="J790" s="138"/>
      <c r="K790" s="138"/>
      <c r="L790" s="138"/>
      <c r="M790" s="140"/>
      <c r="N790" s="140"/>
      <c r="O790" s="138"/>
      <c r="P790" s="142"/>
      <c r="Q790" s="138"/>
      <c r="R790" s="140"/>
      <c r="S790" s="138"/>
      <c r="T790" s="138"/>
      <c r="U790" s="138"/>
    </row>
    <row r="791" ht="12.75" customHeight="1">
      <c r="A791" s="138"/>
      <c r="B791" s="138"/>
      <c r="C791" s="138"/>
      <c r="D791" s="138"/>
      <c r="E791" s="54"/>
      <c r="F791" s="138"/>
      <c r="G791" s="138"/>
      <c r="H791" s="138"/>
      <c r="I791" s="138"/>
      <c r="J791" s="138"/>
      <c r="K791" s="138"/>
      <c r="L791" s="138"/>
      <c r="M791" s="140"/>
      <c r="N791" s="140"/>
      <c r="O791" s="138"/>
      <c r="P791" s="142"/>
      <c r="Q791" s="138"/>
      <c r="R791" s="140"/>
      <c r="S791" s="138"/>
      <c r="T791" s="138"/>
      <c r="U791" s="138"/>
    </row>
    <row r="792" ht="12.75" customHeight="1">
      <c r="A792" s="138"/>
      <c r="B792" s="138"/>
      <c r="C792" s="138"/>
      <c r="D792" s="138"/>
      <c r="E792" s="54"/>
      <c r="F792" s="138"/>
      <c r="G792" s="138"/>
      <c r="H792" s="138"/>
      <c r="I792" s="138"/>
      <c r="J792" s="138"/>
      <c r="K792" s="138"/>
      <c r="L792" s="138"/>
      <c r="M792" s="140"/>
      <c r="N792" s="140"/>
      <c r="O792" s="138"/>
      <c r="P792" s="142"/>
      <c r="Q792" s="138"/>
      <c r="R792" s="140"/>
      <c r="S792" s="138"/>
      <c r="T792" s="138"/>
      <c r="U792" s="138"/>
    </row>
    <row r="793" ht="12.75" customHeight="1">
      <c r="A793" s="138"/>
      <c r="B793" s="138"/>
      <c r="C793" s="138"/>
      <c r="D793" s="138"/>
      <c r="E793" s="54"/>
      <c r="F793" s="138"/>
      <c r="G793" s="138"/>
      <c r="H793" s="138"/>
      <c r="I793" s="138"/>
      <c r="J793" s="138"/>
      <c r="K793" s="138"/>
      <c r="L793" s="138"/>
      <c r="M793" s="140"/>
      <c r="N793" s="140"/>
      <c r="O793" s="138"/>
      <c r="P793" s="142"/>
      <c r="Q793" s="138"/>
      <c r="R793" s="140"/>
      <c r="S793" s="138"/>
      <c r="T793" s="138"/>
      <c r="U793" s="138"/>
    </row>
    <row r="794" ht="12.75" customHeight="1">
      <c r="A794" s="138"/>
      <c r="B794" s="138"/>
      <c r="C794" s="138"/>
      <c r="D794" s="138"/>
      <c r="E794" s="54"/>
      <c r="F794" s="138"/>
      <c r="G794" s="138"/>
      <c r="H794" s="138"/>
      <c r="I794" s="138"/>
      <c r="J794" s="138"/>
      <c r="K794" s="138"/>
      <c r="L794" s="138"/>
      <c r="M794" s="140"/>
      <c r="N794" s="140"/>
      <c r="O794" s="138"/>
      <c r="P794" s="142"/>
      <c r="Q794" s="138"/>
      <c r="R794" s="140"/>
      <c r="S794" s="138"/>
      <c r="T794" s="138"/>
      <c r="U794" s="138"/>
    </row>
    <row r="795" ht="12.75" customHeight="1">
      <c r="A795" s="138"/>
      <c r="B795" s="138"/>
      <c r="C795" s="138"/>
      <c r="D795" s="138"/>
      <c r="E795" s="54"/>
      <c r="F795" s="138"/>
      <c r="G795" s="138"/>
      <c r="H795" s="138"/>
      <c r="I795" s="138"/>
      <c r="J795" s="138"/>
      <c r="K795" s="138"/>
      <c r="L795" s="138"/>
      <c r="M795" s="140"/>
      <c r="N795" s="140"/>
      <c r="O795" s="138"/>
      <c r="P795" s="142"/>
      <c r="Q795" s="138"/>
      <c r="R795" s="140"/>
      <c r="S795" s="138"/>
      <c r="T795" s="138"/>
      <c r="U795" s="138"/>
    </row>
    <row r="796" ht="12.75" customHeight="1">
      <c r="A796" s="138"/>
      <c r="B796" s="138"/>
      <c r="C796" s="138"/>
      <c r="D796" s="138"/>
      <c r="E796" s="54"/>
      <c r="F796" s="138"/>
      <c r="G796" s="138"/>
      <c r="H796" s="138"/>
      <c r="I796" s="138"/>
      <c r="J796" s="138"/>
      <c r="K796" s="138"/>
      <c r="L796" s="138"/>
      <c r="M796" s="140"/>
      <c r="N796" s="140"/>
      <c r="O796" s="138"/>
      <c r="P796" s="142"/>
      <c r="Q796" s="138"/>
      <c r="R796" s="140"/>
      <c r="S796" s="138"/>
      <c r="T796" s="138"/>
      <c r="U796" s="138"/>
    </row>
    <row r="797" ht="12.75" customHeight="1">
      <c r="A797" s="138"/>
      <c r="B797" s="138"/>
      <c r="C797" s="138"/>
      <c r="D797" s="138"/>
      <c r="E797" s="54"/>
      <c r="F797" s="138"/>
      <c r="G797" s="138"/>
      <c r="H797" s="138"/>
      <c r="I797" s="138"/>
      <c r="J797" s="138"/>
      <c r="K797" s="138"/>
      <c r="L797" s="138"/>
      <c r="M797" s="140"/>
      <c r="N797" s="140"/>
      <c r="O797" s="138"/>
      <c r="P797" s="142"/>
      <c r="Q797" s="138"/>
      <c r="R797" s="140"/>
      <c r="S797" s="138"/>
      <c r="T797" s="138"/>
      <c r="U797" s="138"/>
    </row>
    <row r="798" ht="12.75" customHeight="1">
      <c r="A798" s="138"/>
      <c r="B798" s="138"/>
      <c r="C798" s="138"/>
      <c r="D798" s="138"/>
      <c r="E798" s="54"/>
      <c r="F798" s="138"/>
      <c r="G798" s="138"/>
      <c r="H798" s="138"/>
      <c r="I798" s="138"/>
      <c r="J798" s="138"/>
      <c r="K798" s="138"/>
      <c r="L798" s="138"/>
      <c r="M798" s="140"/>
      <c r="N798" s="140"/>
      <c r="O798" s="138"/>
      <c r="P798" s="142"/>
      <c r="Q798" s="138"/>
      <c r="R798" s="140"/>
      <c r="S798" s="138"/>
      <c r="T798" s="138"/>
      <c r="U798" s="138"/>
    </row>
    <row r="799" ht="12.75" customHeight="1">
      <c r="A799" s="138"/>
      <c r="B799" s="138"/>
      <c r="C799" s="138"/>
      <c r="D799" s="138"/>
      <c r="E799" s="54"/>
      <c r="F799" s="138"/>
      <c r="G799" s="138"/>
      <c r="H799" s="138"/>
      <c r="I799" s="138"/>
      <c r="J799" s="138"/>
      <c r="K799" s="138"/>
      <c r="L799" s="138"/>
      <c r="M799" s="140"/>
      <c r="N799" s="140"/>
      <c r="O799" s="138"/>
      <c r="P799" s="142"/>
      <c r="Q799" s="138"/>
      <c r="R799" s="140"/>
      <c r="S799" s="138"/>
      <c r="T799" s="138"/>
      <c r="U799" s="138"/>
    </row>
    <row r="800" ht="12.75" customHeight="1">
      <c r="A800" s="138"/>
      <c r="B800" s="138"/>
      <c r="C800" s="138"/>
      <c r="D800" s="138"/>
      <c r="E800" s="54"/>
      <c r="F800" s="138"/>
      <c r="G800" s="138"/>
      <c r="H800" s="138"/>
      <c r="I800" s="138"/>
      <c r="J800" s="138"/>
      <c r="K800" s="138"/>
      <c r="L800" s="138"/>
      <c r="M800" s="140"/>
      <c r="N800" s="140"/>
      <c r="O800" s="138"/>
      <c r="P800" s="142"/>
      <c r="Q800" s="138"/>
      <c r="R800" s="140"/>
      <c r="S800" s="138"/>
      <c r="T800" s="138"/>
      <c r="U800" s="138"/>
    </row>
    <row r="801" ht="12.75" customHeight="1">
      <c r="A801" s="138"/>
      <c r="B801" s="138"/>
      <c r="C801" s="138"/>
      <c r="D801" s="138"/>
      <c r="E801" s="54"/>
      <c r="F801" s="138"/>
      <c r="G801" s="138"/>
      <c r="H801" s="138"/>
      <c r="I801" s="138"/>
      <c r="J801" s="138"/>
      <c r="K801" s="138"/>
      <c r="L801" s="138"/>
      <c r="M801" s="140"/>
      <c r="N801" s="140"/>
      <c r="O801" s="138"/>
      <c r="P801" s="142"/>
      <c r="Q801" s="138"/>
      <c r="R801" s="140"/>
      <c r="S801" s="138"/>
      <c r="T801" s="138"/>
      <c r="U801" s="138"/>
    </row>
    <row r="802" ht="12.75" customHeight="1">
      <c r="A802" s="138"/>
      <c r="B802" s="138"/>
      <c r="C802" s="138"/>
      <c r="D802" s="138"/>
      <c r="E802" s="54"/>
      <c r="F802" s="138"/>
      <c r="G802" s="138"/>
      <c r="H802" s="138"/>
      <c r="I802" s="138"/>
      <c r="J802" s="138"/>
      <c r="K802" s="138"/>
      <c r="L802" s="138"/>
      <c r="M802" s="140"/>
      <c r="N802" s="140"/>
      <c r="O802" s="138"/>
      <c r="P802" s="142"/>
      <c r="Q802" s="138"/>
      <c r="R802" s="140"/>
      <c r="S802" s="138"/>
      <c r="T802" s="138"/>
      <c r="U802" s="138"/>
    </row>
    <row r="803" ht="12.75" customHeight="1">
      <c r="A803" s="138"/>
      <c r="B803" s="138"/>
      <c r="C803" s="138"/>
      <c r="D803" s="138"/>
      <c r="E803" s="54"/>
      <c r="F803" s="138"/>
      <c r="G803" s="138"/>
      <c r="H803" s="138"/>
      <c r="I803" s="138"/>
      <c r="J803" s="138"/>
      <c r="K803" s="138"/>
      <c r="L803" s="138"/>
      <c r="M803" s="140"/>
      <c r="N803" s="140"/>
      <c r="O803" s="138"/>
      <c r="P803" s="142"/>
      <c r="Q803" s="138"/>
      <c r="R803" s="140"/>
      <c r="S803" s="138"/>
      <c r="T803" s="138"/>
      <c r="U803" s="138"/>
    </row>
    <row r="804" ht="12.75" customHeight="1">
      <c r="A804" s="138"/>
      <c r="B804" s="138"/>
      <c r="C804" s="138"/>
      <c r="D804" s="138"/>
      <c r="E804" s="54"/>
      <c r="F804" s="138"/>
      <c r="G804" s="138"/>
      <c r="H804" s="138"/>
      <c r="I804" s="138"/>
      <c r="J804" s="138"/>
      <c r="K804" s="138"/>
      <c r="L804" s="138"/>
      <c r="M804" s="140"/>
      <c r="N804" s="140"/>
      <c r="O804" s="138"/>
      <c r="P804" s="142"/>
      <c r="Q804" s="138"/>
      <c r="R804" s="140"/>
      <c r="S804" s="138"/>
      <c r="T804" s="138"/>
      <c r="U804" s="138"/>
    </row>
    <row r="805" ht="12.75" customHeight="1">
      <c r="A805" s="138"/>
      <c r="B805" s="138"/>
      <c r="C805" s="138"/>
      <c r="D805" s="138"/>
      <c r="E805" s="54"/>
      <c r="F805" s="138"/>
      <c r="G805" s="138"/>
      <c r="H805" s="138"/>
      <c r="I805" s="138"/>
      <c r="J805" s="138"/>
      <c r="K805" s="138"/>
      <c r="L805" s="138"/>
      <c r="M805" s="140"/>
      <c r="N805" s="140"/>
      <c r="O805" s="138"/>
      <c r="P805" s="142"/>
      <c r="Q805" s="138"/>
      <c r="R805" s="140"/>
      <c r="S805" s="138"/>
      <c r="T805" s="138"/>
      <c r="U805" s="138"/>
    </row>
    <row r="806" ht="12.75" customHeight="1">
      <c r="A806" s="138"/>
      <c r="B806" s="138"/>
      <c r="C806" s="138"/>
      <c r="D806" s="138"/>
      <c r="E806" s="54"/>
      <c r="F806" s="138"/>
      <c r="G806" s="138"/>
      <c r="H806" s="138"/>
      <c r="I806" s="138"/>
      <c r="J806" s="138"/>
      <c r="K806" s="138"/>
      <c r="L806" s="138"/>
      <c r="M806" s="140"/>
      <c r="N806" s="140"/>
      <c r="O806" s="138"/>
      <c r="P806" s="142"/>
      <c r="Q806" s="138"/>
      <c r="R806" s="140"/>
      <c r="S806" s="138"/>
      <c r="T806" s="138"/>
      <c r="U806" s="138"/>
    </row>
    <row r="807" ht="12.75" customHeight="1">
      <c r="A807" s="138"/>
      <c r="B807" s="138"/>
      <c r="C807" s="138"/>
      <c r="D807" s="138"/>
      <c r="E807" s="54"/>
      <c r="F807" s="138"/>
      <c r="G807" s="138"/>
      <c r="H807" s="138"/>
      <c r="I807" s="138"/>
      <c r="J807" s="138"/>
      <c r="K807" s="138"/>
      <c r="L807" s="138"/>
      <c r="M807" s="140"/>
      <c r="N807" s="140"/>
      <c r="O807" s="138"/>
      <c r="P807" s="142"/>
      <c r="Q807" s="138"/>
      <c r="R807" s="140"/>
      <c r="S807" s="138"/>
      <c r="T807" s="138"/>
      <c r="U807" s="138"/>
    </row>
    <row r="808" ht="12.75" customHeight="1">
      <c r="A808" s="138"/>
      <c r="B808" s="138"/>
      <c r="C808" s="138"/>
      <c r="D808" s="138"/>
      <c r="E808" s="54"/>
      <c r="F808" s="138"/>
      <c r="G808" s="138"/>
      <c r="H808" s="138"/>
      <c r="I808" s="138"/>
      <c r="J808" s="138"/>
      <c r="K808" s="138"/>
      <c r="L808" s="138"/>
      <c r="M808" s="140"/>
      <c r="N808" s="140"/>
      <c r="O808" s="138"/>
      <c r="P808" s="142"/>
      <c r="Q808" s="138"/>
      <c r="R808" s="140"/>
      <c r="S808" s="138"/>
      <c r="T808" s="138"/>
      <c r="U808" s="138"/>
    </row>
    <row r="809" ht="12.75" customHeight="1">
      <c r="A809" s="138"/>
      <c r="B809" s="138"/>
      <c r="C809" s="138"/>
      <c r="D809" s="138"/>
      <c r="E809" s="54"/>
      <c r="F809" s="138"/>
      <c r="G809" s="138"/>
      <c r="H809" s="138"/>
      <c r="I809" s="138"/>
      <c r="J809" s="138"/>
      <c r="K809" s="138"/>
      <c r="L809" s="138"/>
      <c r="M809" s="140"/>
      <c r="N809" s="140"/>
      <c r="O809" s="138"/>
      <c r="P809" s="142"/>
      <c r="Q809" s="138"/>
      <c r="R809" s="140"/>
      <c r="S809" s="138"/>
      <c r="T809" s="138"/>
      <c r="U809" s="138"/>
    </row>
    <row r="810" ht="12.75" customHeight="1">
      <c r="A810" s="138"/>
      <c r="B810" s="138"/>
      <c r="C810" s="138"/>
      <c r="D810" s="138"/>
      <c r="E810" s="54"/>
      <c r="F810" s="138"/>
      <c r="G810" s="138"/>
      <c r="H810" s="138"/>
      <c r="I810" s="138"/>
      <c r="J810" s="138"/>
      <c r="K810" s="138"/>
      <c r="L810" s="138"/>
      <c r="M810" s="140"/>
      <c r="N810" s="140"/>
      <c r="O810" s="138"/>
      <c r="P810" s="142"/>
      <c r="Q810" s="138"/>
      <c r="R810" s="140"/>
      <c r="S810" s="138"/>
      <c r="T810" s="138"/>
      <c r="U810" s="138"/>
    </row>
    <row r="811" ht="12.75" customHeight="1">
      <c r="A811" s="138"/>
      <c r="B811" s="138"/>
      <c r="C811" s="138"/>
      <c r="D811" s="138"/>
      <c r="E811" s="54"/>
      <c r="F811" s="138"/>
      <c r="G811" s="138"/>
      <c r="H811" s="138"/>
      <c r="I811" s="138"/>
      <c r="J811" s="138"/>
      <c r="K811" s="138"/>
      <c r="L811" s="138"/>
      <c r="M811" s="140"/>
      <c r="N811" s="140"/>
      <c r="O811" s="138"/>
      <c r="P811" s="142"/>
      <c r="Q811" s="138"/>
      <c r="R811" s="140"/>
      <c r="S811" s="138"/>
      <c r="T811" s="138"/>
      <c r="U811" s="138"/>
    </row>
    <row r="812" ht="12.75" customHeight="1">
      <c r="A812" s="138"/>
      <c r="B812" s="138"/>
      <c r="C812" s="138"/>
      <c r="D812" s="138"/>
      <c r="E812" s="54"/>
      <c r="F812" s="138"/>
      <c r="G812" s="138"/>
      <c r="H812" s="138"/>
      <c r="I812" s="138"/>
      <c r="J812" s="138"/>
      <c r="K812" s="138"/>
      <c r="L812" s="138"/>
      <c r="M812" s="140"/>
      <c r="N812" s="140"/>
      <c r="O812" s="138"/>
      <c r="P812" s="142"/>
      <c r="Q812" s="138"/>
      <c r="R812" s="140"/>
      <c r="S812" s="138"/>
      <c r="T812" s="138"/>
      <c r="U812" s="138"/>
    </row>
    <row r="813" ht="12.75" customHeight="1">
      <c r="A813" s="138"/>
      <c r="B813" s="138"/>
      <c r="C813" s="138"/>
      <c r="D813" s="138"/>
      <c r="E813" s="54"/>
      <c r="F813" s="138"/>
      <c r="G813" s="138"/>
      <c r="H813" s="138"/>
      <c r="I813" s="138"/>
      <c r="J813" s="138"/>
      <c r="K813" s="138"/>
      <c r="L813" s="138"/>
      <c r="M813" s="140"/>
      <c r="N813" s="140"/>
      <c r="O813" s="138"/>
      <c r="P813" s="142"/>
      <c r="Q813" s="138"/>
      <c r="R813" s="140"/>
      <c r="S813" s="138"/>
      <c r="T813" s="138"/>
      <c r="U813" s="138"/>
    </row>
    <row r="814" ht="12.75" customHeight="1">
      <c r="A814" s="138"/>
      <c r="B814" s="138"/>
      <c r="C814" s="138"/>
      <c r="D814" s="138"/>
      <c r="E814" s="54"/>
      <c r="F814" s="138"/>
      <c r="G814" s="138"/>
      <c r="H814" s="138"/>
      <c r="I814" s="138"/>
      <c r="J814" s="138"/>
      <c r="K814" s="138"/>
      <c r="L814" s="138"/>
      <c r="M814" s="140"/>
      <c r="N814" s="140"/>
      <c r="O814" s="138"/>
      <c r="P814" s="142"/>
      <c r="Q814" s="138"/>
      <c r="R814" s="140"/>
      <c r="S814" s="138"/>
      <c r="T814" s="138"/>
      <c r="U814" s="138"/>
    </row>
    <row r="815" ht="12.75" customHeight="1">
      <c r="A815" s="138"/>
      <c r="B815" s="138"/>
      <c r="C815" s="138"/>
      <c r="D815" s="138"/>
      <c r="E815" s="54"/>
      <c r="F815" s="138"/>
      <c r="G815" s="138"/>
      <c r="H815" s="138"/>
      <c r="I815" s="138"/>
      <c r="J815" s="138"/>
      <c r="K815" s="138"/>
      <c r="L815" s="138"/>
      <c r="M815" s="140"/>
      <c r="N815" s="140"/>
      <c r="O815" s="138"/>
      <c r="P815" s="142"/>
      <c r="Q815" s="138"/>
      <c r="R815" s="140"/>
      <c r="S815" s="138"/>
      <c r="T815" s="138"/>
      <c r="U815" s="138"/>
    </row>
    <row r="816" ht="12.75" customHeight="1">
      <c r="A816" s="138"/>
      <c r="B816" s="138"/>
      <c r="C816" s="138"/>
      <c r="D816" s="138"/>
      <c r="E816" s="54"/>
      <c r="F816" s="138"/>
      <c r="G816" s="138"/>
      <c r="H816" s="138"/>
      <c r="I816" s="138"/>
      <c r="J816" s="138"/>
      <c r="K816" s="138"/>
      <c r="L816" s="138"/>
      <c r="M816" s="140"/>
      <c r="N816" s="140"/>
      <c r="O816" s="138"/>
      <c r="P816" s="142"/>
      <c r="Q816" s="138"/>
      <c r="R816" s="140"/>
      <c r="S816" s="138"/>
      <c r="T816" s="138"/>
      <c r="U816" s="138"/>
    </row>
    <row r="817" ht="12.75" customHeight="1">
      <c r="A817" s="138"/>
      <c r="B817" s="138"/>
      <c r="C817" s="138"/>
      <c r="D817" s="138"/>
      <c r="E817" s="54"/>
      <c r="F817" s="138"/>
      <c r="G817" s="138"/>
      <c r="H817" s="138"/>
      <c r="I817" s="138"/>
      <c r="J817" s="138"/>
      <c r="K817" s="138"/>
      <c r="L817" s="138"/>
      <c r="M817" s="140"/>
      <c r="N817" s="140"/>
      <c r="O817" s="138"/>
      <c r="P817" s="142"/>
      <c r="Q817" s="138"/>
      <c r="R817" s="140"/>
      <c r="S817" s="138"/>
      <c r="T817" s="138"/>
      <c r="U817" s="138"/>
    </row>
    <row r="818" ht="12.75" customHeight="1">
      <c r="A818" s="138"/>
      <c r="B818" s="138"/>
      <c r="C818" s="138"/>
      <c r="D818" s="138"/>
      <c r="E818" s="54"/>
      <c r="F818" s="138"/>
      <c r="G818" s="138"/>
      <c r="H818" s="138"/>
      <c r="I818" s="138"/>
      <c r="J818" s="138"/>
      <c r="K818" s="138"/>
      <c r="L818" s="138"/>
      <c r="M818" s="140"/>
      <c r="N818" s="140"/>
      <c r="O818" s="138"/>
      <c r="P818" s="142"/>
      <c r="Q818" s="138"/>
      <c r="R818" s="140"/>
      <c r="S818" s="138"/>
      <c r="T818" s="138"/>
      <c r="U818" s="138"/>
    </row>
    <row r="819" ht="12.75" customHeight="1">
      <c r="A819" s="138"/>
      <c r="B819" s="138"/>
      <c r="C819" s="138"/>
      <c r="D819" s="138"/>
      <c r="E819" s="54"/>
      <c r="F819" s="138"/>
      <c r="G819" s="138"/>
      <c r="H819" s="138"/>
      <c r="I819" s="138"/>
      <c r="J819" s="138"/>
      <c r="K819" s="138"/>
      <c r="L819" s="138"/>
      <c r="M819" s="140"/>
      <c r="N819" s="140"/>
      <c r="O819" s="138"/>
      <c r="P819" s="142"/>
      <c r="Q819" s="138"/>
      <c r="R819" s="140"/>
      <c r="S819" s="138"/>
      <c r="T819" s="138"/>
      <c r="U819" s="138"/>
    </row>
    <row r="820" ht="12.75" customHeight="1">
      <c r="A820" s="138"/>
      <c r="B820" s="138"/>
      <c r="C820" s="138"/>
      <c r="D820" s="138"/>
      <c r="E820" s="54"/>
      <c r="F820" s="138"/>
      <c r="G820" s="138"/>
      <c r="H820" s="138"/>
      <c r="I820" s="138"/>
      <c r="J820" s="138"/>
      <c r="K820" s="138"/>
      <c r="L820" s="138"/>
      <c r="M820" s="140"/>
      <c r="N820" s="140"/>
      <c r="O820" s="138"/>
      <c r="P820" s="142"/>
      <c r="Q820" s="138"/>
      <c r="R820" s="140"/>
      <c r="S820" s="138"/>
      <c r="T820" s="138"/>
      <c r="U820" s="138"/>
    </row>
    <row r="821" ht="12.75" customHeight="1">
      <c r="A821" s="138"/>
      <c r="B821" s="138"/>
      <c r="C821" s="138"/>
      <c r="D821" s="138"/>
      <c r="E821" s="54"/>
      <c r="F821" s="138"/>
      <c r="G821" s="138"/>
      <c r="H821" s="138"/>
      <c r="I821" s="138"/>
      <c r="J821" s="138"/>
      <c r="K821" s="138"/>
      <c r="L821" s="138"/>
      <c r="M821" s="140"/>
      <c r="N821" s="140"/>
      <c r="O821" s="138"/>
      <c r="P821" s="142"/>
      <c r="Q821" s="138"/>
      <c r="R821" s="140"/>
      <c r="S821" s="138"/>
      <c r="T821" s="138"/>
      <c r="U821" s="138"/>
    </row>
    <row r="822" ht="12.75" customHeight="1">
      <c r="A822" s="138"/>
      <c r="B822" s="138"/>
      <c r="C822" s="138"/>
      <c r="D822" s="138"/>
      <c r="E822" s="54"/>
      <c r="F822" s="138"/>
      <c r="G822" s="138"/>
      <c r="H822" s="138"/>
      <c r="I822" s="138"/>
      <c r="J822" s="138"/>
      <c r="K822" s="138"/>
      <c r="L822" s="138"/>
      <c r="M822" s="140"/>
      <c r="N822" s="140"/>
      <c r="O822" s="138"/>
      <c r="P822" s="142"/>
      <c r="Q822" s="138"/>
      <c r="R822" s="140"/>
      <c r="S822" s="138"/>
      <c r="T822" s="138"/>
      <c r="U822" s="138"/>
    </row>
    <row r="823" ht="12.75" customHeight="1">
      <c r="A823" s="138"/>
      <c r="B823" s="138"/>
      <c r="C823" s="138"/>
      <c r="D823" s="138"/>
      <c r="E823" s="54"/>
      <c r="F823" s="138"/>
      <c r="G823" s="138"/>
      <c r="H823" s="138"/>
      <c r="I823" s="138"/>
      <c r="J823" s="138"/>
      <c r="K823" s="138"/>
      <c r="L823" s="138"/>
      <c r="M823" s="140"/>
      <c r="N823" s="140"/>
      <c r="O823" s="138"/>
      <c r="P823" s="142"/>
      <c r="Q823" s="138"/>
      <c r="R823" s="140"/>
      <c r="S823" s="138"/>
      <c r="T823" s="138"/>
      <c r="U823" s="138"/>
    </row>
    <row r="824" ht="12.75" customHeight="1">
      <c r="A824" s="138"/>
      <c r="B824" s="138"/>
      <c r="C824" s="138"/>
      <c r="D824" s="138"/>
      <c r="E824" s="54"/>
      <c r="F824" s="138"/>
      <c r="G824" s="138"/>
      <c r="H824" s="138"/>
      <c r="I824" s="138"/>
      <c r="J824" s="138"/>
      <c r="K824" s="138"/>
      <c r="L824" s="138"/>
      <c r="M824" s="140"/>
      <c r="N824" s="140"/>
      <c r="O824" s="138"/>
      <c r="P824" s="142"/>
      <c r="Q824" s="138"/>
      <c r="R824" s="140"/>
      <c r="S824" s="138"/>
      <c r="T824" s="138"/>
      <c r="U824" s="138"/>
    </row>
    <row r="825" ht="12.75" customHeight="1">
      <c r="A825" s="138"/>
      <c r="B825" s="138"/>
      <c r="C825" s="138"/>
      <c r="D825" s="138"/>
      <c r="E825" s="54"/>
      <c r="F825" s="138"/>
      <c r="G825" s="138"/>
      <c r="H825" s="138"/>
      <c r="I825" s="138"/>
      <c r="J825" s="138"/>
      <c r="K825" s="138"/>
      <c r="L825" s="138"/>
      <c r="M825" s="140"/>
      <c r="N825" s="140"/>
      <c r="O825" s="138"/>
      <c r="P825" s="142"/>
      <c r="Q825" s="138"/>
      <c r="R825" s="140"/>
      <c r="S825" s="138"/>
      <c r="T825" s="138"/>
      <c r="U825" s="138"/>
    </row>
    <row r="826" ht="12.75" customHeight="1">
      <c r="A826" s="138"/>
      <c r="B826" s="138"/>
      <c r="C826" s="138"/>
      <c r="D826" s="138"/>
      <c r="E826" s="54"/>
      <c r="F826" s="138"/>
      <c r="G826" s="138"/>
      <c r="H826" s="138"/>
      <c r="I826" s="138"/>
      <c r="J826" s="138"/>
      <c r="K826" s="138"/>
      <c r="L826" s="138"/>
      <c r="M826" s="140"/>
      <c r="N826" s="140"/>
      <c r="O826" s="138"/>
      <c r="P826" s="142"/>
      <c r="Q826" s="138"/>
      <c r="R826" s="140"/>
      <c r="S826" s="138"/>
      <c r="T826" s="138"/>
      <c r="U826" s="138"/>
    </row>
    <row r="827" ht="12.75" customHeight="1">
      <c r="A827" s="138"/>
      <c r="B827" s="138"/>
      <c r="C827" s="138"/>
      <c r="D827" s="138"/>
      <c r="E827" s="54"/>
      <c r="F827" s="138"/>
      <c r="G827" s="138"/>
      <c r="H827" s="138"/>
      <c r="I827" s="138"/>
      <c r="J827" s="138"/>
      <c r="K827" s="138"/>
      <c r="L827" s="138"/>
      <c r="M827" s="140"/>
      <c r="N827" s="140"/>
      <c r="O827" s="138"/>
      <c r="P827" s="142"/>
      <c r="Q827" s="138"/>
      <c r="R827" s="140"/>
      <c r="S827" s="138"/>
      <c r="T827" s="138"/>
      <c r="U827" s="138"/>
    </row>
    <row r="828" ht="12.75" customHeight="1">
      <c r="A828" s="138"/>
      <c r="B828" s="138"/>
      <c r="C828" s="138"/>
      <c r="D828" s="138"/>
      <c r="E828" s="54"/>
      <c r="F828" s="138"/>
      <c r="G828" s="138"/>
      <c r="H828" s="138"/>
      <c r="I828" s="138"/>
      <c r="J828" s="138"/>
      <c r="K828" s="138"/>
      <c r="L828" s="138"/>
      <c r="M828" s="140"/>
      <c r="N828" s="140"/>
      <c r="O828" s="138"/>
      <c r="P828" s="142"/>
      <c r="Q828" s="138"/>
      <c r="R828" s="140"/>
      <c r="S828" s="138"/>
      <c r="T828" s="138"/>
      <c r="U828" s="138"/>
    </row>
    <row r="829" ht="12.75" customHeight="1">
      <c r="A829" s="138"/>
      <c r="B829" s="138"/>
      <c r="C829" s="138"/>
      <c r="D829" s="138"/>
      <c r="E829" s="54"/>
      <c r="F829" s="138"/>
      <c r="G829" s="138"/>
      <c r="H829" s="138"/>
      <c r="I829" s="138"/>
      <c r="J829" s="138"/>
      <c r="K829" s="138"/>
      <c r="L829" s="138"/>
      <c r="M829" s="140"/>
      <c r="N829" s="140"/>
      <c r="O829" s="138"/>
      <c r="P829" s="142"/>
      <c r="Q829" s="138"/>
      <c r="R829" s="140"/>
      <c r="S829" s="138"/>
      <c r="T829" s="138"/>
      <c r="U829" s="138"/>
    </row>
    <row r="830" ht="12.75" customHeight="1">
      <c r="A830" s="138"/>
      <c r="B830" s="138"/>
      <c r="C830" s="138"/>
      <c r="D830" s="138"/>
      <c r="E830" s="54"/>
      <c r="F830" s="138"/>
      <c r="G830" s="138"/>
      <c r="H830" s="138"/>
      <c r="I830" s="138"/>
      <c r="J830" s="138"/>
      <c r="K830" s="138"/>
      <c r="L830" s="138"/>
      <c r="M830" s="140"/>
      <c r="N830" s="140"/>
      <c r="O830" s="138"/>
      <c r="P830" s="142"/>
      <c r="Q830" s="138"/>
      <c r="R830" s="140"/>
      <c r="S830" s="138"/>
      <c r="T830" s="138"/>
      <c r="U830" s="138"/>
    </row>
    <row r="831" ht="12.75" customHeight="1">
      <c r="A831" s="138"/>
      <c r="B831" s="138"/>
      <c r="C831" s="138"/>
      <c r="D831" s="138"/>
      <c r="E831" s="54"/>
      <c r="F831" s="138"/>
      <c r="G831" s="138"/>
      <c r="H831" s="138"/>
      <c r="I831" s="138"/>
      <c r="J831" s="138"/>
      <c r="K831" s="138"/>
      <c r="L831" s="138"/>
      <c r="M831" s="140"/>
      <c r="N831" s="140"/>
      <c r="O831" s="138"/>
      <c r="P831" s="142"/>
      <c r="Q831" s="138"/>
      <c r="R831" s="140"/>
      <c r="S831" s="138"/>
      <c r="T831" s="138"/>
      <c r="U831" s="138"/>
    </row>
    <row r="832" ht="12.75" customHeight="1">
      <c r="A832" s="138"/>
      <c r="B832" s="138"/>
      <c r="C832" s="138"/>
      <c r="D832" s="138"/>
      <c r="E832" s="54"/>
      <c r="F832" s="138"/>
      <c r="G832" s="138"/>
      <c r="H832" s="138"/>
      <c r="I832" s="138"/>
      <c r="J832" s="138"/>
      <c r="K832" s="138"/>
      <c r="L832" s="138"/>
      <c r="M832" s="140"/>
      <c r="N832" s="140"/>
      <c r="O832" s="138"/>
      <c r="P832" s="142"/>
      <c r="Q832" s="138"/>
      <c r="R832" s="140"/>
      <c r="S832" s="138"/>
      <c r="T832" s="138"/>
      <c r="U832" s="138"/>
    </row>
    <row r="833" ht="12.75" customHeight="1">
      <c r="A833" s="138"/>
      <c r="B833" s="138"/>
      <c r="C833" s="138"/>
      <c r="D833" s="138"/>
      <c r="E833" s="54"/>
      <c r="F833" s="138"/>
      <c r="G833" s="138"/>
      <c r="H833" s="138"/>
      <c r="I833" s="138"/>
      <c r="J833" s="138"/>
      <c r="K833" s="138"/>
      <c r="L833" s="138"/>
      <c r="M833" s="140"/>
      <c r="N833" s="140"/>
      <c r="O833" s="138"/>
      <c r="P833" s="142"/>
      <c r="Q833" s="138"/>
      <c r="R833" s="140"/>
      <c r="S833" s="138"/>
      <c r="T833" s="138"/>
      <c r="U833" s="138"/>
    </row>
    <row r="834" ht="12.75" customHeight="1">
      <c r="A834" s="138"/>
      <c r="B834" s="138"/>
      <c r="C834" s="138"/>
      <c r="D834" s="138"/>
      <c r="E834" s="54"/>
      <c r="F834" s="138"/>
      <c r="G834" s="138"/>
      <c r="H834" s="138"/>
      <c r="I834" s="138"/>
      <c r="J834" s="138"/>
      <c r="K834" s="138"/>
      <c r="L834" s="138"/>
      <c r="M834" s="140"/>
      <c r="N834" s="140"/>
      <c r="O834" s="138"/>
      <c r="P834" s="142"/>
      <c r="Q834" s="138"/>
      <c r="R834" s="140"/>
      <c r="S834" s="138"/>
      <c r="T834" s="138"/>
      <c r="U834" s="138"/>
    </row>
    <row r="835" ht="12.75" customHeight="1">
      <c r="A835" s="138"/>
      <c r="B835" s="138"/>
      <c r="C835" s="138"/>
      <c r="D835" s="138"/>
      <c r="E835" s="54"/>
      <c r="F835" s="138"/>
      <c r="G835" s="138"/>
      <c r="H835" s="138"/>
      <c r="I835" s="138"/>
      <c r="J835" s="138"/>
      <c r="K835" s="138"/>
      <c r="L835" s="138"/>
      <c r="M835" s="140"/>
      <c r="N835" s="140"/>
      <c r="O835" s="138"/>
      <c r="P835" s="142"/>
      <c r="Q835" s="138"/>
      <c r="R835" s="140"/>
      <c r="S835" s="138"/>
      <c r="T835" s="138"/>
      <c r="U835" s="138"/>
    </row>
    <row r="836" ht="12.75" customHeight="1">
      <c r="A836" s="138"/>
      <c r="B836" s="138"/>
      <c r="C836" s="138"/>
      <c r="D836" s="138"/>
      <c r="E836" s="54"/>
      <c r="F836" s="138"/>
      <c r="G836" s="138"/>
      <c r="H836" s="138"/>
      <c r="I836" s="138"/>
      <c r="J836" s="138"/>
      <c r="K836" s="138"/>
      <c r="L836" s="138"/>
      <c r="M836" s="140"/>
      <c r="N836" s="140"/>
      <c r="O836" s="138"/>
      <c r="P836" s="142"/>
      <c r="Q836" s="138"/>
      <c r="R836" s="140"/>
      <c r="S836" s="138"/>
      <c r="T836" s="138"/>
      <c r="U836" s="138"/>
    </row>
    <row r="837" ht="12.75" customHeight="1">
      <c r="A837" s="138"/>
      <c r="B837" s="138"/>
      <c r="C837" s="138"/>
      <c r="D837" s="138"/>
      <c r="E837" s="54"/>
      <c r="F837" s="138"/>
      <c r="G837" s="138"/>
      <c r="H837" s="138"/>
      <c r="I837" s="138"/>
      <c r="J837" s="138"/>
      <c r="K837" s="138"/>
      <c r="L837" s="138"/>
      <c r="M837" s="140"/>
      <c r="N837" s="140"/>
      <c r="O837" s="138"/>
      <c r="P837" s="142"/>
      <c r="Q837" s="138"/>
      <c r="R837" s="140"/>
      <c r="S837" s="138"/>
      <c r="T837" s="138"/>
      <c r="U837" s="138"/>
    </row>
    <row r="838" ht="12.75" customHeight="1">
      <c r="A838" s="138"/>
      <c r="B838" s="138"/>
      <c r="C838" s="138"/>
      <c r="D838" s="138"/>
      <c r="E838" s="54"/>
      <c r="F838" s="138"/>
      <c r="G838" s="138"/>
      <c r="H838" s="138"/>
      <c r="I838" s="138"/>
      <c r="J838" s="138"/>
      <c r="K838" s="138"/>
      <c r="L838" s="138"/>
      <c r="M838" s="140"/>
      <c r="N838" s="140"/>
      <c r="O838" s="138"/>
      <c r="P838" s="142"/>
      <c r="Q838" s="138"/>
      <c r="R838" s="140"/>
      <c r="S838" s="138"/>
      <c r="T838" s="138"/>
      <c r="U838" s="138"/>
    </row>
    <row r="839" ht="12.75" customHeight="1">
      <c r="A839" s="138"/>
      <c r="B839" s="138"/>
      <c r="C839" s="138"/>
      <c r="D839" s="138"/>
      <c r="E839" s="54"/>
      <c r="F839" s="138"/>
      <c r="G839" s="138"/>
      <c r="H839" s="138"/>
      <c r="I839" s="138"/>
      <c r="J839" s="138"/>
      <c r="K839" s="138"/>
      <c r="L839" s="138"/>
      <c r="M839" s="140"/>
      <c r="N839" s="140"/>
      <c r="O839" s="138"/>
      <c r="P839" s="142"/>
      <c r="Q839" s="138"/>
      <c r="R839" s="140"/>
      <c r="S839" s="138"/>
      <c r="T839" s="138"/>
      <c r="U839" s="138"/>
    </row>
    <row r="840" ht="12.75" customHeight="1">
      <c r="A840" s="138"/>
      <c r="B840" s="138"/>
      <c r="C840" s="138"/>
      <c r="D840" s="138"/>
      <c r="E840" s="54"/>
      <c r="F840" s="138"/>
      <c r="G840" s="138"/>
      <c r="H840" s="138"/>
      <c r="I840" s="138"/>
      <c r="J840" s="138"/>
      <c r="K840" s="138"/>
      <c r="L840" s="138"/>
      <c r="M840" s="140"/>
      <c r="N840" s="140"/>
      <c r="O840" s="138"/>
      <c r="P840" s="142"/>
      <c r="Q840" s="138"/>
      <c r="R840" s="140"/>
      <c r="S840" s="138"/>
      <c r="T840" s="138"/>
      <c r="U840" s="138"/>
    </row>
    <row r="841" ht="12.75" customHeight="1">
      <c r="A841" s="138"/>
      <c r="B841" s="138"/>
      <c r="C841" s="138"/>
      <c r="D841" s="138"/>
      <c r="E841" s="54"/>
      <c r="F841" s="138"/>
      <c r="G841" s="138"/>
      <c r="H841" s="138"/>
      <c r="I841" s="138"/>
      <c r="J841" s="138"/>
      <c r="K841" s="138"/>
      <c r="L841" s="138"/>
      <c r="M841" s="140"/>
      <c r="N841" s="140"/>
      <c r="O841" s="138"/>
      <c r="P841" s="142"/>
      <c r="Q841" s="138"/>
      <c r="R841" s="140"/>
      <c r="S841" s="138"/>
      <c r="T841" s="138"/>
      <c r="U841" s="138"/>
    </row>
    <row r="842" ht="12.75" customHeight="1">
      <c r="A842" s="138"/>
      <c r="B842" s="138"/>
      <c r="C842" s="138"/>
      <c r="D842" s="138"/>
      <c r="E842" s="54"/>
      <c r="F842" s="138"/>
      <c r="G842" s="138"/>
      <c r="H842" s="138"/>
      <c r="I842" s="138"/>
      <c r="J842" s="138"/>
      <c r="K842" s="138"/>
      <c r="L842" s="138"/>
      <c r="M842" s="140"/>
      <c r="N842" s="140"/>
      <c r="O842" s="138"/>
      <c r="P842" s="142"/>
      <c r="Q842" s="138"/>
      <c r="R842" s="140"/>
      <c r="S842" s="138"/>
      <c r="T842" s="138"/>
      <c r="U842" s="138"/>
    </row>
    <row r="843" ht="12.75" customHeight="1">
      <c r="A843" s="138"/>
      <c r="B843" s="138"/>
      <c r="C843" s="138"/>
      <c r="D843" s="138"/>
      <c r="E843" s="54"/>
      <c r="F843" s="138"/>
      <c r="G843" s="138"/>
      <c r="H843" s="138"/>
      <c r="I843" s="138"/>
      <c r="J843" s="138"/>
      <c r="K843" s="138"/>
      <c r="L843" s="138"/>
      <c r="M843" s="140"/>
      <c r="N843" s="140"/>
      <c r="O843" s="138"/>
      <c r="P843" s="142"/>
      <c r="Q843" s="138"/>
      <c r="R843" s="140"/>
      <c r="S843" s="138"/>
      <c r="T843" s="138"/>
      <c r="U843" s="138"/>
    </row>
    <row r="844" ht="12.75" customHeight="1">
      <c r="A844" s="138"/>
      <c r="B844" s="138"/>
      <c r="C844" s="138"/>
      <c r="D844" s="138"/>
      <c r="E844" s="54"/>
      <c r="F844" s="138"/>
      <c r="G844" s="138"/>
      <c r="H844" s="138"/>
      <c r="I844" s="138"/>
      <c r="J844" s="138"/>
      <c r="K844" s="138"/>
      <c r="L844" s="138"/>
      <c r="M844" s="140"/>
      <c r="N844" s="140"/>
      <c r="O844" s="138"/>
      <c r="P844" s="142"/>
      <c r="Q844" s="138"/>
      <c r="R844" s="140"/>
      <c r="S844" s="138"/>
      <c r="T844" s="138"/>
      <c r="U844" s="138"/>
    </row>
    <row r="845" ht="12.75" customHeight="1">
      <c r="A845" s="138"/>
      <c r="B845" s="138"/>
      <c r="C845" s="138"/>
      <c r="D845" s="138"/>
      <c r="E845" s="54"/>
      <c r="F845" s="138"/>
      <c r="G845" s="138"/>
      <c r="H845" s="138"/>
      <c r="I845" s="138"/>
      <c r="J845" s="138"/>
      <c r="K845" s="138"/>
      <c r="L845" s="138"/>
      <c r="M845" s="140"/>
      <c r="N845" s="140"/>
      <c r="O845" s="138"/>
      <c r="P845" s="142"/>
      <c r="Q845" s="138"/>
      <c r="R845" s="140"/>
      <c r="S845" s="138"/>
      <c r="T845" s="138"/>
      <c r="U845" s="138"/>
    </row>
    <row r="846" ht="12.75" customHeight="1">
      <c r="A846" s="138"/>
      <c r="B846" s="138"/>
      <c r="C846" s="138"/>
      <c r="D846" s="138"/>
      <c r="E846" s="54"/>
      <c r="F846" s="138"/>
      <c r="G846" s="138"/>
      <c r="H846" s="138"/>
      <c r="I846" s="138"/>
      <c r="J846" s="138"/>
      <c r="K846" s="138"/>
      <c r="L846" s="138"/>
      <c r="M846" s="140"/>
      <c r="N846" s="140"/>
      <c r="O846" s="138"/>
      <c r="P846" s="142"/>
      <c r="Q846" s="138"/>
      <c r="R846" s="140"/>
      <c r="S846" s="138"/>
      <c r="T846" s="138"/>
      <c r="U846" s="138"/>
    </row>
    <row r="847" ht="12.75" customHeight="1">
      <c r="A847" s="138"/>
      <c r="B847" s="138"/>
      <c r="C847" s="138"/>
      <c r="D847" s="138"/>
      <c r="E847" s="54"/>
      <c r="F847" s="138"/>
      <c r="G847" s="138"/>
      <c r="H847" s="138"/>
      <c r="I847" s="138"/>
      <c r="J847" s="138"/>
      <c r="K847" s="138"/>
      <c r="L847" s="138"/>
      <c r="M847" s="140"/>
      <c r="N847" s="140"/>
      <c r="O847" s="138"/>
      <c r="P847" s="142"/>
      <c r="Q847" s="138"/>
      <c r="R847" s="140"/>
      <c r="S847" s="138"/>
      <c r="T847" s="138"/>
      <c r="U847" s="138"/>
    </row>
    <row r="848" ht="12.75" customHeight="1">
      <c r="A848" s="138"/>
      <c r="B848" s="138"/>
      <c r="C848" s="138"/>
      <c r="D848" s="138"/>
      <c r="E848" s="54"/>
      <c r="F848" s="138"/>
      <c r="G848" s="138"/>
      <c r="H848" s="138"/>
      <c r="I848" s="138"/>
      <c r="J848" s="138"/>
      <c r="K848" s="138"/>
      <c r="L848" s="138"/>
      <c r="M848" s="140"/>
      <c r="N848" s="140"/>
      <c r="O848" s="138"/>
      <c r="P848" s="142"/>
      <c r="Q848" s="138"/>
      <c r="R848" s="140"/>
      <c r="S848" s="138"/>
      <c r="T848" s="138"/>
      <c r="U848" s="138"/>
    </row>
    <row r="849" ht="12.75" customHeight="1">
      <c r="A849" s="138"/>
      <c r="B849" s="138"/>
      <c r="C849" s="138"/>
      <c r="D849" s="138"/>
      <c r="E849" s="54"/>
      <c r="F849" s="138"/>
      <c r="G849" s="138"/>
      <c r="H849" s="138"/>
      <c r="I849" s="138"/>
      <c r="J849" s="138"/>
      <c r="K849" s="138"/>
      <c r="L849" s="138"/>
      <c r="M849" s="140"/>
      <c r="N849" s="140"/>
      <c r="O849" s="138"/>
      <c r="P849" s="142"/>
      <c r="Q849" s="138"/>
      <c r="R849" s="140"/>
      <c r="S849" s="138"/>
      <c r="T849" s="138"/>
      <c r="U849" s="138"/>
    </row>
    <row r="850" ht="12.75" customHeight="1">
      <c r="A850" s="138"/>
      <c r="B850" s="138"/>
      <c r="C850" s="138"/>
      <c r="D850" s="138"/>
      <c r="E850" s="54"/>
      <c r="F850" s="138"/>
      <c r="G850" s="138"/>
      <c r="H850" s="138"/>
      <c r="I850" s="138"/>
      <c r="J850" s="138"/>
      <c r="K850" s="138"/>
      <c r="L850" s="138"/>
      <c r="M850" s="140"/>
      <c r="N850" s="140"/>
      <c r="O850" s="138"/>
      <c r="P850" s="142"/>
      <c r="Q850" s="138"/>
      <c r="R850" s="140"/>
      <c r="S850" s="138"/>
      <c r="T850" s="138"/>
      <c r="U850" s="138"/>
    </row>
    <row r="851" ht="12.75" customHeight="1">
      <c r="A851" s="138"/>
      <c r="B851" s="138"/>
      <c r="C851" s="138"/>
      <c r="D851" s="138"/>
      <c r="E851" s="54"/>
      <c r="F851" s="138"/>
      <c r="G851" s="138"/>
      <c r="H851" s="138"/>
      <c r="I851" s="138"/>
      <c r="J851" s="138"/>
      <c r="K851" s="138"/>
      <c r="L851" s="138"/>
      <c r="M851" s="140"/>
      <c r="N851" s="140"/>
      <c r="O851" s="138"/>
      <c r="P851" s="142"/>
      <c r="Q851" s="138"/>
      <c r="R851" s="140"/>
      <c r="S851" s="138"/>
      <c r="T851" s="138"/>
      <c r="U851" s="138"/>
    </row>
    <row r="852" ht="12.75" customHeight="1">
      <c r="A852" s="138"/>
      <c r="B852" s="138"/>
      <c r="C852" s="138"/>
      <c r="D852" s="138"/>
      <c r="E852" s="54"/>
      <c r="F852" s="138"/>
      <c r="G852" s="138"/>
      <c r="H852" s="138"/>
      <c r="I852" s="138"/>
      <c r="J852" s="138"/>
      <c r="K852" s="138"/>
      <c r="L852" s="138"/>
      <c r="M852" s="140"/>
      <c r="N852" s="140"/>
      <c r="O852" s="138"/>
      <c r="P852" s="142"/>
      <c r="Q852" s="138"/>
      <c r="R852" s="140"/>
      <c r="S852" s="138"/>
      <c r="T852" s="138"/>
      <c r="U852" s="138"/>
    </row>
    <row r="853" ht="12.75" customHeight="1">
      <c r="A853" s="138"/>
      <c r="B853" s="138"/>
      <c r="C853" s="138"/>
      <c r="D853" s="138"/>
      <c r="E853" s="54"/>
      <c r="F853" s="138"/>
      <c r="G853" s="138"/>
      <c r="H853" s="138"/>
      <c r="I853" s="138"/>
      <c r="J853" s="138"/>
      <c r="K853" s="138"/>
      <c r="L853" s="138"/>
      <c r="M853" s="140"/>
      <c r="N853" s="140"/>
      <c r="O853" s="138"/>
      <c r="P853" s="142"/>
      <c r="Q853" s="138"/>
      <c r="R853" s="140"/>
      <c r="S853" s="138"/>
      <c r="T853" s="138"/>
      <c r="U853" s="138"/>
    </row>
    <row r="854" ht="12.75" customHeight="1">
      <c r="A854" s="138"/>
      <c r="B854" s="138"/>
      <c r="C854" s="138"/>
      <c r="D854" s="138"/>
      <c r="E854" s="54"/>
      <c r="F854" s="138"/>
      <c r="G854" s="138"/>
      <c r="H854" s="138"/>
      <c r="I854" s="138"/>
      <c r="J854" s="138"/>
      <c r="K854" s="138"/>
      <c r="L854" s="138"/>
      <c r="M854" s="140"/>
      <c r="N854" s="140"/>
      <c r="O854" s="138"/>
      <c r="P854" s="142"/>
      <c r="Q854" s="138"/>
      <c r="R854" s="140"/>
      <c r="S854" s="138"/>
      <c r="T854" s="138"/>
      <c r="U854" s="138"/>
    </row>
    <row r="855" ht="12.75" customHeight="1">
      <c r="A855" s="138"/>
      <c r="B855" s="138"/>
      <c r="C855" s="138"/>
      <c r="D855" s="138"/>
      <c r="E855" s="54"/>
      <c r="F855" s="138"/>
      <c r="G855" s="138"/>
      <c r="H855" s="138"/>
      <c r="I855" s="138"/>
      <c r="J855" s="138"/>
      <c r="K855" s="138"/>
      <c r="L855" s="138"/>
      <c r="M855" s="140"/>
      <c r="N855" s="140"/>
      <c r="O855" s="138"/>
      <c r="P855" s="142"/>
      <c r="Q855" s="138"/>
      <c r="R855" s="140"/>
      <c r="S855" s="138"/>
      <c r="T855" s="138"/>
      <c r="U855" s="138"/>
    </row>
    <row r="856" ht="12.75" customHeight="1">
      <c r="A856" s="138"/>
      <c r="B856" s="138"/>
      <c r="C856" s="138"/>
      <c r="D856" s="138"/>
      <c r="E856" s="54"/>
      <c r="F856" s="138"/>
      <c r="G856" s="138"/>
      <c r="H856" s="138"/>
      <c r="I856" s="138"/>
      <c r="J856" s="138"/>
      <c r="K856" s="138"/>
      <c r="L856" s="138"/>
      <c r="M856" s="140"/>
      <c r="N856" s="140"/>
      <c r="O856" s="138"/>
      <c r="P856" s="142"/>
      <c r="Q856" s="138"/>
      <c r="R856" s="140"/>
      <c r="S856" s="138"/>
      <c r="T856" s="138"/>
      <c r="U856" s="138"/>
    </row>
    <row r="857" ht="12.75" customHeight="1">
      <c r="A857" s="138"/>
      <c r="B857" s="138"/>
      <c r="C857" s="138"/>
      <c r="D857" s="138"/>
      <c r="E857" s="54"/>
      <c r="F857" s="138"/>
      <c r="G857" s="138"/>
      <c r="H857" s="138"/>
      <c r="I857" s="138"/>
      <c r="J857" s="138"/>
      <c r="K857" s="138"/>
      <c r="L857" s="138"/>
      <c r="M857" s="140"/>
      <c r="N857" s="140"/>
      <c r="O857" s="138"/>
      <c r="P857" s="142"/>
      <c r="Q857" s="138"/>
      <c r="R857" s="140"/>
      <c r="S857" s="138"/>
      <c r="T857" s="138"/>
      <c r="U857" s="138"/>
    </row>
    <row r="858" ht="12.75" customHeight="1">
      <c r="A858" s="138"/>
      <c r="B858" s="138"/>
      <c r="C858" s="138"/>
      <c r="D858" s="138"/>
      <c r="E858" s="54"/>
      <c r="F858" s="138"/>
      <c r="G858" s="138"/>
      <c r="H858" s="138"/>
      <c r="I858" s="138"/>
      <c r="J858" s="138"/>
      <c r="K858" s="138"/>
      <c r="L858" s="138"/>
      <c r="M858" s="140"/>
      <c r="N858" s="140"/>
      <c r="O858" s="138"/>
      <c r="P858" s="142"/>
      <c r="Q858" s="138"/>
      <c r="R858" s="140"/>
      <c r="S858" s="138"/>
      <c r="T858" s="138"/>
      <c r="U858" s="138"/>
    </row>
    <row r="859" ht="12.75" customHeight="1">
      <c r="A859" s="138"/>
      <c r="B859" s="138"/>
      <c r="C859" s="138"/>
      <c r="D859" s="138"/>
      <c r="E859" s="54"/>
      <c r="F859" s="138"/>
      <c r="G859" s="138"/>
      <c r="H859" s="138"/>
      <c r="I859" s="138"/>
      <c r="J859" s="138"/>
      <c r="K859" s="138"/>
      <c r="L859" s="138"/>
      <c r="M859" s="140"/>
      <c r="N859" s="140"/>
      <c r="O859" s="138"/>
      <c r="P859" s="142"/>
      <c r="Q859" s="138"/>
      <c r="R859" s="140"/>
      <c r="S859" s="138"/>
      <c r="T859" s="138"/>
      <c r="U859" s="138"/>
    </row>
    <row r="860" ht="12.75" customHeight="1">
      <c r="A860" s="138"/>
      <c r="B860" s="138"/>
      <c r="C860" s="138"/>
      <c r="D860" s="138"/>
      <c r="E860" s="54"/>
      <c r="F860" s="138"/>
      <c r="G860" s="138"/>
      <c r="H860" s="138"/>
      <c r="I860" s="138"/>
      <c r="J860" s="138"/>
      <c r="K860" s="138"/>
      <c r="L860" s="138"/>
      <c r="M860" s="140"/>
      <c r="N860" s="140"/>
      <c r="O860" s="138"/>
      <c r="P860" s="142"/>
      <c r="Q860" s="138"/>
      <c r="R860" s="140"/>
      <c r="S860" s="138"/>
      <c r="T860" s="138"/>
      <c r="U860" s="138"/>
    </row>
    <row r="861" ht="12.75" customHeight="1">
      <c r="A861" s="138"/>
      <c r="B861" s="138"/>
      <c r="C861" s="138"/>
      <c r="D861" s="138"/>
      <c r="E861" s="54"/>
      <c r="F861" s="138"/>
      <c r="G861" s="138"/>
      <c r="H861" s="138"/>
      <c r="I861" s="138"/>
      <c r="J861" s="138"/>
      <c r="K861" s="138"/>
      <c r="L861" s="138"/>
      <c r="M861" s="140"/>
      <c r="N861" s="140"/>
      <c r="O861" s="138"/>
      <c r="P861" s="142"/>
      <c r="Q861" s="138"/>
      <c r="R861" s="140"/>
      <c r="S861" s="138"/>
      <c r="T861" s="138"/>
      <c r="U861" s="138"/>
    </row>
    <row r="862" ht="12.75" customHeight="1">
      <c r="A862" s="138"/>
      <c r="B862" s="138"/>
      <c r="C862" s="138"/>
      <c r="D862" s="138"/>
      <c r="E862" s="54"/>
      <c r="F862" s="138"/>
      <c r="G862" s="138"/>
      <c r="H862" s="138"/>
      <c r="I862" s="138"/>
      <c r="J862" s="138"/>
      <c r="K862" s="138"/>
      <c r="L862" s="138"/>
      <c r="M862" s="140"/>
      <c r="N862" s="140"/>
      <c r="O862" s="138"/>
      <c r="P862" s="142"/>
      <c r="Q862" s="138"/>
      <c r="R862" s="140"/>
      <c r="S862" s="138"/>
      <c r="T862" s="138"/>
      <c r="U862" s="138"/>
    </row>
    <row r="863" ht="12.75" customHeight="1">
      <c r="A863" s="138"/>
      <c r="B863" s="138"/>
      <c r="C863" s="138"/>
      <c r="D863" s="138"/>
      <c r="E863" s="54"/>
      <c r="F863" s="138"/>
      <c r="G863" s="138"/>
      <c r="H863" s="138"/>
      <c r="I863" s="138"/>
      <c r="J863" s="138"/>
      <c r="K863" s="138"/>
      <c r="L863" s="138"/>
      <c r="M863" s="140"/>
      <c r="N863" s="140"/>
      <c r="O863" s="138"/>
      <c r="P863" s="142"/>
      <c r="Q863" s="138"/>
      <c r="R863" s="140"/>
      <c r="S863" s="138"/>
      <c r="T863" s="138"/>
      <c r="U863" s="138"/>
    </row>
    <row r="864" ht="12.75" customHeight="1">
      <c r="A864" s="138"/>
      <c r="B864" s="138"/>
      <c r="C864" s="138"/>
      <c r="D864" s="138"/>
      <c r="E864" s="54"/>
      <c r="F864" s="138"/>
      <c r="G864" s="138"/>
      <c r="H864" s="138"/>
      <c r="I864" s="138"/>
      <c r="J864" s="138"/>
      <c r="K864" s="138"/>
      <c r="L864" s="138"/>
      <c r="M864" s="140"/>
      <c r="N864" s="140"/>
      <c r="O864" s="138"/>
      <c r="P864" s="142"/>
      <c r="Q864" s="138"/>
      <c r="R864" s="140"/>
      <c r="S864" s="138"/>
      <c r="T864" s="138"/>
      <c r="U864" s="138"/>
    </row>
    <row r="865" ht="12.75" customHeight="1">
      <c r="A865" s="138"/>
      <c r="B865" s="138"/>
      <c r="C865" s="138"/>
      <c r="D865" s="138"/>
      <c r="E865" s="54"/>
      <c r="F865" s="138"/>
      <c r="G865" s="138"/>
      <c r="H865" s="138"/>
      <c r="I865" s="138"/>
      <c r="J865" s="138"/>
      <c r="K865" s="138"/>
      <c r="L865" s="138"/>
      <c r="M865" s="140"/>
      <c r="N865" s="140"/>
      <c r="O865" s="138"/>
      <c r="P865" s="142"/>
      <c r="Q865" s="138"/>
      <c r="R865" s="140"/>
      <c r="S865" s="138"/>
      <c r="T865" s="138"/>
      <c r="U865" s="138"/>
    </row>
    <row r="866" ht="12.75" customHeight="1">
      <c r="A866" s="138"/>
      <c r="B866" s="138"/>
      <c r="C866" s="138"/>
      <c r="D866" s="138"/>
      <c r="E866" s="54"/>
      <c r="F866" s="138"/>
      <c r="G866" s="138"/>
      <c r="H866" s="138"/>
      <c r="I866" s="138"/>
      <c r="J866" s="138"/>
      <c r="K866" s="138"/>
      <c r="L866" s="138"/>
      <c r="M866" s="140"/>
      <c r="N866" s="140"/>
      <c r="O866" s="138"/>
      <c r="P866" s="142"/>
      <c r="Q866" s="138"/>
      <c r="R866" s="140"/>
      <c r="S866" s="138"/>
      <c r="T866" s="138"/>
      <c r="U866" s="138"/>
    </row>
    <row r="867" ht="12.75" customHeight="1">
      <c r="A867" s="138"/>
      <c r="B867" s="138"/>
      <c r="C867" s="138"/>
      <c r="D867" s="138"/>
      <c r="E867" s="54"/>
      <c r="F867" s="138"/>
      <c r="G867" s="138"/>
      <c r="H867" s="138"/>
      <c r="I867" s="138"/>
      <c r="J867" s="138"/>
      <c r="K867" s="138"/>
      <c r="L867" s="138"/>
      <c r="M867" s="140"/>
      <c r="N867" s="140"/>
      <c r="O867" s="138"/>
      <c r="P867" s="142"/>
      <c r="Q867" s="138"/>
      <c r="R867" s="140"/>
      <c r="S867" s="138"/>
      <c r="T867" s="138"/>
      <c r="U867" s="138"/>
    </row>
    <row r="868" ht="12.75" customHeight="1">
      <c r="A868" s="138"/>
      <c r="B868" s="138"/>
      <c r="C868" s="138"/>
      <c r="D868" s="138"/>
      <c r="E868" s="54"/>
      <c r="F868" s="138"/>
      <c r="G868" s="138"/>
      <c r="H868" s="138"/>
      <c r="I868" s="138"/>
      <c r="J868" s="138"/>
      <c r="K868" s="138"/>
      <c r="L868" s="138"/>
      <c r="M868" s="140"/>
      <c r="N868" s="140"/>
      <c r="O868" s="138"/>
      <c r="P868" s="142"/>
      <c r="Q868" s="138"/>
      <c r="R868" s="140"/>
      <c r="S868" s="138"/>
      <c r="T868" s="138"/>
      <c r="U868" s="138"/>
    </row>
    <row r="869" ht="12.75" customHeight="1">
      <c r="A869" s="138"/>
      <c r="B869" s="138"/>
      <c r="C869" s="138"/>
      <c r="D869" s="138"/>
      <c r="E869" s="54"/>
      <c r="F869" s="138"/>
      <c r="G869" s="138"/>
      <c r="H869" s="138"/>
      <c r="I869" s="138"/>
      <c r="J869" s="138"/>
      <c r="K869" s="138"/>
      <c r="L869" s="138"/>
      <c r="M869" s="140"/>
      <c r="N869" s="140"/>
      <c r="O869" s="138"/>
      <c r="P869" s="142"/>
      <c r="Q869" s="138"/>
      <c r="R869" s="140"/>
      <c r="S869" s="138"/>
      <c r="T869" s="138"/>
      <c r="U869" s="138"/>
    </row>
    <row r="870" ht="12.75" customHeight="1">
      <c r="A870" s="138"/>
      <c r="B870" s="138"/>
      <c r="C870" s="138"/>
      <c r="D870" s="138"/>
      <c r="E870" s="54"/>
      <c r="F870" s="138"/>
      <c r="G870" s="138"/>
      <c r="H870" s="138"/>
      <c r="I870" s="138"/>
      <c r="J870" s="138"/>
      <c r="K870" s="138"/>
      <c r="L870" s="138"/>
      <c r="M870" s="140"/>
      <c r="N870" s="140"/>
      <c r="O870" s="138"/>
      <c r="P870" s="142"/>
      <c r="Q870" s="138"/>
      <c r="R870" s="140"/>
      <c r="S870" s="138"/>
      <c r="T870" s="138"/>
      <c r="U870" s="138"/>
    </row>
    <row r="871" ht="12.75" customHeight="1">
      <c r="A871" s="138"/>
      <c r="B871" s="138"/>
      <c r="C871" s="138"/>
      <c r="D871" s="138"/>
      <c r="E871" s="54"/>
      <c r="F871" s="138"/>
      <c r="G871" s="138"/>
      <c r="H871" s="138"/>
      <c r="I871" s="138"/>
      <c r="J871" s="138"/>
      <c r="K871" s="138"/>
      <c r="L871" s="138"/>
      <c r="M871" s="140"/>
      <c r="N871" s="140"/>
      <c r="O871" s="138"/>
      <c r="P871" s="142"/>
      <c r="Q871" s="138"/>
      <c r="R871" s="140"/>
      <c r="S871" s="138"/>
      <c r="T871" s="138"/>
      <c r="U871" s="138"/>
    </row>
    <row r="872" ht="12.75" customHeight="1">
      <c r="A872" s="138"/>
      <c r="B872" s="138"/>
      <c r="C872" s="138"/>
      <c r="D872" s="138"/>
      <c r="E872" s="54"/>
      <c r="F872" s="138"/>
      <c r="G872" s="138"/>
      <c r="H872" s="138"/>
      <c r="I872" s="138"/>
      <c r="J872" s="138"/>
      <c r="K872" s="138"/>
      <c r="L872" s="138"/>
      <c r="M872" s="140"/>
      <c r="N872" s="140"/>
      <c r="O872" s="138"/>
      <c r="P872" s="142"/>
      <c r="Q872" s="138"/>
      <c r="R872" s="140"/>
      <c r="S872" s="138"/>
      <c r="T872" s="138"/>
      <c r="U872" s="138"/>
    </row>
    <row r="873" ht="12.75" customHeight="1">
      <c r="A873" s="138"/>
      <c r="B873" s="138"/>
      <c r="C873" s="138"/>
      <c r="D873" s="138"/>
      <c r="E873" s="54"/>
      <c r="F873" s="138"/>
      <c r="G873" s="138"/>
      <c r="H873" s="138"/>
      <c r="I873" s="138"/>
      <c r="J873" s="138"/>
      <c r="K873" s="138"/>
      <c r="L873" s="138"/>
      <c r="M873" s="140"/>
      <c r="N873" s="140"/>
      <c r="O873" s="138"/>
      <c r="P873" s="142"/>
      <c r="Q873" s="138"/>
      <c r="R873" s="140"/>
      <c r="S873" s="138"/>
      <c r="T873" s="138"/>
      <c r="U873" s="138"/>
    </row>
    <row r="874" ht="12.75" customHeight="1">
      <c r="A874" s="138"/>
      <c r="B874" s="138"/>
      <c r="C874" s="138"/>
      <c r="D874" s="138"/>
      <c r="E874" s="54"/>
      <c r="F874" s="138"/>
      <c r="G874" s="138"/>
      <c r="H874" s="138"/>
      <c r="I874" s="138"/>
      <c r="J874" s="138"/>
      <c r="K874" s="138"/>
      <c r="L874" s="138"/>
      <c r="M874" s="140"/>
      <c r="N874" s="140"/>
      <c r="O874" s="138"/>
      <c r="P874" s="142"/>
      <c r="Q874" s="138"/>
      <c r="R874" s="140"/>
      <c r="S874" s="138"/>
      <c r="T874" s="138"/>
      <c r="U874" s="138"/>
    </row>
    <row r="875" ht="12.75" customHeight="1">
      <c r="A875" s="138"/>
      <c r="B875" s="138"/>
      <c r="C875" s="138"/>
      <c r="D875" s="138"/>
      <c r="E875" s="54"/>
      <c r="F875" s="138"/>
      <c r="G875" s="138"/>
      <c r="H875" s="138"/>
      <c r="I875" s="138"/>
      <c r="J875" s="138"/>
      <c r="K875" s="138"/>
      <c r="L875" s="138"/>
      <c r="M875" s="140"/>
      <c r="N875" s="140"/>
      <c r="O875" s="138"/>
      <c r="P875" s="142"/>
      <c r="Q875" s="138"/>
      <c r="R875" s="140"/>
      <c r="S875" s="138"/>
      <c r="T875" s="138"/>
      <c r="U875" s="138"/>
    </row>
    <row r="876" ht="12.75" customHeight="1">
      <c r="A876" s="138"/>
      <c r="B876" s="138"/>
      <c r="C876" s="138"/>
      <c r="D876" s="138"/>
      <c r="E876" s="54"/>
      <c r="F876" s="138"/>
      <c r="G876" s="138"/>
      <c r="H876" s="138"/>
      <c r="I876" s="138"/>
      <c r="J876" s="138"/>
      <c r="K876" s="138"/>
      <c r="L876" s="138"/>
      <c r="M876" s="140"/>
      <c r="N876" s="140"/>
      <c r="O876" s="138"/>
      <c r="P876" s="142"/>
      <c r="Q876" s="138"/>
      <c r="R876" s="140"/>
      <c r="S876" s="138"/>
      <c r="T876" s="138"/>
      <c r="U876" s="138"/>
    </row>
    <row r="877" ht="12.75" customHeight="1">
      <c r="A877" s="138"/>
      <c r="B877" s="138"/>
      <c r="C877" s="138"/>
      <c r="D877" s="138"/>
      <c r="E877" s="54"/>
      <c r="F877" s="138"/>
      <c r="G877" s="138"/>
      <c r="H877" s="138"/>
      <c r="I877" s="138"/>
      <c r="J877" s="138"/>
      <c r="K877" s="138"/>
      <c r="L877" s="138"/>
      <c r="M877" s="140"/>
      <c r="N877" s="140"/>
      <c r="O877" s="138"/>
      <c r="P877" s="142"/>
      <c r="Q877" s="138"/>
      <c r="R877" s="140"/>
      <c r="S877" s="138"/>
      <c r="T877" s="138"/>
      <c r="U877" s="138"/>
    </row>
    <row r="878" ht="12.75" customHeight="1">
      <c r="A878" s="138"/>
      <c r="B878" s="138"/>
      <c r="C878" s="138"/>
      <c r="D878" s="138"/>
      <c r="E878" s="54"/>
      <c r="F878" s="138"/>
      <c r="G878" s="138"/>
      <c r="H878" s="138"/>
      <c r="I878" s="138"/>
      <c r="J878" s="138"/>
      <c r="K878" s="138"/>
      <c r="L878" s="138"/>
      <c r="M878" s="140"/>
      <c r="N878" s="140"/>
      <c r="O878" s="138"/>
      <c r="P878" s="142"/>
      <c r="Q878" s="138"/>
      <c r="R878" s="140"/>
      <c r="S878" s="138"/>
      <c r="T878" s="138"/>
      <c r="U878" s="138"/>
    </row>
    <row r="879" ht="12.75" customHeight="1">
      <c r="A879" s="138"/>
      <c r="B879" s="138"/>
      <c r="C879" s="138"/>
      <c r="D879" s="138"/>
      <c r="E879" s="54"/>
      <c r="F879" s="138"/>
      <c r="G879" s="138"/>
      <c r="H879" s="138"/>
      <c r="I879" s="138"/>
      <c r="J879" s="138"/>
      <c r="K879" s="138"/>
      <c r="L879" s="138"/>
      <c r="M879" s="140"/>
      <c r="N879" s="140"/>
      <c r="O879" s="138"/>
      <c r="P879" s="142"/>
      <c r="Q879" s="138"/>
      <c r="R879" s="140"/>
      <c r="S879" s="138"/>
      <c r="T879" s="138"/>
      <c r="U879" s="138"/>
    </row>
    <row r="880" ht="12.75" customHeight="1">
      <c r="A880" s="138"/>
      <c r="B880" s="138"/>
      <c r="C880" s="138"/>
      <c r="D880" s="138"/>
      <c r="E880" s="54"/>
      <c r="F880" s="138"/>
      <c r="G880" s="138"/>
      <c r="H880" s="138"/>
      <c r="I880" s="138"/>
      <c r="J880" s="138"/>
      <c r="K880" s="138"/>
      <c r="L880" s="138"/>
      <c r="M880" s="140"/>
      <c r="N880" s="140"/>
      <c r="O880" s="138"/>
      <c r="P880" s="142"/>
      <c r="Q880" s="138"/>
      <c r="R880" s="140"/>
      <c r="S880" s="138"/>
      <c r="T880" s="138"/>
      <c r="U880" s="138"/>
    </row>
    <row r="881" ht="12.75" customHeight="1">
      <c r="A881" s="138"/>
      <c r="B881" s="138"/>
      <c r="C881" s="138"/>
      <c r="D881" s="138"/>
      <c r="E881" s="54"/>
      <c r="F881" s="138"/>
      <c r="G881" s="138"/>
      <c r="H881" s="138"/>
      <c r="I881" s="138"/>
      <c r="J881" s="138"/>
      <c r="K881" s="138"/>
      <c r="L881" s="138"/>
      <c r="M881" s="140"/>
      <c r="N881" s="140"/>
      <c r="O881" s="138"/>
      <c r="P881" s="142"/>
      <c r="Q881" s="138"/>
      <c r="R881" s="140"/>
      <c r="S881" s="138"/>
      <c r="T881" s="138"/>
      <c r="U881" s="138"/>
    </row>
    <row r="882" ht="12.75" customHeight="1">
      <c r="A882" s="138"/>
      <c r="B882" s="138"/>
      <c r="C882" s="138"/>
      <c r="D882" s="138"/>
      <c r="E882" s="54"/>
      <c r="F882" s="138"/>
      <c r="G882" s="138"/>
      <c r="H882" s="138"/>
      <c r="I882" s="138"/>
      <c r="J882" s="138"/>
      <c r="K882" s="138"/>
      <c r="L882" s="138"/>
      <c r="M882" s="140"/>
      <c r="N882" s="140"/>
      <c r="O882" s="138"/>
      <c r="P882" s="142"/>
      <c r="Q882" s="138"/>
      <c r="R882" s="140"/>
      <c r="S882" s="138"/>
      <c r="T882" s="138"/>
      <c r="U882" s="138"/>
    </row>
    <row r="883" ht="12.75" customHeight="1">
      <c r="A883" s="138"/>
      <c r="B883" s="138"/>
      <c r="C883" s="138"/>
      <c r="D883" s="138"/>
      <c r="E883" s="54"/>
      <c r="F883" s="138"/>
      <c r="G883" s="138"/>
      <c r="H883" s="138"/>
      <c r="I883" s="138"/>
      <c r="J883" s="138"/>
      <c r="K883" s="138"/>
      <c r="L883" s="138"/>
      <c r="M883" s="140"/>
      <c r="N883" s="140"/>
      <c r="O883" s="138"/>
      <c r="P883" s="142"/>
      <c r="Q883" s="138"/>
      <c r="R883" s="140"/>
      <c r="S883" s="138"/>
      <c r="T883" s="138"/>
      <c r="U883" s="138"/>
    </row>
    <row r="884" ht="12.75" customHeight="1">
      <c r="A884" s="138"/>
      <c r="B884" s="138"/>
      <c r="C884" s="138"/>
      <c r="D884" s="138"/>
      <c r="E884" s="54"/>
      <c r="F884" s="138"/>
      <c r="G884" s="138"/>
      <c r="H884" s="138"/>
      <c r="I884" s="138"/>
      <c r="J884" s="138"/>
      <c r="K884" s="138"/>
      <c r="L884" s="138"/>
      <c r="M884" s="140"/>
      <c r="N884" s="140"/>
      <c r="O884" s="138"/>
      <c r="P884" s="142"/>
      <c r="Q884" s="138"/>
      <c r="R884" s="140"/>
      <c r="S884" s="138"/>
      <c r="T884" s="138"/>
      <c r="U884" s="138"/>
    </row>
    <row r="885" ht="12.75" customHeight="1">
      <c r="A885" s="138"/>
      <c r="B885" s="138"/>
      <c r="C885" s="138"/>
      <c r="D885" s="138"/>
      <c r="E885" s="54"/>
      <c r="F885" s="138"/>
      <c r="G885" s="138"/>
      <c r="H885" s="138"/>
      <c r="I885" s="138"/>
      <c r="J885" s="138"/>
      <c r="K885" s="138"/>
      <c r="L885" s="138"/>
      <c r="M885" s="140"/>
      <c r="N885" s="140"/>
      <c r="O885" s="138"/>
      <c r="P885" s="142"/>
      <c r="Q885" s="138"/>
      <c r="R885" s="140"/>
      <c r="S885" s="138"/>
      <c r="T885" s="138"/>
      <c r="U885" s="138"/>
    </row>
    <row r="886" ht="12.75" customHeight="1">
      <c r="A886" s="138"/>
      <c r="B886" s="138"/>
      <c r="C886" s="138"/>
      <c r="D886" s="138"/>
      <c r="E886" s="54"/>
      <c r="F886" s="138"/>
      <c r="G886" s="138"/>
      <c r="H886" s="138"/>
      <c r="I886" s="138"/>
      <c r="J886" s="138"/>
      <c r="K886" s="138"/>
      <c r="L886" s="138"/>
      <c r="M886" s="140"/>
      <c r="N886" s="140"/>
      <c r="O886" s="138"/>
      <c r="P886" s="142"/>
      <c r="Q886" s="138"/>
      <c r="R886" s="140"/>
      <c r="S886" s="138"/>
      <c r="T886" s="138"/>
      <c r="U886" s="138"/>
    </row>
    <row r="887" ht="12.75" customHeight="1">
      <c r="A887" s="138"/>
      <c r="B887" s="138"/>
      <c r="C887" s="138"/>
      <c r="D887" s="138"/>
      <c r="E887" s="54"/>
      <c r="F887" s="138"/>
      <c r="G887" s="138"/>
      <c r="H887" s="138"/>
      <c r="I887" s="138"/>
      <c r="J887" s="138"/>
      <c r="K887" s="138"/>
      <c r="L887" s="138"/>
      <c r="M887" s="140"/>
      <c r="N887" s="140"/>
      <c r="O887" s="138"/>
      <c r="P887" s="142"/>
      <c r="Q887" s="138"/>
      <c r="R887" s="140"/>
      <c r="S887" s="138"/>
      <c r="T887" s="138"/>
      <c r="U887" s="138"/>
    </row>
    <row r="888" ht="12.75" customHeight="1">
      <c r="A888" s="138"/>
      <c r="B888" s="138"/>
      <c r="C888" s="138"/>
      <c r="D888" s="138"/>
      <c r="E888" s="54"/>
      <c r="F888" s="138"/>
      <c r="G888" s="138"/>
      <c r="H888" s="138"/>
      <c r="I888" s="138"/>
      <c r="J888" s="138"/>
      <c r="K888" s="138"/>
      <c r="L888" s="138"/>
      <c r="M888" s="140"/>
      <c r="N888" s="140"/>
      <c r="O888" s="138"/>
      <c r="P888" s="142"/>
      <c r="Q888" s="138"/>
      <c r="R888" s="140"/>
      <c r="S888" s="138"/>
      <c r="T888" s="138"/>
      <c r="U888" s="138"/>
    </row>
    <row r="889" ht="12.75" customHeight="1">
      <c r="A889" s="138"/>
      <c r="B889" s="138"/>
      <c r="C889" s="138"/>
      <c r="D889" s="138"/>
      <c r="E889" s="54"/>
      <c r="F889" s="138"/>
      <c r="G889" s="138"/>
      <c r="H889" s="138"/>
      <c r="I889" s="138"/>
      <c r="J889" s="138"/>
      <c r="K889" s="138"/>
      <c r="L889" s="138"/>
      <c r="M889" s="140"/>
      <c r="N889" s="140"/>
      <c r="O889" s="138"/>
      <c r="P889" s="142"/>
      <c r="Q889" s="138"/>
      <c r="R889" s="140"/>
      <c r="S889" s="138"/>
      <c r="T889" s="138"/>
      <c r="U889" s="138"/>
    </row>
    <row r="890" ht="12.75" customHeight="1">
      <c r="A890" s="138"/>
      <c r="B890" s="138"/>
      <c r="C890" s="138"/>
      <c r="D890" s="138"/>
      <c r="E890" s="54"/>
      <c r="F890" s="138"/>
      <c r="G890" s="138"/>
      <c r="H890" s="138"/>
      <c r="I890" s="138"/>
      <c r="J890" s="138"/>
      <c r="K890" s="138"/>
      <c r="L890" s="138"/>
      <c r="M890" s="140"/>
      <c r="N890" s="140"/>
      <c r="O890" s="138"/>
      <c r="P890" s="142"/>
      <c r="Q890" s="138"/>
      <c r="R890" s="140"/>
      <c r="S890" s="138"/>
      <c r="T890" s="138"/>
      <c r="U890" s="138"/>
    </row>
    <row r="891" ht="12.75" customHeight="1">
      <c r="A891" s="138"/>
      <c r="B891" s="138"/>
      <c r="C891" s="138"/>
      <c r="D891" s="138"/>
      <c r="E891" s="54"/>
      <c r="F891" s="138"/>
      <c r="G891" s="138"/>
      <c r="H891" s="138"/>
      <c r="I891" s="138"/>
      <c r="J891" s="138"/>
      <c r="K891" s="138"/>
      <c r="L891" s="138"/>
      <c r="M891" s="140"/>
      <c r="N891" s="140"/>
      <c r="O891" s="138"/>
      <c r="P891" s="142"/>
      <c r="Q891" s="138"/>
      <c r="R891" s="140"/>
      <c r="S891" s="138"/>
      <c r="T891" s="138"/>
      <c r="U891" s="138"/>
    </row>
    <row r="892" ht="12.75" customHeight="1">
      <c r="A892" s="138"/>
      <c r="B892" s="138"/>
      <c r="C892" s="138"/>
      <c r="D892" s="138"/>
      <c r="E892" s="54"/>
      <c r="F892" s="138"/>
      <c r="G892" s="138"/>
      <c r="H892" s="138"/>
      <c r="I892" s="138"/>
      <c r="J892" s="138"/>
      <c r="K892" s="138"/>
      <c r="L892" s="138"/>
      <c r="M892" s="140"/>
      <c r="N892" s="140"/>
      <c r="O892" s="138"/>
      <c r="P892" s="142"/>
      <c r="Q892" s="138"/>
      <c r="R892" s="140"/>
      <c r="S892" s="138"/>
      <c r="T892" s="138"/>
      <c r="U892" s="138"/>
    </row>
    <row r="893" ht="12.75" customHeight="1">
      <c r="A893" s="138"/>
      <c r="B893" s="138"/>
      <c r="C893" s="138"/>
      <c r="D893" s="138"/>
      <c r="E893" s="54"/>
      <c r="F893" s="138"/>
      <c r="G893" s="138"/>
      <c r="H893" s="138"/>
      <c r="I893" s="138"/>
      <c r="J893" s="138"/>
      <c r="K893" s="138"/>
      <c r="L893" s="138"/>
      <c r="M893" s="140"/>
      <c r="N893" s="140"/>
      <c r="O893" s="138"/>
      <c r="P893" s="142"/>
      <c r="Q893" s="138"/>
      <c r="R893" s="140"/>
      <c r="S893" s="138"/>
      <c r="T893" s="138"/>
      <c r="U893" s="138"/>
    </row>
    <row r="894" ht="12.75" customHeight="1">
      <c r="A894" s="138"/>
      <c r="B894" s="138"/>
      <c r="C894" s="138"/>
      <c r="D894" s="138"/>
      <c r="E894" s="54"/>
      <c r="F894" s="138"/>
      <c r="G894" s="138"/>
      <c r="H894" s="138"/>
      <c r="I894" s="138"/>
      <c r="J894" s="138"/>
      <c r="K894" s="138"/>
      <c r="L894" s="138"/>
      <c r="M894" s="140"/>
      <c r="N894" s="140"/>
      <c r="O894" s="138"/>
      <c r="P894" s="142"/>
      <c r="Q894" s="138"/>
      <c r="R894" s="140"/>
      <c r="S894" s="138"/>
      <c r="T894" s="138"/>
      <c r="U894" s="138"/>
    </row>
    <row r="895" ht="12.75" customHeight="1">
      <c r="A895" s="138"/>
      <c r="B895" s="138"/>
      <c r="C895" s="138"/>
      <c r="D895" s="138"/>
      <c r="E895" s="54"/>
      <c r="F895" s="138"/>
      <c r="G895" s="138"/>
      <c r="H895" s="138"/>
      <c r="I895" s="138"/>
      <c r="J895" s="138"/>
      <c r="K895" s="138"/>
      <c r="L895" s="138"/>
      <c r="M895" s="140"/>
      <c r="N895" s="140"/>
      <c r="O895" s="138"/>
      <c r="P895" s="142"/>
      <c r="Q895" s="138"/>
      <c r="R895" s="140"/>
      <c r="S895" s="138"/>
      <c r="T895" s="138"/>
      <c r="U895" s="138"/>
    </row>
    <row r="896" ht="12.75" customHeight="1">
      <c r="A896" s="138"/>
      <c r="B896" s="138"/>
      <c r="C896" s="138"/>
      <c r="D896" s="138"/>
      <c r="E896" s="54"/>
      <c r="F896" s="138"/>
      <c r="G896" s="138"/>
      <c r="H896" s="138"/>
      <c r="I896" s="138"/>
      <c r="J896" s="138"/>
      <c r="K896" s="138"/>
      <c r="L896" s="138"/>
      <c r="M896" s="140"/>
      <c r="N896" s="140"/>
      <c r="O896" s="138"/>
      <c r="P896" s="142"/>
      <c r="Q896" s="138"/>
      <c r="R896" s="140"/>
      <c r="S896" s="138"/>
      <c r="T896" s="138"/>
      <c r="U896" s="138"/>
    </row>
    <row r="897" ht="12.75" customHeight="1">
      <c r="A897" s="138"/>
      <c r="B897" s="138"/>
      <c r="C897" s="138"/>
      <c r="D897" s="138"/>
      <c r="E897" s="54"/>
      <c r="F897" s="138"/>
      <c r="G897" s="138"/>
      <c r="H897" s="138"/>
      <c r="I897" s="138"/>
      <c r="J897" s="138"/>
      <c r="K897" s="138"/>
      <c r="L897" s="138"/>
      <c r="M897" s="140"/>
      <c r="N897" s="140"/>
      <c r="O897" s="138"/>
      <c r="P897" s="142"/>
      <c r="Q897" s="138"/>
      <c r="R897" s="140"/>
      <c r="S897" s="138"/>
      <c r="T897" s="138"/>
      <c r="U897" s="138"/>
    </row>
    <row r="898" ht="12.75" customHeight="1">
      <c r="A898" s="138"/>
      <c r="B898" s="138"/>
      <c r="C898" s="138"/>
      <c r="D898" s="138"/>
      <c r="E898" s="54"/>
      <c r="F898" s="138"/>
      <c r="G898" s="138"/>
      <c r="H898" s="138"/>
      <c r="I898" s="138"/>
      <c r="J898" s="138"/>
      <c r="K898" s="138"/>
      <c r="L898" s="138"/>
      <c r="M898" s="140"/>
      <c r="N898" s="140"/>
      <c r="O898" s="138"/>
      <c r="P898" s="142"/>
      <c r="Q898" s="138"/>
      <c r="R898" s="140"/>
      <c r="S898" s="138"/>
      <c r="T898" s="138"/>
      <c r="U898" s="138"/>
    </row>
    <row r="899" ht="12.75" customHeight="1">
      <c r="A899" s="138"/>
      <c r="B899" s="138"/>
      <c r="C899" s="138"/>
      <c r="D899" s="138"/>
      <c r="E899" s="54"/>
      <c r="F899" s="138"/>
      <c r="G899" s="138"/>
      <c r="H899" s="138"/>
      <c r="I899" s="138"/>
      <c r="J899" s="138"/>
      <c r="K899" s="138"/>
      <c r="L899" s="138"/>
      <c r="M899" s="140"/>
      <c r="N899" s="140"/>
      <c r="O899" s="138"/>
      <c r="P899" s="142"/>
      <c r="Q899" s="138"/>
      <c r="R899" s="140"/>
      <c r="S899" s="138"/>
      <c r="T899" s="138"/>
      <c r="U899" s="138"/>
    </row>
    <row r="900" ht="12.75" customHeight="1">
      <c r="A900" s="138"/>
      <c r="B900" s="138"/>
      <c r="C900" s="138"/>
      <c r="D900" s="138"/>
      <c r="E900" s="54"/>
      <c r="F900" s="138"/>
      <c r="G900" s="138"/>
      <c r="H900" s="138"/>
      <c r="I900" s="138"/>
      <c r="J900" s="138"/>
      <c r="K900" s="138"/>
      <c r="L900" s="138"/>
      <c r="M900" s="140"/>
      <c r="N900" s="140"/>
      <c r="O900" s="138"/>
      <c r="P900" s="142"/>
      <c r="Q900" s="138"/>
      <c r="R900" s="140"/>
      <c r="S900" s="138"/>
      <c r="T900" s="138"/>
      <c r="U900" s="138"/>
    </row>
    <row r="901" ht="12.75" customHeight="1">
      <c r="A901" s="138"/>
      <c r="B901" s="138"/>
      <c r="C901" s="138"/>
      <c r="D901" s="138"/>
      <c r="E901" s="54"/>
      <c r="F901" s="138"/>
      <c r="G901" s="138"/>
      <c r="H901" s="138"/>
      <c r="I901" s="138"/>
      <c r="J901" s="138"/>
      <c r="K901" s="138"/>
      <c r="L901" s="138"/>
      <c r="M901" s="140"/>
      <c r="N901" s="140"/>
      <c r="O901" s="138"/>
      <c r="P901" s="142"/>
      <c r="Q901" s="138"/>
      <c r="R901" s="140"/>
      <c r="S901" s="138"/>
      <c r="T901" s="138"/>
      <c r="U901" s="138"/>
    </row>
    <row r="902" ht="12.75" customHeight="1">
      <c r="A902" s="138"/>
      <c r="B902" s="138"/>
      <c r="C902" s="138"/>
      <c r="D902" s="138"/>
      <c r="E902" s="54"/>
      <c r="F902" s="138"/>
      <c r="G902" s="138"/>
      <c r="H902" s="138"/>
      <c r="I902" s="138"/>
      <c r="J902" s="138"/>
      <c r="K902" s="138"/>
      <c r="L902" s="138"/>
      <c r="M902" s="140"/>
      <c r="N902" s="140"/>
      <c r="O902" s="138"/>
      <c r="P902" s="142"/>
      <c r="Q902" s="138"/>
      <c r="R902" s="140"/>
      <c r="S902" s="138"/>
      <c r="T902" s="138"/>
      <c r="U902" s="138"/>
    </row>
    <row r="903" ht="12.75" customHeight="1">
      <c r="A903" s="138"/>
      <c r="B903" s="138"/>
      <c r="C903" s="138"/>
      <c r="D903" s="138"/>
      <c r="E903" s="54"/>
      <c r="F903" s="138"/>
      <c r="G903" s="138"/>
      <c r="H903" s="138"/>
      <c r="I903" s="138"/>
      <c r="J903" s="138"/>
      <c r="K903" s="138"/>
      <c r="L903" s="138"/>
      <c r="M903" s="140"/>
      <c r="N903" s="140"/>
      <c r="O903" s="138"/>
      <c r="P903" s="142"/>
      <c r="Q903" s="138"/>
      <c r="R903" s="140"/>
      <c r="S903" s="138"/>
      <c r="T903" s="138"/>
      <c r="U903" s="138"/>
    </row>
    <row r="904" ht="12.75" customHeight="1">
      <c r="A904" s="138"/>
      <c r="B904" s="138"/>
      <c r="C904" s="138"/>
      <c r="D904" s="138"/>
      <c r="E904" s="54"/>
      <c r="F904" s="138"/>
      <c r="G904" s="138"/>
      <c r="H904" s="138"/>
      <c r="I904" s="138"/>
      <c r="J904" s="138"/>
      <c r="K904" s="138"/>
      <c r="L904" s="138"/>
      <c r="M904" s="140"/>
      <c r="N904" s="140"/>
      <c r="O904" s="138"/>
      <c r="P904" s="142"/>
      <c r="Q904" s="138"/>
      <c r="R904" s="140"/>
      <c r="S904" s="138"/>
      <c r="T904" s="138"/>
      <c r="U904" s="138"/>
    </row>
    <row r="905" ht="12.75" customHeight="1">
      <c r="A905" s="138"/>
      <c r="B905" s="138"/>
      <c r="C905" s="138"/>
      <c r="D905" s="138"/>
      <c r="E905" s="54"/>
      <c r="F905" s="138"/>
      <c r="G905" s="138"/>
      <c r="H905" s="138"/>
      <c r="I905" s="138"/>
      <c r="J905" s="138"/>
      <c r="K905" s="138"/>
      <c r="L905" s="138"/>
      <c r="M905" s="140"/>
      <c r="N905" s="140"/>
      <c r="O905" s="138"/>
      <c r="P905" s="142"/>
      <c r="Q905" s="138"/>
      <c r="R905" s="140"/>
      <c r="S905" s="138"/>
      <c r="T905" s="138"/>
      <c r="U905" s="138"/>
    </row>
    <row r="906" ht="12.75" customHeight="1">
      <c r="A906" s="138"/>
      <c r="B906" s="138"/>
      <c r="C906" s="138"/>
      <c r="D906" s="138"/>
      <c r="E906" s="54"/>
      <c r="F906" s="138"/>
      <c r="G906" s="138"/>
      <c r="H906" s="138"/>
      <c r="I906" s="138"/>
      <c r="J906" s="138"/>
      <c r="K906" s="138"/>
      <c r="L906" s="138"/>
      <c r="M906" s="140"/>
      <c r="N906" s="140"/>
      <c r="O906" s="138"/>
      <c r="P906" s="142"/>
      <c r="Q906" s="138"/>
      <c r="R906" s="140"/>
      <c r="S906" s="138"/>
      <c r="T906" s="138"/>
      <c r="U906" s="138"/>
    </row>
    <row r="907" ht="12.75" customHeight="1">
      <c r="A907" s="138"/>
      <c r="B907" s="138"/>
      <c r="C907" s="138"/>
      <c r="D907" s="138"/>
      <c r="E907" s="54"/>
      <c r="F907" s="138"/>
      <c r="G907" s="138"/>
      <c r="H907" s="138"/>
      <c r="I907" s="138"/>
      <c r="J907" s="138"/>
      <c r="K907" s="138"/>
      <c r="L907" s="138"/>
      <c r="M907" s="140"/>
      <c r="N907" s="140"/>
      <c r="O907" s="138"/>
      <c r="P907" s="142"/>
      <c r="Q907" s="138"/>
      <c r="R907" s="140"/>
      <c r="S907" s="138"/>
      <c r="T907" s="138"/>
      <c r="U907" s="138"/>
    </row>
    <row r="908" ht="12.75" customHeight="1">
      <c r="A908" s="138"/>
      <c r="B908" s="138"/>
      <c r="C908" s="138"/>
      <c r="D908" s="138"/>
      <c r="E908" s="54"/>
      <c r="F908" s="138"/>
      <c r="G908" s="138"/>
      <c r="H908" s="138"/>
      <c r="I908" s="138"/>
      <c r="J908" s="138"/>
      <c r="K908" s="138"/>
      <c r="L908" s="138"/>
      <c r="M908" s="140"/>
      <c r="N908" s="140"/>
      <c r="O908" s="138"/>
      <c r="P908" s="142"/>
      <c r="Q908" s="138"/>
      <c r="R908" s="140"/>
      <c r="S908" s="138"/>
      <c r="T908" s="138"/>
      <c r="U908" s="138"/>
    </row>
    <row r="909" ht="12.75" customHeight="1">
      <c r="A909" s="138"/>
      <c r="B909" s="138"/>
      <c r="C909" s="138"/>
      <c r="D909" s="138"/>
      <c r="E909" s="54"/>
      <c r="F909" s="138"/>
      <c r="G909" s="138"/>
      <c r="H909" s="138"/>
      <c r="I909" s="138"/>
      <c r="J909" s="138"/>
      <c r="K909" s="138"/>
      <c r="L909" s="138"/>
      <c r="M909" s="140"/>
      <c r="N909" s="140"/>
      <c r="O909" s="138"/>
      <c r="P909" s="142"/>
      <c r="Q909" s="138"/>
      <c r="R909" s="140"/>
      <c r="S909" s="138"/>
      <c r="T909" s="138"/>
      <c r="U909" s="138"/>
    </row>
    <row r="910" ht="12.75" customHeight="1">
      <c r="A910" s="138"/>
      <c r="B910" s="138"/>
      <c r="C910" s="138"/>
      <c r="D910" s="138"/>
      <c r="E910" s="54"/>
      <c r="F910" s="138"/>
      <c r="G910" s="138"/>
      <c r="H910" s="138"/>
      <c r="I910" s="138"/>
      <c r="J910" s="138"/>
      <c r="K910" s="138"/>
      <c r="L910" s="138"/>
      <c r="M910" s="140"/>
      <c r="N910" s="140"/>
      <c r="O910" s="138"/>
      <c r="P910" s="142"/>
      <c r="Q910" s="138"/>
      <c r="R910" s="140"/>
      <c r="S910" s="138"/>
      <c r="T910" s="138"/>
      <c r="U910" s="138"/>
    </row>
    <row r="911" ht="12.75" customHeight="1">
      <c r="A911" s="138"/>
      <c r="B911" s="138"/>
      <c r="C911" s="138"/>
      <c r="D911" s="138"/>
      <c r="E911" s="54"/>
      <c r="F911" s="138"/>
      <c r="G911" s="138"/>
      <c r="H911" s="138"/>
      <c r="I911" s="138"/>
      <c r="J911" s="138"/>
      <c r="K911" s="138"/>
      <c r="L911" s="138"/>
      <c r="M911" s="140"/>
      <c r="N911" s="140"/>
      <c r="O911" s="138"/>
      <c r="P911" s="142"/>
      <c r="Q911" s="138"/>
      <c r="R911" s="140"/>
      <c r="S911" s="138"/>
      <c r="T911" s="138"/>
      <c r="U911" s="138"/>
    </row>
    <row r="912" ht="12.75" customHeight="1">
      <c r="A912" s="138"/>
      <c r="B912" s="138"/>
      <c r="C912" s="138"/>
      <c r="D912" s="138"/>
      <c r="E912" s="54"/>
      <c r="F912" s="138"/>
      <c r="G912" s="138"/>
      <c r="H912" s="138"/>
      <c r="I912" s="138"/>
      <c r="J912" s="138"/>
      <c r="K912" s="138"/>
      <c r="L912" s="138"/>
      <c r="M912" s="140"/>
      <c r="N912" s="140"/>
      <c r="O912" s="138"/>
      <c r="P912" s="142"/>
      <c r="Q912" s="138"/>
      <c r="R912" s="140"/>
      <c r="S912" s="138"/>
      <c r="T912" s="138"/>
      <c r="U912" s="138"/>
    </row>
    <row r="913" ht="12.75" customHeight="1">
      <c r="A913" s="138"/>
      <c r="B913" s="138"/>
      <c r="C913" s="138"/>
      <c r="D913" s="138"/>
      <c r="E913" s="54"/>
      <c r="F913" s="138"/>
      <c r="G913" s="138"/>
      <c r="H913" s="138"/>
      <c r="I913" s="138"/>
      <c r="J913" s="138"/>
      <c r="K913" s="138"/>
      <c r="L913" s="138"/>
      <c r="M913" s="140"/>
      <c r="N913" s="140"/>
      <c r="O913" s="138"/>
      <c r="P913" s="142"/>
      <c r="Q913" s="138"/>
      <c r="R913" s="140"/>
      <c r="S913" s="138"/>
      <c r="T913" s="138"/>
      <c r="U913" s="138"/>
    </row>
    <row r="914" ht="12.75" customHeight="1">
      <c r="A914" s="138"/>
      <c r="B914" s="138"/>
      <c r="C914" s="138"/>
      <c r="D914" s="138"/>
      <c r="E914" s="54"/>
      <c r="F914" s="138"/>
      <c r="G914" s="138"/>
      <c r="H914" s="138"/>
      <c r="I914" s="138"/>
      <c r="J914" s="138"/>
      <c r="K914" s="138"/>
      <c r="L914" s="138"/>
      <c r="M914" s="140"/>
      <c r="N914" s="140"/>
      <c r="O914" s="138"/>
      <c r="P914" s="142"/>
      <c r="Q914" s="138"/>
      <c r="R914" s="140"/>
      <c r="S914" s="138"/>
      <c r="T914" s="138"/>
      <c r="U914" s="138"/>
    </row>
    <row r="915" ht="12.75" customHeight="1">
      <c r="A915" s="138"/>
      <c r="B915" s="138"/>
      <c r="C915" s="138"/>
      <c r="D915" s="138"/>
      <c r="E915" s="54"/>
      <c r="F915" s="138"/>
      <c r="G915" s="138"/>
      <c r="H915" s="138"/>
      <c r="I915" s="138"/>
      <c r="J915" s="138"/>
      <c r="K915" s="138"/>
      <c r="L915" s="138"/>
      <c r="M915" s="140"/>
      <c r="N915" s="140"/>
      <c r="O915" s="138"/>
      <c r="P915" s="142"/>
      <c r="Q915" s="138"/>
      <c r="R915" s="140"/>
      <c r="S915" s="138"/>
      <c r="T915" s="138"/>
      <c r="U915" s="138"/>
    </row>
    <row r="916" ht="12.75" customHeight="1">
      <c r="A916" s="138"/>
      <c r="B916" s="138"/>
      <c r="C916" s="138"/>
      <c r="D916" s="138"/>
      <c r="E916" s="54"/>
      <c r="F916" s="138"/>
      <c r="G916" s="138"/>
      <c r="H916" s="138"/>
      <c r="I916" s="138"/>
      <c r="J916" s="138"/>
      <c r="K916" s="138"/>
      <c r="L916" s="138"/>
      <c r="M916" s="140"/>
      <c r="N916" s="140"/>
      <c r="O916" s="138"/>
      <c r="P916" s="142"/>
      <c r="Q916" s="138"/>
      <c r="R916" s="140"/>
      <c r="S916" s="138"/>
      <c r="T916" s="138"/>
      <c r="U916" s="138"/>
    </row>
    <row r="917" ht="12.75" customHeight="1">
      <c r="A917" s="138"/>
      <c r="B917" s="138"/>
      <c r="C917" s="138"/>
      <c r="D917" s="138"/>
      <c r="E917" s="54"/>
      <c r="F917" s="138"/>
      <c r="G917" s="138"/>
      <c r="H917" s="138"/>
      <c r="I917" s="138"/>
      <c r="J917" s="138"/>
      <c r="K917" s="138"/>
      <c r="L917" s="138"/>
      <c r="M917" s="140"/>
      <c r="N917" s="140"/>
      <c r="O917" s="138"/>
      <c r="P917" s="142"/>
      <c r="Q917" s="138"/>
      <c r="R917" s="140"/>
      <c r="S917" s="138"/>
      <c r="T917" s="138"/>
      <c r="U917" s="138"/>
    </row>
    <row r="918" ht="12.75" customHeight="1">
      <c r="A918" s="138"/>
      <c r="B918" s="138"/>
      <c r="C918" s="138"/>
      <c r="D918" s="138"/>
      <c r="E918" s="54"/>
      <c r="F918" s="138"/>
      <c r="G918" s="138"/>
      <c r="H918" s="138"/>
      <c r="I918" s="138"/>
      <c r="J918" s="138"/>
      <c r="K918" s="138"/>
      <c r="L918" s="138"/>
      <c r="M918" s="140"/>
      <c r="N918" s="140"/>
      <c r="O918" s="138"/>
      <c r="P918" s="142"/>
      <c r="Q918" s="138"/>
      <c r="R918" s="140"/>
      <c r="S918" s="138"/>
      <c r="T918" s="138"/>
      <c r="U918" s="138"/>
    </row>
    <row r="919" ht="12.75" customHeight="1">
      <c r="A919" s="138"/>
      <c r="B919" s="138"/>
      <c r="C919" s="138"/>
      <c r="D919" s="138"/>
      <c r="E919" s="54"/>
      <c r="F919" s="138"/>
      <c r="G919" s="138"/>
      <c r="H919" s="138"/>
      <c r="I919" s="138"/>
      <c r="J919" s="138"/>
      <c r="K919" s="138"/>
      <c r="L919" s="138"/>
      <c r="M919" s="140"/>
      <c r="N919" s="140"/>
      <c r="O919" s="138"/>
      <c r="P919" s="142"/>
      <c r="Q919" s="138"/>
      <c r="R919" s="140"/>
      <c r="S919" s="138"/>
      <c r="T919" s="138"/>
      <c r="U919" s="138"/>
    </row>
    <row r="920" ht="12.75" customHeight="1">
      <c r="A920" s="138"/>
      <c r="B920" s="138"/>
      <c r="C920" s="138"/>
      <c r="D920" s="138"/>
      <c r="E920" s="54"/>
      <c r="F920" s="138"/>
      <c r="G920" s="138"/>
      <c r="H920" s="138"/>
      <c r="I920" s="138"/>
      <c r="J920" s="138"/>
      <c r="K920" s="138"/>
      <c r="L920" s="138"/>
      <c r="M920" s="140"/>
      <c r="N920" s="140"/>
      <c r="O920" s="138"/>
      <c r="P920" s="142"/>
      <c r="Q920" s="138"/>
      <c r="R920" s="140"/>
      <c r="S920" s="138"/>
      <c r="T920" s="138"/>
      <c r="U920" s="138"/>
    </row>
    <row r="921" ht="12.75" customHeight="1">
      <c r="A921" s="138"/>
      <c r="B921" s="138"/>
      <c r="C921" s="138"/>
      <c r="D921" s="138"/>
      <c r="E921" s="54"/>
      <c r="F921" s="138"/>
      <c r="G921" s="138"/>
      <c r="H921" s="138"/>
      <c r="I921" s="138"/>
      <c r="J921" s="138"/>
      <c r="K921" s="138"/>
      <c r="L921" s="138"/>
      <c r="M921" s="140"/>
      <c r="N921" s="140"/>
      <c r="O921" s="138"/>
      <c r="P921" s="142"/>
      <c r="Q921" s="138"/>
      <c r="R921" s="140"/>
      <c r="S921" s="138"/>
      <c r="T921" s="138"/>
      <c r="U921" s="138"/>
    </row>
    <row r="922" ht="12.75" customHeight="1">
      <c r="A922" s="138"/>
      <c r="B922" s="138"/>
      <c r="C922" s="138"/>
      <c r="D922" s="138"/>
      <c r="E922" s="54"/>
      <c r="F922" s="138"/>
      <c r="G922" s="138"/>
      <c r="H922" s="138"/>
      <c r="I922" s="138"/>
      <c r="J922" s="138"/>
      <c r="K922" s="138"/>
      <c r="L922" s="138"/>
      <c r="M922" s="140"/>
      <c r="N922" s="140"/>
      <c r="O922" s="138"/>
      <c r="P922" s="142"/>
      <c r="Q922" s="138"/>
      <c r="R922" s="140"/>
      <c r="S922" s="138"/>
      <c r="T922" s="138"/>
      <c r="U922" s="138"/>
    </row>
    <row r="923" ht="12.75" customHeight="1">
      <c r="A923" s="138"/>
      <c r="B923" s="138"/>
      <c r="C923" s="138"/>
      <c r="D923" s="138"/>
      <c r="E923" s="54"/>
      <c r="F923" s="138"/>
      <c r="G923" s="138"/>
      <c r="H923" s="138"/>
      <c r="I923" s="138"/>
      <c r="J923" s="138"/>
      <c r="K923" s="138"/>
      <c r="L923" s="138"/>
      <c r="M923" s="140"/>
      <c r="N923" s="140"/>
      <c r="O923" s="138"/>
      <c r="P923" s="142"/>
      <c r="Q923" s="138"/>
      <c r="R923" s="140"/>
      <c r="S923" s="138"/>
      <c r="T923" s="138"/>
      <c r="U923" s="138"/>
    </row>
    <row r="924" ht="12.75" customHeight="1">
      <c r="A924" s="138"/>
      <c r="B924" s="138"/>
      <c r="C924" s="138"/>
      <c r="D924" s="138"/>
      <c r="E924" s="54"/>
      <c r="F924" s="138"/>
      <c r="G924" s="138"/>
      <c r="H924" s="138"/>
      <c r="I924" s="138"/>
      <c r="J924" s="138"/>
      <c r="K924" s="138"/>
      <c r="L924" s="138"/>
      <c r="M924" s="140"/>
      <c r="N924" s="140"/>
      <c r="O924" s="138"/>
      <c r="P924" s="142"/>
      <c r="Q924" s="138"/>
      <c r="R924" s="140"/>
      <c r="S924" s="138"/>
      <c r="T924" s="138"/>
      <c r="U924" s="138"/>
    </row>
    <row r="925" ht="12.75" customHeight="1">
      <c r="A925" s="138"/>
      <c r="B925" s="138"/>
      <c r="C925" s="138"/>
      <c r="D925" s="138"/>
      <c r="E925" s="54"/>
      <c r="F925" s="138"/>
      <c r="G925" s="138"/>
      <c r="H925" s="138"/>
      <c r="I925" s="138"/>
      <c r="J925" s="138"/>
      <c r="K925" s="138"/>
      <c r="L925" s="138"/>
      <c r="M925" s="140"/>
      <c r="N925" s="140"/>
      <c r="O925" s="138"/>
      <c r="P925" s="142"/>
      <c r="Q925" s="138"/>
      <c r="R925" s="140"/>
      <c r="S925" s="138"/>
      <c r="T925" s="138"/>
      <c r="U925" s="138"/>
    </row>
    <row r="926" ht="12.75" customHeight="1">
      <c r="A926" s="138"/>
      <c r="B926" s="138"/>
      <c r="C926" s="138"/>
      <c r="D926" s="138"/>
      <c r="E926" s="54"/>
      <c r="F926" s="138"/>
      <c r="G926" s="138"/>
      <c r="H926" s="138"/>
      <c r="I926" s="138"/>
      <c r="J926" s="138"/>
      <c r="K926" s="138"/>
      <c r="L926" s="138"/>
      <c r="M926" s="140"/>
      <c r="N926" s="140"/>
      <c r="O926" s="138"/>
      <c r="P926" s="142"/>
      <c r="Q926" s="138"/>
      <c r="R926" s="140"/>
      <c r="S926" s="138"/>
      <c r="T926" s="138"/>
      <c r="U926" s="138"/>
    </row>
    <row r="927" ht="12.75" customHeight="1">
      <c r="A927" s="138"/>
      <c r="B927" s="138"/>
      <c r="C927" s="138"/>
      <c r="D927" s="138"/>
      <c r="E927" s="54"/>
      <c r="F927" s="138"/>
      <c r="G927" s="138"/>
      <c r="H927" s="138"/>
      <c r="I927" s="138"/>
      <c r="J927" s="138"/>
      <c r="K927" s="138"/>
      <c r="L927" s="138"/>
      <c r="M927" s="140"/>
      <c r="N927" s="140"/>
      <c r="O927" s="138"/>
      <c r="P927" s="142"/>
      <c r="Q927" s="138"/>
      <c r="R927" s="140"/>
      <c r="S927" s="138"/>
      <c r="T927" s="138"/>
      <c r="U927" s="138"/>
    </row>
    <row r="928" ht="12.75" customHeight="1">
      <c r="A928" s="138"/>
      <c r="B928" s="138"/>
      <c r="C928" s="138"/>
      <c r="D928" s="138"/>
      <c r="E928" s="54"/>
      <c r="F928" s="138"/>
      <c r="G928" s="138"/>
      <c r="H928" s="138"/>
      <c r="I928" s="138"/>
      <c r="J928" s="138"/>
      <c r="K928" s="138"/>
      <c r="L928" s="138"/>
      <c r="M928" s="140"/>
      <c r="N928" s="140"/>
      <c r="O928" s="138"/>
      <c r="P928" s="142"/>
      <c r="Q928" s="138"/>
      <c r="R928" s="140"/>
      <c r="S928" s="138"/>
      <c r="T928" s="138"/>
      <c r="U928" s="138"/>
    </row>
    <row r="929" ht="12.75" customHeight="1">
      <c r="A929" s="138"/>
      <c r="B929" s="138"/>
      <c r="C929" s="138"/>
      <c r="D929" s="138"/>
      <c r="E929" s="54"/>
      <c r="F929" s="138"/>
      <c r="G929" s="138"/>
      <c r="H929" s="138"/>
      <c r="I929" s="138"/>
      <c r="J929" s="138"/>
      <c r="K929" s="138"/>
      <c r="L929" s="138"/>
      <c r="M929" s="140"/>
      <c r="N929" s="140"/>
      <c r="O929" s="138"/>
      <c r="P929" s="142"/>
      <c r="Q929" s="138"/>
      <c r="R929" s="140"/>
      <c r="S929" s="138"/>
      <c r="T929" s="138"/>
      <c r="U929" s="138"/>
    </row>
    <row r="930" ht="12.75" customHeight="1">
      <c r="A930" s="138"/>
      <c r="B930" s="138"/>
      <c r="C930" s="138"/>
      <c r="D930" s="138"/>
      <c r="E930" s="54"/>
      <c r="F930" s="138"/>
      <c r="G930" s="138"/>
      <c r="H930" s="138"/>
      <c r="I930" s="138"/>
      <c r="J930" s="138"/>
      <c r="K930" s="138"/>
      <c r="L930" s="138"/>
      <c r="M930" s="140"/>
      <c r="N930" s="140"/>
      <c r="O930" s="138"/>
      <c r="P930" s="142"/>
      <c r="Q930" s="138"/>
      <c r="R930" s="140"/>
      <c r="S930" s="138"/>
      <c r="T930" s="138"/>
      <c r="U930" s="138"/>
    </row>
    <row r="931" ht="12.75" customHeight="1">
      <c r="A931" s="138"/>
      <c r="B931" s="138"/>
      <c r="C931" s="138"/>
      <c r="D931" s="138"/>
      <c r="E931" s="54"/>
      <c r="F931" s="138"/>
      <c r="G931" s="138"/>
      <c r="H931" s="138"/>
      <c r="I931" s="138"/>
      <c r="J931" s="138"/>
      <c r="K931" s="138"/>
      <c r="L931" s="138"/>
      <c r="M931" s="140"/>
      <c r="N931" s="140"/>
      <c r="O931" s="138"/>
      <c r="P931" s="142"/>
      <c r="Q931" s="138"/>
      <c r="R931" s="140"/>
      <c r="S931" s="138"/>
      <c r="T931" s="138"/>
      <c r="U931" s="138"/>
    </row>
    <row r="932" ht="12.75" customHeight="1">
      <c r="A932" s="138"/>
      <c r="B932" s="138"/>
      <c r="C932" s="138"/>
      <c r="D932" s="138"/>
      <c r="E932" s="54"/>
      <c r="F932" s="138"/>
      <c r="G932" s="138"/>
      <c r="H932" s="138"/>
      <c r="I932" s="138"/>
      <c r="J932" s="138"/>
      <c r="K932" s="138"/>
      <c r="L932" s="138"/>
      <c r="M932" s="140"/>
      <c r="N932" s="140"/>
      <c r="O932" s="138"/>
      <c r="P932" s="142"/>
      <c r="Q932" s="138"/>
      <c r="R932" s="140"/>
      <c r="S932" s="138"/>
      <c r="T932" s="138"/>
      <c r="U932" s="138"/>
    </row>
    <row r="933" ht="12.75" customHeight="1">
      <c r="A933" s="138"/>
      <c r="B933" s="138"/>
      <c r="C933" s="138"/>
      <c r="D933" s="138"/>
      <c r="E933" s="54"/>
      <c r="F933" s="138"/>
      <c r="G933" s="138"/>
      <c r="H933" s="138"/>
      <c r="I933" s="138"/>
      <c r="J933" s="138"/>
      <c r="K933" s="138"/>
      <c r="L933" s="138"/>
      <c r="M933" s="140"/>
      <c r="N933" s="140"/>
      <c r="O933" s="138"/>
      <c r="P933" s="142"/>
      <c r="Q933" s="138"/>
      <c r="R933" s="140"/>
      <c r="S933" s="138"/>
      <c r="T933" s="138"/>
      <c r="U933" s="138"/>
    </row>
    <row r="934" ht="12.75" customHeight="1">
      <c r="A934" s="138"/>
      <c r="B934" s="138"/>
      <c r="C934" s="138"/>
      <c r="D934" s="138"/>
      <c r="E934" s="54"/>
      <c r="F934" s="138"/>
      <c r="G934" s="138"/>
      <c r="H934" s="138"/>
      <c r="I934" s="138"/>
      <c r="J934" s="138"/>
      <c r="K934" s="138"/>
      <c r="L934" s="138"/>
      <c r="M934" s="140"/>
      <c r="N934" s="140"/>
      <c r="O934" s="138"/>
      <c r="P934" s="142"/>
      <c r="Q934" s="138"/>
      <c r="R934" s="140"/>
      <c r="S934" s="138"/>
      <c r="T934" s="138"/>
      <c r="U934" s="138"/>
    </row>
    <row r="935" ht="12.75" customHeight="1">
      <c r="A935" s="138"/>
      <c r="B935" s="138"/>
      <c r="C935" s="138"/>
      <c r="D935" s="138"/>
      <c r="E935" s="54"/>
      <c r="F935" s="138"/>
      <c r="G935" s="138"/>
      <c r="H935" s="138"/>
      <c r="I935" s="138"/>
      <c r="J935" s="138"/>
      <c r="K935" s="138"/>
      <c r="L935" s="138"/>
      <c r="M935" s="140"/>
      <c r="N935" s="140"/>
      <c r="O935" s="138"/>
      <c r="P935" s="142"/>
      <c r="Q935" s="138"/>
      <c r="R935" s="140"/>
      <c r="S935" s="138"/>
      <c r="T935" s="138"/>
      <c r="U935" s="138"/>
    </row>
    <row r="936" ht="12.75" customHeight="1">
      <c r="A936" s="138"/>
      <c r="B936" s="138"/>
      <c r="C936" s="138"/>
      <c r="D936" s="138"/>
      <c r="E936" s="54"/>
      <c r="F936" s="138"/>
      <c r="G936" s="138"/>
      <c r="H936" s="138"/>
      <c r="I936" s="138"/>
      <c r="J936" s="138"/>
      <c r="K936" s="138"/>
      <c r="L936" s="138"/>
      <c r="M936" s="140"/>
      <c r="N936" s="140"/>
      <c r="O936" s="138"/>
      <c r="P936" s="142"/>
      <c r="Q936" s="138"/>
      <c r="R936" s="140"/>
      <c r="S936" s="138"/>
      <c r="T936" s="138"/>
      <c r="U936" s="138"/>
    </row>
    <row r="937" ht="12.75" customHeight="1">
      <c r="A937" s="138"/>
      <c r="B937" s="138"/>
      <c r="C937" s="138"/>
      <c r="D937" s="138"/>
      <c r="E937" s="54"/>
      <c r="F937" s="138"/>
      <c r="G937" s="138"/>
      <c r="H937" s="138"/>
      <c r="I937" s="138"/>
      <c r="J937" s="138"/>
      <c r="K937" s="138"/>
      <c r="L937" s="138"/>
      <c r="M937" s="140"/>
      <c r="N937" s="140"/>
      <c r="O937" s="138"/>
      <c r="P937" s="142"/>
      <c r="Q937" s="138"/>
      <c r="R937" s="140"/>
      <c r="S937" s="138"/>
      <c r="T937" s="138"/>
      <c r="U937" s="138"/>
    </row>
    <row r="938" ht="12.75" customHeight="1">
      <c r="A938" s="138"/>
      <c r="B938" s="138"/>
      <c r="C938" s="138"/>
      <c r="D938" s="138"/>
      <c r="E938" s="54"/>
      <c r="F938" s="138"/>
      <c r="G938" s="138"/>
      <c r="H938" s="138"/>
      <c r="I938" s="138"/>
      <c r="J938" s="138"/>
      <c r="K938" s="138"/>
      <c r="L938" s="138"/>
      <c r="M938" s="140"/>
      <c r="N938" s="140"/>
      <c r="O938" s="138"/>
      <c r="P938" s="142"/>
      <c r="Q938" s="138"/>
      <c r="R938" s="140"/>
      <c r="S938" s="138"/>
      <c r="T938" s="138"/>
      <c r="U938" s="138"/>
    </row>
    <row r="939" ht="12.75" customHeight="1">
      <c r="A939" s="138"/>
      <c r="B939" s="138"/>
      <c r="C939" s="138"/>
      <c r="D939" s="138"/>
      <c r="E939" s="54"/>
      <c r="F939" s="138"/>
      <c r="G939" s="138"/>
      <c r="H939" s="138"/>
      <c r="I939" s="138"/>
      <c r="J939" s="138"/>
      <c r="K939" s="138"/>
      <c r="L939" s="138"/>
      <c r="M939" s="140"/>
      <c r="N939" s="140"/>
      <c r="O939" s="138"/>
      <c r="P939" s="142"/>
      <c r="Q939" s="138"/>
      <c r="R939" s="140"/>
      <c r="S939" s="138"/>
      <c r="T939" s="138"/>
      <c r="U939" s="138"/>
    </row>
    <row r="940" ht="12.75" customHeight="1">
      <c r="A940" s="138"/>
      <c r="B940" s="138"/>
      <c r="C940" s="138"/>
      <c r="D940" s="138"/>
      <c r="E940" s="54"/>
      <c r="F940" s="138"/>
      <c r="G940" s="138"/>
      <c r="H940" s="138"/>
      <c r="I940" s="138"/>
      <c r="J940" s="138"/>
      <c r="K940" s="138"/>
      <c r="L940" s="138"/>
      <c r="M940" s="140"/>
      <c r="N940" s="140"/>
      <c r="O940" s="138"/>
      <c r="P940" s="142"/>
      <c r="Q940" s="138"/>
      <c r="R940" s="140"/>
      <c r="S940" s="138"/>
      <c r="T940" s="138"/>
      <c r="U940" s="138"/>
    </row>
    <row r="941" ht="12.75" customHeight="1">
      <c r="A941" s="138"/>
      <c r="B941" s="138"/>
      <c r="C941" s="138"/>
      <c r="D941" s="138"/>
      <c r="E941" s="54"/>
      <c r="F941" s="138"/>
      <c r="G941" s="138"/>
      <c r="H941" s="138"/>
      <c r="I941" s="138"/>
      <c r="J941" s="138"/>
      <c r="K941" s="138"/>
      <c r="L941" s="138"/>
      <c r="M941" s="140"/>
      <c r="N941" s="140"/>
      <c r="O941" s="138"/>
      <c r="P941" s="142"/>
      <c r="Q941" s="138"/>
      <c r="R941" s="140"/>
      <c r="S941" s="138"/>
      <c r="T941" s="138"/>
      <c r="U941" s="138"/>
    </row>
    <row r="942" ht="12.75" customHeight="1">
      <c r="A942" s="138"/>
      <c r="B942" s="138"/>
      <c r="C942" s="138"/>
      <c r="D942" s="138"/>
      <c r="E942" s="54"/>
      <c r="F942" s="138"/>
      <c r="G942" s="138"/>
      <c r="H942" s="138"/>
      <c r="I942" s="138"/>
      <c r="J942" s="138"/>
      <c r="K942" s="138"/>
      <c r="L942" s="138"/>
      <c r="M942" s="140"/>
      <c r="N942" s="140"/>
      <c r="O942" s="138"/>
      <c r="P942" s="142"/>
      <c r="Q942" s="138"/>
      <c r="R942" s="140"/>
      <c r="S942" s="138"/>
      <c r="T942" s="138"/>
      <c r="U942" s="138"/>
    </row>
    <row r="943" ht="12.75" customHeight="1">
      <c r="A943" s="138"/>
      <c r="B943" s="138"/>
      <c r="C943" s="138"/>
      <c r="D943" s="138"/>
      <c r="E943" s="54"/>
      <c r="F943" s="138"/>
      <c r="G943" s="138"/>
      <c r="H943" s="138"/>
      <c r="I943" s="138"/>
      <c r="J943" s="138"/>
      <c r="K943" s="138"/>
      <c r="L943" s="138"/>
      <c r="M943" s="140"/>
      <c r="N943" s="140"/>
      <c r="O943" s="138"/>
      <c r="P943" s="142"/>
      <c r="Q943" s="138"/>
      <c r="R943" s="140"/>
      <c r="S943" s="138"/>
      <c r="T943" s="138"/>
      <c r="U943" s="138"/>
    </row>
    <row r="944" ht="12.75" customHeight="1">
      <c r="A944" s="138"/>
      <c r="B944" s="138"/>
      <c r="C944" s="138"/>
      <c r="D944" s="138"/>
      <c r="E944" s="54"/>
      <c r="F944" s="138"/>
      <c r="G944" s="138"/>
      <c r="H944" s="138"/>
      <c r="I944" s="138"/>
      <c r="J944" s="138"/>
      <c r="K944" s="138"/>
      <c r="L944" s="138"/>
      <c r="M944" s="140"/>
      <c r="N944" s="140"/>
      <c r="O944" s="138"/>
      <c r="P944" s="142"/>
      <c r="Q944" s="138"/>
      <c r="R944" s="140"/>
      <c r="S944" s="138"/>
      <c r="T944" s="138"/>
      <c r="U944" s="138"/>
    </row>
    <row r="945" ht="12.75" customHeight="1">
      <c r="A945" s="138"/>
      <c r="B945" s="138"/>
      <c r="C945" s="138"/>
      <c r="D945" s="138"/>
      <c r="E945" s="54"/>
      <c r="F945" s="138"/>
      <c r="G945" s="138"/>
      <c r="H945" s="138"/>
      <c r="I945" s="138"/>
      <c r="J945" s="138"/>
      <c r="K945" s="138"/>
      <c r="L945" s="138"/>
      <c r="M945" s="140"/>
      <c r="N945" s="140"/>
      <c r="O945" s="138"/>
      <c r="P945" s="142"/>
      <c r="Q945" s="138"/>
      <c r="R945" s="140"/>
      <c r="S945" s="138"/>
      <c r="T945" s="138"/>
      <c r="U945" s="138"/>
    </row>
    <row r="946" ht="12.75" customHeight="1">
      <c r="A946" s="138"/>
      <c r="B946" s="138"/>
      <c r="C946" s="138"/>
      <c r="D946" s="138"/>
      <c r="E946" s="54"/>
      <c r="F946" s="138"/>
      <c r="G946" s="138"/>
      <c r="H946" s="138"/>
      <c r="I946" s="138"/>
      <c r="J946" s="138"/>
      <c r="K946" s="138"/>
      <c r="L946" s="138"/>
      <c r="M946" s="140"/>
      <c r="N946" s="140"/>
      <c r="O946" s="138"/>
      <c r="P946" s="142"/>
      <c r="Q946" s="138"/>
      <c r="R946" s="140"/>
      <c r="S946" s="138"/>
      <c r="T946" s="138"/>
      <c r="U946" s="138"/>
    </row>
    <row r="947" ht="12.75" customHeight="1">
      <c r="A947" s="138"/>
      <c r="B947" s="138"/>
      <c r="C947" s="138"/>
      <c r="D947" s="138"/>
      <c r="E947" s="54"/>
      <c r="F947" s="138"/>
      <c r="G947" s="138"/>
      <c r="H947" s="138"/>
      <c r="I947" s="138"/>
      <c r="J947" s="138"/>
      <c r="K947" s="138"/>
      <c r="L947" s="138"/>
      <c r="M947" s="140"/>
      <c r="N947" s="140"/>
      <c r="O947" s="138"/>
      <c r="P947" s="142"/>
      <c r="Q947" s="138"/>
      <c r="R947" s="140"/>
      <c r="S947" s="138"/>
      <c r="T947" s="138"/>
      <c r="U947" s="138"/>
    </row>
    <row r="948" ht="12.75" customHeight="1">
      <c r="A948" s="138"/>
      <c r="B948" s="138"/>
      <c r="C948" s="138"/>
      <c r="D948" s="138"/>
      <c r="E948" s="54"/>
      <c r="F948" s="138"/>
      <c r="G948" s="138"/>
      <c r="H948" s="138"/>
      <c r="I948" s="138"/>
      <c r="J948" s="138"/>
      <c r="K948" s="138"/>
      <c r="L948" s="138"/>
      <c r="M948" s="140"/>
      <c r="N948" s="140"/>
      <c r="O948" s="138"/>
      <c r="P948" s="142"/>
      <c r="Q948" s="138"/>
      <c r="R948" s="140"/>
      <c r="S948" s="138"/>
      <c r="T948" s="138"/>
      <c r="U948" s="138"/>
    </row>
    <row r="949" ht="12.75" customHeight="1">
      <c r="A949" s="138"/>
      <c r="B949" s="138"/>
      <c r="C949" s="138"/>
      <c r="D949" s="138"/>
      <c r="E949" s="54"/>
      <c r="F949" s="138"/>
      <c r="G949" s="138"/>
      <c r="H949" s="138"/>
      <c r="I949" s="138"/>
      <c r="J949" s="138"/>
      <c r="K949" s="138"/>
      <c r="L949" s="138"/>
      <c r="M949" s="140"/>
      <c r="N949" s="140"/>
      <c r="O949" s="138"/>
      <c r="P949" s="142"/>
      <c r="Q949" s="138"/>
      <c r="R949" s="140"/>
      <c r="S949" s="138"/>
      <c r="T949" s="138"/>
      <c r="U949" s="138"/>
    </row>
    <row r="950" ht="12.75" customHeight="1">
      <c r="A950" s="138"/>
      <c r="B950" s="138"/>
      <c r="C950" s="138"/>
      <c r="D950" s="138"/>
      <c r="E950" s="54"/>
      <c r="F950" s="138"/>
      <c r="G950" s="138"/>
      <c r="H950" s="138"/>
      <c r="I950" s="138"/>
      <c r="J950" s="138"/>
      <c r="K950" s="138"/>
      <c r="L950" s="138"/>
      <c r="M950" s="140"/>
      <c r="N950" s="140"/>
      <c r="O950" s="138"/>
      <c r="P950" s="142"/>
      <c r="Q950" s="138"/>
      <c r="R950" s="140"/>
      <c r="S950" s="138"/>
      <c r="T950" s="138"/>
      <c r="U950" s="138"/>
    </row>
    <row r="951" ht="12.75" customHeight="1">
      <c r="A951" s="138"/>
      <c r="B951" s="138"/>
      <c r="C951" s="138"/>
      <c r="D951" s="138"/>
      <c r="E951" s="54"/>
      <c r="F951" s="138"/>
      <c r="G951" s="138"/>
      <c r="H951" s="138"/>
      <c r="I951" s="138"/>
      <c r="J951" s="138"/>
      <c r="K951" s="138"/>
      <c r="L951" s="138"/>
      <c r="M951" s="140"/>
      <c r="N951" s="140"/>
      <c r="O951" s="138"/>
      <c r="P951" s="142"/>
      <c r="Q951" s="138"/>
      <c r="R951" s="140"/>
      <c r="S951" s="138"/>
      <c r="T951" s="138"/>
      <c r="U951" s="138"/>
    </row>
    <row r="952" ht="12.75" customHeight="1">
      <c r="A952" s="138"/>
      <c r="B952" s="138"/>
      <c r="C952" s="138"/>
      <c r="D952" s="138"/>
      <c r="E952" s="54"/>
      <c r="F952" s="138"/>
      <c r="G952" s="138"/>
      <c r="H952" s="138"/>
      <c r="I952" s="138"/>
      <c r="J952" s="138"/>
      <c r="K952" s="138"/>
      <c r="L952" s="138"/>
      <c r="M952" s="140"/>
      <c r="N952" s="140"/>
      <c r="O952" s="138"/>
      <c r="P952" s="142"/>
      <c r="Q952" s="138"/>
      <c r="R952" s="140"/>
      <c r="S952" s="138"/>
      <c r="T952" s="138"/>
      <c r="U952" s="138"/>
    </row>
    <row r="953" ht="12.75" customHeight="1">
      <c r="A953" s="138"/>
      <c r="B953" s="138"/>
      <c r="C953" s="138"/>
      <c r="D953" s="138"/>
      <c r="E953" s="54"/>
      <c r="F953" s="138"/>
      <c r="G953" s="138"/>
      <c r="H953" s="138"/>
      <c r="I953" s="138"/>
      <c r="J953" s="138"/>
      <c r="K953" s="138"/>
      <c r="L953" s="138"/>
      <c r="M953" s="140"/>
      <c r="N953" s="140"/>
      <c r="O953" s="138"/>
      <c r="P953" s="142"/>
      <c r="Q953" s="138"/>
      <c r="R953" s="140"/>
      <c r="S953" s="138"/>
      <c r="T953" s="138"/>
      <c r="U953" s="138"/>
    </row>
    <row r="954" ht="12.75" customHeight="1">
      <c r="A954" s="138"/>
      <c r="B954" s="138"/>
      <c r="C954" s="138"/>
      <c r="D954" s="138"/>
      <c r="E954" s="54"/>
      <c r="F954" s="138"/>
      <c r="G954" s="138"/>
      <c r="H954" s="138"/>
      <c r="I954" s="138"/>
      <c r="J954" s="138"/>
      <c r="K954" s="138"/>
      <c r="L954" s="138"/>
      <c r="M954" s="140"/>
      <c r="N954" s="140"/>
      <c r="O954" s="138"/>
      <c r="P954" s="142"/>
      <c r="Q954" s="138"/>
      <c r="R954" s="140"/>
      <c r="S954" s="138"/>
      <c r="T954" s="138"/>
      <c r="U954" s="138"/>
    </row>
    <row r="955" ht="12.75" customHeight="1">
      <c r="A955" s="138"/>
      <c r="B955" s="138"/>
      <c r="C955" s="138"/>
      <c r="D955" s="138"/>
      <c r="E955" s="54"/>
      <c r="F955" s="138"/>
      <c r="G955" s="138"/>
      <c r="H955" s="138"/>
      <c r="I955" s="138"/>
      <c r="J955" s="138"/>
      <c r="K955" s="138"/>
      <c r="L955" s="138"/>
      <c r="M955" s="140"/>
      <c r="N955" s="140"/>
      <c r="O955" s="138"/>
      <c r="P955" s="142"/>
      <c r="Q955" s="138"/>
      <c r="R955" s="140"/>
      <c r="S955" s="138"/>
      <c r="T955" s="138"/>
      <c r="U955" s="138"/>
    </row>
    <row r="956" ht="12.75" customHeight="1">
      <c r="A956" s="138"/>
      <c r="B956" s="138"/>
      <c r="C956" s="138"/>
      <c r="D956" s="138"/>
      <c r="E956" s="54"/>
      <c r="F956" s="138"/>
      <c r="G956" s="138"/>
      <c r="H956" s="138"/>
      <c r="I956" s="138"/>
      <c r="J956" s="138"/>
      <c r="K956" s="138"/>
      <c r="L956" s="138"/>
      <c r="M956" s="140"/>
      <c r="N956" s="140"/>
      <c r="O956" s="138"/>
      <c r="P956" s="142"/>
      <c r="Q956" s="138"/>
      <c r="R956" s="140"/>
      <c r="S956" s="138"/>
      <c r="T956" s="138"/>
      <c r="U956" s="138"/>
    </row>
    <row r="957" ht="12.75" customHeight="1">
      <c r="A957" s="138"/>
      <c r="B957" s="138"/>
      <c r="C957" s="138"/>
      <c r="D957" s="138"/>
      <c r="E957" s="54"/>
      <c r="F957" s="138"/>
      <c r="G957" s="138"/>
      <c r="H957" s="138"/>
      <c r="I957" s="138"/>
      <c r="J957" s="138"/>
      <c r="K957" s="138"/>
      <c r="L957" s="138"/>
      <c r="M957" s="140"/>
      <c r="N957" s="140"/>
      <c r="O957" s="138"/>
      <c r="P957" s="142"/>
      <c r="Q957" s="138"/>
      <c r="R957" s="140"/>
      <c r="S957" s="138"/>
      <c r="T957" s="138"/>
      <c r="U957" s="138"/>
    </row>
    <row r="958" ht="12.75" customHeight="1">
      <c r="A958" s="138"/>
      <c r="B958" s="138"/>
      <c r="C958" s="138"/>
      <c r="D958" s="138"/>
      <c r="E958" s="54"/>
      <c r="F958" s="138"/>
      <c r="G958" s="138"/>
      <c r="H958" s="138"/>
      <c r="I958" s="138"/>
      <c r="J958" s="138"/>
      <c r="K958" s="138"/>
      <c r="L958" s="138"/>
      <c r="M958" s="140"/>
      <c r="N958" s="140"/>
      <c r="O958" s="138"/>
      <c r="P958" s="142"/>
      <c r="Q958" s="138"/>
      <c r="R958" s="140"/>
      <c r="S958" s="138"/>
      <c r="T958" s="138"/>
      <c r="U958" s="138"/>
    </row>
    <row r="959" ht="12.75" customHeight="1">
      <c r="A959" s="138"/>
      <c r="B959" s="138"/>
      <c r="C959" s="138"/>
      <c r="D959" s="138"/>
      <c r="E959" s="54"/>
      <c r="F959" s="138"/>
      <c r="G959" s="138"/>
      <c r="H959" s="138"/>
      <c r="I959" s="138"/>
      <c r="J959" s="138"/>
      <c r="K959" s="138"/>
      <c r="L959" s="138"/>
      <c r="M959" s="140"/>
      <c r="N959" s="140"/>
      <c r="O959" s="138"/>
      <c r="P959" s="142"/>
      <c r="Q959" s="138"/>
      <c r="R959" s="140"/>
      <c r="S959" s="138"/>
      <c r="T959" s="138"/>
      <c r="U959" s="138"/>
    </row>
    <row r="960" ht="12.75" customHeight="1">
      <c r="A960" s="138"/>
      <c r="B960" s="138"/>
      <c r="C960" s="138"/>
      <c r="D960" s="138"/>
      <c r="E960" s="54"/>
      <c r="F960" s="138"/>
      <c r="G960" s="138"/>
      <c r="H960" s="138"/>
      <c r="I960" s="138"/>
      <c r="J960" s="138"/>
      <c r="K960" s="138"/>
      <c r="L960" s="138"/>
      <c r="M960" s="140"/>
      <c r="N960" s="140"/>
      <c r="O960" s="138"/>
      <c r="P960" s="142"/>
      <c r="Q960" s="138"/>
      <c r="R960" s="140"/>
      <c r="S960" s="138"/>
      <c r="T960" s="138"/>
      <c r="U960" s="138"/>
    </row>
    <row r="961" ht="12.75" customHeight="1">
      <c r="A961" s="138"/>
      <c r="B961" s="138"/>
      <c r="C961" s="138"/>
      <c r="D961" s="138"/>
      <c r="E961" s="54"/>
      <c r="F961" s="138"/>
      <c r="G961" s="138"/>
      <c r="H961" s="138"/>
      <c r="I961" s="138"/>
      <c r="J961" s="138"/>
      <c r="K961" s="138"/>
      <c r="L961" s="138"/>
      <c r="M961" s="140"/>
      <c r="N961" s="140"/>
      <c r="O961" s="138"/>
      <c r="P961" s="142"/>
      <c r="Q961" s="138"/>
      <c r="R961" s="140"/>
      <c r="S961" s="138"/>
      <c r="T961" s="138"/>
      <c r="U961" s="138"/>
    </row>
    <row r="962" ht="12.75" customHeight="1">
      <c r="A962" s="138"/>
      <c r="B962" s="138"/>
      <c r="C962" s="138"/>
      <c r="D962" s="138"/>
      <c r="E962" s="54"/>
      <c r="F962" s="138"/>
      <c r="G962" s="138"/>
      <c r="H962" s="138"/>
      <c r="I962" s="138"/>
      <c r="J962" s="138"/>
      <c r="K962" s="138"/>
      <c r="L962" s="138"/>
      <c r="M962" s="140"/>
      <c r="N962" s="140"/>
      <c r="O962" s="138"/>
      <c r="P962" s="142"/>
      <c r="Q962" s="138"/>
      <c r="R962" s="140"/>
      <c r="S962" s="138"/>
      <c r="T962" s="138"/>
      <c r="U962" s="138"/>
    </row>
    <row r="963" ht="12.75" customHeight="1">
      <c r="A963" s="138"/>
      <c r="B963" s="138"/>
      <c r="C963" s="138"/>
      <c r="D963" s="138"/>
      <c r="E963" s="54"/>
      <c r="F963" s="138"/>
      <c r="G963" s="138"/>
      <c r="H963" s="138"/>
      <c r="I963" s="138"/>
      <c r="J963" s="138"/>
      <c r="K963" s="138"/>
      <c r="L963" s="138"/>
      <c r="M963" s="140"/>
      <c r="N963" s="140"/>
      <c r="O963" s="138"/>
      <c r="P963" s="142"/>
      <c r="Q963" s="138"/>
      <c r="R963" s="140"/>
      <c r="S963" s="138"/>
      <c r="T963" s="138"/>
      <c r="U963" s="138"/>
    </row>
    <row r="964" ht="12.75" customHeight="1">
      <c r="A964" s="138"/>
      <c r="B964" s="138"/>
      <c r="C964" s="138"/>
      <c r="D964" s="138"/>
      <c r="E964" s="54"/>
      <c r="F964" s="138"/>
      <c r="G964" s="138"/>
      <c r="H964" s="138"/>
      <c r="I964" s="138"/>
      <c r="J964" s="138"/>
      <c r="K964" s="138"/>
      <c r="L964" s="138"/>
      <c r="M964" s="140"/>
      <c r="N964" s="140"/>
      <c r="O964" s="138"/>
      <c r="P964" s="142"/>
      <c r="Q964" s="138"/>
      <c r="R964" s="140"/>
      <c r="S964" s="138"/>
      <c r="T964" s="138"/>
      <c r="U964" s="138"/>
    </row>
    <row r="965" ht="12.75" customHeight="1">
      <c r="A965" s="138"/>
      <c r="B965" s="138"/>
      <c r="C965" s="138"/>
      <c r="D965" s="138"/>
      <c r="E965" s="54"/>
      <c r="F965" s="138"/>
      <c r="G965" s="138"/>
      <c r="H965" s="138"/>
      <c r="I965" s="138"/>
      <c r="J965" s="138"/>
      <c r="K965" s="138"/>
      <c r="L965" s="138"/>
      <c r="M965" s="140"/>
      <c r="N965" s="140"/>
      <c r="O965" s="138"/>
      <c r="P965" s="142"/>
      <c r="Q965" s="138"/>
      <c r="R965" s="140"/>
      <c r="S965" s="138"/>
      <c r="T965" s="138"/>
      <c r="U965" s="138"/>
    </row>
    <row r="966" ht="12.75" customHeight="1">
      <c r="A966" s="138"/>
      <c r="B966" s="138"/>
      <c r="C966" s="138"/>
      <c r="D966" s="138"/>
      <c r="E966" s="54"/>
      <c r="F966" s="138"/>
      <c r="G966" s="138"/>
      <c r="H966" s="138"/>
      <c r="I966" s="138"/>
      <c r="J966" s="138"/>
      <c r="K966" s="138"/>
      <c r="L966" s="138"/>
      <c r="M966" s="140"/>
      <c r="N966" s="140"/>
      <c r="O966" s="138"/>
      <c r="P966" s="142"/>
      <c r="Q966" s="138"/>
      <c r="R966" s="140"/>
      <c r="S966" s="138"/>
      <c r="T966" s="138"/>
      <c r="U966" s="138"/>
    </row>
    <row r="967" ht="12.75" customHeight="1">
      <c r="A967" s="138"/>
      <c r="B967" s="138"/>
      <c r="C967" s="138"/>
      <c r="D967" s="138"/>
      <c r="E967" s="54"/>
      <c r="F967" s="138"/>
      <c r="G967" s="138"/>
      <c r="H967" s="138"/>
      <c r="I967" s="138"/>
      <c r="J967" s="138"/>
      <c r="K967" s="138"/>
      <c r="L967" s="138"/>
      <c r="M967" s="140"/>
      <c r="N967" s="140"/>
      <c r="O967" s="138"/>
      <c r="P967" s="142"/>
      <c r="Q967" s="138"/>
      <c r="R967" s="140"/>
      <c r="S967" s="138"/>
      <c r="T967" s="138"/>
      <c r="U967" s="138"/>
    </row>
    <row r="968" ht="12.75" customHeight="1">
      <c r="A968" s="138"/>
      <c r="B968" s="138"/>
      <c r="C968" s="138"/>
      <c r="D968" s="138"/>
      <c r="E968" s="54"/>
      <c r="F968" s="138"/>
      <c r="G968" s="138"/>
      <c r="H968" s="138"/>
      <c r="I968" s="138"/>
      <c r="J968" s="138"/>
      <c r="K968" s="138"/>
      <c r="L968" s="138"/>
      <c r="M968" s="140"/>
      <c r="N968" s="140"/>
      <c r="O968" s="138"/>
      <c r="P968" s="142"/>
      <c r="Q968" s="138"/>
      <c r="R968" s="140"/>
      <c r="S968" s="138"/>
      <c r="T968" s="138"/>
      <c r="U968" s="138"/>
    </row>
    <row r="969" ht="12.75" customHeight="1">
      <c r="A969" s="138"/>
      <c r="B969" s="138"/>
      <c r="C969" s="138"/>
      <c r="D969" s="138"/>
      <c r="E969" s="54"/>
      <c r="F969" s="138"/>
      <c r="G969" s="138"/>
      <c r="H969" s="138"/>
      <c r="I969" s="138"/>
      <c r="J969" s="138"/>
      <c r="K969" s="138"/>
      <c r="L969" s="138"/>
      <c r="M969" s="140"/>
      <c r="N969" s="140"/>
      <c r="O969" s="138"/>
      <c r="P969" s="142"/>
      <c r="Q969" s="138"/>
      <c r="R969" s="140"/>
      <c r="S969" s="138"/>
      <c r="T969" s="138"/>
      <c r="U969" s="138"/>
    </row>
    <row r="970" ht="12.75" customHeight="1">
      <c r="A970" s="138"/>
      <c r="B970" s="138"/>
      <c r="C970" s="138"/>
      <c r="D970" s="138"/>
      <c r="E970" s="54"/>
      <c r="F970" s="138"/>
      <c r="G970" s="138"/>
      <c r="H970" s="138"/>
      <c r="I970" s="138"/>
      <c r="J970" s="138"/>
      <c r="K970" s="138"/>
      <c r="L970" s="138"/>
      <c r="M970" s="140"/>
      <c r="N970" s="140"/>
      <c r="O970" s="138"/>
      <c r="P970" s="142"/>
      <c r="Q970" s="138"/>
      <c r="R970" s="140"/>
      <c r="S970" s="138"/>
      <c r="T970" s="138"/>
      <c r="U970" s="138"/>
    </row>
    <row r="971" ht="12.75" customHeight="1">
      <c r="A971" s="138"/>
      <c r="B971" s="138"/>
      <c r="C971" s="138"/>
      <c r="D971" s="138"/>
      <c r="E971" s="54"/>
      <c r="F971" s="138"/>
      <c r="G971" s="138"/>
      <c r="H971" s="138"/>
      <c r="I971" s="138"/>
      <c r="J971" s="138"/>
      <c r="K971" s="138"/>
      <c r="L971" s="138"/>
      <c r="M971" s="140"/>
      <c r="N971" s="140"/>
      <c r="O971" s="138"/>
      <c r="P971" s="142"/>
      <c r="Q971" s="138"/>
      <c r="R971" s="140"/>
      <c r="S971" s="138"/>
      <c r="T971" s="138"/>
      <c r="U971" s="138"/>
    </row>
    <row r="972" ht="12.75" customHeight="1">
      <c r="A972" s="138"/>
      <c r="B972" s="138"/>
      <c r="C972" s="138"/>
      <c r="D972" s="138"/>
      <c r="E972" s="54"/>
      <c r="F972" s="138"/>
      <c r="G972" s="138"/>
      <c r="H972" s="138"/>
      <c r="I972" s="138"/>
      <c r="J972" s="138"/>
      <c r="K972" s="138"/>
      <c r="L972" s="138"/>
      <c r="M972" s="140"/>
      <c r="N972" s="140"/>
      <c r="O972" s="138"/>
      <c r="P972" s="142"/>
      <c r="Q972" s="138"/>
      <c r="R972" s="140"/>
      <c r="S972" s="138"/>
      <c r="T972" s="138"/>
      <c r="U972" s="138"/>
    </row>
    <row r="973" ht="12.75" customHeight="1">
      <c r="A973" s="138"/>
      <c r="B973" s="138"/>
      <c r="C973" s="138"/>
      <c r="D973" s="138"/>
      <c r="E973" s="54"/>
      <c r="F973" s="138"/>
      <c r="G973" s="138"/>
      <c r="H973" s="138"/>
      <c r="I973" s="138"/>
      <c r="J973" s="138"/>
      <c r="K973" s="138"/>
      <c r="L973" s="138"/>
      <c r="M973" s="140"/>
      <c r="N973" s="140"/>
      <c r="O973" s="138"/>
      <c r="P973" s="142"/>
      <c r="Q973" s="138"/>
      <c r="R973" s="140"/>
      <c r="S973" s="138"/>
      <c r="T973" s="138"/>
      <c r="U973" s="138"/>
    </row>
    <row r="974" ht="12.75" customHeight="1">
      <c r="A974" s="138"/>
      <c r="B974" s="138"/>
      <c r="C974" s="138"/>
      <c r="D974" s="138"/>
      <c r="E974" s="54"/>
      <c r="F974" s="138"/>
      <c r="G974" s="138"/>
      <c r="H974" s="138"/>
      <c r="I974" s="138"/>
      <c r="J974" s="138"/>
      <c r="K974" s="138"/>
      <c r="L974" s="138"/>
      <c r="M974" s="140"/>
      <c r="N974" s="140"/>
      <c r="O974" s="138"/>
      <c r="P974" s="142"/>
      <c r="Q974" s="138"/>
      <c r="R974" s="140"/>
      <c r="S974" s="138"/>
      <c r="T974" s="138"/>
      <c r="U974" s="138"/>
    </row>
    <row r="975" ht="12.75" customHeight="1">
      <c r="A975" s="138"/>
      <c r="B975" s="138"/>
      <c r="C975" s="138"/>
      <c r="D975" s="138"/>
      <c r="E975" s="54"/>
      <c r="F975" s="138"/>
      <c r="G975" s="138"/>
      <c r="H975" s="138"/>
      <c r="I975" s="138"/>
      <c r="J975" s="138"/>
      <c r="K975" s="138"/>
      <c r="L975" s="138"/>
      <c r="M975" s="140"/>
      <c r="N975" s="140"/>
      <c r="O975" s="138"/>
      <c r="P975" s="142"/>
      <c r="Q975" s="138"/>
      <c r="R975" s="140"/>
      <c r="S975" s="138"/>
      <c r="T975" s="138"/>
      <c r="U975" s="138"/>
    </row>
    <row r="976" ht="12.75" customHeight="1">
      <c r="A976" s="138"/>
      <c r="B976" s="138"/>
      <c r="C976" s="138"/>
      <c r="D976" s="138"/>
      <c r="E976" s="54"/>
      <c r="F976" s="138"/>
      <c r="G976" s="138"/>
      <c r="H976" s="138"/>
      <c r="I976" s="138"/>
      <c r="J976" s="138"/>
      <c r="K976" s="138"/>
      <c r="L976" s="138"/>
      <c r="M976" s="140"/>
      <c r="N976" s="140"/>
      <c r="O976" s="138"/>
      <c r="P976" s="142"/>
      <c r="Q976" s="138"/>
      <c r="R976" s="140"/>
      <c r="S976" s="138"/>
      <c r="T976" s="138"/>
      <c r="U976" s="138"/>
    </row>
    <row r="977" ht="12.75" customHeight="1">
      <c r="A977" s="138"/>
      <c r="B977" s="138"/>
      <c r="C977" s="138"/>
      <c r="D977" s="138"/>
      <c r="E977" s="54"/>
      <c r="F977" s="138"/>
      <c r="G977" s="138"/>
      <c r="H977" s="138"/>
      <c r="I977" s="138"/>
      <c r="J977" s="138"/>
      <c r="K977" s="138"/>
      <c r="L977" s="138"/>
      <c r="M977" s="140"/>
      <c r="N977" s="140"/>
      <c r="O977" s="138"/>
      <c r="P977" s="142"/>
      <c r="Q977" s="138"/>
      <c r="R977" s="140"/>
      <c r="S977" s="138"/>
      <c r="T977" s="138"/>
      <c r="U977" s="138"/>
    </row>
    <row r="978" ht="12.75" customHeight="1">
      <c r="A978" s="138"/>
      <c r="B978" s="138"/>
      <c r="C978" s="138"/>
      <c r="D978" s="138"/>
      <c r="E978" s="54"/>
      <c r="F978" s="138"/>
      <c r="G978" s="138"/>
      <c r="H978" s="138"/>
      <c r="I978" s="138"/>
      <c r="J978" s="138"/>
      <c r="K978" s="138"/>
      <c r="L978" s="138"/>
      <c r="M978" s="140"/>
      <c r="N978" s="140"/>
      <c r="O978" s="138"/>
      <c r="P978" s="142"/>
      <c r="Q978" s="138"/>
      <c r="R978" s="140"/>
      <c r="S978" s="138"/>
      <c r="T978" s="138"/>
      <c r="U978" s="138"/>
    </row>
    <row r="979" ht="12.75" customHeight="1">
      <c r="A979" s="138"/>
      <c r="B979" s="138"/>
      <c r="C979" s="138"/>
      <c r="D979" s="138"/>
      <c r="E979" s="54"/>
      <c r="F979" s="138"/>
      <c r="G979" s="138"/>
      <c r="H979" s="138"/>
      <c r="I979" s="138"/>
      <c r="J979" s="138"/>
      <c r="K979" s="138"/>
      <c r="L979" s="138"/>
      <c r="M979" s="140"/>
      <c r="N979" s="140"/>
      <c r="O979" s="138"/>
      <c r="P979" s="142"/>
      <c r="Q979" s="138"/>
      <c r="R979" s="140"/>
      <c r="S979" s="138"/>
      <c r="T979" s="138"/>
      <c r="U979" s="138"/>
    </row>
    <row r="980" ht="12.75" customHeight="1">
      <c r="A980" s="138"/>
      <c r="B980" s="138"/>
      <c r="C980" s="138"/>
      <c r="D980" s="138"/>
      <c r="E980" s="54"/>
      <c r="F980" s="138"/>
      <c r="G980" s="138"/>
      <c r="H980" s="138"/>
      <c r="I980" s="138"/>
      <c r="J980" s="138"/>
      <c r="K980" s="138"/>
      <c r="L980" s="138"/>
      <c r="M980" s="140"/>
      <c r="N980" s="140"/>
      <c r="O980" s="138"/>
      <c r="P980" s="142"/>
      <c r="Q980" s="138"/>
      <c r="R980" s="140"/>
      <c r="S980" s="138"/>
      <c r="T980" s="138"/>
      <c r="U980" s="138"/>
    </row>
    <row r="981" ht="12.75" customHeight="1">
      <c r="A981" s="138"/>
      <c r="B981" s="138"/>
      <c r="C981" s="138"/>
      <c r="D981" s="138"/>
      <c r="E981" s="54"/>
      <c r="F981" s="138"/>
      <c r="G981" s="138"/>
      <c r="H981" s="138"/>
      <c r="I981" s="138"/>
      <c r="J981" s="138"/>
      <c r="K981" s="138"/>
      <c r="L981" s="138"/>
      <c r="M981" s="140"/>
      <c r="N981" s="140"/>
      <c r="O981" s="138"/>
      <c r="P981" s="142"/>
      <c r="Q981" s="138"/>
      <c r="R981" s="140"/>
      <c r="S981" s="138"/>
      <c r="T981" s="138"/>
      <c r="U981" s="138"/>
    </row>
    <row r="982" ht="12.75" customHeight="1">
      <c r="A982" s="138"/>
      <c r="B982" s="138"/>
      <c r="C982" s="138"/>
      <c r="D982" s="138"/>
      <c r="E982" s="54"/>
      <c r="F982" s="138"/>
      <c r="G982" s="138"/>
      <c r="H982" s="138"/>
      <c r="I982" s="138"/>
      <c r="J982" s="138"/>
      <c r="K982" s="138"/>
      <c r="L982" s="138"/>
      <c r="M982" s="140"/>
      <c r="N982" s="140"/>
      <c r="O982" s="138"/>
      <c r="P982" s="142"/>
      <c r="Q982" s="138"/>
      <c r="R982" s="140"/>
      <c r="S982" s="138"/>
      <c r="T982" s="138"/>
      <c r="U982" s="138"/>
    </row>
    <row r="983" ht="12.75" customHeight="1">
      <c r="A983" s="138"/>
      <c r="B983" s="138"/>
      <c r="C983" s="138"/>
      <c r="D983" s="138"/>
      <c r="E983" s="54"/>
      <c r="F983" s="138"/>
      <c r="G983" s="138"/>
      <c r="H983" s="138"/>
      <c r="I983" s="138"/>
      <c r="J983" s="138"/>
      <c r="K983" s="138"/>
      <c r="L983" s="138"/>
      <c r="M983" s="140"/>
      <c r="N983" s="140"/>
      <c r="O983" s="138"/>
      <c r="P983" s="142"/>
      <c r="Q983" s="138"/>
      <c r="R983" s="140"/>
      <c r="S983" s="138"/>
      <c r="T983" s="138"/>
      <c r="U983" s="138"/>
    </row>
    <row r="984" ht="12.75" customHeight="1">
      <c r="A984" s="138"/>
      <c r="B984" s="138"/>
      <c r="C984" s="138"/>
      <c r="D984" s="138"/>
      <c r="E984" s="54"/>
      <c r="F984" s="138"/>
      <c r="G984" s="138"/>
      <c r="H984" s="138"/>
      <c r="I984" s="138"/>
      <c r="J984" s="138"/>
      <c r="K984" s="138"/>
      <c r="L984" s="138"/>
      <c r="M984" s="140"/>
      <c r="N984" s="140"/>
      <c r="O984" s="138"/>
      <c r="P984" s="142"/>
      <c r="Q984" s="138"/>
      <c r="R984" s="140"/>
      <c r="S984" s="138"/>
      <c r="T984" s="138"/>
      <c r="U984" s="138"/>
    </row>
    <row r="985" ht="12.75" customHeight="1">
      <c r="A985" s="138"/>
      <c r="B985" s="138"/>
      <c r="C985" s="138"/>
      <c r="D985" s="138"/>
      <c r="E985" s="54"/>
      <c r="F985" s="138"/>
      <c r="G985" s="138"/>
      <c r="H985" s="138"/>
      <c r="I985" s="138"/>
      <c r="J985" s="138"/>
      <c r="K985" s="138"/>
      <c r="L985" s="138"/>
      <c r="M985" s="140"/>
      <c r="N985" s="140"/>
      <c r="O985" s="138"/>
      <c r="P985" s="142"/>
      <c r="Q985" s="138"/>
      <c r="R985" s="140"/>
      <c r="S985" s="138"/>
      <c r="T985" s="138"/>
      <c r="U985" s="138"/>
    </row>
    <row r="986" ht="12.75" customHeight="1">
      <c r="A986" s="138"/>
      <c r="B986" s="138"/>
      <c r="C986" s="138"/>
      <c r="D986" s="138"/>
      <c r="E986" s="54"/>
      <c r="F986" s="138"/>
      <c r="G986" s="138"/>
      <c r="H986" s="138"/>
      <c r="I986" s="138"/>
      <c r="J986" s="138"/>
      <c r="K986" s="138"/>
      <c r="L986" s="138"/>
      <c r="M986" s="140"/>
      <c r="N986" s="140"/>
      <c r="O986" s="138"/>
      <c r="P986" s="142"/>
      <c r="Q986" s="138"/>
      <c r="R986" s="140"/>
      <c r="S986" s="138"/>
      <c r="T986" s="138"/>
      <c r="U986" s="138"/>
    </row>
    <row r="987" ht="12.75" customHeight="1">
      <c r="A987" s="138"/>
      <c r="B987" s="138"/>
      <c r="C987" s="138"/>
      <c r="D987" s="138"/>
      <c r="E987" s="54"/>
      <c r="F987" s="138"/>
      <c r="G987" s="138"/>
      <c r="H987" s="138"/>
      <c r="I987" s="138"/>
      <c r="J987" s="138"/>
      <c r="K987" s="138"/>
      <c r="L987" s="138"/>
      <c r="M987" s="140"/>
      <c r="N987" s="140"/>
      <c r="O987" s="138"/>
      <c r="P987" s="142"/>
      <c r="Q987" s="138"/>
      <c r="R987" s="140"/>
      <c r="S987" s="138"/>
      <c r="T987" s="138"/>
      <c r="U987" s="138"/>
    </row>
    <row r="988" ht="12.75" customHeight="1">
      <c r="A988" s="138"/>
      <c r="B988" s="138"/>
      <c r="C988" s="138"/>
      <c r="D988" s="138"/>
      <c r="E988" s="54"/>
      <c r="F988" s="138"/>
      <c r="G988" s="138"/>
      <c r="H988" s="138"/>
      <c r="I988" s="138"/>
      <c r="J988" s="138"/>
      <c r="K988" s="138"/>
      <c r="L988" s="138"/>
      <c r="M988" s="140"/>
      <c r="N988" s="140"/>
      <c r="O988" s="138"/>
      <c r="P988" s="142"/>
      <c r="Q988" s="138"/>
      <c r="R988" s="140"/>
      <c r="S988" s="138"/>
      <c r="T988" s="138"/>
      <c r="U988" s="138"/>
    </row>
    <row r="989" ht="12.75" customHeight="1">
      <c r="A989" s="138"/>
      <c r="B989" s="138"/>
      <c r="C989" s="138"/>
      <c r="D989" s="138"/>
      <c r="E989" s="54"/>
      <c r="F989" s="138"/>
      <c r="G989" s="138"/>
      <c r="H989" s="138"/>
      <c r="I989" s="138"/>
      <c r="J989" s="138"/>
      <c r="K989" s="138"/>
      <c r="L989" s="138"/>
      <c r="M989" s="140"/>
      <c r="N989" s="140"/>
      <c r="O989" s="138"/>
      <c r="P989" s="142"/>
      <c r="Q989" s="138"/>
      <c r="R989" s="140"/>
      <c r="S989" s="138"/>
      <c r="T989" s="138"/>
      <c r="U989" s="138"/>
    </row>
    <row r="990" ht="12.75" customHeight="1">
      <c r="A990" s="138"/>
      <c r="B990" s="138"/>
      <c r="C990" s="138"/>
      <c r="D990" s="138"/>
      <c r="E990" s="54"/>
      <c r="F990" s="138"/>
      <c r="G990" s="138"/>
      <c r="H990" s="138"/>
      <c r="I990" s="138"/>
      <c r="J990" s="138"/>
      <c r="K990" s="138"/>
      <c r="L990" s="138"/>
      <c r="M990" s="140"/>
      <c r="N990" s="140"/>
      <c r="O990" s="138"/>
      <c r="P990" s="142"/>
      <c r="Q990" s="138"/>
      <c r="R990" s="140"/>
      <c r="S990" s="138"/>
      <c r="T990" s="138"/>
      <c r="U990" s="138"/>
    </row>
    <row r="991" ht="12.75" customHeight="1">
      <c r="A991" s="138"/>
      <c r="B991" s="138"/>
      <c r="C991" s="138"/>
      <c r="D991" s="138"/>
      <c r="E991" s="54"/>
      <c r="F991" s="138"/>
      <c r="G991" s="138"/>
      <c r="H991" s="138"/>
      <c r="I991" s="138"/>
      <c r="J991" s="138"/>
      <c r="K991" s="138"/>
      <c r="L991" s="138"/>
      <c r="M991" s="140"/>
      <c r="N991" s="140"/>
      <c r="O991" s="138"/>
      <c r="P991" s="142"/>
      <c r="Q991" s="138"/>
      <c r="R991" s="140"/>
      <c r="S991" s="138"/>
      <c r="T991" s="138"/>
      <c r="U991" s="138"/>
    </row>
    <row r="992" ht="12.75" customHeight="1">
      <c r="A992" s="138"/>
      <c r="B992" s="138"/>
      <c r="C992" s="138"/>
      <c r="D992" s="138"/>
      <c r="E992" s="54"/>
      <c r="F992" s="138"/>
      <c r="G992" s="138"/>
      <c r="H992" s="138"/>
      <c r="I992" s="138"/>
      <c r="J992" s="138"/>
      <c r="K992" s="138"/>
      <c r="L992" s="138"/>
      <c r="M992" s="140"/>
      <c r="N992" s="140"/>
      <c r="O992" s="138"/>
      <c r="P992" s="142"/>
      <c r="Q992" s="138"/>
      <c r="R992" s="140"/>
      <c r="S992" s="138"/>
      <c r="T992" s="138"/>
      <c r="U992" s="138"/>
    </row>
    <row r="993" ht="12.75" customHeight="1">
      <c r="A993" s="138"/>
      <c r="B993" s="138"/>
      <c r="C993" s="138"/>
      <c r="D993" s="138"/>
      <c r="E993" s="54"/>
      <c r="F993" s="138"/>
      <c r="G993" s="138"/>
      <c r="H993" s="138"/>
      <c r="I993" s="138"/>
      <c r="J993" s="138"/>
      <c r="K993" s="138"/>
      <c r="L993" s="138"/>
      <c r="M993" s="140"/>
      <c r="N993" s="140"/>
      <c r="O993" s="138"/>
      <c r="P993" s="142"/>
      <c r="Q993" s="138"/>
      <c r="R993" s="140"/>
      <c r="S993" s="138"/>
      <c r="T993" s="138"/>
      <c r="U993" s="138"/>
    </row>
    <row r="994" ht="12.75" customHeight="1">
      <c r="A994" s="138"/>
      <c r="B994" s="138"/>
      <c r="C994" s="138"/>
      <c r="D994" s="138"/>
      <c r="E994" s="54"/>
      <c r="F994" s="138"/>
      <c r="G994" s="138"/>
      <c r="H994" s="138"/>
      <c r="I994" s="138"/>
      <c r="J994" s="138"/>
      <c r="K994" s="138"/>
      <c r="L994" s="138"/>
      <c r="M994" s="140"/>
      <c r="N994" s="140"/>
      <c r="O994" s="138"/>
      <c r="P994" s="142"/>
      <c r="Q994" s="138"/>
      <c r="R994" s="140"/>
      <c r="S994" s="138"/>
      <c r="T994" s="138"/>
      <c r="U994" s="138"/>
    </row>
    <row r="995" ht="12.75" customHeight="1">
      <c r="A995" s="138"/>
      <c r="B995" s="138"/>
      <c r="C995" s="138"/>
      <c r="D995" s="138"/>
      <c r="E995" s="54"/>
      <c r="F995" s="138"/>
      <c r="G995" s="138"/>
      <c r="H995" s="138"/>
      <c r="I995" s="138"/>
      <c r="J995" s="138"/>
      <c r="K995" s="138"/>
      <c r="L995" s="138"/>
      <c r="M995" s="140"/>
      <c r="N995" s="140"/>
      <c r="O995" s="138"/>
      <c r="P995" s="142"/>
      <c r="Q995" s="138"/>
      <c r="R995" s="140"/>
      <c r="S995" s="138"/>
      <c r="T995" s="138"/>
      <c r="U995" s="138"/>
    </row>
    <row r="996" ht="12.75" customHeight="1">
      <c r="A996" s="138"/>
      <c r="B996" s="138"/>
      <c r="C996" s="138"/>
      <c r="D996" s="138"/>
      <c r="E996" s="54"/>
      <c r="F996" s="138"/>
      <c r="G996" s="138"/>
      <c r="H996" s="138"/>
      <c r="I996" s="138"/>
      <c r="J996" s="138"/>
      <c r="K996" s="138"/>
      <c r="L996" s="138"/>
      <c r="M996" s="140"/>
      <c r="N996" s="140"/>
      <c r="O996" s="138"/>
      <c r="P996" s="142"/>
      <c r="Q996" s="138"/>
      <c r="R996" s="140"/>
      <c r="S996" s="138"/>
      <c r="T996" s="138"/>
      <c r="U996" s="138"/>
    </row>
    <row r="997" ht="12.75" customHeight="1">
      <c r="A997" s="138"/>
      <c r="B997" s="138"/>
      <c r="C997" s="138"/>
      <c r="D997" s="138"/>
      <c r="E997" s="54"/>
      <c r="F997" s="138"/>
      <c r="G997" s="138"/>
      <c r="H997" s="138"/>
      <c r="I997" s="138"/>
      <c r="J997" s="138"/>
      <c r="K997" s="138"/>
      <c r="L997" s="138"/>
      <c r="M997" s="140"/>
      <c r="N997" s="140"/>
      <c r="O997" s="138"/>
      <c r="P997" s="142"/>
      <c r="Q997" s="138"/>
      <c r="R997" s="140"/>
      <c r="S997" s="138"/>
      <c r="T997" s="138"/>
      <c r="U997" s="138"/>
    </row>
    <row r="998" ht="12.75" customHeight="1">
      <c r="A998" s="138"/>
      <c r="B998" s="138"/>
      <c r="C998" s="138"/>
      <c r="D998" s="138"/>
      <c r="E998" s="54"/>
      <c r="F998" s="138"/>
      <c r="G998" s="138"/>
      <c r="H998" s="138"/>
      <c r="I998" s="138"/>
      <c r="J998" s="138"/>
      <c r="K998" s="138"/>
      <c r="L998" s="138"/>
      <c r="M998" s="140"/>
      <c r="N998" s="140"/>
      <c r="O998" s="138"/>
      <c r="P998" s="142"/>
      <c r="Q998" s="138"/>
      <c r="R998" s="140"/>
      <c r="S998" s="138"/>
      <c r="T998" s="138"/>
      <c r="U998" s="138"/>
    </row>
    <row r="999" ht="12.75" customHeight="1">
      <c r="A999" s="138"/>
      <c r="B999" s="138"/>
      <c r="C999" s="138"/>
      <c r="D999" s="138"/>
      <c r="E999" s="54"/>
      <c r="F999" s="138"/>
      <c r="G999" s="138"/>
      <c r="H999" s="138"/>
      <c r="I999" s="138"/>
      <c r="J999" s="138"/>
      <c r="K999" s="138"/>
      <c r="L999" s="138"/>
      <c r="M999" s="140"/>
      <c r="N999" s="140"/>
      <c r="O999" s="138"/>
      <c r="P999" s="142"/>
      <c r="Q999" s="138"/>
      <c r="R999" s="140"/>
      <c r="S999" s="138"/>
      <c r="T999" s="138"/>
      <c r="U999" s="138"/>
    </row>
    <row r="1000" ht="12.75" customHeight="1">
      <c r="A1000" s="138"/>
      <c r="B1000" s="138"/>
      <c r="C1000" s="138"/>
      <c r="D1000" s="138"/>
      <c r="E1000" s="54"/>
      <c r="F1000" s="138"/>
      <c r="G1000" s="138"/>
      <c r="H1000" s="138"/>
      <c r="I1000" s="138"/>
      <c r="J1000" s="138"/>
      <c r="K1000" s="138"/>
      <c r="L1000" s="138"/>
      <c r="M1000" s="140"/>
      <c r="N1000" s="140"/>
      <c r="O1000" s="138"/>
      <c r="P1000" s="142"/>
      <c r="Q1000" s="138"/>
      <c r="R1000" s="140"/>
      <c r="S1000" s="138"/>
      <c r="T1000" s="138"/>
      <c r="U1000" s="138"/>
    </row>
  </sheetData>
  <autoFilter ref="$A$8:$U$50"/>
  <mergeCells count="3">
    <mergeCell ref="A1:R3"/>
    <mergeCell ref="A7:N7"/>
    <mergeCell ref="P7:U7"/>
  </mergeCells>
  <conditionalFormatting sqref="S1:T3 S8:T8 S6:T6">
    <cfRule type="cellIs" dxfId="0" priority="1" stopIfTrue="1" operator="equal">
      <formula>"1: Cumple Parcialmente"</formula>
    </cfRule>
  </conditionalFormatting>
  <conditionalFormatting sqref="U1:U3 U8 U6">
    <cfRule type="cellIs" dxfId="1" priority="2" stopIfTrue="1" operator="equal">
      <formula>"ABIERTA"</formula>
    </cfRule>
  </conditionalFormatting>
  <conditionalFormatting sqref="U1:U3 U8 U6">
    <cfRule type="cellIs" dxfId="2" priority="3" stopIfTrue="1" operator="equal">
      <formula>"CERRADA"</formula>
    </cfRule>
  </conditionalFormatting>
  <conditionalFormatting sqref="S1:T3 S8:T8 S6:T6">
    <cfRule type="cellIs" dxfId="2" priority="4" stopIfTrue="1" operator="equal">
      <formula>"2: Cumple "</formula>
    </cfRule>
  </conditionalFormatting>
  <conditionalFormatting sqref="S1:T3 S8:T8 S6:T6">
    <cfRule type="cellIs" dxfId="1" priority="5" stopIfTrue="1" operator="equal">
      <formula>"0: No cumple"</formula>
    </cfRule>
  </conditionalFormatting>
  <conditionalFormatting sqref="S4:T5">
    <cfRule type="cellIs" dxfId="0" priority="6" stopIfTrue="1" operator="equal">
      <formula>"1: Cumple Parcialmente"</formula>
    </cfRule>
  </conditionalFormatting>
  <conditionalFormatting sqref="U4:U5">
    <cfRule type="cellIs" dxfId="1" priority="7" stopIfTrue="1" operator="equal">
      <formula>"ABIERTA"</formula>
    </cfRule>
  </conditionalFormatting>
  <conditionalFormatting sqref="U4:U5">
    <cfRule type="cellIs" dxfId="2" priority="8" stopIfTrue="1" operator="equal">
      <formula>"CERRADA"</formula>
    </cfRule>
  </conditionalFormatting>
  <conditionalFormatting sqref="S4:T5">
    <cfRule type="cellIs" dxfId="2" priority="9" stopIfTrue="1" operator="equal">
      <formula>"2: Cumple "</formula>
    </cfRule>
  </conditionalFormatting>
  <conditionalFormatting sqref="S4:T5">
    <cfRule type="cellIs" dxfId="1" priority="10" stopIfTrue="1" operator="equal">
      <formula>"0: No cumple"</formula>
    </cfRule>
  </conditionalFormatting>
  <conditionalFormatting sqref="D5">
    <cfRule type="cellIs" dxfId="2" priority="11" operator="equal">
      <formula>$B$5</formula>
    </cfRule>
  </conditionalFormatting>
  <conditionalFormatting sqref="D5">
    <cfRule type="cellIs" dxfId="1" priority="12" operator="equal">
      <formula>0</formula>
    </cfRule>
  </conditionalFormatting>
  <conditionalFormatting sqref="F5">
    <cfRule type="cellIs" dxfId="2" priority="13" operator="equal">
      <formula>0</formula>
    </cfRule>
  </conditionalFormatting>
  <conditionalFormatting sqref="F5">
    <cfRule type="cellIs" dxfId="1" priority="14" operator="equal">
      <formula>$B$5</formula>
    </cfRule>
  </conditionalFormatting>
  <dataValidations>
    <dataValidation type="list" allowBlank="1" showErrorMessage="1" sqref="U9:U50">
      <formula1>'DICCIONARIO DE DATOS'!$G$2:$G$5</formula1>
    </dataValidation>
    <dataValidation type="date" allowBlank="1" showErrorMessage="1" sqref="M28:N28 R28 M30:N221 R30:R221">
      <formula1>41640.0</formula1>
      <formula2>55153.0</formula2>
    </dataValidation>
    <dataValidation type="list" allowBlank="1" showErrorMessage="1" sqref="T9:T50">
      <formula1>'DICCIONARIO DE DATOS'!$F$2:$F$3</formula1>
    </dataValidation>
    <dataValidation type="list" allowBlank="1" showErrorMessage="1" sqref="K9:K50">
      <formula1>'DICCIONARIO DE DATOS'!$B$2:$B$18</formula1>
    </dataValidation>
    <dataValidation type="list" allowBlank="1" showErrorMessage="1" sqref="I9:I50">
      <formula1>'DICCIONARIO DE DATOS'!$D$2:$D$4</formula1>
    </dataValidation>
    <dataValidation type="list" allowBlank="1" showErrorMessage="1" sqref="J9:J50">
      <formula1>'DICCIONARIO DE DATOS'!$A$2:$A$10</formula1>
    </dataValidation>
    <dataValidation type="decimal" allowBlank="1" showErrorMessage="1" sqref="B28 B30:B221">
      <formula1>2014.0</formula1>
      <formula2>2050.0</formula2>
    </dataValidation>
    <dataValidation type="list" allowBlank="1" showErrorMessage="1" sqref="E9:E50">
      <formula1>'DICCIONARIO DE DATOS'!$C$2:$C$3</formula1>
    </dataValidation>
    <dataValidation type="list" allowBlank="1" showErrorMessage="1" sqref="S9:S50">
      <formula1>'DICCIONARIO DE DATOS'!$E$2:$E$3</formula1>
    </dataValidation>
  </dataValidations>
  <printOptions/>
  <pageMargins bottom="0.75" footer="0.0" header="0.0" left="0.7" right="0.7" top="0.75"/>
  <pageSetup orientation="landscape"/>
  <drawing r:id="rId1"/>
</worksheet>
</file>

<file path=xl/worksheets/sheet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Pr>
    <outlinePr summaryBelow="0" summaryRight="0"/>
    <pageSetUpPr/>
  </sheetPr>
  <sheetViews>
    <sheetView workbookViewId="0"/>
  </sheetViews>
  <sheetFormatPr customHeight="1" defaultColWidth="14.43" defaultRowHeight="15.0"/>
  <cols>
    <col customWidth="1" min="1" max="6" width="43.0"/>
    <col customWidth="1" min="7" max="7" width="42.0"/>
    <col customWidth="1" min="8" max="8" width="46.57"/>
    <col customWidth="1" min="9" max="9" width="18.43"/>
    <col customWidth="1" min="10" max="11" width="25.71"/>
    <col customWidth="1" min="12" max="12" width="28.0"/>
    <col customWidth="1" min="13" max="13" width="16.71"/>
    <col customWidth="1" min="14" max="14" width="19.0"/>
    <col customWidth="1" min="15" max="15" width="51.86"/>
    <col customWidth="1" min="16" max="16" width="25.71"/>
    <col customWidth="1" min="17" max="17" width="70.0"/>
    <col customWidth="1" min="18" max="18" width="20.14"/>
    <col customWidth="1" min="19" max="21" width="25.71"/>
  </cols>
  <sheetData>
    <row r="1" ht="18.0" customHeight="1">
      <c r="A1" s="13" t="s">
        <v>73</v>
      </c>
      <c r="B1" s="14"/>
      <c r="C1" s="14"/>
      <c r="D1" s="14"/>
      <c r="E1" s="14"/>
      <c r="F1" s="14"/>
      <c r="G1" s="14"/>
      <c r="H1" s="14"/>
      <c r="I1" s="14"/>
      <c r="J1" s="14"/>
      <c r="K1" s="14"/>
      <c r="L1" s="14"/>
      <c r="M1" s="14"/>
      <c r="N1" s="14"/>
      <c r="O1" s="14"/>
      <c r="P1" s="14"/>
      <c r="Q1" s="14"/>
      <c r="R1" s="14"/>
      <c r="S1" s="15" t="s">
        <v>87</v>
      </c>
      <c r="T1" s="16"/>
      <c r="U1" s="17" t="s">
        <v>91</v>
      </c>
    </row>
    <row r="2" ht="12.75" customHeight="1">
      <c r="A2" s="18"/>
      <c r="S2" s="15" t="s">
        <v>92</v>
      </c>
      <c r="T2" s="16"/>
      <c r="U2" s="17">
        <v>9.0</v>
      </c>
    </row>
    <row r="3" ht="18.0" customHeight="1">
      <c r="A3" s="19"/>
      <c r="B3" s="20"/>
      <c r="C3" s="20"/>
      <c r="D3" s="20"/>
      <c r="E3" s="20"/>
      <c r="F3" s="20"/>
      <c r="G3" s="20"/>
      <c r="H3" s="20"/>
      <c r="I3" s="20"/>
      <c r="J3" s="20"/>
      <c r="K3" s="20"/>
      <c r="L3" s="20"/>
      <c r="M3" s="20"/>
      <c r="N3" s="20"/>
      <c r="O3" s="20"/>
      <c r="P3" s="20"/>
      <c r="Q3" s="20"/>
      <c r="R3" s="20"/>
      <c r="S3" s="21" t="s">
        <v>93</v>
      </c>
      <c r="T3" s="22"/>
      <c r="U3" s="23">
        <v>43028.0</v>
      </c>
    </row>
    <row r="4" ht="65.25" customHeight="1">
      <c r="A4" s="24" t="s">
        <v>1</v>
      </c>
      <c r="B4" s="25" t="s">
        <v>94</v>
      </c>
      <c r="C4" s="25" t="s">
        <v>95</v>
      </c>
      <c r="D4" s="26" t="s">
        <v>96</v>
      </c>
      <c r="E4" s="27" t="s">
        <v>97</v>
      </c>
      <c r="F4" s="33" t="s">
        <v>98</v>
      </c>
      <c r="G4" s="29"/>
      <c r="H4" s="29"/>
      <c r="I4" s="29"/>
      <c r="J4" s="29"/>
      <c r="K4" s="29"/>
      <c r="L4" s="29"/>
      <c r="M4" s="35"/>
      <c r="N4" s="35"/>
      <c r="O4" s="29"/>
      <c r="P4" s="29"/>
      <c r="Q4" s="29"/>
      <c r="R4" s="29"/>
      <c r="S4" s="21"/>
      <c r="T4" s="21"/>
      <c r="U4" s="30"/>
    </row>
    <row r="5" ht="53.25" customHeight="1">
      <c r="A5" s="36" t="s">
        <v>44</v>
      </c>
      <c r="B5" s="17">
        <f>COUNTIF(K10:K1048576,"GESTIÓN JURÍDICA")</f>
        <v>11</v>
      </c>
      <c r="C5" s="17">
        <f>COUNTIFS(K10:K1048576,"GESTIÓN JURÍDICA",U10:U1048576,"NO INICIADA")</f>
        <v>0</v>
      </c>
      <c r="D5" s="17">
        <f>COUNTIFS(K10:K1048576,"GESTIÓN JURÍDICA",U10:U1048576,"CERRADA")</f>
        <v>1</v>
      </c>
      <c r="E5" s="17">
        <f>COUNTIFS(K10:K1048576,"GESTIÓN JURÍDICA",U10:U1048576,"ABIERTA EN DESARROLLO")</f>
        <v>4</v>
      </c>
      <c r="F5" s="38">
        <f>COUNTIFS(K10:K1048576,"GESTIÓN JURÍDICA",U10:U1048576,"ABIERTA VENCIDA")</f>
        <v>6</v>
      </c>
      <c r="G5" s="29"/>
      <c r="H5" s="29"/>
      <c r="I5" s="29"/>
      <c r="J5" s="29"/>
      <c r="K5" s="29"/>
      <c r="L5" s="29"/>
      <c r="M5" s="35"/>
      <c r="N5" s="35"/>
      <c r="O5" s="29"/>
      <c r="P5" s="29"/>
      <c r="Q5" s="29"/>
      <c r="R5" s="29"/>
      <c r="S5" s="21"/>
      <c r="T5" s="21"/>
      <c r="U5" s="30"/>
    </row>
    <row r="6" ht="53.25" customHeight="1">
      <c r="A6" s="31" t="s">
        <v>39</v>
      </c>
      <c r="B6" s="34">
        <f>COUNTIF(K10:K1048576,"GESTIÓN CONTRACTUAL")</f>
        <v>0</v>
      </c>
      <c r="C6" s="34">
        <f>COUNTIFS(K10:K1048576,"GESTIÓN CONTRACTUAL",U10:U1048576,"NO INICIADA")</f>
        <v>0</v>
      </c>
      <c r="D6" s="34">
        <f>COUNTIFS(K10:K1048576,"GESTIÓN CONTRACTUAL",U10:U1048576,"CERRADA")</f>
        <v>0</v>
      </c>
      <c r="E6" s="34">
        <f>COUNTIFS(K10:K1048576,"GESTIÓN CONTRACTUAL",U10:U1048576,"ABIERTA EN DESARROLLO")</f>
        <v>0</v>
      </c>
      <c r="F6" s="37">
        <f>COUNTIFS(K10:K1048576,"GESTIÓN CONTRACTUAL",U10:U1048576,"ABIERTA VENCIDA")</f>
        <v>0</v>
      </c>
      <c r="G6" s="29"/>
      <c r="H6" s="29"/>
      <c r="I6" s="29"/>
      <c r="J6" s="29"/>
      <c r="K6" s="29"/>
      <c r="L6" s="29"/>
      <c r="M6" s="35"/>
      <c r="N6" s="35"/>
      <c r="O6" s="29"/>
      <c r="P6" s="29"/>
      <c r="Q6" s="29"/>
      <c r="R6" s="29"/>
      <c r="S6" s="21"/>
      <c r="T6" s="21"/>
      <c r="U6" s="30"/>
    </row>
    <row r="7" ht="18.0" customHeight="1">
      <c r="A7" s="29"/>
      <c r="B7" s="29"/>
      <c r="C7" s="29"/>
      <c r="D7" s="29"/>
      <c r="E7" s="29"/>
      <c r="F7" s="29"/>
      <c r="G7" s="29"/>
      <c r="H7" s="29"/>
      <c r="I7" s="29"/>
      <c r="J7" s="29"/>
      <c r="K7" s="29"/>
      <c r="L7" s="29"/>
      <c r="M7" s="35"/>
      <c r="N7" s="35"/>
      <c r="O7" s="29"/>
      <c r="P7" s="29"/>
      <c r="Q7" s="29"/>
      <c r="R7" s="29"/>
      <c r="S7" s="21"/>
      <c r="T7" s="21"/>
      <c r="U7" s="30"/>
    </row>
    <row r="8" ht="54.0" customHeight="1">
      <c r="A8" s="15" t="s">
        <v>99</v>
      </c>
      <c r="B8" s="7"/>
      <c r="C8" s="7"/>
      <c r="D8" s="7"/>
      <c r="E8" s="7"/>
      <c r="F8" s="7"/>
      <c r="G8" s="7"/>
      <c r="H8" s="7"/>
      <c r="I8" s="7"/>
      <c r="J8" s="7"/>
      <c r="K8" s="7"/>
      <c r="L8" s="7"/>
      <c r="M8" s="7"/>
      <c r="N8" s="8"/>
      <c r="O8" s="39" t="s">
        <v>100</v>
      </c>
      <c r="P8" s="40" t="s">
        <v>101</v>
      </c>
      <c r="Q8" s="7"/>
      <c r="R8" s="7"/>
      <c r="S8" s="7"/>
      <c r="T8" s="7"/>
      <c r="U8" s="8"/>
    </row>
    <row r="9" ht="71.25" customHeight="1">
      <c r="A9" s="17" t="s">
        <v>41</v>
      </c>
      <c r="B9" s="17" t="s">
        <v>53</v>
      </c>
      <c r="C9" s="17" t="s">
        <v>55</v>
      </c>
      <c r="D9" s="17" t="s">
        <v>57</v>
      </c>
      <c r="E9" s="17" t="s">
        <v>2</v>
      </c>
      <c r="F9" s="17" t="s">
        <v>60</v>
      </c>
      <c r="G9" s="17" t="s">
        <v>62</v>
      </c>
      <c r="H9" s="17" t="s">
        <v>64</v>
      </c>
      <c r="I9" s="17" t="s">
        <v>102</v>
      </c>
      <c r="J9" s="17" t="s">
        <v>0</v>
      </c>
      <c r="K9" s="17" t="s">
        <v>1</v>
      </c>
      <c r="L9" s="17" t="s">
        <v>103</v>
      </c>
      <c r="M9" s="45" t="s">
        <v>71</v>
      </c>
      <c r="N9" s="45" t="s">
        <v>74</v>
      </c>
      <c r="O9" s="90" t="s">
        <v>76</v>
      </c>
      <c r="P9" s="91" t="s">
        <v>78</v>
      </c>
      <c r="Q9" s="17" t="s">
        <v>80</v>
      </c>
      <c r="R9" s="41" t="s">
        <v>104</v>
      </c>
      <c r="S9" s="17" t="s">
        <v>105</v>
      </c>
      <c r="T9" s="17" t="s">
        <v>106</v>
      </c>
      <c r="U9" s="17" t="s">
        <v>108</v>
      </c>
    </row>
    <row r="10" ht="71.25" customHeight="1">
      <c r="A10" s="17" t="s">
        <v>384</v>
      </c>
      <c r="B10" s="107">
        <v>2014.0</v>
      </c>
      <c r="C10" s="107" t="s">
        <v>385</v>
      </c>
      <c r="D10" s="107" t="s">
        <v>386</v>
      </c>
      <c r="E10" s="94" t="s">
        <v>9</v>
      </c>
      <c r="F10" s="17" t="s">
        <v>387</v>
      </c>
      <c r="G10" s="107" t="s">
        <v>388</v>
      </c>
      <c r="H10" s="107" t="s">
        <v>389</v>
      </c>
      <c r="I10" s="94" t="s">
        <v>16</v>
      </c>
      <c r="J10" s="94" t="s">
        <v>19</v>
      </c>
      <c r="K10" s="94" t="s">
        <v>44</v>
      </c>
      <c r="L10" s="149" t="s">
        <v>390</v>
      </c>
      <c r="M10" s="109">
        <v>41887.0</v>
      </c>
      <c r="N10" s="109">
        <v>42004.0</v>
      </c>
      <c r="O10" s="127"/>
      <c r="P10" s="5">
        <v>0.0</v>
      </c>
      <c r="Q10" s="107" t="s">
        <v>391</v>
      </c>
      <c r="R10" s="97"/>
      <c r="S10" s="94" t="s">
        <v>17</v>
      </c>
      <c r="T10" s="94" t="s">
        <v>17</v>
      </c>
      <c r="U10" s="94" t="s">
        <v>18</v>
      </c>
    </row>
    <row r="11" ht="71.25" customHeight="1">
      <c r="A11" s="17" t="s">
        <v>392</v>
      </c>
      <c r="B11" s="107">
        <v>2016.0</v>
      </c>
      <c r="C11" s="107" t="s">
        <v>393</v>
      </c>
      <c r="D11" s="107" t="s">
        <v>394</v>
      </c>
      <c r="E11" s="94" t="s">
        <v>9</v>
      </c>
      <c r="F11" s="107" t="s">
        <v>395</v>
      </c>
      <c r="G11" s="107" t="s">
        <v>396</v>
      </c>
      <c r="H11" s="107" t="s">
        <v>397</v>
      </c>
      <c r="I11" s="94" t="s">
        <v>16</v>
      </c>
      <c r="J11" s="94" t="s">
        <v>19</v>
      </c>
      <c r="K11" s="94" t="s">
        <v>44</v>
      </c>
      <c r="L11" s="107" t="s">
        <v>398</v>
      </c>
      <c r="M11" s="109">
        <v>42552.0</v>
      </c>
      <c r="N11" s="109">
        <v>42794.0</v>
      </c>
      <c r="O11" s="127"/>
      <c r="P11" s="5">
        <v>0.8</v>
      </c>
      <c r="Q11" s="107" t="s">
        <v>399</v>
      </c>
      <c r="R11" s="97"/>
      <c r="S11" s="94" t="s">
        <v>17</v>
      </c>
      <c r="T11" s="94" t="s">
        <v>17</v>
      </c>
      <c r="U11" s="94" t="s">
        <v>18</v>
      </c>
    </row>
    <row r="12" ht="71.25" customHeight="1">
      <c r="A12" s="17" t="s">
        <v>392</v>
      </c>
      <c r="B12" s="107">
        <v>2016.0</v>
      </c>
      <c r="C12" s="107" t="s">
        <v>393</v>
      </c>
      <c r="D12" s="107" t="s">
        <v>394</v>
      </c>
      <c r="E12" s="94" t="s">
        <v>9</v>
      </c>
      <c r="F12" s="107" t="s">
        <v>395</v>
      </c>
      <c r="G12" s="107" t="s">
        <v>396</v>
      </c>
      <c r="H12" s="107" t="s">
        <v>400</v>
      </c>
      <c r="I12" s="94" t="s">
        <v>16</v>
      </c>
      <c r="J12" s="94" t="s">
        <v>19</v>
      </c>
      <c r="K12" s="94" t="s">
        <v>44</v>
      </c>
      <c r="L12" s="107" t="s">
        <v>398</v>
      </c>
      <c r="M12" s="109">
        <v>42552.0</v>
      </c>
      <c r="N12" s="109">
        <v>42580.0</v>
      </c>
      <c r="O12" s="150" t="s">
        <v>401</v>
      </c>
      <c r="P12" s="5">
        <v>0.8</v>
      </c>
      <c r="Q12" s="107" t="s">
        <v>399</v>
      </c>
      <c r="R12" s="97"/>
      <c r="S12" s="94" t="s">
        <v>17</v>
      </c>
      <c r="T12" s="94" t="s">
        <v>17</v>
      </c>
      <c r="U12" s="94" t="s">
        <v>18</v>
      </c>
    </row>
    <row r="13" ht="71.25" customHeight="1">
      <c r="A13" s="17" t="s">
        <v>402</v>
      </c>
      <c r="B13" s="107">
        <v>2017.0</v>
      </c>
      <c r="C13" s="107" t="s">
        <v>403</v>
      </c>
      <c r="D13" s="107" t="s">
        <v>404</v>
      </c>
      <c r="E13" s="94" t="s">
        <v>9</v>
      </c>
      <c r="F13" s="107" t="s">
        <v>405</v>
      </c>
      <c r="G13" s="107" t="s">
        <v>406</v>
      </c>
      <c r="H13" s="107" t="s">
        <v>407</v>
      </c>
      <c r="I13" s="94" t="s">
        <v>16</v>
      </c>
      <c r="J13" s="94" t="s">
        <v>19</v>
      </c>
      <c r="K13" s="94" t="s">
        <v>44</v>
      </c>
      <c r="L13" s="107" t="s">
        <v>408</v>
      </c>
      <c r="M13" s="109">
        <v>42949.0</v>
      </c>
      <c r="N13" s="109">
        <v>43313.0</v>
      </c>
      <c r="O13" s="127"/>
      <c r="P13" s="5">
        <v>0.8</v>
      </c>
      <c r="Q13" s="107" t="s">
        <v>409</v>
      </c>
      <c r="R13" s="97"/>
      <c r="S13" s="94" t="s">
        <v>17</v>
      </c>
      <c r="T13" s="94" t="s">
        <v>17</v>
      </c>
      <c r="U13" s="94" t="s">
        <v>12</v>
      </c>
    </row>
    <row r="14" ht="71.25" customHeight="1">
      <c r="A14" s="17" t="s">
        <v>410</v>
      </c>
      <c r="B14" s="107">
        <v>2017.0</v>
      </c>
      <c r="C14" s="107" t="s">
        <v>403</v>
      </c>
      <c r="D14" s="107" t="s">
        <v>411</v>
      </c>
      <c r="E14" s="94" t="s">
        <v>9</v>
      </c>
      <c r="F14" s="107" t="s">
        <v>412</v>
      </c>
      <c r="G14" s="107" t="s">
        <v>413</v>
      </c>
      <c r="H14" s="107" t="s">
        <v>414</v>
      </c>
      <c r="I14" s="94" t="s">
        <v>16</v>
      </c>
      <c r="J14" s="94" t="s">
        <v>19</v>
      </c>
      <c r="K14" s="94" t="s">
        <v>44</v>
      </c>
      <c r="L14" s="107" t="s">
        <v>408</v>
      </c>
      <c r="M14" s="109">
        <v>42949.0</v>
      </c>
      <c r="N14" s="109">
        <v>43313.0</v>
      </c>
      <c r="O14" s="150" t="s">
        <v>415</v>
      </c>
      <c r="P14" s="5">
        <v>0.8</v>
      </c>
      <c r="Q14" s="107" t="s">
        <v>409</v>
      </c>
      <c r="R14" s="97"/>
      <c r="S14" s="94" t="s">
        <v>17</v>
      </c>
      <c r="T14" s="94" t="s">
        <v>17</v>
      </c>
      <c r="U14" s="94" t="s">
        <v>12</v>
      </c>
    </row>
    <row r="15" ht="71.25" customHeight="1">
      <c r="A15" s="17" t="s">
        <v>416</v>
      </c>
      <c r="B15" s="107">
        <v>2017.0</v>
      </c>
      <c r="C15" s="107" t="s">
        <v>403</v>
      </c>
      <c r="D15" s="107" t="s">
        <v>417</v>
      </c>
      <c r="E15" s="94" t="s">
        <v>9</v>
      </c>
      <c r="F15" s="107" t="s">
        <v>418</v>
      </c>
      <c r="G15" s="107" t="s">
        <v>419</v>
      </c>
      <c r="H15" s="107" t="s">
        <v>414</v>
      </c>
      <c r="I15" s="94" t="s">
        <v>16</v>
      </c>
      <c r="J15" s="94" t="s">
        <v>19</v>
      </c>
      <c r="K15" s="94" t="s">
        <v>44</v>
      </c>
      <c r="L15" s="107" t="s">
        <v>408</v>
      </c>
      <c r="M15" s="109">
        <v>42949.0</v>
      </c>
      <c r="N15" s="109">
        <v>43313.0</v>
      </c>
      <c r="O15" s="150" t="s">
        <v>415</v>
      </c>
      <c r="P15" s="5">
        <v>0.8</v>
      </c>
      <c r="Q15" s="107" t="s">
        <v>409</v>
      </c>
      <c r="R15" s="97"/>
      <c r="S15" s="94" t="s">
        <v>17</v>
      </c>
      <c r="T15" s="94" t="s">
        <v>17</v>
      </c>
      <c r="U15" s="94" t="s">
        <v>12</v>
      </c>
    </row>
    <row r="16" ht="71.25" customHeight="1">
      <c r="A16" s="17" t="s">
        <v>420</v>
      </c>
      <c r="B16" s="107">
        <v>2017.0</v>
      </c>
      <c r="C16" s="107" t="s">
        <v>403</v>
      </c>
      <c r="D16" s="107" t="s">
        <v>421</v>
      </c>
      <c r="E16" s="94" t="s">
        <v>9</v>
      </c>
      <c r="F16" s="107" t="s">
        <v>422</v>
      </c>
      <c r="G16" s="107" t="s">
        <v>423</v>
      </c>
      <c r="H16" s="107" t="s">
        <v>414</v>
      </c>
      <c r="I16" s="94" t="s">
        <v>16</v>
      </c>
      <c r="J16" s="94" t="s">
        <v>19</v>
      </c>
      <c r="K16" s="94" t="s">
        <v>44</v>
      </c>
      <c r="L16" s="107" t="s">
        <v>408</v>
      </c>
      <c r="M16" s="109">
        <v>42948.0</v>
      </c>
      <c r="N16" s="109">
        <v>43313.0</v>
      </c>
      <c r="O16" s="150" t="s">
        <v>415</v>
      </c>
      <c r="P16" s="5">
        <v>0.8</v>
      </c>
      <c r="Q16" s="107" t="s">
        <v>409</v>
      </c>
      <c r="R16" s="97"/>
      <c r="S16" s="94" t="s">
        <v>17</v>
      </c>
      <c r="T16" s="94" t="s">
        <v>17</v>
      </c>
      <c r="U16" s="94" t="s">
        <v>12</v>
      </c>
    </row>
    <row r="17" ht="71.25" customHeight="1">
      <c r="A17" s="17" t="s">
        <v>424</v>
      </c>
      <c r="B17" s="107">
        <v>2016.0</v>
      </c>
      <c r="C17" s="107" t="s">
        <v>425</v>
      </c>
      <c r="D17" s="107" t="s">
        <v>426</v>
      </c>
      <c r="E17" s="94" t="s">
        <v>9</v>
      </c>
      <c r="F17" s="107" t="s">
        <v>427</v>
      </c>
      <c r="G17" s="107"/>
      <c r="H17" s="151"/>
      <c r="I17" s="94" t="s">
        <v>16</v>
      </c>
      <c r="J17" s="94" t="s">
        <v>19</v>
      </c>
      <c r="K17" s="94" t="s">
        <v>44</v>
      </c>
      <c r="L17" s="149"/>
      <c r="M17" s="109"/>
      <c r="N17" s="109">
        <v>42916.0</v>
      </c>
      <c r="O17" s="127"/>
      <c r="P17" s="5">
        <v>0.0</v>
      </c>
      <c r="Q17" s="107" t="s">
        <v>391</v>
      </c>
      <c r="R17" s="97"/>
      <c r="S17" s="94" t="s">
        <v>17</v>
      </c>
      <c r="T17" s="94" t="s">
        <v>17</v>
      </c>
      <c r="U17" s="94" t="s">
        <v>18</v>
      </c>
    </row>
    <row r="18" ht="71.25" customHeight="1">
      <c r="A18" s="17" t="s">
        <v>428</v>
      </c>
      <c r="B18" s="107">
        <v>2016.0</v>
      </c>
      <c r="C18" s="107" t="s">
        <v>425</v>
      </c>
      <c r="D18" s="107" t="s">
        <v>429</v>
      </c>
      <c r="E18" s="94" t="s">
        <v>9</v>
      </c>
      <c r="F18" s="107" t="s">
        <v>430</v>
      </c>
      <c r="G18" s="107"/>
      <c r="H18" s="151"/>
      <c r="I18" s="94" t="s">
        <v>16</v>
      </c>
      <c r="J18" s="94" t="s">
        <v>19</v>
      </c>
      <c r="K18" s="94" t="s">
        <v>44</v>
      </c>
      <c r="L18" s="149"/>
      <c r="M18" s="109"/>
      <c r="N18" s="109">
        <v>42916.0</v>
      </c>
      <c r="O18" s="127"/>
      <c r="P18" s="5">
        <v>0.0</v>
      </c>
      <c r="Q18" s="107" t="s">
        <v>391</v>
      </c>
      <c r="R18" s="97"/>
      <c r="S18" s="94" t="s">
        <v>17</v>
      </c>
      <c r="T18" s="94" t="s">
        <v>17</v>
      </c>
      <c r="U18" s="94" t="s">
        <v>18</v>
      </c>
    </row>
    <row r="19" ht="71.25" customHeight="1">
      <c r="A19" s="110" t="s">
        <v>431</v>
      </c>
      <c r="B19" s="111">
        <v>2017.0</v>
      </c>
      <c r="C19" s="111" t="s">
        <v>168</v>
      </c>
      <c r="D19" s="111" t="s">
        <v>432</v>
      </c>
      <c r="E19" s="94" t="s">
        <v>9</v>
      </c>
      <c r="F19" s="111" t="s">
        <v>433</v>
      </c>
      <c r="G19" s="111" t="s">
        <v>434</v>
      </c>
      <c r="H19" s="111" t="s">
        <v>435</v>
      </c>
      <c r="I19" s="94" t="s">
        <v>16</v>
      </c>
      <c r="J19" s="94" t="s">
        <v>19</v>
      </c>
      <c r="K19" s="94" t="s">
        <v>44</v>
      </c>
      <c r="L19" s="111" t="s">
        <v>436</v>
      </c>
      <c r="M19" s="115">
        <v>43101.0</v>
      </c>
      <c r="N19" s="115">
        <v>43130.0</v>
      </c>
      <c r="O19" s="118" t="s">
        <v>437</v>
      </c>
      <c r="P19" s="119">
        <v>0.8</v>
      </c>
      <c r="Q19" s="120" t="s">
        <v>438</v>
      </c>
      <c r="R19" s="111"/>
      <c r="S19" s="94" t="s">
        <v>17</v>
      </c>
      <c r="T19" s="94" t="s">
        <v>17</v>
      </c>
      <c r="U19" s="94" t="s">
        <v>18</v>
      </c>
    </row>
    <row r="20" ht="71.25" customHeight="1">
      <c r="A20" s="110" t="s">
        <v>439</v>
      </c>
      <c r="B20" s="111">
        <v>2017.0</v>
      </c>
      <c r="C20" s="111" t="s">
        <v>168</v>
      </c>
      <c r="D20" s="111" t="s">
        <v>440</v>
      </c>
      <c r="E20" s="94" t="s">
        <v>9</v>
      </c>
      <c r="F20" s="111" t="s">
        <v>433</v>
      </c>
      <c r="G20" s="111" t="s">
        <v>434</v>
      </c>
      <c r="H20" s="111" t="s">
        <v>441</v>
      </c>
      <c r="I20" s="94" t="s">
        <v>16</v>
      </c>
      <c r="J20" s="94" t="s">
        <v>19</v>
      </c>
      <c r="K20" s="94" t="s">
        <v>44</v>
      </c>
      <c r="L20" s="111" t="s">
        <v>436</v>
      </c>
      <c r="M20" s="115">
        <v>43282.0</v>
      </c>
      <c r="N20" s="115">
        <v>43311.0</v>
      </c>
      <c r="O20" s="118" t="s">
        <v>442</v>
      </c>
      <c r="P20" s="119">
        <v>1.0</v>
      </c>
      <c r="Q20" s="120" t="s">
        <v>443</v>
      </c>
      <c r="R20" s="152">
        <v>43213.0</v>
      </c>
      <c r="S20" s="94" t="s">
        <v>11</v>
      </c>
      <c r="T20" s="94" t="s">
        <v>11</v>
      </c>
      <c r="U20" s="94" t="s">
        <v>22</v>
      </c>
    </row>
    <row r="21" ht="71.25" customHeight="1">
      <c r="A21" s="107"/>
      <c r="B21" s="107"/>
      <c r="C21" s="107"/>
      <c r="D21" s="107"/>
      <c r="E21" s="94"/>
      <c r="F21" s="107"/>
      <c r="G21" s="107"/>
      <c r="H21" s="107"/>
      <c r="I21" s="94"/>
      <c r="J21" s="94"/>
      <c r="K21" s="94"/>
      <c r="L21" s="107"/>
      <c r="M21" s="109"/>
      <c r="N21" s="109"/>
      <c r="O21" s="127"/>
      <c r="P21" s="5"/>
      <c r="Q21" s="107"/>
      <c r="R21" s="97"/>
      <c r="S21" s="94"/>
      <c r="T21" s="94"/>
      <c r="U21" s="94"/>
    </row>
    <row r="22" ht="71.25" customHeight="1">
      <c r="A22" s="107"/>
      <c r="B22" s="107"/>
      <c r="C22" s="107"/>
      <c r="D22" s="107"/>
      <c r="E22" s="94"/>
      <c r="F22" s="107"/>
      <c r="G22" s="107"/>
      <c r="H22" s="107"/>
      <c r="I22" s="94"/>
      <c r="J22" s="94"/>
      <c r="K22" s="94"/>
      <c r="L22" s="107"/>
      <c r="M22" s="109"/>
      <c r="N22" s="109"/>
      <c r="O22" s="127"/>
      <c r="P22" s="5"/>
      <c r="Q22" s="107"/>
      <c r="R22" s="97"/>
      <c r="S22" s="94"/>
      <c r="T22" s="94"/>
      <c r="U22" s="94"/>
    </row>
    <row r="23" ht="71.25" customHeight="1">
      <c r="A23" s="107"/>
      <c r="B23" s="107"/>
      <c r="C23" s="107"/>
      <c r="D23" s="107"/>
      <c r="E23" s="94"/>
      <c r="F23" s="107"/>
      <c r="G23" s="107"/>
      <c r="H23" s="107"/>
      <c r="I23" s="94"/>
      <c r="J23" s="94"/>
      <c r="K23" s="94"/>
      <c r="L23" s="107"/>
      <c r="M23" s="109"/>
      <c r="N23" s="109"/>
      <c r="O23" s="127"/>
      <c r="P23" s="5"/>
      <c r="Q23" s="107"/>
      <c r="R23" s="97"/>
      <c r="S23" s="94"/>
      <c r="T23" s="94"/>
      <c r="U23" s="94"/>
    </row>
    <row r="24" ht="71.25" customHeight="1">
      <c r="A24" s="107"/>
      <c r="B24" s="107"/>
      <c r="C24" s="107"/>
      <c r="D24" s="107"/>
      <c r="E24" s="94"/>
      <c r="F24" s="107"/>
      <c r="G24" s="107"/>
      <c r="H24" s="107"/>
      <c r="I24" s="94"/>
      <c r="J24" s="94"/>
      <c r="K24" s="94"/>
      <c r="L24" s="107"/>
      <c r="M24" s="109"/>
      <c r="N24" s="109"/>
      <c r="O24" s="127"/>
      <c r="P24" s="5"/>
      <c r="Q24" s="107"/>
      <c r="R24" s="97"/>
      <c r="S24" s="94"/>
      <c r="T24" s="94"/>
      <c r="U24" s="94"/>
    </row>
    <row r="25" ht="71.25" customHeight="1">
      <c r="A25" s="107"/>
      <c r="B25" s="107"/>
      <c r="C25" s="107"/>
      <c r="D25" s="107"/>
      <c r="E25" s="94"/>
      <c r="F25" s="107"/>
      <c r="G25" s="107"/>
      <c r="H25" s="107"/>
      <c r="I25" s="94"/>
      <c r="J25" s="94"/>
      <c r="K25" s="94"/>
      <c r="L25" s="107"/>
      <c r="M25" s="109"/>
      <c r="N25" s="109"/>
      <c r="O25" s="127"/>
      <c r="P25" s="5"/>
      <c r="Q25" s="107"/>
      <c r="R25" s="97"/>
      <c r="S25" s="94"/>
      <c r="T25" s="94"/>
      <c r="U25" s="94"/>
    </row>
    <row r="26" ht="71.25" customHeight="1">
      <c r="A26" s="107"/>
      <c r="B26" s="107"/>
      <c r="C26" s="107"/>
      <c r="D26" s="107"/>
      <c r="E26" s="94"/>
      <c r="F26" s="107"/>
      <c r="G26" s="107"/>
      <c r="H26" s="107"/>
      <c r="I26" s="94"/>
      <c r="J26" s="94"/>
      <c r="K26" s="94"/>
      <c r="L26" s="107"/>
      <c r="M26" s="109"/>
      <c r="N26" s="109"/>
      <c r="O26" s="127"/>
      <c r="P26" s="5"/>
      <c r="Q26" s="107"/>
      <c r="R26" s="97"/>
      <c r="S26" s="94"/>
      <c r="T26" s="94"/>
      <c r="U26" s="94"/>
    </row>
    <row r="27" ht="71.25" customHeight="1">
      <c r="A27" s="107"/>
      <c r="B27" s="107"/>
      <c r="C27" s="107"/>
      <c r="D27" s="107"/>
      <c r="E27" s="94"/>
      <c r="F27" s="107"/>
      <c r="G27" s="107"/>
      <c r="H27" s="107"/>
      <c r="I27" s="94"/>
      <c r="J27" s="94"/>
      <c r="K27" s="94"/>
      <c r="L27" s="107"/>
      <c r="M27" s="109"/>
      <c r="N27" s="109"/>
      <c r="O27" s="127"/>
      <c r="P27" s="5"/>
      <c r="Q27" s="107"/>
      <c r="R27" s="97"/>
      <c r="S27" s="94"/>
      <c r="T27" s="94"/>
      <c r="U27" s="94"/>
    </row>
    <row r="28" ht="71.25" customHeight="1">
      <c r="A28" s="107"/>
      <c r="B28" s="107"/>
      <c r="C28" s="107"/>
      <c r="D28" s="107"/>
      <c r="E28" s="94"/>
      <c r="F28" s="107"/>
      <c r="G28" s="107"/>
      <c r="H28" s="107"/>
      <c r="I28" s="94"/>
      <c r="J28" s="94"/>
      <c r="K28" s="94"/>
      <c r="L28" s="107"/>
      <c r="M28" s="109"/>
      <c r="N28" s="109"/>
      <c r="O28" s="127"/>
      <c r="P28" s="5"/>
      <c r="Q28" s="107"/>
      <c r="R28" s="97"/>
      <c r="S28" s="94"/>
      <c r="T28" s="94"/>
      <c r="U28" s="94"/>
    </row>
    <row r="29" ht="71.25" customHeight="1">
      <c r="A29" s="107"/>
      <c r="B29" s="107"/>
      <c r="C29" s="107"/>
      <c r="D29" s="107"/>
      <c r="E29" s="94"/>
      <c r="F29" s="107"/>
      <c r="G29" s="107"/>
      <c r="H29" s="107"/>
      <c r="I29" s="94"/>
      <c r="J29" s="94"/>
      <c r="K29" s="94"/>
      <c r="L29" s="107"/>
      <c r="M29" s="109"/>
      <c r="N29" s="109"/>
      <c r="O29" s="127"/>
      <c r="P29" s="5"/>
      <c r="Q29" s="107"/>
      <c r="R29" s="97"/>
      <c r="S29" s="94"/>
      <c r="T29" s="94"/>
      <c r="U29" s="94"/>
    </row>
    <row r="30" ht="71.25" customHeight="1">
      <c r="A30" s="107"/>
      <c r="B30" s="107"/>
      <c r="C30" s="107"/>
      <c r="D30" s="107"/>
      <c r="E30" s="94"/>
      <c r="F30" s="107"/>
      <c r="G30" s="107"/>
      <c r="H30" s="107"/>
      <c r="I30" s="94"/>
      <c r="J30" s="94"/>
      <c r="K30" s="94"/>
      <c r="L30" s="107"/>
      <c r="M30" s="109"/>
      <c r="N30" s="109"/>
      <c r="O30" s="127"/>
      <c r="P30" s="5"/>
      <c r="Q30" s="107"/>
      <c r="R30" s="97"/>
      <c r="S30" s="94"/>
      <c r="T30" s="94"/>
      <c r="U30" s="94"/>
    </row>
    <row r="31" ht="71.25" customHeight="1">
      <c r="A31" s="107"/>
      <c r="B31" s="107"/>
      <c r="C31" s="107"/>
      <c r="D31" s="107"/>
      <c r="E31" s="94"/>
      <c r="F31" s="107"/>
      <c r="G31" s="107"/>
      <c r="H31" s="107"/>
      <c r="I31" s="94"/>
      <c r="J31" s="94"/>
      <c r="K31" s="94"/>
      <c r="L31" s="107"/>
      <c r="M31" s="109"/>
      <c r="N31" s="109"/>
      <c r="O31" s="127"/>
      <c r="P31" s="5"/>
      <c r="Q31" s="107"/>
      <c r="R31" s="97"/>
      <c r="S31" s="94"/>
      <c r="T31" s="94"/>
      <c r="U31" s="94"/>
    </row>
    <row r="32" ht="71.25" customHeight="1">
      <c r="A32" s="107"/>
      <c r="B32" s="107"/>
      <c r="C32" s="107"/>
      <c r="D32" s="107"/>
      <c r="E32" s="94"/>
      <c r="F32" s="107"/>
      <c r="G32" s="107"/>
      <c r="H32" s="107"/>
      <c r="I32" s="94"/>
      <c r="J32" s="94"/>
      <c r="K32" s="94"/>
      <c r="L32" s="107"/>
      <c r="M32" s="109"/>
      <c r="N32" s="109"/>
      <c r="O32" s="127"/>
      <c r="P32" s="5"/>
      <c r="Q32" s="107"/>
      <c r="R32" s="97"/>
      <c r="S32" s="94"/>
      <c r="T32" s="94"/>
      <c r="U32" s="94"/>
    </row>
    <row r="33" ht="71.25" customHeight="1">
      <c r="A33" s="107"/>
      <c r="B33" s="107"/>
      <c r="C33" s="107"/>
      <c r="D33" s="107"/>
      <c r="E33" s="94"/>
      <c r="F33" s="107"/>
      <c r="G33" s="107"/>
      <c r="H33" s="107"/>
      <c r="I33" s="94"/>
      <c r="J33" s="94"/>
      <c r="K33" s="94"/>
      <c r="L33" s="107"/>
      <c r="M33" s="109"/>
      <c r="N33" s="109"/>
      <c r="O33" s="127"/>
      <c r="P33" s="5"/>
      <c r="Q33" s="107"/>
      <c r="R33" s="97"/>
      <c r="S33" s="94"/>
      <c r="T33" s="94"/>
      <c r="U33" s="94"/>
    </row>
    <row r="34" ht="71.25" customHeight="1">
      <c r="A34" s="107"/>
      <c r="B34" s="107"/>
      <c r="C34" s="107"/>
      <c r="D34" s="107"/>
      <c r="E34" s="94"/>
      <c r="F34" s="107"/>
      <c r="G34" s="107"/>
      <c r="H34" s="107"/>
      <c r="I34" s="94"/>
      <c r="J34" s="94"/>
      <c r="K34" s="94"/>
      <c r="L34" s="107"/>
      <c r="M34" s="109"/>
      <c r="N34" s="109"/>
      <c r="O34" s="127"/>
      <c r="P34" s="5"/>
      <c r="Q34" s="107"/>
      <c r="R34" s="97"/>
      <c r="S34" s="94"/>
      <c r="T34" s="94"/>
      <c r="U34" s="94"/>
    </row>
    <row r="35" ht="71.25" customHeight="1">
      <c r="A35" s="107"/>
      <c r="B35" s="107"/>
      <c r="C35" s="107"/>
      <c r="D35" s="107"/>
      <c r="E35" s="94"/>
      <c r="F35" s="107"/>
      <c r="G35" s="107"/>
      <c r="H35" s="107"/>
      <c r="I35" s="94"/>
      <c r="J35" s="94"/>
      <c r="K35" s="94"/>
      <c r="L35" s="107"/>
      <c r="M35" s="109"/>
      <c r="N35" s="109"/>
      <c r="O35" s="127"/>
      <c r="P35" s="5"/>
      <c r="Q35" s="107"/>
      <c r="R35" s="97"/>
      <c r="S35" s="94"/>
      <c r="T35" s="94"/>
      <c r="U35" s="94"/>
    </row>
    <row r="36" ht="71.25" customHeight="1">
      <c r="A36" s="107"/>
      <c r="B36" s="107"/>
      <c r="C36" s="107"/>
      <c r="D36" s="107"/>
      <c r="E36" s="94"/>
      <c r="F36" s="107"/>
      <c r="G36" s="107"/>
      <c r="H36" s="107"/>
      <c r="I36" s="94"/>
      <c r="J36" s="94"/>
      <c r="K36" s="94"/>
      <c r="L36" s="107"/>
      <c r="M36" s="109"/>
      <c r="N36" s="109"/>
      <c r="O36" s="127"/>
      <c r="P36" s="5"/>
      <c r="Q36" s="107"/>
      <c r="R36" s="97"/>
      <c r="S36" s="94"/>
      <c r="T36" s="94"/>
      <c r="U36" s="94"/>
    </row>
    <row r="37" ht="71.25" customHeight="1">
      <c r="A37" s="107"/>
      <c r="B37" s="107"/>
      <c r="C37" s="107"/>
      <c r="D37" s="107"/>
      <c r="E37" s="94"/>
      <c r="F37" s="107"/>
      <c r="G37" s="107"/>
      <c r="H37" s="107"/>
      <c r="I37" s="94"/>
      <c r="J37" s="94"/>
      <c r="K37" s="94"/>
      <c r="L37" s="107"/>
      <c r="M37" s="109"/>
      <c r="N37" s="109"/>
      <c r="O37" s="127"/>
      <c r="P37" s="5"/>
      <c r="Q37" s="107"/>
      <c r="R37" s="97"/>
      <c r="S37" s="94"/>
      <c r="T37" s="94"/>
      <c r="U37" s="94"/>
    </row>
    <row r="38" ht="71.25" customHeight="1">
      <c r="A38" s="107"/>
      <c r="B38" s="107"/>
      <c r="C38" s="107"/>
      <c r="D38" s="107"/>
      <c r="E38" s="94"/>
      <c r="F38" s="107"/>
      <c r="G38" s="107"/>
      <c r="H38" s="107"/>
      <c r="I38" s="94"/>
      <c r="J38" s="94"/>
      <c r="K38" s="94"/>
      <c r="L38" s="107"/>
      <c r="M38" s="109"/>
      <c r="N38" s="109"/>
      <c r="O38" s="127"/>
      <c r="P38" s="5"/>
      <c r="Q38" s="107"/>
      <c r="R38" s="97"/>
      <c r="S38" s="94"/>
      <c r="T38" s="94"/>
      <c r="U38" s="94"/>
    </row>
    <row r="39" ht="71.25" customHeight="1">
      <c r="A39" s="107"/>
      <c r="B39" s="107"/>
      <c r="C39" s="107"/>
      <c r="D39" s="107"/>
      <c r="E39" s="94"/>
      <c r="F39" s="107"/>
      <c r="G39" s="107"/>
      <c r="H39" s="107"/>
      <c r="I39" s="94"/>
      <c r="J39" s="94"/>
      <c r="K39" s="94"/>
      <c r="L39" s="107"/>
      <c r="M39" s="109"/>
      <c r="N39" s="109"/>
      <c r="O39" s="127"/>
      <c r="P39" s="5"/>
      <c r="Q39" s="107"/>
      <c r="R39" s="97"/>
      <c r="S39" s="94"/>
      <c r="T39" s="94"/>
      <c r="U39" s="94"/>
    </row>
    <row r="40" ht="71.25" customHeight="1">
      <c r="A40" s="107"/>
      <c r="B40" s="107"/>
      <c r="C40" s="107"/>
      <c r="D40" s="107"/>
      <c r="E40" s="94"/>
      <c r="F40" s="107"/>
      <c r="G40" s="107"/>
      <c r="H40" s="107"/>
      <c r="I40" s="94"/>
      <c r="J40" s="94"/>
      <c r="K40" s="94"/>
      <c r="L40" s="107"/>
      <c r="M40" s="109"/>
      <c r="N40" s="109"/>
      <c r="O40" s="127"/>
      <c r="P40" s="5"/>
      <c r="Q40" s="107"/>
      <c r="R40" s="97"/>
      <c r="S40" s="94"/>
      <c r="T40" s="94"/>
      <c r="U40" s="94"/>
    </row>
    <row r="41" ht="71.25" customHeight="1">
      <c r="A41" s="107"/>
      <c r="B41" s="107"/>
      <c r="C41" s="107"/>
      <c r="D41" s="107"/>
      <c r="E41" s="94"/>
      <c r="F41" s="107"/>
      <c r="G41" s="107"/>
      <c r="H41" s="107"/>
      <c r="I41" s="94"/>
      <c r="J41" s="94"/>
      <c r="K41" s="94"/>
      <c r="L41" s="107"/>
      <c r="M41" s="109"/>
      <c r="N41" s="109"/>
      <c r="O41" s="127"/>
      <c r="P41" s="5"/>
      <c r="Q41" s="107"/>
      <c r="R41" s="97"/>
      <c r="S41" s="94"/>
      <c r="T41" s="94"/>
      <c r="U41" s="94"/>
    </row>
    <row r="42" ht="71.25" customHeight="1">
      <c r="A42" s="107"/>
      <c r="B42" s="107"/>
      <c r="C42" s="107"/>
      <c r="D42" s="107"/>
      <c r="E42" s="94"/>
      <c r="F42" s="107"/>
      <c r="G42" s="107"/>
      <c r="H42" s="107"/>
      <c r="I42" s="94"/>
      <c r="J42" s="94"/>
      <c r="K42" s="94"/>
      <c r="L42" s="107"/>
      <c r="M42" s="109"/>
      <c r="N42" s="109"/>
      <c r="O42" s="127"/>
      <c r="P42" s="5"/>
      <c r="Q42" s="107"/>
      <c r="R42" s="97"/>
      <c r="S42" s="94"/>
      <c r="T42" s="94"/>
      <c r="U42" s="94"/>
    </row>
    <row r="43" ht="71.25" customHeight="1">
      <c r="A43" s="107"/>
      <c r="B43" s="107"/>
      <c r="C43" s="107"/>
      <c r="D43" s="107"/>
      <c r="E43" s="94"/>
      <c r="F43" s="107"/>
      <c r="G43" s="107"/>
      <c r="H43" s="107"/>
      <c r="I43" s="94"/>
      <c r="J43" s="94"/>
      <c r="K43" s="94"/>
      <c r="L43" s="107"/>
      <c r="M43" s="109"/>
      <c r="N43" s="109"/>
      <c r="O43" s="127"/>
      <c r="P43" s="5"/>
      <c r="Q43" s="107"/>
      <c r="R43" s="97"/>
      <c r="S43" s="94"/>
      <c r="T43" s="94"/>
      <c r="U43" s="94"/>
    </row>
    <row r="44" ht="71.25" customHeight="1">
      <c r="A44" s="107"/>
      <c r="B44" s="107"/>
      <c r="C44" s="107"/>
      <c r="D44" s="107"/>
      <c r="E44" s="94"/>
      <c r="F44" s="107"/>
      <c r="G44" s="107"/>
      <c r="H44" s="107"/>
      <c r="I44" s="94"/>
      <c r="J44" s="94"/>
      <c r="K44" s="94"/>
      <c r="L44" s="107"/>
      <c r="M44" s="109"/>
      <c r="N44" s="109"/>
      <c r="O44" s="127"/>
      <c r="P44" s="5"/>
      <c r="Q44" s="107"/>
      <c r="R44" s="97"/>
      <c r="S44" s="94"/>
      <c r="T44" s="94"/>
      <c r="U44" s="94"/>
    </row>
    <row r="45" ht="71.25" customHeight="1">
      <c r="A45" s="107"/>
      <c r="B45" s="107"/>
      <c r="C45" s="107"/>
      <c r="D45" s="107"/>
      <c r="E45" s="94"/>
      <c r="F45" s="107"/>
      <c r="G45" s="107"/>
      <c r="H45" s="107"/>
      <c r="I45" s="94"/>
      <c r="J45" s="94"/>
      <c r="K45" s="94"/>
      <c r="L45" s="107"/>
      <c r="M45" s="109"/>
      <c r="N45" s="109"/>
      <c r="O45" s="127"/>
      <c r="P45" s="5"/>
      <c r="Q45" s="107"/>
      <c r="R45" s="97"/>
      <c r="S45" s="94"/>
      <c r="T45" s="94"/>
      <c r="U45" s="94"/>
    </row>
    <row r="46" ht="71.25" customHeight="1">
      <c r="A46" s="107"/>
      <c r="B46" s="107"/>
      <c r="C46" s="107"/>
      <c r="D46" s="107"/>
      <c r="E46" s="94"/>
      <c r="F46" s="107"/>
      <c r="G46" s="107"/>
      <c r="H46" s="107"/>
      <c r="I46" s="94"/>
      <c r="J46" s="94"/>
      <c r="K46" s="94"/>
      <c r="L46" s="107"/>
      <c r="M46" s="109"/>
      <c r="N46" s="109"/>
      <c r="O46" s="127"/>
      <c r="P46" s="5"/>
      <c r="Q46" s="107"/>
      <c r="R46" s="97"/>
      <c r="S46" s="94"/>
      <c r="T46" s="94"/>
      <c r="U46" s="94"/>
    </row>
    <row r="47" ht="71.25" customHeight="1">
      <c r="A47" s="107"/>
      <c r="B47" s="107"/>
      <c r="C47" s="107"/>
      <c r="D47" s="107"/>
      <c r="E47" s="94"/>
      <c r="F47" s="107"/>
      <c r="G47" s="107"/>
      <c r="H47" s="107"/>
      <c r="I47" s="94"/>
      <c r="J47" s="94"/>
      <c r="K47" s="94"/>
      <c r="L47" s="107"/>
      <c r="M47" s="109"/>
      <c r="N47" s="109"/>
      <c r="O47" s="127"/>
      <c r="P47" s="5"/>
      <c r="Q47" s="107"/>
      <c r="R47" s="97"/>
      <c r="S47" s="94"/>
      <c r="T47" s="94"/>
      <c r="U47" s="94"/>
    </row>
    <row r="48" ht="71.25" customHeight="1">
      <c r="A48" s="107"/>
      <c r="B48" s="107"/>
      <c r="C48" s="107"/>
      <c r="D48" s="107"/>
      <c r="E48" s="94"/>
      <c r="F48" s="107"/>
      <c r="G48" s="107"/>
      <c r="H48" s="107"/>
      <c r="I48" s="94"/>
      <c r="J48" s="94"/>
      <c r="K48" s="94"/>
      <c r="L48" s="107"/>
      <c r="M48" s="109"/>
      <c r="N48" s="109"/>
      <c r="O48" s="127"/>
      <c r="P48" s="5"/>
      <c r="Q48" s="107"/>
      <c r="R48" s="97"/>
      <c r="S48" s="94"/>
      <c r="T48" s="94"/>
      <c r="U48" s="94"/>
    </row>
    <row r="49" ht="71.25" customHeight="1">
      <c r="A49" s="107"/>
      <c r="B49" s="107"/>
      <c r="C49" s="107"/>
      <c r="D49" s="107"/>
      <c r="E49" s="94"/>
      <c r="F49" s="107"/>
      <c r="G49" s="107"/>
      <c r="H49" s="107"/>
      <c r="I49" s="94"/>
      <c r="J49" s="94"/>
      <c r="K49" s="94"/>
      <c r="L49" s="107"/>
      <c r="M49" s="109"/>
      <c r="N49" s="109"/>
      <c r="O49" s="127"/>
      <c r="P49" s="5"/>
      <c r="Q49" s="107"/>
      <c r="R49" s="97"/>
      <c r="S49" s="94"/>
      <c r="T49" s="94"/>
      <c r="U49" s="94"/>
    </row>
    <row r="50" ht="71.25" customHeight="1">
      <c r="A50" s="107"/>
      <c r="B50" s="107"/>
      <c r="C50" s="107"/>
      <c r="D50" s="107"/>
      <c r="E50" s="94"/>
      <c r="F50" s="107"/>
      <c r="G50" s="107"/>
      <c r="H50" s="107"/>
      <c r="I50" s="94"/>
      <c r="J50" s="94"/>
      <c r="K50" s="94"/>
      <c r="L50" s="107"/>
      <c r="M50" s="109"/>
      <c r="N50" s="109"/>
      <c r="O50" s="127"/>
      <c r="P50" s="5"/>
      <c r="Q50" s="107"/>
      <c r="R50" s="97"/>
      <c r="S50" s="94"/>
      <c r="T50" s="94"/>
      <c r="U50" s="94"/>
    </row>
    <row r="51" ht="12.75" customHeight="1">
      <c r="A51" s="132"/>
      <c r="B51" s="132"/>
      <c r="C51" s="132"/>
      <c r="D51" s="132"/>
      <c r="E51" s="133"/>
      <c r="F51" s="132"/>
      <c r="G51" s="132"/>
      <c r="H51" s="132"/>
      <c r="I51" s="132"/>
      <c r="J51" s="132"/>
      <c r="K51" s="132"/>
      <c r="L51" s="132"/>
      <c r="M51" s="137"/>
      <c r="N51" s="137"/>
      <c r="O51" s="132"/>
      <c r="P51" s="139"/>
      <c r="Q51" s="132"/>
      <c r="R51" s="135"/>
      <c r="S51" s="132"/>
      <c r="T51" s="132"/>
      <c r="U51" s="132"/>
    </row>
    <row r="52" ht="12.75" customHeight="1">
      <c r="A52" s="132"/>
      <c r="B52" s="132"/>
      <c r="C52" s="132"/>
      <c r="D52" s="132"/>
      <c r="E52" s="133"/>
      <c r="F52" s="132"/>
      <c r="G52" s="132"/>
      <c r="H52" s="132"/>
      <c r="I52" s="132"/>
      <c r="J52" s="132"/>
      <c r="K52" s="132"/>
      <c r="L52" s="132"/>
      <c r="M52" s="137"/>
      <c r="N52" s="137"/>
      <c r="O52" s="132"/>
      <c r="P52" s="139"/>
      <c r="Q52" s="132"/>
      <c r="R52" s="135"/>
      <c r="S52" s="132"/>
      <c r="T52" s="132"/>
      <c r="U52" s="132"/>
    </row>
    <row r="53" ht="12.75" customHeight="1">
      <c r="A53" s="132"/>
      <c r="B53" s="132"/>
      <c r="C53" s="132"/>
      <c r="D53" s="132"/>
      <c r="E53" s="133"/>
      <c r="F53" s="132"/>
      <c r="G53" s="132"/>
      <c r="H53" s="132"/>
      <c r="I53" s="132"/>
      <c r="J53" s="132"/>
      <c r="K53" s="132"/>
      <c r="L53" s="132"/>
      <c r="M53" s="137"/>
      <c r="N53" s="137"/>
      <c r="O53" s="132"/>
      <c r="P53" s="139"/>
      <c r="Q53" s="132"/>
      <c r="R53" s="135"/>
      <c r="S53" s="132"/>
      <c r="T53" s="132"/>
      <c r="U53" s="132"/>
    </row>
    <row r="54" ht="12.75" customHeight="1">
      <c r="A54" s="132"/>
      <c r="B54" s="132"/>
      <c r="C54" s="132"/>
      <c r="D54" s="132"/>
      <c r="E54" s="133"/>
      <c r="F54" s="132"/>
      <c r="G54" s="132"/>
      <c r="H54" s="132"/>
      <c r="I54" s="132"/>
      <c r="J54" s="132"/>
      <c r="K54" s="132"/>
      <c r="L54" s="132"/>
      <c r="M54" s="137"/>
      <c r="N54" s="137"/>
      <c r="O54" s="132"/>
      <c r="P54" s="139"/>
      <c r="Q54" s="132"/>
      <c r="R54" s="135"/>
      <c r="S54" s="132"/>
      <c r="T54" s="132"/>
      <c r="U54" s="132"/>
    </row>
    <row r="55" ht="12.75" customHeight="1">
      <c r="A55" s="132"/>
      <c r="B55" s="132"/>
      <c r="C55" s="132"/>
      <c r="D55" s="132"/>
      <c r="E55" s="133"/>
      <c r="F55" s="132"/>
      <c r="G55" s="132"/>
      <c r="H55" s="132"/>
      <c r="I55" s="132"/>
      <c r="J55" s="132"/>
      <c r="K55" s="132"/>
      <c r="L55" s="132"/>
      <c r="M55" s="137"/>
      <c r="N55" s="137"/>
      <c r="O55" s="132"/>
      <c r="P55" s="139"/>
      <c r="Q55" s="132"/>
      <c r="R55" s="135"/>
      <c r="S55" s="132"/>
      <c r="T55" s="132"/>
      <c r="U55" s="132"/>
    </row>
    <row r="56" ht="12.75" customHeight="1">
      <c r="A56" s="132"/>
      <c r="B56" s="132"/>
      <c r="C56" s="132"/>
      <c r="D56" s="132"/>
      <c r="E56" s="133"/>
      <c r="F56" s="132"/>
      <c r="G56" s="132"/>
      <c r="H56" s="132"/>
      <c r="I56" s="132"/>
      <c r="J56" s="132"/>
      <c r="K56" s="132"/>
      <c r="L56" s="132"/>
      <c r="M56" s="137"/>
      <c r="N56" s="137"/>
      <c r="O56" s="132"/>
      <c r="P56" s="139"/>
      <c r="Q56" s="132"/>
      <c r="R56" s="135"/>
      <c r="S56" s="132"/>
      <c r="T56" s="132"/>
      <c r="U56" s="132"/>
    </row>
    <row r="57" ht="12.75" customHeight="1">
      <c r="A57" s="132"/>
      <c r="B57" s="132"/>
      <c r="C57" s="132"/>
      <c r="D57" s="132"/>
      <c r="E57" s="133"/>
      <c r="F57" s="132"/>
      <c r="G57" s="132"/>
      <c r="H57" s="132"/>
      <c r="I57" s="132"/>
      <c r="J57" s="132"/>
      <c r="K57" s="132"/>
      <c r="L57" s="132"/>
      <c r="M57" s="137"/>
      <c r="N57" s="137"/>
      <c r="O57" s="132"/>
      <c r="P57" s="139"/>
      <c r="Q57" s="132"/>
      <c r="R57" s="135"/>
      <c r="S57" s="132"/>
      <c r="T57" s="132"/>
      <c r="U57" s="132"/>
    </row>
    <row r="58" ht="12.75" customHeight="1">
      <c r="A58" s="132"/>
      <c r="B58" s="132"/>
      <c r="C58" s="132"/>
      <c r="D58" s="132"/>
      <c r="E58" s="133"/>
      <c r="F58" s="132"/>
      <c r="G58" s="132"/>
      <c r="H58" s="132"/>
      <c r="I58" s="132"/>
      <c r="J58" s="132"/>
      <c r="K58" s="132"/>
      <c r="L58" s="132"/>
      <c r="M58" s="137"/>
      <c r="N58" s="137"/>
      <c r="O58" s="132"/>
      <c r="P58" s="139"/>
      <c r="Q58" s="132"/>
      <c r="R58" s="135"/>
      <c r="S58" s="132"/>
      <c r="T58" s="132"/>
      <c r="U58" s="132"/>
    </row>
    <row r="59" ht="12.75" customHeight="1">
      <c r="A59" s="132"/>
      <c r="B59" s="132"/>
      <c r="C59" s="132"/>
      <c r="D59" s="132"/>
      <c r="E59" s="133"/>
      <c r="F59" s="132"/>
      <c r="G59" s="132"/>
      <c r="H59" s="132"/>
      <c r="I59" s="132"/>
      <c r="J59" s="132"/>
      <c r="K59" s="132"/>
      <c r="L59" s="132"/>
      <c r="M59" s="137"/>
      <c r="N59" s="137"/>
      <c r="O59" s="132"/>
      <c r="P59" s="139"/>
      <c r="Q59" s="132"/>
      <c r="R59" s="135"/>
      <c r="S59" s="132"/>
      <c r="T59" s="132"/>
      <c r="U59" s="132"/>
    </row>
    <row r="60" ht="12.75" customHeight="1">
      <c r="A60" s="132"/>
      <c r="B60" s="132"/>
      <c r="C60" s="132"/>
      <c r="D60" s="132"/>
      <c r="E60" s="133"/>
      <c r="F60" s="132"/>
      <c r="G60" s="132"/>
      <c r="H60" s="132"/>
      <c r="I60" s="132"/>
      <c r="J60" s="132"/>
      <c r="K60" s="132"/>
      <c r="L60" s="132"/>
      <c r="M60" s="137"/>
      <c r="N60" s="137"/>
      <c r="O60" s="132"/>
      <c r="P60" s="139"/>
      <c r="Q60" s="132"/>
      <c r="R60" s="135"/>
      <c r="S60" s="132"/>
      <c r="T60" s="132"/>
      <c r="U60" s="132"/>
    </row>
    <row r="61" ht="12.75" customHeight="1">
      <c r="A61" s="132"/>
      <c r="B61" s="132"/>
      <c r="C61" s="132"/>
      <c r="D61" s="132"/>
      <c r="E61" s="133"/>
      <c r="F61" s="132"/>
      <c r="G61" s="132"/>
      <c r="H61" s="132"/>
      <c r="I61" s="132"/>
      <c r="J61" s="132"/>
      <c r="K61" s="132"/>
      <c r="L61" s="132"/>
      <c r="M61" s="137"/>
      <c r="N61" s="137"/>
      <c r="O61" s="132"/>
      <c r="P61" s="139"/>
      <c r="Q61" s="132"/>
      <c r="R61" s="135"/>
      <c r="S61" s="132"/>
      <c r="T61" s="132"/>
      <c r="U61" s="132"/>
    </row>
    <row r="62" ht="12.75" customHeight="1">
      <c r="A62" s="132"/>
      <c r="B62" s="132"/>
      <c r="C62" s="132"/>
      <c r="D62" s="132"/>
      <c r="E62" s="133"/>
      <c r="F62" s="132"/>
      <c r="G62" s="132"/>
      <c r="H62" s="132"/>
      <c r="I62" s="132"/>
      <c r="J62" s="132"/>
      <c r="K62" s="132"/>
      <c r="L62" s="132"/>
      <c r="M62" s="137"/>
      <c r="N62" s="137"/>
      <c r="O62" s="132"/>
      <c r="P62" s="139"/>
      <c r="Q62" s="132"/>
      <c r="R62" s="135"/>
      <c r="S62" s="132"/>
      <c r="T62" s="132"/>
      <c r="U62" s="132"/>
    </row>
    <row r="63" ht="12.75" customHeight="1">
      <c r="A63" s="132"/>
      <c r="B63" s="132"/>
      <c r="C63" s="132"/>
      <c r="D63" s="132"/>
      <c r="E63" s="133"/>
      <c r="F63" s="132"/>
      <c r="G63" s="132"/>
      <c r="H63" s="132"/>
      <c r="I63" s="132"/>
      <c r="J63" s="132"/>
      <c r="K63" s="132"/>
      <c r="L63" s="132"/>
      <c r="M63" s="137"/>
      <c r="N63" s="137"/>
      <c r="O63" s="132"/>
      <c r="P63" s="139"/>
      <c r="Q63" s="132"/>
      <c r="R63" s="135"/>
      <c r="S63" s="132"/>
      <c r="T63" s="132"/>
      <c r="U63" s="132"/>
    </row>
    <row r="64" ht="12.75" customHeight="1">
      <c r="A64" s="132"/>
      <c r="B64" s="132"/>
      <c r="C64" s="132"/>
      <c r="D64" s="132"/>
      <c r="E64" s="133"/>
      <c r="F64" s="132"/>
      <c r="G64" s="132"/>
      <c r="H64" s="132"/>
      <c r="I64" s="132"/>
      <c r="J64" s="132"/>
      <c r="K64" s="132"/>
      <c r="L64" s="132"/>
      <c r="M64" s="137"/>
      <c r="N64" s="137"/>
      <c r="O64" s="132"/>
      <c r="P64" s="139"/>
      <c r="Q64" s="132"/>
      <c r="R64" s="135"/>
      <c r="S64" s="132"/>
      <c r="T64" s="132"/>
      <c r="U64" s="132"/>
    </row>
    <row r="65" ht="12.75" customHeight="1">
      <c r="A65" s="132"/>
      <c r="B65" s="132"/>
      <c r="C65" s="132"/>
      <c r="D65" s="132"/>
      <c r="E65" s="133"/>
      <c r="F65" s="132"/>
      <c r="G65" s="132"/>
      <c r="H65" s="132"/>
      <c r="I65" s="132"/>
      <c r="J65" s="132"/>
      <c r="K65" s="132"/>
      <c r="L65" s="132"/>
      <c r="M65" s="137"/>
      <c r="N65" s="137"/>
      <c r="O65" s="132"/>
      <c r="P65" s="139"/>
      <c r="Q65" s="132"/>
      <c r="R65" s="135"/>
      <c r="S65" s="132"/>
      <c r="T65" s="132"/>
      <c r="U65" s="132"/>
    </row>
    <row r="66" ht="12.75" customHeight="1">
      <c r="A66" s="132"/>
      <c r="B66" s="132"/>
      <c r="C66" s="132"/>
      <c r="D66" s="132"/>
      <c r="E66" s="133"/>
      <c r="F66" s="132"/>
      <c r="G66" s="132"/>
      <c r="H66" s="132"/>
      <c r="I66" s="132"/>
      <c r="J66" s="132"/>
      <c r="K66" s="132"/>
      <c r="L66" s="132"/>
      <c r="M66" s="137"/>
      <c r="N66" s="137"/>
      <c r="O66" s="132"/>
      <c r="P66" s="139"/>
      <c r="Q66" s="132"/>
      <c r="R66" s="135"/>
      <c r="S66" s="132"/>
      <c r="T66" s="132"/>
      <c r="U66" s="132"/>
    </row>
    <row r="67" ht="12.75" customHeight="1">
      <c r="A67" s="132"/>
      <c r="B67" s="132"/>
      <c r="C67" s="132"/>
      <c r="D67" s="132"/>
      <c r="E67" s="133"/>
      <c r="F67" s="132"/>
      <c r="G67" s="132"/>
      <c r="H67" s="132"/>
      <c r="I67" s="132"/>
      <c r="J67" s="132"/>
      <c r="K67" s="132"/>
      <c r="L67" s="132"/>
      <c r="M67" s="137"/>
      <c r="N67" s="137"/>
      <c r="O67" s="132"/>
      <c r="P67" s="139"/>
      <c r="Q67" s="132"/>
      <c r="R67" s="135"/>
      <c r="S67" s="132"/>
      <c r="T67" s="132"/>
      <c r="U67" s="132"/>
    </row>
    <row r="68" ht="12.75" customHeight="1">
      <c r="A68" s="132"/>
      <c r="B68" s="132"/>
      <c r="C68" s="132"/>
      <c r="D68" s="132"/>
      <c r="E68" s="133"/>
      <c r="F68" s="132"/>
      <c r="G68" s="132"/>
      <c r="H68" s="132"/>
      <c r="I68" s="132"/>
      <c r="J68" s="132"/>
      <c r="K68" s="132"/>
      <c r="L68" s="132"/>
      <c r="M68" s="137"/>
      <c r="N68" s="137"/>
      <c r="O68" s="132"/>
      <c r="P68" s="139"/>
      <c r="Q68" s="132"/>
      <c r="R68" s="135"/>
      <c r="S68" s="132"/>
      <c r="T68" s="132"/>
      <c r="U68" s="132"/>
    </row>
    <row r="69" ht="12.75" customHeight="1">
      <c r="A69" s="132"/>
      <c r="B69" s="132"/>
      <c r="C69" s="132"/>
      <c r="D69" s="132"/>
      <c r="E69" s="133"/>
      <c r="F69" s="132"/>
      <c r="G69" s="132"/>
      <c r="H69" s="132"/>
      <c r="I69" s="132"/>
      <c r="J69" s="132"/>
      <c r="K69" s="132"/>
      <c r="L69" s="132"/>
      <c r="M69" s="137"/>
      <c r="N69" s="137"/>
      <c r="O69" s="132"/>
      <c r="P69" s="139"/>
      <c r="Q69" s="132"/>
      <c r="R69" s="135"/>
      <c r="S69" s="132"/>
      <c r="T69" s="132"/>
      <c r="U69" s="132"/>
    </row>
    <row r="70" ht="12.75" customHeight="1">
      <c r="A70" s="132"/>
      <c r="B70" s="132"/>
      <c r="C70" s="132"/>
      <c r="D70" s="132"/>
      <c r="E70" s="133"/>
      <c r="F70" s="132"/>
      <c r="G70" s="132"/>
      <c r="H70" s="132"/>
      <c r="I70" s="132"/>
      <c r="J70" s="132"/>
      <c r="K70" s="132"/>
      <c r="L70" s="132"/>
      <c r="M70" s="137"/>
      <c r="N70" s="137"/>
      <c r="O70" s="132"/>
      <c r="P70" s="139"/>
      <c r="Q70" s="132"/>
      <c r="R70" s="135"/>
      <c r="S70" s="132"/>
      <c r="T70" s="132"/>
      <c r="U70" s="132"/>
    </row>
    <row r="71" ht="12.75" customHeight="1">
      <c r="A71" s="132"/>
      <c r="B71" s="132"/>
      <c r="C71" s="132"/>
      <c r="D71" s="132"/>
      <c r="E71" s="133"/>
      <c r="F71" s="132"/>
      <c r="G71" s="132"/>
      <c r="H71" s="132"/>
      <c r="I71" s="132"/>
      <c r="J71" s="132"/>
      <c r="K71" s="132"/>
      <c r="L71" s="132"/>
      <c r="M71" s="137"/>
      <c r="N71" s="137"/>
      <c r="O71" s="132"/>
      <c r="P71" s="139"/>
      <c r="Q71" s="132"/>
      <c r="R71" s="135"/>
      <c r="S71" s="132"/>
      <c r="T71" s="132"/>
      <c r="U71" s="132"/>
    </row>
    <row r="72" ht="12.75" customHeight="1">
      <c r="A72" s="132"/>
      <c r="B72" s="132"/>
      <c r="C72" s="132"/>
      <c r="D72" s="132"/>
      <c r="E72" s="133"/>
      <c r="F72" s="132"/>
      <c r="G72" s="132"/>
      <c r="H72" s="132"/>
      <c r="I72" s="132"/>
      <c r="J72" s="132"/>
      <c r="K72" s="132"/>
      <c r="L72" s="132"/>
      <c r="M72" s="137"/>
      <c r="N72" s="137"/>
      <c r="O72" s="132"/>
      <c r="P72" s="139"/>
      <c r="Q72" s="132"/>
      <c r="R72" s="135"/>
      <c r="S72" s="132"/>
      <c r="T72" s="132"/>
      <c r="U72" s="132"/>
    </row>
    <row r="73" ht="12.75" customHeight="1">
      <c r="A73" s="132"/>
      <c r="B73" s="132"/>
      <c r="C73" s="132"/>
      <c r="D73" s="132"/>
      <c r="E73" s="133"/>
      <c r="F73" s="132"/>
      <c r="G73" s="132"/>
      <c r="H73" s="132"/>
      <c r="I73" s="132"/>
      <c r="J73" s="132"/>
      <c r="K73" s="132"/>
      <c r="L73" s="132"/>
      <c r="M73" s="137"/>
      <c r="N73" s="137"/>
      <c r="O73" s="132"/>
      <c r="P73" s="139"/>
      <c r="Q73" s="132"/>
      <c r="R73" s="135"/>
      <c r="S73" s="132"/>
      <c r="T73" s="132"/>
      <c r="U73" s="132"/>
    </row>
    <row r="74" ht="12.75" customHeight="1">
      <c r="A74" s="132"/>
      <c r="B74" s="132"/>
      <c r="C74" s="132"/>
      <c r="D74" s="132"/>
      <c r="E74" s="133"/>
      <c r="F74" s="132"/>
      <c r="G74" s="132"/>
      <c r="H74" s="132"/>
      <c r="I74" s="132"/>
      <c r="J74" s="132"/>
      <c r="K74" s="132"/>
      <c r="L74" s="132"/>
      <c r="M74" s="137"/>
      <c r="N74" s="137"/>
      <c r="O74" s="132"/>
      <c r="P74" s="139"/>
      <c r="Q74" s="132"/>
      <c r="R74" s="135"/>
      <c r="S74" s="132"/>
      <c r="T74" s="132"/>
      <c r="U74" s="132"/>
    </row>
    <row r="75" ht="12.75" customHeight="1">
      <c r="A75" s="132"/>
      <c r="B75" s="132"/>
      <c r="C75" s="132"/>
      <c r="D75" s="132"/>
      <c r="E75" s="133"/>
      <c r="F75" s="132"/>
      <c r="G75" s="132"/>
      <c r="H75" s="132"/>
      <c r="I75" s="132"/>
      <c r="J75" s="132"/>
      <c r="K75" s="132"/>
      <c r="L75" s="132"/>
      <c r="M75" s="137"/>
      <c r="N75" s="137"/>
      <c r="O75" s="132"/>
      <c r="P75" s="139"/>
      <c r="Q75" s="132"/>
      <c r="R75" s="135"/>
      <c r="S75" s="132"/>
      <c r="T75" s="132"/>
      <c r="U75" s="132"/>
    </row>
    <row r="76" ht="12.75" customHeight="1">
      <c r="A76" s="132"/>
      <c r="B76" s="132"/>
      <c r="C76" s="132"/>
      <c r="D76" s="132"/>
      <c r="E76" s="133"/>
      <c r="F76" s="132"/>
      <c r="G76" s="132"/>
      <c r="H76" s="132"/>
      <c r="I76" s="132"/>
      <c r="J76" s="132"/>
      <c r="K76" s="132"/>
      <c r="L76" s="132"/>
      <c r="M76" s="137"/>
      <c r="N76" s="137"/>
      <c r="O76" s="132"/>
      <c r="P76" s="139"/>
      <c r="Q76" s="132"/>
      <c r="R76" s="135"/>
      <c r="S76" s="132"/>
      <c r="T76" s="132"/>
      <c r="U76" s="132"/>
    </row>
    <row r="77" ht="12.75" customHeight="1">
      <c r="A77" s="132"/>
      <c r="B77" s="132"/>
      <c r="C77" s="132"/>
      <c r="D77" s="132"/>
      <c r="E77" s="133"/>
      <c r="F77" s="132"/>
      <c r="G77" s="132"/>
      <c r="H77" s="132"/>
      <c r="I77" s="132"/>
      <c r="J77" s="132"/>
      <c r="K77" s="132"/>
      <c r="L77" s="132"/>
      <c r="M77" s="137"/>
      <c r="N77" s="137"/>
      <c r="O77" s="132"/>
      <c r="P77" s="139"/>
      <c r="Q77" s="132"/>
      <c r="R77" s="135"/>
      <c r="S77" s="132"/>
      <c r="T77" s="132"/>
      <c r="U77" s="132"/>
    </row>
    <row r="78" ht="12.75" customHeight="1">
      <c r="A78" s="132"/>
      <c r="B78" s="132"/>
      <c r="C78" s="132"/>
      <c r="D78" s="132"/>
      <c r="E78" s="133"/>
      <c r="F78" s="132"/>
      <c r="G78" s="132"/>
      <c r="H78" s="132"/>
      <c r="I78" s="132"/>
      <c r="J78" s="132"/>
      <c r="K78" s="132"/>
      <c r="L78" s="132"/>
      <c r="M78" s="137"/>
      <c r="N78" s="137"/>
      <c r="O78" s="132"/>
      <c r="P78" s="139"/>
      <c r="Q78" s="132"/>
      <c r="R78" s="135"/>
      <c r="S78" s="132"/>
      <c r="T78" s="132"/>
      <c r="U78" s="132"/>
    </row>
    <row r="79" ht="12.75" customHeight="1">
      <c r="A79" s="132"/>
      <c r="B79" s="132"/>
      <c r="C79" s="132"/>
      <c r="D79" s="132"/>
      <c r="E79" s="133"/>
      <c r="F79" s="132"/>
      <c r="G79" s="132"/>
      <c r="H79" s="132"/>
      <c r="I79" s="132"/>
      <c r="J79" s="132"/>
      <c r="K79" s="132"/>
      <c r="L79" s="132"/>
      <c r="M79" s="137"/>
      <c r="N79" s="137"/>
      <c r="O79" s="132"/>
      <c r="P79" s="139"/>
      <c r="Q79" s="132"/>
      <c r="R79" s="135"/>
      <c r="S79" s="132"/>
      <c r="T79" s="132"/>
      <c r="U79" s="132"/>
    </row>
    <row r="80" ht="12.75" customHeight="1">
      <c r="A80" s="132"/>
      <c r="B80" s="132"/>
      <c r="C80" s="132"/>
      <c r="D80" s="132"/>
      <c r="E80" s="133"/>
      <c r="F80" s="132"/>
      <c r="G80" s="132"/>
      <c r="H80" s="132"/>
      <c r="I80" s="132"/>
      <c r="J80" s="132"/>
      <c r="K80" s="132"/>
      <c r="L80" s="132"/>
      <c r="M80" s="137"/>
      <c r="N80" s="137"/>
      <c r="O80" s="132"/>
      <c r="P80" s="139"/>
      <c r="Q80" s="132"/>
      <c r="R80" s="135"/>
      <c r="S80" s="132"/>
      <c r="T80" s="132"/>
      <c r="U80" s="132"/>
    </row>
    <row r="81" ht="12.75" customHeight="1">
      <c r="A81" s="132"/>
      <c r="B81" s="132"/>
      <c r="C81" s="132"/>
      <c r="D81" s="132"/>
      <c r="E81" s="133"/>
      <c r="F81" s="132"/>
      <c r="G81" s="132"/>
      <c r="H81" s="132"/>
      <c r="I81" s="132"/>
      <c r="J81" s="132"/>
      <c r="K81" s="132"/>
      <c r="L81" s="132"/>
      <c r="M81" s="137"/>
      <c r="N81" s="137"/>
      <c r="O81" s="132"/>
      <c r="P81" s="139"/>
      <c r="Q81" s="132"/>
      <c r="R81" s="135"/>
      <c r="S81" s="132"/>
      <c r="T81" s="132"/>
      <c r="U81" s="132"/>
    </row>
    <row r="82" ht="12.75" customHeight="1">
      <c r="A82" s="132"/>
      <c r="B82" s="132"/>
      <c r="C82" s="132"/>
      <c r="D82" s="132"/>
      <c r="E82" s="133"/>
      <c r="F82" s="132"/>
      <c r="G82" s="132"/>
      <c r="H82" s="132"/>
      <c r="I82" s="132"/>
      <c r="J82" s="132"/>
      <c r="K82" s="132"/>
      <c r="L82" s="132"/>
      <c r="M82" s="137"/>
      <c r="N82" s="137"/>
      <c r="O82" s="132"/>
      <c r="P82" s="139"/>
      <c r="Q82" s="132"/>
      <c r="R82" s="135"/>
      <c r="S82" s="132"/>
      <c r="T82" s="132"/>
      <c r="U82" s="132"/>
    </row>
    <row r="83" ht="12.75" customHeight="1">
      <c r="A83" s="132"/>
      <c r="B83" s="132"/>
      <c r="C83" s="132"/>
      <c r="D83" s="132"/>
      <c r="E83" s="133"/>
      <c r="F83" s="132"/>
      <c r="G83" s="132"/>
      <c r="H83" s="132"/>
      <c r="I83" s="132"/>
      <c r="J83" s="132"/>
      <c r="K83" s="132"/>
      <c r="L83" s="132"/>
      <c r="M83" s="137"/>
      <c r="N83" s="137"/>
      <c r="O83" s="132"/>
      <c r="P83" s="139"/>
      <c r="Q83" s="132"/>
      <c r="R83" s="135"/>
      <c r="S83" s="132"/>
      <c r="T83" s="132"/>
      <c r="U83" s="132"/>
    </row>
    <row r="84" ht="12.75" customHeight="1">
      <c r="A84" s="132"/>
      <c r="B84" s="132"/>
      <c r="C84" s="132"/>
      <c r="D84" s="132"/>
      <c r="E84" s="133"/>
      <c r="F84" s="132"/>
      <c r="G84" s="132"/>
      <c r="H84" s="132"/>
      <c r="I84" s="132"/>
      <c r="J84" s="132"/>
      <c r="K84" s="132"/>
      <c r="L84" s="132"/>
      <c r="M84" s="137"/>
      <c r="N84" s="137"/>
      <c r="O84" s="132"/>
      <c r="P84" s="139"/>
      <c r="Q84" s="132"/>
      <c r="R84" s="135"/>
      <c r="S84" s="132"/>
      <c r="T84" s="132"/>
      <c r="U84" s="132"/>
    </row>
    <row r="85" ht="12.75" customHeight="1">
      <c r="A85" s="132"/>
      <c r="B85" s="132"/>
      <c r="C85" s="132"/>
      <c r="D85" s="132"/>
      <c r="E85" s="133"/>
      <c r="F85" s="132"/>
      <c r="G85" s="132"/>
      <c r="H85" s="132"/>
      <c r="I85" s="132"/>
      <c r="J85" s="132"/>
      <c r="K85" s="132"/>
      <c r="L85" s="132"/>
      <c r="M85" s="137"/>
      <c r="N85" s="137"/>
      <c r="O85" s="132"/>
      <c r="P85" s="139"/>
      <c r="Q85" s="132"/>
      <c r="R85" s="135"/>
      <c r="S85" s="132"/>
      <c r="T85" s="132"/>
      <c r="U85" s="132"/>
    </row>
    <row r="86" ht="12.75" customHeight="1">
      <c r="A86" s="132"/>
      <c r="B86" s="132"/>
      <c r="C86" s="132"/>
      <c r="D86" s="132"/>
      <c r="E86" s="133"/>
      <c r="F86" s="132"/>
      <c r="G86" s="132"/>
      <c r="H86" s="132"/>
      <c r="I86" s="132"/>
      <c r="J86" s="132"/>
      <c r="K86" s="132"/>
      <c r="L86" s="132"/>
      <c r="M86" s="137"/>
      <c r="N86" s="137"/>
      <c r="O86" s="132"/>
      <c r="P86" s="139"/>
      <c r="Q86" s="132"/>
      <c r="R86" s="135"/>
      <c r="S86" s="132"/>
      <c r="T86" s="132"/>
      <c r="U86" s="132"/>
    </row>
    <row r="87" ht="12.75" customHeight="1">
      <c r="A87" s="132"/>
      <c r="B87" s="132"/>
      <c r="C87" s="132"/>
      <c r="D87" s="132"/>
      <c r="E87" s="133"/>
      <c r="F87" s="132"/>
      <c r="G87" s="132"/>
      <c r="H87" s="132"/>
      <c r="I87" s="132"/>
      <c r="J87" s="132"/>
      <c r="K87" s="132"/>
      <c r="L87" s="132"/>
      <c r="M87" s="137"/>
      <c r="N87" s="137"/>
      <c r="O87" s="132"/>
      <c r="P87" s="139"/>
      <c r="Q87" s="132"/>
      <c r="R87" s="135"/>
      <c r="S87" s="132"/>
      <c r="T87" s="132"/>
      <c r="U87" s="132"/>
    </row>
    <row r="88" ht="12.75" customHeight="1">
      <c r="A88" s="132"/>
      <c r="B88" s="132"/>
      <c r="C88" s="132"/>
      <c r="D88" s="132"/>
      <c r="E88" s="133"/>
      <c r="F88" s="132"/>
      <c r="G88" s="132"/>
      <c r="H88" s="132"/>
      <c r="I88" s="132"/>
      <c r="J88" s="132"/>
      <c r="K88" s="132"/>
      <c r="L88" s="132"/>
      <c r="M88" s="137"/>
      <c r="N88" s="137"/>
      <c r="O88" s="132"/>
      <c r="P88" s="139"/>
      <c r="Q88" s="132"/>
      <c r="R88" s="135"/>
      <c r="S88" s="132"/>
      <c r="T88" s="132"/>
      <c r="U88" s="132"/>
    </row>
    <row r="89" ht="12.75" customHeight="1">
      <c r="A89" s="132"/>
      <c r="B89" s="132"/>
      <c r="C89" s="132"/>
      <c r="D89" s="132"/>
      <c r="E89" s="133"/>
      <c r="F89" s="132"/>
      <c r="G89" s="132"/>
      <c r="H89" s="132"/>
      <c r="I89" s="132"/>
      <c r="J89" s="132"/>
      <c r="K89" s="132"/>
      <c r="L89" s="132"/>
      <c r="M89" s="137"/>
      <c r="N89" s="137"/>
      <c r="O89" s="132"/>
      <c r="P89" s="139"/>
      <c r="Q89" s="132"/>
      <c r="R89" s="135"/>
      <c r="S89" s="132"/>
      <c r="T89" s="132"/>
      <c r="U89" s="132"/>
    </row>
    <row r="90" ht="12.75" customHeight="1">
      <c r="A90" s="132"/>
      <c r="B90" s="132"/>
      <c r="C90" s="132"/>
      <c r="D90" s="132"/>
      <c r="E90" s="133"/>
      <c r="F90" s="132"/>
      <c r="G90" s="132"/>
      <c r="H90" s="132"/>
      <c r="I90" s="132"/>
      <c r="J90" s="132"/>
      <c r="K90" s="132"/>
      <c r="L90" s="132"/>
      <c r="M90" s="137"/>
      <c r="N90" s="137"/>
      <c r="O90" s="132"/>
      <c r="P90" s="139"/>
      <c r="Q90" s="132"/>
      <c r="R90" s="135"/>
      <c r="S90" s="132"/>
      <c r="T90" s="132"/>
      <c r="U90" s="132"/>
    </row>
    <row r="91" ht="12.75" customHeight="1">
      <c r="A91" s="132"/>
      <c r="B91" s="132"/>
      <c r="C91" s="132"/>
      <c r="D91" s="132"/>
      <c r="E91" s="133"/>
      <c r="F91" s="132"/>
      <c r="G91" s="132"/>
      <c r="H91" s="132"/>
      <c r="I91" s="132"/>
      <c r="J91" s="132"/>
      <c r="K91" s="132"/>
      <c r="L91" s="132"/>
      <c r="M91" s="137"/>
      <c r="N91" s="137"/>
      <c r="O91" s="132"/>
      <c r="P91" s="139"/>
      <c r="Q91" s="132"/>
      <c r="R91" s="135"/>
      <c r="S91" s="132"/>
      <c r="T91" s="132"/>
      <c r="U91" s="132"/>
    </row>
    <row r="92" ht="12.75" customHeight="1">
      <c r="A92" s="132"/>
      <c r="B92" s="132"/>
      <c r="C92" s="132"/>
      <c r="D92" s="132"/>
      <c r="E92" s="133"/>
      <c r="F92" s="132"/>
      <c r="G92" s="132"/>
      <c r="H92" s="132"/>
      <c r="I92" s="132"/>
      <c r="J92" s="132"/>
      <c r="K92" s="132"/>
      <c r="L92" s="132"/>
      <c r="M92" s="137"/>
      <c r="N92" s="137"/>
      <c r="O92" s="132"/>
      <c r="P92" s="139"/>
      <c r="Q92" s="132"/>
      <c r="R92" s="135"/>
      <c r="S92" s="132"/>
      <c r="T92" s="132"/>
      <c r="U92" s="132"/>
    </row>
    <row r="93" ht="12.75" customHeight="1">
      <c r="A93" s="132"/>
      <c r="B93" s="132"/>
      <c r="C93" s="132"/>
      <c r="D93" s="132"/>
      <c r="E93" s="133"/>
      <c r="F93" s="132"/>
      <c r="G93" s="132"/>
      <c r="H93" s="132"/>
      <c r="I93" s="132"/>
      <c r="J93" s="132"/>
      <c r="K93" s="132"/>
      <c r="L93" s="132"/>
      <c r="M93" s="137"/>
      <c r="N93" s="137"/>
      <c r="O93" s="132"/>
      <c r="P93" s="139"/>
      <c r="Q93" s="132"/>
      <c r="R93" s="135"/>
      <c r="S93" s="132"/>
      <c r="T93" s="132"/>
      <c r="U93" s="132"/>
    </row>
    <row r="94" ht="12.75" customHeight="1">
      <c r="A94" s="132"/>
      <c r="B94" s="132"/>
      <c r="C94" s="132"/>
      <c r="D94" s="132"/>
      <c r="E94" s="133"/>
      <c r="F94" s="132"/>
      <c r="G94" s="132"/>
      <c r="H94" s="132"/>
      <c r="I94" s="132"/>
      <c r="J94" s="132"/>
      <c r="K94" s="132"/>
      <c r="L94" s="132"/>
      <c r="M94" s="137"/>
      <c r="N94" s="137"/>
      <c r="O94" s="132"/>
      <c r="P94" s="139"/>
      <c r="Q94" s="132"/>
      <c r="R94" s="135"/>
      <c r="S94" s="132"/>
      <c r="T94" s="132"/>
      <c r="U94" s="132"/>
    </row>
    <row r="95" ht="12.75" customHeight="1">
      <c r="A95" s="132"/>
      <c r="B95" s="132"/>
      <c r="C95" s="132"/>
      <c r="D95" s="132"/>
      <c r="E95" s="133"/>
      <c r="F95" s="132"/>
      <c r="G95" s="132"/>
      <c r="H95" s="132"/>
      <c r="I95" s="132"/>
      <c r="J95" s="132"/>
      <c r="K95" s="132"/>
      <c r="L95" s="132"/>
      <c r="M95" s="137"/>
      <c r="N95" s="137"/>
      <c r="O95" s="132"/>
      <c r="P95" s="139"/>
      <c r="Q95" s="132"/>
      <c r="R95" s="135"/>
      <c r="S95" s="132"/>
      <c r="T95" s="132"/>
      <c r="U95" s="132"/>
    </row>
    <row r="96" ht="12.75" customHeight="1">
      <c r="A96" s="132"/>
      <c r="B96" s="132"/>
      <c r="C96" s="132"/>
      <c r="D96" s="132"/>
      <c r="E96" s="133"/>
      <c r="F96" s="132"/>
      <c r="G96" s="132"/>
      <c r="H96" s="132"/>
      <c r="I96" s="132"/>
      <c r="J96" s="132"/>
      <c r="K96" s="132"/>
      <c r="L96" s="132"/>
      <c r="M96" s="137"/>
      <c r="N96" s="137"/>
      <c r="O96" s="132"/>
      <c r="P96" s="139"/>
      <c r="Q96" s="132"/>
      <c r="R96" s="135"/>
      <c r="S96" s="132"/>
      <c r="T96" s="132"/>
      <c r="U96" s="132"/>
    </row>
    <row r="97" ht="12.75" customHeight="1">
      <c r="A97" s="132"/>
      <c r="B97" s="132"/>
      <c r="C97" s="132"/>
      <c r="D97" s="132"/>
      <c r="E97" s="133"/>
      <c r="F97" s="132"/>
      <c r="G97" s="132"/>
      <c r="H97" s="132"/>
      <c r="I97" s="132"/>
      <c r="J97" s="132"/>
      <c r="K97" s="132"/>
      <c r="L97" s="132"/>
      <c r="M97" s="137"/>
      <c r="N97" s="137"/>
      <c r="O97" s="132"/>
      <c r="P97" s="139"/>
      <c r="Q97" s="132"/>
      <c r="R97" s="135"/>
      <c r="S97" s="132"/>
      <c r="T97" s="132"/>
      <c r="U97" s="132"/>
    </row>
    <row r="98" ht="12.75" customHeight="1">
      <c r="A98" s="132"/>
      <c r="B98" s="132"/>
      <c r="C98" s="132"/>
      <c r="D98" s="132"/>
      <c r="E98" s="133"/>
      <c r="F98" s="132"/>
      <c r="G98" s="132"/>
      <c r="H98" s="132"/>
      <c r="I98" s="132"/>
      <c r="J98" s="132"/>
      <c r="K98" s="132"/>
      <c r="L98" s="132"/>
      <c r="M98" s="137"/>
      <c r="N98" s="137"/>
      <c r="O98" s="132"/>
      <c r="P98" s="139"/>
      <c r="Q98" s="132"/>
      <c r="R98" s="135"/>
      <c r="S98" s="132"/>
      <c r="T98" s="132"/>
      <c r="U98" s="132"/>
    </row>
    <row r="99" ht="12.75" customHeight="1">
      <c r="A99" s="132"/>
      <c r="B99" s="132"/>
      <c r="C99" s="132"/>
      <c r="D99" s="132"/>
      <c r="E99" s="133"/>
      <c r="F99" s="132"/>
      <c r="G99" s="132"/>
      <c r="H99" s="132"/>
      <c r="I99" s="132"/>
      <c r="J99" s="132"/>
      <c r="K99" s="132"/>
      <c r="L99" s="132"/>
      <c r="M99" s="137"/>
      <c r="N99" s="137"/>
      <c r="O99" s="132"/>
      <c r="P99" s="139"/>
      <c r="Q99" s="132"/>
      <c r="R99" s="135"/>
      <c r="S99" s="132"/>
      <c r="T99" s="132"/>
      <c r="U99" s="132"/>
    </row>
    <row r="100" ht="12.75" customHeight="1">
      <c r="A100" s="132"/>
      <c r="B100" s="132"/>
      <c r="C100" s="132"/>
      <c r="D100" s="132"/>
      <c r="E100" s="133"/>
      <c r="F100" s="132"/>
      <c r="G100" s="132"/>
      <c r="H100" s="132"/>
      <c r="I100" s="132"/>
      <c r="J100" s="132"/>
      <c r="K100" s="132"/>
      <c r="L100" s="132"/>
      <c r="M100" s="137"/>
      <c r="N100" s="137"/>
      <c r="O100" s="132"/>
      <c r="P100" s="139"/>
      <c r="Q100" s="132"/>
      <c r="R100" s="135"/>
      <c r="S100" s="132"/>
      <c r="T100" s="132"/>
      <c r="U100" s="132"/>
    </row>
    <row r="101" ht="12.75" customHeight="1">
      <c r="A101" s="132"/>
      <c r="B101" s="132"/>
      <c r="C101" s="132"/>
      <c r="D101" s="132"/>
      <c r="E101" s="133"/>
      <c r="F101" s="132"/>
      <c r="G101" s="132"/>
      <c r="H101" s="132"/>
      <c r="I101" s="132"/>
      <c r="J101" s="132"/>
      <c r="K101" s="132"/>
      <c r="L101" s="132"/>
      <c r="M101" s="137"/>
      <c r="N101" s="137"/>
      <c r="O101" s="132"/>
      <c r="P101" s="139"/>
      <c r="Q101" s="132"/>
      <c r="R101" s="135"/>
      <c r="S101" s="132"/>
      <c r="T101" s="132"/>
      <c r="U101" s="132"/>
    </row>
    <row r="102" ht="12.75" customHeight="1">
      <c r="A102" s="132"/>
      <c r="B102" s="132"/>
      <c r="C102" s="132"/>
      <c r="D102" s="132"/>
      <c r="E102" s="133"/>
      <c r="F102" s="132"/>
      <c r="G102" s="132"/>
      <c r="H102" s="132"/>
      <c r="I102" s="132"/>
      <c r="J102" s="132"/>
      <c r="K102" s="132"/>
      <c r="L102" s="132"/>
      <c r="M102" s="137"/>
      <c r="N102" s="137"/>
      <c r="O102" s="132"/>
      <c r="P102" s="139"/>
      <c r="Q102" s="132"/>
      <c r="R102" s="135"/>
      <c r="S102" s="132"/>
      <c r="T102" s="132"/>
      <c r="U102" s="132"/>
    </row>
    <row r="103" ht="12.75" customHeight="1">
      <c r="A103" s="132"/>
      <c r="B103" s="132"/>
      <c r="C103" s="132"/>
      <c r="D103" s="132"/>
      <c r="E103" s="133"/>
      <c r="F103" s="132"/>
      <c r="G103" s="132"/>
      <c r="H103" s="132"/>
      <c r="I103" s="132"/>
      <c r="J103" s="132"/>
      <c r="K103" s="132"/>
      <c r="L103" s="132"/>
      <c r="M103" s="137"/>
      <c r="N103" s="137"/>
      <c r="O103" s="132"/>
      <c r="P103" s="139"/>
      <c r="Q103" s="132"/>
      <c r="R103" s="135"/>
      <c r="S103" s="132"/>
      <c r="T103" s="132"/>
      <c r="U103" s="132"/>
    </row>
    <row r="104" ht="12.75" customHeight="1">
      <c r="A104" s="132"/>
      <c r="B104" s="132"/>
      <c r="C104" s="132"/>
      <c r="D104" s="132"/>
      <c r="E104" s="133"/>
      <c r="F104" s="132"/>
      <c r="G104" s="132"/>
      <c r="H104" s="132"/>
      <c r="I104" s="132"/>
      <c r="J104" s="132"/>
      <c r="K104" s="132"/>
      <c r="L104" s="132"/>
      <c r="M104" s="137"/>
      <c r="N104" s="137"/>
      <c r="O104" s="132"/>
      <c r="P104" s="139"/>
      <c r="Q104" s="132"/>
      <c r="R104" s="135"/>
      <c r="S104" s="132"/>
      <c r="T104" s="132"/>
      <c r="U104" s="132"/>
    </row>
    <row r="105" ht="12.75" customHeight="1">
      <c r="A105" s="132"/>
      <c r="B105" s="132"/>
      <c r="C105" s="132"/>
      <c r="D105" s="132"/>
      <c r="E105" s="133"/>
      <c r="F105" s="132"/>
      <c r="G105" s="132"/>
      <c r="H105" s="132"/>
      <c r="I105" s="132"/>
      <c r="J105" s="132"/>
      <c r="K105" s="132"/>
      <c r="L105" s="132"/>
      <c r="M105" s="137"/>
      <c r="N105" s="137"/>
      <c r="O105" s="132"/>
      <c r="P105" s="139"/>
      <c r="Q105" s="132"/>
      <c r="R105" s="135"/>
      <c r="S105" s="132"/>
      <c r="T105" s="132"/>
      <c r="U105" s="132"/>
    </row>
    <row r="106" ht="12.75" customHeight="1">
      <c r="A106" s="132"/>
      <c r="B106" s="132"/>
      <c r="C106" s="132"/>
      <c r="D106" s="132"/>
      <c r="E106" s="133"/>
      <c r="F106" s="132"/>
      <c r="G106" s="132"/>
      <c r="H106" s="132"/>
      <c r="I106" s="132"/>
      <c r="J106" s="132"/>
      <c r="K106" s="132"/>
      <c r="L106" s="132"/>
      <c r="M106" s="137"/>
      <c r="N106" s="137"/>
      <c r="O106" s="132"/>
      <c r="P106" s="139"/>
      <c r="Q106" s="132"/>
      <c r="R106" s="135"/>
      <c r="S106" s="132"/>
      <c r="T106" s="132"/>
      <c r="U106" s="132"/>
    </row>
    <row r="107" ht="12.75" customHeight="1">
      <c r="A107" s="132"/>
      <c r="B107" s="132"/>
      <c r="C107" s="132"/>
      <c r="D107" s="132"/>
      <c r="E107" s="133"/>
      <c r="F107" s="132"/>
      <c r="G107" s="132"/>
      <c r="H107" s="132"/>
      <c r="I107" s="132"/>
      <c r="J107" s="132"/>
      <c r="K107" s="132"/>
      <c r="L107" s="132"/>
      <c r="M107" s="137"/>
      <c r="N107" s="137"/>
      <c r="O107" s="132"/>
      <c r="P107" s="139"/>
      <c r="Q107" s="132"/>
      <c r="R107" s="135"/>
      <c r="S107" s="132"/>
      <c r="T107" s="132"/>
      <c r="U107" s="132"/>
    </row>
    <row r="108" ht="12.75" customHeight="1">
      <c r="A108" s="132"/>
      <c r="B108" s="132"/>
      <c r="C108" s="132"/>
      <c r="D108" s="132"/>
      <c r="E108" s="133"/>
      <c r="F108" s="132"/>
      <c r="G108" s="132"/>
      <c r="H108" s="132"/>
      <c r="I108" s="132"/>
      <c r="J108" s="132"/>
      <c r="K108" s="132"/>
      <c r="L108" s="132"/>
      <c r="M108" s="137"/>
      <c r="N108" s="137"/>
      <c r="O108" s="132"/>
      <c r="P108" s="139"/>
      <c r="Q108" s="132"/>
      <c r="R108" s="135"/>
      <c r="S108" s="132"/>
      <c r="T108" s="132"/>
      <c r="U108" s="132"/>
    </row>
    <row r="109" ht="12.75" customHeight="1">
      <c r="A109" s="132"/>
      <c r="B109" s="132"/>
      <c r="C109" s="132"/>
      <c r="D109" s="132"/>
      <c r="E109" s="133"/>
      <c r="F109" s="132"/>
      <c r="G109" s="132"/>
      <c r="H109" s="132"/>
      <c r="I109" s="132"/>
      <c r="J109" s="132"/>
      <c r="K109" s="132"/>
      <c r="L109" s="132"/>
      <c r="M109" s="137"/>
      <c r="N109" s="137"/>
      <c r="O109" s="132"/>
      <c r="P109" s="139"/>
      <c r="Q109" s="132"/>
      <c r="R109" s="135"/>
      <c r="S109" s="132"/>
      <c r="T109" s="132"/>
      <c r="U109" s="132"/>
    </row>
    <row r="110" ht="12.75" customHeight="1">
      <c r="A110" s="132"/>
      <c r="B110" s="132"/>
      <c r="C110" s="132"/>
      <c r="D110" s="132"/>
      <c r="E110" s="133"/>
      <c r="F110" s="132"/>
      <c r="G110" s="132"/>
      <c r="H110" s="132"/>
      <c r="I110" s="132"/>
      <c r="J110" s="132"/>
      <c r="K110" s="132"/>
      <c r="L110" s="132"/>
      <c r="M110" s="137"/>
      <c r="N110" s="137"/>
      <c r="O110" s="132"/>
      <c r="P110" s="139"/>
      <c r="Q110" s="132"/>
      <c r="R110" s="135"/>
      <c r="S110" s="132"/>
      <c r="T110" s="132"/>
      <c r="U110" s="132"/>
    </row>
    <row r="111" ht="12.75" customHeight="1">
      <c r="A111" s="132"/>
      <c r="B111" s="132"/>
      <c r="C111" s="132"/>
      <c r="D111" s="132"/>
      <c r="E111" s="133"/>
      <c r="F111" s="132"/>
      <c r="G111" s="132"/>
      <c r="H111" s="132"/>
      <c r="I111" s="132"/>
      <c r="J111" s="132"/>
      <c r="K111" s="132"/>
      <c r="L111" s="132"/>
      <c r="M111" s="137"/>
      <c r="N111" s="137"/>
      <c r="O111" s="132"/>
      <c r="P111" s="139"/>
      <c r="Q111" s="132"/>
      <c r="R111" s="135"/>
      <c r="S111" s="132"/>
      <c r="T111" s="132"/>
      <c r="U111" s="132"/>
    </row>
    <row r="112" ht="12.75" customHeight="1">
      <c r="A112" s="132"/>
      <c r="B112" s="132"/>
      <c r="C112" s="132"/>
      <c r="D112" s="132"/>
      <c r="E112" s="133"/>
      <c r="F112" s="132"/>
      <c r="G112" s="132"/>
      <c r="H112" s="132"/>
      <c r="I112" s="132"/>
      <c r="J112" s="132"/>
      <c r="K112" s="132"/>
      <c r="L112" s="132"/>
      <c r="M112" s="137"/>
      <c r="N112" s="137"/>
      <c r="O112" s="132"/>
      <c r="P112" s="139"/>
      <c r="Q112" s="132"/>
      <c r="R112" s="135"/>
      <c r="S112" s="132"/>
      <c r="T112" s="132"/>
      <c r="U112" s="132"/>
    </row>
    <row r="113" ht="12.75" customHeight="1">
      <c r="A113" s="132"/>
      <c r="B113" s="132"/>
      <c r="C113" s="132"/>
      <c r="D113" s="132"/>
      <c r="E113" s="133"/>
      <c r="F113" s="132"/>
      <c r="G113" s="132"/>
      <c r="H113" s="132"/>
      <c r="I113" s="132"/>
      <c r="J113" s="132"/>
      <c r="K113" s="132"/>
      <c r="L113" s="132"/>
      <c r="M113" s="137"/>
      <c r="N113" s="137"/>
      <c r="O113" s="132"/>
      <c r="P113" s="139"/>
      <c r="Q113" s="132"/>
      <c r="R113" s="135"/>
      <c r="S113" s="132"/>
      <c r="T113" s="132"/>
      <c r="U113" s="132"/>
    </row>
    <row r="114" ht="12.75" customHeight="1">
      <c r="A114" s="132"/>
      <c r="B114" s="132"/>
      <c r="C114" s="132"/>
      <c r="D114" s="132"/>
      <c r="E114" s="133"/>
      <c r="F114" s="132"/>
      <c r="G114" s="132"/>
      <c r="H114" s="132"/>
      <c r="I114" s="132"/>
      <c r="J114" s="132"/>
      <c r="K114" s="132"/>
      <c r="L114" s="132"/>
      <c r="M114" s="137"/>
      <c r="N114" s="137"/>
      <c r="O114" s="132"/>
      <c r="P114" s="139"/>
      <c r="Q114" s="132"/>
      <c r="R114" s="135"/>
      <c r="S114" s="132"/>
      <c r="T114" s="132"/>
      <c r="U114" s="132"/>
    </row>
    <row r="115" ht="12.75" customHeight="1">
      <c r="A115" s="132"/>
      <c r="B115" s="132"/>
      <c r="C115" s="132"/>
      <c r="D115" s="132"/>
      <c r="E115" s="133"/>
      <c r="F115" s="132"/>
      <c r="G115" s="132"/>
      <c r="H115" s="132"/>
      <c r="I115" s="132"/>
      <c r="J115" s="132"/>
      <c r="K115" s="132"/>
      <c r="L115" s="132"/>
      <c r="M115" s="137"/>
      <c r="N115" s="137"/>
      <c r="O115" s="132"/>
      <c r="P115" s="139"/>
      <c r="Q115" s="132"/>
      <c r="R115" s="135"/>
      <c r="S115" s="132"/>
      <c r="T115" s="132"/>
      <c r="U115" s="132"/>
    </row>
    <row r="116" ht="12.75" customHeight="1">
      <c r="A116" s="132"/>
      <c r="B116" s="132"/>
      <c r="C116" s="132"/>
      <c r="D116" s="132"/>
      <c r="E116" s="133"/>
      <c r="F116" s="132"/>
      <c r="G116" s="132"/>
      <c r="H116" s="132"/>
      <c r="I116" s="132"/>
      <c r="J116" s="132"/>
      <c r="K116" s="132"/>
      <c r="L116" s="132"/>
      <c r="M116" s="137"/>
      <c r="N116" s="137"/>
      <c r="O116" s="132"/>
      <c r="P116" s="139"/>
      <c r="Q116" s="132"/>
      <c r="R116" s="135"/>
      <c r="S116" s="132"/>
      <c r="T116" s="132"/>
      <c r="U116" s="132"/>
    </row>
    <row r="117" ht="12.75" customHeight="1">
      <c r="A117" s="132"/>
      <c r="B117" s="132"/>
      <c r="C117" s="132"/>
      <c r="D117" s="132"/>
      <c r="E117" s="133"/>
      <c r="F117" s="132"/>
      <c r="G117" s="132"/>
      <c r="H117" s="132"/>
      <c r="I117" s="132"/>
      <c r="J117" s="132"/>
      <c r="K117" s="132"/>
      <c r="L117" s="132"/>
      <c r="M117" s="137"/>
      <c r="N117" s="137"/>
      <c r="O117" s="132"/>
      <c r="P117" s="139"/>
      <c r="Q117" s="132"/>
      <c r="R117" s="135"/>
      <c r="S117" s="132"/>
      <c r="T117" s="132"/>
      <c r="U117" s="132"/>
    </row>
    <row r="118" ht="12.75" customHeight="1">
      <c r="A118" s="132"/>
      <c r="B118" s="132"/>
      <c r="C118" s="132"/>
      <c r="D118" s="132"/>
      <c r="E118" s="133"/>
      <c r="F118" s="132"/>
      <c r="G118" s="132"/>
      <c r="H118" s="132"/>
      <c r="I118" s="132"/>
      <c r="J118" s="132"/>
      <c r="K118" s="132"/>
      <c r="L118" s="132"/>
      <c r="M118" s="137"/>
      <c r="N118" s="137"/>
      <c r="O118" s="132"/>
      <c r="P118" s="139"/>
      <c r="Q118" s="132"/>
      <c r="R118" s="135"/>
      <c r="S118" s="132"/>
      <c r="T118" s="132"/>
      <c r="U118" s="132"/>
    </row>
    <row r="119" ht="12.75" customHeight="1">
      <c r="A119" s="132"/>
      <c r="B119" s="132"/>
      <c r="C119" s="132"/>
      <c r="D119" s="132"/>
      <c r="E119" s="133"/>
      <c r="F119" s="132"/>
      <c r="G119" s="132"/>
      <c r="H119" s="132"/>
      <c r="I119" s="132"/>
      <c r="J119" s="132"/>
      <c r="K119" s="132"/>
      <c r="L119" s="132"/>
      <c r="M119" s="137"/>
      <c r="N119" s="137"/>
      <c r="O119" s="132"/>
      <c r="P119" s="139"/>
      <c r="Q119" s="132"/>
      <c r="R119" s="135"/>
      <c r="S119" s="132"/>
      <c r="T119" s="132"/>
      <c r="U119" s="132"/>
    </row>
    <row r="120" ht="12.75" customHeight="1">
      <c r="A120" s="132"/>
      <c r="B120" s="132"/>
      <c r="C120" s="132"/>
      <c r="D120" s="132"/>
      <c r="E120" s="133"/>
      <c r="F120" s="132"/>
      <c r="G120" s="132"/>
      <c r="H120" s="132"/>
      <c r="I120" s="132"/>
      <c r="J120" s="132"/>
      <c r="K120" s="132"/>
      <c r="L120" s="132"/>
      <c r="M120" s="137"/>
      <c r="N120" s="137"/>
      <c r="O120" s="132"/>
      <c r="P120" s="139"/>
      <c r="Q120" s="132"/>
      <c r="R120" s="135"/>
      <c r="S120" s="132"/>
      <c r="T120" s="132"/>
      <c r="U120" s="132"/>
    </row>
    <row r="121" ht="12.75" customHeight="1">
      <c r="A121" s="132"/>
      <c r="B121" s="132"/>
      <c r="C121" s="132"/>
      <c r="D121" s="132"/>
      <c r="E121" s="133"/>
      <c r="F121" s="132"/>
      <c r="G121" s="132"/>
      <c r="H121" s="132"/>
      <c r="I121" s="132"/>
      <c r="J121" s="132"/>
      <c r="K121" s="132"/>
      <c r="L121" s="132"/>
      <c r="M121" s="137"/>
      <c r="N121" s="137"/>
      <c r="O121" s="132"/>
      <c r="P121" s="139"/>
      <c r="Q121" s="132"/>
      <c r="R121" s="135"/>
      <c r="S121" s="132"/>
      <c r="T121" s="132"/>
      <c r="U121" s="132"/>
    </row>
    <row r="122" ht="12.75" customHeight="1">
      <c r="A122" s="132"/>
      <c r="B122" s="132"/>
      <c r="C122" s="132"/>
      <c r="D122" s="132"/>
      <c r="E122" s="133"/>
      <c r="F122" s="132"/>
      <c r="G122" s="132"/>
      <c r="H122" s="132"/>
      <c r="I122" s="132"/>
      <c r="J122" s="132"/>
      <c r="K122" s="132"/>
      <c r="L122" s="132"/>
      <c r="M122" s="137"/>
      <c r="N122" s="137"/>
      <c r="O122" s="132"/>
      <c r="P122" s="139"/>
      <c r="Q122" s="132"/>
      <c r="R122" s="135"/>
      <c r="S122" s="132"/>
      <c r="T122" s="132"/>
      <c r="U122" s="132"/>
    </row>
    <row r="123" ht="12.75" customHeight="1">
      <c r="A123" s="132"/>
      <c r="B123" s="132"/>
      <c r="C123" s="132"/>
      <c r="D123" s="132"/>
      <c r="E123" s="133"/>
      <c r="F123" s="132"/>
      <c r="G123" s="132"/>
      <c r="H123" s="132"/>
      <c r="I123" s="132"/>
      <c r="J123" s="132"/>
      <c r="K123" s="132"/>
      <c r="L123" s="132"/>
      <c r="M123" s="137"/>
      <c r="N123" s="137"/>
      <c r="O123" s="132"/>
      <c r="P123" s="139"/>
      <c r="Q123" s="132"/>
      <c r="R123" s="135"/>
      <c r="S123" s="132"/>
      <c r="T123" s="132"/>
      <c r="U123" s="132"/>
    </row>
    <row r="124" ht="12.75" customHeight="1">
      <c r="A124" s="132"/>
      <c r="B124" s="132"/>
      <c r="C124" s="132"/>
      <c r="D124" s="132"/>
      <c r="E124" s="133"/>
      <c r="F124" s="132"/>
      <c r="G124" s="132"/>
      <c r="H124" s="132"/>
      <c r="I124" s="132"/>
      <c r="J124" s="132"/>
      <c r="K124" s="132"/>
      <c r="L124" s="132"/>
      <c r="M124" s="137"/>
      <c r="N124" s="137"/>
      <c r="O124" s="132"/>
      <c r="P124" s="139"/>
      <c r="Q124" s="132"/>
      <c r="R124" s="135"/>
      <c r="S124" s="132"/>
      <c r="T124" s="132"/>
      <c r="U124" s="132"/>
    </row>
    <row r="125" ht="12.75" customHeight="1">
      <c r="A125" s="132"/>
      <c r="B125" s="132"/>
      <c r="C125" s="132"/>
      <c r="D125" s="132"/>
      <c r="E125" s="133"/>
      <c r="F125" s="132"/>
      <c r="G125" s="132"/>
      <c r="H125" s="132"/>
      <c r="I125" s="132"/>
      <c r="J125" s="132"/>
      <c r="K125" s="132"/>
      <c r="L125" s="132"/>
      <c r="M125" s="137"/>
      <c r="N125" s="137"/>
      <c r="O125" s="132"/>
      <c r="P125" s="139"/>
      <c r="Q125" s="132"/>
      <c r="R125" s="135"/>
      <c r="S125" s="132"/>
      <c r="T125" s="132"/>
      <c r="U125" s="132"/>
    </row>
    <row r="126" ht="12.75" customHeight="1">
      <c r="A126" s="132"/>
      <c r="B126" s="132"/>
      <c r="C126" s="132"/>
      <c r="D126" s="132"/>
      <c r="E126" s="133"/>
      <c r="F126" s="132"/>
      <c r="G126" s="132"/>
      <c r="H126" s="132"/>
      <c r="I126" s="132"/>
      <c r="J126" s="132"/>
      <c r="K126" s="132"/>
      <c r="L126" s="132"/>
      <c r="M126" s="137"/>
      <c r="N126" s="137"/>
      <c r="O126" s="132"/>
      <c r="P126" s="139"/>
      <c r="Q126" s="132"/>
      <c r="R126" s="135"/>
      <c r="S126" s="132"/>
      <c r="T126" s="132"/>
      <c r="U126" s="132"/>
    </row>
    <row r="127" ht="12.75" customHeight="1">
      <c r="A127" s="132"/>
      <c r="B127" s="132"/>
      <c r="C127" s="132"/>
      <c r="D127" s="132"/>
      <c r="E127" s="133"/>
      <c r="F127" s="132"/>
      <c r="G127" s="132"/>
      <c r="H127" s="132"/>
      <c r="I127" s="132"/>
      <c r="J127" s="132"/>
      <c r="K127" s="132"/>
      <c r="L127" s="132"/>
      <c r="M127" s="137"/>
      <c r="N127" s="137"/>
      <c r="O127" s="132"/>
      <c r="P127" s="139"/>
      <c r="Q127" s="132"/>
      <c r="R127" s="135"/>
      <c r="S127" s="132"/>
      <c r="T127" s="132"/>
      <c r="U127" s="132"/>
    </row>
    <row r="128" ht="12.75" customHeight="1">
      <c r="A128" s="132"/>
      <c r="B128" s="132"/>
      <c r="C128" s="132"/>
      <c r="D128" s="132"/>
      <c r="E128" s="133"/>
      <c r="F128" s="132"/>
      <c r="G128" s="132"/>
      <c r="H128" s="132"/>
      <c r="I128" s="132"/>
      <c r="J128" s="132"/>
      <c r="K128" s="132"/>
      <c r="L128" s="132"/>
      <c r="M128" s="137"/>
      <c r="N128" s="137"/>
      <c r="O128" s="132"/>
      <c r="P128" s="139"/>
      <c r="Q128" s="132"/>
      <c r="R128" s="135"/>
      <c r="S128" s="132"/>
      <c r="T128" s="132"/>
      <c r="U128" s="132"/>
    </row>
    <row r="129" ht="12.75" customHeight="1">
      <c r="A129" s="132"/>
      <c r="B129" s="132"/>
      <c r="C129" s="132"/>
      <c r="D129" s="132"/>
      <c r="E129" s="133"/>
      <c r="F129" s="132"/>
      <c r="G129" s="132"/>
      <c r="H129" s="132"/>
      <c r="I129" s="132"/>
      <c r="J129" s="132"/>
      <c r="K129" s="132"/>
      <c r="L129" s="132"/>
      <c r="M129" s="137"/>
      <c r="N129" s="137"/>
      <c r="O129" s="132"/>
      <c r="P129" s="139"/>
      <c r="Q129" s="132"/>
      <c r="R129" s="135"/>
      <c r="S129" s="132"/>
      <c r="T129" s="132"/>
      <c r="U129" s="132"/>
    </row>
    <row r="130" ht="12.75" customHeight="1">
      <c r="A130" s="132"/>
      <c r="B130" s="132"/>
      <c r="C130" s="132"/>
      <c r="D130" s="132"/>
      <c r="E130" s="133"/>
      <c r="F130" s="132"/>
      <c r="G130" s="132"/>
      <c r="H130" s="132"/>
      <c r="I130" s="132"/>
      <c r="J130" s="132"/>
      <c r="K130" s="132"/>
      <c r="L130" s="132"/>
      <c r="M130" s="137"/>
      <c r="N130" s="137"/>
      <c r="O130" s="132"/>
      <c r="P130" s="139"/>
      <c r="Q130" s="132"/>
      <c r="R130" s="135"/>
      <c r="S130" s="132"/>
      <c r="T130" s="132"/>
      <c r="U130" s="132"/>
    </row>
    <row r="131" ht="12.75" customHeight="1">
      <c r="A131" s="132"/>
      <c r="B131" s="132"/>
      <c r="C131" s="132"/>
      <c r="D131" s="132"/>
      <c r="E131" s="133"/>
      <c r="F131" s="132"/>
      <c r="G131" s="132"/>
      <c r="H131" s="132"/>
      <c r="I131" s="132"/>
      <c r="J131" s="132"/>
      <c r="K131" s="132"/>
      <c r="L131" s="132"/>
      <c r="M131" s="137"/>
      <c r="N131" s="137"/>
      <c r="O131" s="132"/>
      <c r="P131" s="139"/>
      <c r="Q131" s="132"/>
      <c r="R131" s="135"/>
      <c r="S131" s="132"/>
      <c r="T131" s="132"/>
      <c r="U131" s="132"/>
    </row>
    <row r="132" ht="12.75" customHeight="1">
      <c r="A132" s="132"/>
      <c r="B132" s="132"/>
      <c r="C132" s="132"/>
      <c r="D132" s="132"/>
      <c r="E132" s="133"/>
      <c r="F132" s="132"/>
      <c r="G132" s="132"/>
      <c r="H132" s="132"/>
      <c r="I132" s="132"/>
      <c r="J132" s="132"/>
      <c r="K132" s="132"/>
      <c r="L132" s="132"/>
      <c r="M132" s="137"/>
      <c r="N132" s="137"/>
      <c r="O132" s="132"/>
      <c r="P132" s="139"/>
      <c r="Q132" s="132"/>
      <c r="R132" s="135"/>
      <c r="S132" s="132"/>
      <c r="T132" s="132"/>
      <c r="U132" s="132"/>
    </row>
    <row r="133" ht="12.75" customHeight="1">
      <c r="A133" s="132"/>
      <c r="B133" s="132"/>
      <c r="C133" s="132"/>
      <c r="D133" s="132"/>
      <c r="E133" s="133"/>
      <c r="F133" s="132"/>
      <c r="G133" s="132"/>
      <c r="H133" s="132"/>
      <c r="I133" s="132"/>
      <c r="J133" s="132"/>
      <c r="K133" s="132"/>
      <c r="L133" s="132"/>
      <c r="M133" s="137"/>
      <c r="N133" s="137"/>
      <c r="O133" s="132"/>
      <c r="P133" s="139"/>
      <c r="Q133" s="132"/>
      <c r="R133" s="135"/>
      <c r="S133" s="132"/>
      <c r="T133" s="132"/>
      <c r="U133" s="132"/>
    </row>
    <row r="134" ht="12.75" customHeight="1">
      <c r="A134" s="132"/>
      <c r="B134" s="132"/>
      <c r="C134" s="132"/>
      <c r="D134" s="132"/>
      <c r="E134" s="133"/>
      <c r="F134" s="132"/>
      <c r="G134" s="132"/>
      <c r="H134" s="132"/>
      <c r="I134" s="132"/>
      <c r="J134" s="132"/>
      <c r="K134" s="132"/>
      <c r="L134" s="132"/>
      <c r="M134" s="137"/>
      <c r="N134" s="137"/>
      <c r="O134" s="132"/>
      <c r="P134" s="139"/>
      <c r="Q134" s="132"/>
      <c r="R134" s="135"/>
      <c r="S134" s="132"/>
      <c r="T134" s="132"/>
      <c r="U134" s="132"/>
    </row>
    <row r="135" ht="12.75" customHeight="1">
      <c r="A135" s="132"/>
      <c r="B135" s="132"/>
      <c r="C135" s="132"/>
      <c r="D135" s="132"/>
      <c r="E135" s="133"/>
      <c r="F135" s="132"/>
      <c r="G135" s="132"/>
      <c r="H135" s="132"/>
      <c r="I135" s="132"/>
      <c r="J135" s="132"/>
      <c r="K135" s="132"/>
      <c r="L135" s="132"/>
      <c r="M135" s="137"/>
      <c r="N135" s="137"/>
      <c r="O135" s="132"/>
      <c r="P135" s="139"/>
      <c r="Q135" s="132"/>
      <c r="R135" s="135"/>
      <c r="S135" s="132"/>
      <c r="T135" s="132"/>
      <c r="U135" s="132"/>
    </row>
    <row r="136" ht="12.75" customHeight="1">
      <c r="A136" s="132"/>
      <c r="B136" s="132"/>
      <c r="C136" s="132"/>
      <c r="D136" s="132"/>
      <c r="E136" s="133"/>
      <c r="F136" s="132"/>
      <c r="G136" s="132"/>
      <c r="H136" s="132"/>
      <c r="I136" s="132"/>
      <c r="J136" s="132"/>
      <c r="K136" s="132"/>
      <c r="L136" s="132"/>
      <c r="M136" s="137"/>
      <c r="N136" s="137"/>
      <c r="O136" s="132"/>
      <c r="P136" s="139"/>
      <c r="Q136" s="132"/>
      <c r="R136" s="135"/>
      <c r="S136" s="132"/>
      <c r="T136" s="132"/>
      <c r="U136" s="132"/>
    </row>
    <row r="137" ht="12.75" customHeight="1">
      <c r="A137" s="132"/>
      <c r="B137" s="132"/>
      <c r="C137" s="132"/>
      <c r="D137" s="132"/>
      <c r="E137" s="133"/>
      <c r="F137" s="132"/>
      <c r="G137" s="132"/>
      <c r="H137" s="132"/>
      <c r="I137" s="132"/>
      <c r="J137" s="132"/>
      <c r="K137" s="132"/>
      <c r="L137" s="132"/>
      <c r="M137" s="137"/>
      <c r="N137" s="137"/>
      <c r="O137" s="132"/>
      <c r="P137" s="139"/>
      <c r="Q137" s="132"/>
      <c r="R137" s="135"/>
      <c r="S137" s="132"/>
      <c r="T137" s="132"/>
      <c r="U137" s="132"/>
    </row>
    <row r="138" ht="12.75" customHeight="1">
      <c r="A138" s="132"/>
      <c r="B138" s="132"/>
      <c r="C138" s="132"/>
      <c r="D138" s="132"/>
      <c r="E138" s="133"/>
      <c r="F138" s="132"/>
      <c r="G138" s="132"/>
      <c r="H138" s="132"/>
      <c r="I138" s="132"/>
      <c r="J138" s="132"/>
      <c r="K138" s="132"/>
      <c r="L138" s="132"/>
      <c r="M138" s="137"/>
      <c r="N138" s="137"/>
      <c r="O138" s="132"/>
      <c r="P138" s="139"/>
      <c r="Q138" s="132"/>
      <c r="R138" s="135"/>
      <c r="S138" s="132"/>
      <c r="T138" s="132"/>
      <c r="U138" s="132"/>
    </row>
    <row r="139" ht="12.75" customHeight="1">
      <c r="A139" s="132"/>
      <c r="B139" s="132"/>
      <c r="C139" s="132"/>
      <c r="D139" s="132"/>
      <c r="E139" s="133"/>
      <c r="F139" s="132"/>
      <c r="G139" s="132"/>
      <c r="H139" s="132"/>
      <c r="I139" s="132"/>
      <c r="J139" s="132"/>
      <c r="K139" s="132"/>
      <c r="L139" s="132"/>
      <c r="M139" s="137"/>
      <c r="N139" s="137"/>
      <c r="O139" s="132"/>
      <c r="P139" s="139"/>
      <c r="Q139" s="132"/>
      <c r="R139" s="135"/>
      <c r="S139" s="132"/>
      <c r="T139" s="132"/>
      <c r="U139" s="132"/>
    </row>
    <row r="140" ht="12.75" customHeight="1">
      <c r="A140" s="132"/>
      <c r="B140" s="132"/>
      <c r="C140" s="132"/>
      <c r="D140" s="132"/>
      <c r="E140" s="133"/>
      <c r="F140" s="132"/>
      <c r="G140" s="132"/>
      <c r="H140" s="132"/>
      <c r="I140" s="132"/>
      <c r="J140" s="132"/>
      <c r="K140" s="132"/>
      <c r="L140" s="132"/>
      <c r="M140" s="137"/>
      <c r="N140" s="137"/>
      <c r="O140" s="132"/>
      <c r="P140" s="139"/>
      <c r="Q140" s="132"/>
      <c r="R140" s="135"/>
      <c r="S140" s="132"/>
      <c r="T140" s="132"/>
      <c r="U140" s="132"/>
    </row>
    <row r="141" ht="12.75" customHeight="1">
      <c r="A141" s="132"/>
      <c r="B141" s="132"/>
      <c r="C141" s="132"/>
      <c r="D141" s="132"/>
      <c r="E141" s="133"/>
      <c r="F141" s="132"/>
      <c r="G141" s="132"/>
      <c r="H141" s="132"/>
      <c r="I141" s="132"/>
      <c r="J141" s="132"/>
      <c r="K141" s="132"/>
      <c r="L141" s="132"/>
      <c r="M141" s="137"/>
      <c r="N141" s="137"/>
      <c r="O141" s="132"/>
      <c r="P141" s="139"/>
      <c r="Q141" s="132"/>
      <c r="R141" s="135"/>
      <c r="S141" s="132"/>
      <c r="T141" s="132"/>
      <c r="U141" s="132"/>
    </row>
    <row r="142" ht="12.75" customHeight="1">
      <c r="A142" s="132"/>
      <c r="B142" s="132"/>
      <c r="C142" s="132"/>
      <c r="D142" s="132"/>
      <c r="E142" s="133"/>
      <c r="F142" s="132"/>
      <c r="G142" s="132"/>
      <c r="H142" s="132"/>
      <c r="I142" s="132"/>
      <c r="J142" s="132"/>
      <c r="K142" s="132"/>
      <c r="L142" s="132"/>
      <c r="M142" s="137"/>
      <c r="N142" s="137"/>
      <c r="O142" s="132"/>
      <c r="P142" s="139"/>
      <c r="Q142" s="132"/>
      <c r="R142" s="135"/>
      <c r="S142" s="132"/>
      <c r="T142" s="132"/>
      <c r="U142" s="132"/>
    </row>
    <row r="143" ht="12.75" customHeight="1">
      <c r="A143" s="132"/>
      <c r="B143" s="132"/>
      <c r="C143" s="132"/>
      <c r="D143" s="132"/>
      <c r="E143" s="133"/>
      <c r="F143" s="132"/>
      <c r="G143" s="132"/>
      <c r="H143" s="132"/>
      <c r="I143" s="132"/>
      <c r="J143" s="132"/>
      <c r="K143" s="132"/>
      <c r="L143" s="132"/>
      <c r="M143" s="137"/>
      <c r="N143" s="137"/>
      <c r="O143" s="132"/>
      <c r="P143" s="139"/>
      <c r="Q143" s="132"/>
      <c r="R143" s="135"/>
      <c r="S143" s="132"/>
      <c r="T143" s="132"/>
      <c r="U143" s="132"/>
    </row>
    <row r="144" ht="12.75" customHeight="1">
      <c r="A144" s="132"/>
      <c r="B144" s="132"/>
      <c r="C144" s="132"/>
      <c r="D144" s="132"/>
      <c r="E144" s="133"/>
      <c r="F144" s="132"/>
      <c r="G144" s="132"/>
      <c r="H144" s="132"/>
      <c r="I144" s="132"/>
      <c r="J144" s="132"/>
      <c r="K144" s="132"/>
      <c r="L144" s="132"/>
      <c r="M144" s="137"/>
      <c r="N144" s="137"/>
      <c r="O144" s="132"/>
      <c r="P144" s="139"/>
      <c r="Q144" s="132"/>
      <c r="R144" s="135"/>
      <c r="S144" s="132"/>
      <c r="T144" s="132"/>
      <c r="U144" s="132"/>
    </row>
    <row r="145" ht="12.75" customHeight="1">
      <c r="A145" s="132"/>
      <c r="B145" s="132"/>
      <c r="C145" s="132"/>
      <c r="D145" s="132"/>
      <c r="E145" s="133"/>
      <c r="F145" s="132"/>
      <c r="G145" s="132"/>
      <c r="H145" s="132"/>
      <c r="I145" s="132"/>
      <c r="J145" s="132"/>
      <c r="K145" s="132"/>
      <c r="L145" s="132"/>
      <c r="M145" s="137"/>
      <c r="N145" s="137"/>
      <c r="O145" s="132"/>
      <c r="P145" s="139"/>
      <c r="Q145" s="132"/>
      <c r="R145" s="135"/>
      <c r="S145" s="132"/>
      <c r="T145" s="132"/>
      <c r="U145" s="132"/>
    </row>
    <row r="146" ht="12.75" customHeight="1">
      <c r="A146" s="132"/>
      <c r="B146" s="132"/>
      <c r="C146" s="132"/>
      <c r="D146" s="132"/>
      <c r="E146" s="133"/>
      <c r="F146" s="132"/>
      <c r="G146" s="132"/>
      <c r="H146" s="132"/>
      <c r="I146" s="132"/>
      <c r="J146" s="132"/>
      <c r="K146" s="132"/>
      <c r="L146" s="132"/>
      <c r="M146" s="137"/>
      <c r="N146" s="137"/>
      <c r="O146" s="132"/>
      <c r="P146" s="139"/>
      <c r="Q146" s="132"/>
      <c r="R146" s="135"/>
      <c r="S146" s="132"/>
      <c r="T146" s="132"/>
      <c r="U146" s="132"/>
    </row>
    <row r="147" ht="12.75" customHeight="1">
      <c r="A147" s="132"/>
      <c r="B147" s="132"/>
      <c r="C147" s="132"/>
      <c r="D147" s="132"/>
      <c r="E147" s="133"/>
      <c r="F147" s="132"/>
      <c r="G147" s="132"/>
      <c r="H147" s="132"/>
      <c r="I147" s="132"/>
      <c r="J147" s="132"/>
      <c r="K147" s="132"/>
      <c r="L147" s="132"/>
      <c r="M147" s="137"/>
      <c r="N147" s="137"/>
      <c r="O147" s="132"/>
      <c r="P147" s="139"/>
      <c r="Q147" s="132"/>
      <c r="R147" s="135"/>
      <c r="S147" s="132"/>
      <c r="T147" s="132"/>
      <c r="U147" s="132"/>
    </row>
    <row r="148" ht="12.75" customHeight="1">
      <c r="A148" s="132"/>
      <c r="B148" s="132"/>
      <c r="C148" s="132"/>
      <c r="D148" s="132"/>
      <c r="E148" s="133"/>
      <c r="F148" s="132"/>
      <c r="G148" s="132"/>
      <c r="H148" s="132"/>
      <c r="I148" s="132"/>
      <c r="J148" s="132"/>
      <c r="K148" s="132"/>
      <c r="L148" s="132"/>
      <c r="M148" s="137"/>
      <c r="N148" s="137"/>
      <c r="O148" s="132"/>
      <c r="P148" s="139"/>
      <c r="Q148" s="132"/>
      <c r="R148" s="135"/>
      <c r="S148" s="132"/>
      <c r="T148" s="132"/>
      <c r="U148" s="132"/>
    </row>
    <row r="149" ht="12.75" customHeight="1">
      <c r="A149" s="132"/>
      <c r="B149" s="132"/>
      <c r="C149" s="132"/>
      <c r="D149" s="132"/>
      <c r="E149" s="133"/>
      <c r="F149" s="132"/>
      <c r="G149" s="132"/>
      <c r="H149" s="132"/>
      <c r="I149" s="132"/>
      <c r="J149" s="132"/>
      <c r="K149" s="132"/>
      <c r="L149" s="132"/>
      <c r="M149" s="137"/>
      <c r="N149" s="137"/>
      <c r="O149" s="132"/>
      <c r="P149" s="139"/>
      <c r="Q149" s="132"/>
      <c r="R149" s="135"/>
      <c r="S149" s="132"/>
      <c r="T149" s="132"/>
      <c r="U149" s="132"/>
    </row>
    <row r="150" ht="12.75" customHeight="1">
      <c r="A150" s="132"/>
      <c r="B150" s="132"/>
      <c r="C150" s="132"/>
      <c r="D150" s="132"/>
      <c r="E150" s="133"/>
      <c r="F150" s="132"/>
      <c r="G150" s="132"/>
      <c r="H150" s="132"/>
      <c r="I150" s="132"/>
      <c r="J150" s="132"/>
      <c r="K150" s="132"/>
      <c r="L150" s="132"/>
      <c r="M150" s="137"/>
      <c r="N150" s="137"/>
      <c r="O150" s="132"/>
      <c r="P150" s="139"/>
      <c r="Q150" s="132"/>
      <c r="R150" s="135"/>
      <c r="S150" s="132"/>
      <c r="T150" s="132"/>
      <c r="U150" s="132"/>
    </row>
    <row r="151" ht="12.75" customHeight="1">
      <c r="A151" s="132"/>
      <c r="B151" s="132"/>
      <c r="C151" s="132"/>
      <c r="D151" s="132"/>
      <c r="E151" s="133"/>
      <c r="F151" s="132"/>
      <c r="G151" s="132"/>
      <c r="H151" s="132"/>
      <c r="I151" s="132"/>
      <c r="J151" s="132"/>
      <c r="K151" s="132"/>
      <c r="L151" s="132"/>
      <c r="M151" s="137"/>
      <c r="N151" s="137"/>
      <c r="O151" s="132"/>
      <c r="P151" s="139"/>
      <c r="Q151" s="132"/>
      <c r="R151" s="135"/>
      <c r="S151" s="132"/>
      <c r="T151" s="132"/>
      <c r="U151" s="132"/>
    </row>
    <row r="152" ht="12.75" customHeight="1">
      <c r="A152" s="132"/>
      <c r="B152" s="132"/>
      <c r="C152" s="132"/>
      <c r="D152" s="132"/>
      <c r="E152" s="133"/>
      <c r="F152" s="132"/>
      <c r="G152" s="132"/>
      <c r="H152" s="132"/>
      <c r="I152" s="132"/>
      <c r="J152" s="132"/>
      <c r="K152" s="132"/>
      <c r="L152" s="132"/>
      <c r="M152" s="137"/>
      <c r="N152" s="137"/>
      <c r="O152" s="132"/>
      <c r="P152" s="139"/>
      <c r="Q152" s="132"/>
      <c r="R152" s="135"/>
      <c r="S152" s="132"/>
      <c r="T152" s="132"/>
      <c r="U152" s="132"/>
    </row>
    <row r="153" ht="12.75" customHeight="1">
      <c r="A153" s="132"/>
      <c r="B153" s="132"/>
      <c r="C153" s="132"/>
      <c r="D153" s="132"/>
      <c r="E153" s="133"/>
      <c r="F153" s="132"/>
      <c r="G153" s="132"/>
      <c r="H153" s="132"/>
      <c r="I153" s="132"/>
      <c r="J153" s="132"/>
      <c r="K153" s="132"/>
      <c r="L153" s="132"/>
      <c r="M153" s="137"/>
      <c r="N153" s="137"/>
      <c r="O153" s="132"/>
      <c r="P153" s="139"/>
      <c r="Q153" s="132"/>
      <c r="R153" s="135"/>
      <c r="S153" s="132"/>
      <c r="T153" s="132"/>
      <c r="U153" s="132"/>
    </row>
    <row r="154" ht="12.75" customHeight="1">
      <c r="A154" s="132"/>
      <c r="B154" s="132"/>
      <c r="C154" s="132"/>
      <c r="D154" s="132"/>
      <c r="E154" s="133"/>
      <c r="F154" s="132"/>
      <c r="G154" s="132"/>
      <c r="H154" s="132"/>
      <c r="I154" s="132"/>
      <c r="J154" s="132"/>
      <c r="K154" s="132"/>
      <c r="L154" s="132"/>
      <c r="M154" s="137"/>
      <c r="N154" s="137"/>
      <c r="O154" s="132"/>
      <c r="P154" s="139"/>
      <c r="Q154" s="132"/>
      <c r="R154" s="135"/>
      <c r="S154" s="132"/>
      <c r="T154" s="132"/>
      <c r="U154" s="132"/>
    </row>
    <row r="155" ht="12.75" customHeight="1">
      <c r="A155" s="132"/>
      <c r="B155" s="132"/>
      <c r="C155" s="132"/>
      <c r="D155" s="132"/>
      <c r="E155" s="133"/>
      <c r="F155" s="132"/>
      <c r="G155" s="132"/>
      <c r="H155" s="132"/>
      <c r="I155" s="132"/>
      <c r="J155" s="132"/>
      <c r="K155" s="132"/>
      <c r="L155" s="132"/>
      <c r="M155" s="137"/>
      <c r="N155" s="137"/>
      <c r="O155" s="132"/>
      <c r="P155" s="139"/>
      <c r="Q155" s="132"/>
      <c r="R155" s="135"/>
      <c r="S155" s="132"/>
      <c r="T155" s="132"/>
      <c r="U155" s="132"/>
    </row>
    <row r="156" ht="12.75" customHeight="1">
      <c r="A156" s="132"/>
      <c r="B156" s="132"/>
      <c r="C156" s="132"/>
      <c r="D156" s="132"/>
      <c r="E156" s="133"/>
      <c r="F156" s="132"/>
      <c r="G156" s="132"/>
      <c r="H156" s="132"/>
      <c r="I156" s="132"/>
      <c r="J156" s="132"/>
      <c r="K156" s="132"/>
      <c r="L156" s="132"/>
      <c r="M156" s="137"/>
      <c r="N156" s="137"/>
      <c r="O156" s="132"/>
      <c r="P156" s="139"/>
      <c r="Q156" s="132"/>
      <c r="R156" s="135"/>
      <c r="S156" s="132"/>
      <c r="T156" s="132"/>
      <c r="U156" s="132"/>
    </row>
    <row r="157" ht="12.75" customHeight="1">
      <c r="A157" s="132"/>
      <c r="B157" s="132"/>
      <c r="C157" s="132"/>
      <c r="D157" s="132"/>
      <c r="E157" s="133"/>
      <c r="F157" s="132"/>
      <c r="G157" s="132"/>
      <c r="H157" s="132"/>
      <c r="I157" s="132"/>
      <c r="J157" s="132"/>
      <c r="K157" s="132"/>
      <c r="L157" s="132"/>
      <c r="M157" s="137"/>
      <c r="N157" s="137"/>
      <c r="O157" s="132"/>
      <c r="P157" s="139"/>
      <c r="Q157" s="132"/>
      <c r="R157" s="135"/>
      <c r="S157" s="132"/>
      <c r="T157" s="132"/>
      <c r="U157" s="132"/>
    </row>
    <row r="158" ht="12.75" customHeight="1">
      <c r="A158" s="132"/>
      <c r="B158" s="132"/>
      <c r="C158" s="132"/>
      <c r="D158" s="132"/>
      <c r="E158" s="133"/>
      <c r="F158" s="132"/>
      <c r="G158" s="132"/>
      <c r="H158" s="132"/>
      <c r="I158" s="132"/>
      <c r="J158" s="132"/>
      <c r="K158" s="132"/>
      <c r="L158" s="132"/>
      <c r="M158" s="137"/>
      <c r="N158" s="137"/>
      <c r="O158" s="132"/>
      <c r="P158" s="139"/>
      <c r="Q158" s="132"/>
      <c r="R158" s="135"/>
      <c r="S158" s="132"/>
      <c r="T158" s="132"/>
      <c r="U158" s="132"/>
    </row>
    <row r="159" ht="12.75" customHeight="1">
      <c r="A159" s="132"/>
      <c r="B159" s="132"/>
      <c r="C159" s="132"/>
      <c r="D159" s="132"/>
      <c r="E159" s="133"/>
      <c r="F159" s="132"/>
      <c r="G159" s="132"/>
      <c r="H159" s="132"/>
      <c r="I159" s="132"/>
      <c r="J159" s="132"/>
      <c r="K159" s="132"/>
      <c r="L159" s="132"/>
      <c r="M159" s="137"/>
      <c r="N159" s="137"/>
      <c r="O159" s="132"/>
      <c r="P159" s="139"/>
      <c r="Q159" s="132"/>
      <c r="R159" s="135"/>
      <c r="S159" s="132"/>
      <c r="T159" s="132"/>
      <c r="U159" s="132"/>
    </row>
    <row r="160" ht="12.75" customHeight="1">
      <c r="A160" s="132"/>
      <c r="B160" s="132"/>
      <c r="C160" s="132"/>
      <c r="D160" s="132"/>
      <c r="E160" s="133"/>
      <c r="F160" s="132"/>
      <c r="G160" s="132"/>
      <c r="H160" s="132"/>
      <c r="I160" s="132"/>
      <c r="J160" s="132"/>
      <c r="K160" s="132"/>
      <c r="L160" s="132"/>
      <c r="M160" s="137"/>
      <c r="N160" s="137"/>
      <c r="O160" s="132"/>
      <c r="P160" s="139"/>
      <c r="Q160" s="132"/>
      <c r="R160" s="135"/>
      <c r="S160" s="132"/>
      <c r="T160" s="132"/>
      <c r="U160" s="132"/>
    </row>
    <row r="161" ht="12.75" customHeight="1">
      <c r="A161" s="132"/>
      <c r="B161" s="132"/>
      <c r="C161" s="132"/>
      <c r="D161" s="132"/>
      <c r="E161" s="133"/>
      <c r="F161" s="132"/>
      <c r="G161" s="132"/>
      <c r="H161" s="132"/>
      <c r="I161" s="132"/>
      <c r="J161" s="132"/>
      <c r="K161" s="132"/>
      <c r="L161" s="132"/>
      <c r="M161" s="137"/>
      <c r="N161" s="137"/>
      <c r="O161" s="132"/>
      <c r="P161" s="139"/>
      <c r="Q161" s="132"/>
      <c r="R161" s="135"/>
      <c r="S161" s="132"/>
      <c r="T161" s="132"/>
      <c r="U161" s="132"/>
    </row>
    <row r="162" ht="12.75" customHeight="1">
      <c r="A162" s="132"/>
      <c r="B162" s="132"/>
      <c r="C162" s="132"/>
      <c r="D162" s="132"/>
      <c r="E162" s="133"/>
      <c r="F162" s="132"/>
      <c r="G162" s="132"/>
      <c r="H162" s="132"/>
      <c r="I162" s="132"/>
      <c r="J162" s="132"/>
      <c r="K162" s="132"/>
      <c r="L162" s="132"/>
      <c r="M162" s="137"/>
      <c r="N162" s="137"/>
      <c r="O162" s="132"/>
      <c r="P162" s="139"/>
      <c r="Q162" s="132"/>
      <c r="R162" s="135"/>
      <c r="S162" s="132"/>
      <c r="T162" s="132"/>
      <c r="U162" s="132"/>
    </row>
    <row r="163" ht="12.75" customHeight="1">
      <c r="A163" s="132"/>
      <c r="B163" s="132"/>
      <c r="C163" s="132"/>
      <c r="D163" s="132"/>
      <c r="E163" s="133"/>
      <c r="F163" s="132"/>
      <c r="G163" s="132"/>
      <c r="H163" s="132"/>
      <c r="I163" s="132"/>
      <c r="J163" s="132"/>
      <c r="K163" s="132"/>
      <c r="L163" s="132"/>
      <c r="M163" s="137"/>
      <c r="N163" s="137"/>
      <c r="O163" s="132"/>
      <c r="P163" s="139"/>
      <c r="Q163" s="132"/>
      <c r="R163" s="135"/>
      <c r="S163" s="132"/>
      <c r="T163" s="132"/>
      <c r="U163" s="132"/>
    </row>
    <row r="164" ht="12.75" customHeight="1">
      <c r="A164" s="132"/>
      <c r="B164" s="132"/>
      <c r="C164" s="132"/>
      <c r="D164" s="132"/>
      <c r="E164" s="133"/>
      <c r="F164" s="132"/>
      <c r="G164" s="132"/>
      <c r="H164" s="132"/>
      <c r="I164" s="132"/>
      <c r="J164" s="132"/>
      <c r="K164" s="132"/>
      <c r="L164" s="132"/>
      <c r="M164" s="137"/>
      <c r="N164" s="137"/>
      <c r="O164" s="132"/>
      <c r="P164" s="139"/>
      <c r="Q164" s="132"/>
      <c r="R164" s="135"/>
      <c r="S164" s="132"/>
      <c r="T164" s="132"/>
      <c r="U164" s="132"/>
    </row>
    <row r="165" ht="12.75" customHeight="1">
      <c r="A165" s="132"/>
      <c r="B165" s="132"/>
      <c r="C165" s="132"/>
      <c r="D165" s="132"/>
      <c r="E165" s="133"/>
      <c r="F165" s="132"/>
      <c r="G165" s="132"/>
      <c r="H165" s="132"/>
      <c r="I165" s="132"/>
      <c r="J165" s="132"/>
      <c r="K165" s="132"/>
      <c r="L165" s="132"/>
      <c r="M165" s="137"/>
      <c r="N165" s="137"/>
      <c r="O165" s="132"/>
      <c r="P165" s="139"/>
      <c r="Q165" s="132"/>
      <c r="R165" s="135"/>
      <c r="S165" s="132"/>
      <c r="T165" s="132"/>
      <c r="U165" s="132"/>
    </row>
    <row r="166" ht="12.75" customHeight="1">
      <c r="A166" s="132"/>
      <c r="B166" s="132"/>
      <c r="C166" s="132"/>
      <c r="D166" s="132"/>
      <c r="E166" s="133"/>
      <c r="F166" s="132"/>
      <c r="G166" s="132"/>
      <c r="H166" s="132"/>
      <c r="I166" s="132"/>
      <c r="J166" s="132"/>
      <c r="K166" s="132"/>
      <c r="L166" s="132"/>
      <c r="M166" s="137"/>
      <c r="N166" s="137"/>
      <c r="O166" s="132"/>
      <c r="P166" s="139"/>
      <c r="Q166" s="132"/>
      <c r="R166" s="135"/>
      <c r="S166" s="132"/>
      <c r="T166" s="132"/>
      <c r="U166" s="132"/>
    </row>
    <row r="167" ht="12.75" customHeight="1">
      <c r="A167" s="132"/>
      <c r="B167" s="132"/>
      <c r="C167" s="132"/>
      <c r="D167" s="132"/>
      <c r="E167" s="133"/>
      <c r="F167" s="132"/>
      <c r="G167" s="132"/>
      <c r="H167" s="132"/>
      <c r="I167" s="132"/>
      <c r="J167" s="132"/>
      <c r="K167" s="132"/>
      <c r="L167" s="132"/>
      <c r="M167" s="137"/>
      <c r="N167" s="137"/>
      <c r="O167" s="132"/>
      <c r="P167" s="139"/>
      <c r="Q167" s="132"/>
      <c r="R167" s="135"/>
      <c r="S167" s="132"/>
      <c r="T167" s="132"/>
      <c r="U167" s="132"/>
    </row>
    <row r="168" ht="12.75" customHeight="1">
      <c r="A168" s="132"/>
      <c r="B168" s="132"/>
      <c r="C168" s="132"/>
      <c r="D168" s="132"/>
      <c r="E168" s="133"/>
      <c r="F168" s="132"/>
      <c r="G168" s="132"/>
      <c r="H168" s="132"/>
      <c r="I168" s="132"/>
      <c r="J168" s="132"/>
      <c r="K168" s="132"/>
      <c r="L168" s="132"/>
      <c r="M168" s="137"/>
      <c r="N168" s="137"/>
      <c r="O168" s="132"/>
      <c r="P168" s="139"/>
      <c r="Q168" s="132"/>
      <c r="R168" s="135"/>
      <c r="S168" s="132"/>
      <c r="T168" s="132"/>
      <c r="U168" s="132"/>
    </row>
    <row r="169" ht="12.75" customHeight="1">
      <c r="A169" s="132"/>
      <c r="B169" s="132"/>
      <c r="C169" s="132"/>
      <c r="D169" s="132"/>
      <c r="E169" s="133"/>
      <c r="F169" s="132"/>
      <c r="G169" s="132"/>
      <c r="H169" s="132"/>
      <c r="I169" s="132"/>
      <c r="J169" s="132"/>
      <c r="K169" s="132"/>
      <c r="L169" s="132"/>
      <c r="M169" s="137"/>
      <c r="N169" s="137"/>
      <c r="O169" s="132"/>
      <c r="P169" s="139"/>
      <c r="Q169" s="132"/>
      <c r="R169" s="135"/>
      <c r="S169" s="132"/>
      <c r="T169" s="132"/>
      <c r="U169" s="132"/>
    </row>
    <row r="170" ht="12.75" customHeight="1">
      <c r="A170" s="132"/>
      <c r="B170" s="132"/>
      <c r="C170" s="132"/>
      <c r="D170" s="132"/>
      <c r="E170" s="133"/>
      <c r="F170" s="132"/>
      <c r="G170" s="132"/>
      <c r="H170" s="132"/>
      <c r="I170" s="132"/>
      <c r="J170" s="132"/>
      <c r="K170" s="132"/>
      <c r="L170" s="132"/>
      <c r="M170" s="137"/>
      <c r="N170" s="137"/>
      <c r="O170" s="132"/>
      <c r="P170" s="139"/>
      <c r="Q170" s="132"/>
      <c r="R170" s="135"/>
      <c r="S170" s="132"/>
      <c r="T170" s="132"/>
      <c r="U170" s="132"/>
    </row>
    <row r="171" ht="12.75" customHeight="1">
      <c r="A171" s="132"/>
      <c r="B171" s="132"/>
      <c r="C171" s="132"/>
      <c r="D171" s="132"/>
      <c r="E171" s="133"/>
      <c r="F171" s="132"/>
      <c r="G171" s="132"/>
      <c r="H171" s="132"/>
      <c r="I171" s="132"/>
      <c r="J171" s="132"/>
      <c r="K171" s="132"/>
      <c r="L171" s="132"/>
      <c r="M171" s="137"/>
      <c r="N171" s="137"/>
      <c r="O171" s="132"/>
      <c r="P171" s="139"/>
      <c r="Q171" s="132"/>
      <c r="R171" s="135"/>
      <c r="S171" s="132"/>
      <c r="T171" s="132"/>
      <c r="U171" s="132"/>
    </row>
    <row r="172" ht="12.75" customHeight="1">
      <c r="A172" s="132"/>
      <c r="B172" s="132"/>
      <c r="C172" s="132"/>
      <c r="D172" s="132"/>
      <c r="E172" s="133"/>
      <c r="F172" s="132"/>
      <c r="G172" s="132"/>
      <c r="H172" s="132"/>
      <c r="I172" s="132"/>
      <c r="J172" s="132"/>
      <c r="K172" s="132"/>
      <c r="L172" s="132"/>
      <c r="M172" s="137"/>
      <c r="N172" s="137"/>
      <c r="O172" s="132"/>
      <c r="P172" s="139"/>
      <c r="Q172" s="132"/>
      <c r="R172" s="135"/>
      <c r="S172" s="132"/>
      <c r="T172" s="132"/>
      <c r="U172" s="132"/>
    </row>
    <row r="173" ht="12.75" customHeight="1">
      <c r="A173" s="132"/>
      <c r="B173" s="132"/>
      <c r="C173" s="132"/>
      <c r="D173" s="132"/>
      <c r="E173" s="133"/>
      <c r="F173" s="132"/>
      <c r="G173" s="132"/>
      <c r="H173" s="132"/>
      <c r="I173" s="132"/>
      <c r="J173" s="132"/>
      <c r="K173" s="132"/>
      <c r="L173" s="132"/>
      <c r="M173" s="137"/>
      <c r="N173" s="137"/>
      <c r="O173" s="132"/>
      <c r="P173" s="139"/>
      <c r="Q173" s="132"/>
      <c r="R173" s="135"/>
      <c r="S173" s="132"/>
      <c r="T173" s="132"/>
      <c r="U173" s="132"/>
    </row>
    <row r="174" ht="12.75" customHeight="1">
      <c r="A174" s="132"/>
      <c r="B174" s="132"/>
      <c r="C174" s="132"/>
      <c r="D174" s="132"/>
      <c r="E174" s="133"/>
      <c r="F174" s="132"/>
      <c r="G174" s="132"/>
      <c r="H174" s="132"/>
      <c r="I174" s="132"/>
      <c r="J174" s="132"/>
      <c r="K174" s="132"/>
      <c r="L174" s="132"/>
      <c r="M174" s="137"/>
      <c r="N174" s="137"/>
      <c r="O174" s="132"/>
      <c r="P174" s="139"/>
      <c r="Q174" s="132"/>
      <c r="R174" s="135"/>
      <c r="S174" s="132"/>
      <c r="T174" s="132"/>
      <c r="U174" s="132"/>
    </row>
    <row r="175" ht="12.75" customHeight="1">
      <c r="A175" s="132"/>
      <c r="B175" s="132"/>
      <c r="C175" s="132"/>
      <c r="D175" s="132"/>
      <c r="E175" s="133"/>
      <c r="F175" s="132"/>
      <c r="G175" s="132"/>
      <c r="H175" s="132"/>
      <c r="I175" s="132"/>
      <c r="J175" s="132"/>
      <c r="K175" s="132"/>
      <c r="L175" s="132"/>
      <c r="M175" s="137"/>
      <c r="N175" s="137"/>
      <c r="O175" s="132"/>
      <c r="P175" s="139"/>
      <c r="Q175" s="132"/>
      <c r="R175" s="135"/>
      <c r="S175" s="132"/>
      <c r="T175" s="132"/>
      <c r="U175" s="132"/>
    </row>
    <row r="176" ht="12.75" customHeight="1">
      <c r="A176" s="132"/>
      <c r="B176" s="132"/>
      <c r="C176" s="132"/>
      <c r="D176" s="132"/>
      <c r="E176" s="133"/>
      <c r="F176" s="132"/>
      <c r="G176" s="132"/>
      <c r="H176" s="132"/>
      <c r="I176" s="132"/>
      <c r="J176" s="132"/>
      <c r="K176" s="132"/>
      <c r="L176" s="132"/>
      <c r="M176" s="137"/>
      <c r="N176" s="137"/>
      <c r="O176" s="132"/>
      <c r="P176" s="139"/>
      <c r="Q176" s="132"/>
      <c r="R176" s="135"/>
      <c r="S176" s="132"/>
      <c r="T176" s="132"/>
      <c r="U176" s="132"/>
    </row>
    <row r="177" ht="12.75" customHeight="1">
      <c r="A177" s="132"/>
      <c r="B177" s="132"/>
      <c r="C177" s="132"/>
      <c r="D177" s="132"/>
      <c r="E177" s="133"/>
      <c r="F177" s="132"/>
      <c r="G177" s="132"/>
      <c r="H177" s="132"/>
      <c r="I177" s="132"/>
      <c r="J177" s="132"/>
      <c r="K177" s="132"/>
      <c r="L177" s="132"/>
      <c r="M177" s="137"/>
      <c r="N177" s="137"/>
      <c r="O177" s="132"/>
      <c r="P177" s="139"/>
      <c r="Q177" s="132"/>
      <c r="R177" s="135"/>
      <c r="S177" s="132"/>
      <c r="T177" s="132"/>
      <c r="U177" s="132"/>
    </row>
    <row r="178" ht="12.75" customHeight="1">
      <c r="A178" s="132"/>
      <c r="B178" s="132"/>
      <c r="C178" s="132"/>
      <c r="D178" s="132"/>
      <c r="E178" s="133"/>
      <c r="F178" s="132"/>
      <c r="G178" s="132"/>
      <c r="H178" s="132"/>
      <c r="I178" s="132"/>
      <c r="J178" s="132"/>
      <c r="K178" s="132"/>
      <c r="L178" s="132"/>
      <c r="M178" s="137"/>
      <c r="N178" s="137"/>
      <c r="O178" s="132"/>
      <c r="P178" s="139"/>
      <c r="Q178" s="132"/>
      <c r="R178" s="135"/>
      <c r="S178" s="132"/>
      <c r="T178" s="132"/>
      <c r="U178" s="132"/>
    </row>
    <row r="179" ht="12.75" customHeight="1">
      <c r="A179" s="132"/>
      <c r="B179" s="132"/>
      <c r="C179" s="132"/>
      <c r="D179" s="132"/>
      <c r="E179" s="133"/>
      <c r="F179" s="132"/>
      <c r="G179" s="132"/>
      <c r="H179" s="132"/>
      <c r="I179" s="132"/>
      <c r="J179" s="132"/>
      <c r="K179" s="132"/>
      <c r="L179" s="132"/>
      <c r="M179" s="137"/>
      <c r="N179" s="137"/>
      <c r="O179" s="132"/>
      <c r="P179" s="139"/>
      <c r="Q179" s="132"/>
      <c r="R179" s="135"/>
      <c r="S179" s="132"/>
      <c r="T179" s="132"/>
      <c r="U179" s="132"/>
    </row>
    <row r="180" ht="12.75" customHeight="1">
      <c r="A180" s="132"/>
      <c r="B180" s="132"/>
      <c r="C180" s="132"/>
      <c r="D180" s="132"/>
      <c r="E180" s="133"/>
      <c r="F180" s="132"/>
      <c r="G180" s="132"/>
      <c r="H180" s="132"/>
      <c r="I180" s="132"/>
      <c r="J180" s="132"/>
      <c r="K180" s="132"/>
      <c r="L180" s="132"/>
      <c r="M180" s="137"/>
      <c r="N180" s="137"/>
      <c r="O180" s="132"/>
      <c r="P180" s="139"/>
      <c r="Q180" s="132"/>
      <c r="R180" s="135"/>
      <c r="S180" s="132"/>
      <c r="T180" s="132"/>
      <c r="U180" s="132"/>
    </row>
    <row r="181" ht="12.75" customHeight="1">
      <c r="A181" s="132"/>
      <c r="B181" s="132"/>
      <c r="C181" s="132"/>
      <c r="D181" s="132"/>
      <c r="E181" s="133"/>
      <c r="F181" s="132"/>
      <c r="G181" s="132"/>
      <c r="H181" s="132"/>
      <c r="I181" s="132"/>
      <c r="J181" s="132"/>
      <c r="K181" s="132"/>
      <c r="L181" s="132"/>
      <c r="M181" s="137"/>
      <c r="N181" s="137"/>
      <c r="O181" s="132"/>
      <c r="P181" s="139"/>
      <c r="Q181" s="132"/>
      <c r="R181" s="135"/>
      <c r="S181" s="132"/>
      <c r="T181" s="132"/>
      <c r="U181" s="132"/>
    </row>
    <row r="182" ht="12.75" customHeight="1">
      <c r="A182" s="132"/>
      <c r="B182" s="132"/>
      <c r="C182" s="132"/>
      <c r="D182" s="132"/>
      <c r="E182" s="133"/>
      <c r="F182" s="132"/>
      <c r="G182" s="132"/>
      <c r="H182" s="132"/>
      <c r="I182" s="132"/>
      <c r="J182" s="132"/>
      <c r="K182" s="132"/>
      <c r="L182" s="132"/>
      <c r="M182" s="137"/>
      <c r="N182" s="137"/>
      <c r="O182" s="132"/>
      <c r="P182" s="139"/>
      <c r="Q182" s="132"/>
      <c r="R182" s="135"/>
      <c r="S182" s="132"/>
      <c r="T182" s="132"/>
      <c r="U182" s="132"/>
    </row>
    <row r="183" ht="12.75" customHeight="1">
      <c r="A183" s="132"/>
      <c r="B183" s="132"/>
      <c r="C183" s="132"/>
      <c r="D183" s="132"/>
      <c r="E183" s="133"/>
      <c r="F183" s="132"/>
      <c r="G183" s="132"/>
      <c r="H183" s="132"/>
      <c r="I183" s="132"/>
      <c r="J183" s="132"/>
      <c r="K183" s="132"/>
      <c r="L183" s="132"/>
      <c r="M183" s="137"/>
      <c r="N183" s="137"/>
      <c r="O183" s="132"/>
      <c r="P183" s="139"/>
      <c r="Q183" s="132"/>
      <c r="R183" s="135"/>
      <c r="S183" s="132"/>
      <c r="T183" s="132"/>
      <c r="U183" s="132"/>
    </row>
    <row r="184" ht="12.75" customHeight="1">
      <c r="A184" s="132"/>
      <c r="B184" s="132"/>
      <c r="C184" s="132"/>
      <c r="D184" s="132"/>
      <c r="E184" s="133"/>
      <c r="F184" s="132"/>
      <c r="G184" s="132"/>
      <c r="H184" s="132"/>
      <c r="I184" s="132"/>
      <c r="J184" s="132"/>
      <c r="K184" s="132"/>
      <c r="L184" s="132"/>
      <c r="M184" s="137"/>
      <c r="N184" s="137"/>
      <c r="O184" s="132"/>
      <c r="P184" s="139"/>
      <c r="Q184" s="132"/>
      <c r="R184" s="135"/>
      <c r="S184" s="132"/>
      <c r="T184" s="132"/>
      <c r="U184" s="132"/>
    </row>
    <row r="185" ht="12.75" customHeight="1">
      <c r="A185" s="132"/>
      <c r="B185" s="132"/>
      <c r="C185" s="132"/>
      <c r="D185" s="132"/>
      <c r="E185" s="133"/>
      <c r="F185" s="132"/>
      <c r="G185" s="132"/>
      <c r="H185" s="132"/>
      <c r="I185" s="132"/>
      <c r="J185" s="132"/>
      <c r="K185" s="132"/>
      <c r="L185" s="132"/>
      <c r="M185" s="137"/>
      <c r="N185" s="137"/>
      <c r="O185" s="132"/>
      <c r="P185" s="139"/>
      <c r="Q185" s="132"/>
      <c r="R185" s="135"/>
      <c r="S185" s="132"/>
      <c r="T185" s="132"/>
      <c r="U185" s="132"/>
    </row>
    <row r="186" ht="12.75" customHeight="1">
      <c r="A186" s="132"/>
      <c r="B186" s="132"/>
      <c r="C186" s="132"/>
      <c r="D186" s="132"/>
      <c r="E186" s="133"/>
      <c r="F186" s="132"/>
      <c r="G186" s="132"/>
      <c r="H186" s="132"/>
      <c r="I186" s="132"/>
      <c r="J186" s="132"/>
      <c r="K186" s="132"/>
      <c r="L186" s="132"/>
      <c r="M186" s="137"/>
      <c r="N186" s="137"/>
      <c r="O186" s="132"/>
      <c r="P186" s="139"/>
      <c r="Q186" s="132"/>
      <c r="R186" s="135"/>
      <c r="S186" s="132"/>
      <c r="T186" s="132"/>
      <c r="U186" s="132"/>
    </row>
    <row r="187" ht="12.75" customHeight="1">
      <c r="A187" s="132"/>
      <c r="B187" s="132"/>
      <c r="C187" s="132"/>
      <c r="D187" s="132"/>
      <c r="E187" s="133"/>
      <c r="F187" s="132"/>
      <c r="G187" s="132"/>
      <c r="H187" s="132"/>
      <c r="I187" s="132"/>
      <c r="J187" s="132"/>
      <c r="K187" s="132"/>
      <c r="L187" s="132"/>
      <c r="M187" s="137"/>
      <c r="N187" s="137"/>
      <c r="O187" s="132"/>
      <c r="P187" s="139"/>
      <c r="Q187" s="132"/>
      <c r="R187" s="135"/>
      <c r="S187" s="132"/>
      <c r="T187" s="132"/>
      <c r="U187" s="132"/>
    </row>
    <row r="188" ht="12.75" customHeight="1">
      <c r="A188" s="132"/>
      <c r="B188" s="132"/>
      <c r="C188" s="132"/>
      <c r="D188" s="132"/>
      <c r="E188" s="133"/>
      <c r="F188" s="132"/>
      <c r="G188" s="132"/>
      <c r="H188" s="132"/>
      <c r="I188" s="132"/>
      <c r="J188" s="132"/>
      <c r="K188" s="132"/>
      <c r="L188" s="132"/>
      <c r="M188" s="137"/>
      <c r="N188" s="137"/>
      <c r="O188" s="132"/>
      <c r="P188" s="139"/>
      <c r="Q188" s="132"/>
      <c r="R188" s="135"/>
      <c r="S188" s="132"/>
      <c r="T188" s="132"/>
      <c r="U188" s="132"/>
    </row>
    <row r="189" ht="12.75" customHeight="1">
      <c r="A189" s="132"/>
      <c r="B189" s="132"/>
      <c r="C189" s="132"/>
      <c r="D189" s="132"/>
      <c r="E189" s="133"/>
      <c r="F189" s="132"/>
      <c r="G189" s="132"/>
      <c r="H189" s="132"/>
      <c r="I189" s="132"/>
      <c r="J189" s="132"/>
      <c r="K189" s="132"/>
      <c r="L189" s="132"/>
      <c r="M189" s="137"/>
      <c r="N189" s="137"/>
      <c r="O189" s="132"/>
      <c r="P189" s="139"/>
      <c r="Q189" s="132"/>
      <c r="R189" s="135"/>
      <c r="S189" s="132"/>
      <c r="T189" s="132"/>
      <c r="U189" s="132"/>
    </row>
    <row r="190" ht="12.75" customHeight="1">
      <c r="A190" s="132"/>
      <c r="B190" s="132"/>
      <c r="C190" s="132"/>
      <c r="D190" s="132"/>
      <c r="E190" s="133"/>
      <c r="F190" s="132"/>
      <c r="G190" s="132"/>
      <c r="H190" s="132"/>
      <c r="I190" s="132"/>
      <c r="J190" s="132"/>
      <c r="K190" s="132"/>
      <c r="L190" s="132"/>
      <c r="M190" s="137"/>
      <c r="N190" s="137"/>
      <c r="O190" s="132"/>
      <c r="P190" s="139"/>
      <c r="Q190" s="132"/>
      <c r="R190" s="135"/>
      <c r="S190" s="132"/>
      <c r="T190" s="132"/>
      <c r="U190" s="132"/>
    </row>
    <row r="191" ht="12.75" customHeight="1">
      <c r="A191" s="132"/>
      <c r="B191" s="132"/>
      <c r="C191" s="132"/>
      <c r="D191" s="132"/>
      <c r="E191" s="133"/>
      <c r="F191" s="132"/>
      <c r="G191" s="132"/>
      <c r="H191" s="132"/>
      <c r="I191" s="132"/>
      <c r="J191" s="132"/>
      <c r="K191" s="132"/>
      <c r="L191" s="132"/>
      <c r="M191" s="137"/>
      <c r="N191" s="137"/>
      <c r="O191" s="132"/>
      <c r="P191" s="139"/>
      <c r="Q191" s="132"/>
      <c r="R191" s="135"/>
      <c r="S191" s="132"/>
      <c r="T191" s="132"/>
      <c r="U191" s="132"/>
    </row>
    <row r="192" ht="12.75" customHeight="1">
      <c r="A192" s="132"/>
      <c r="B192" s="132"/>
      <c r="C192" s="132"/>
      <c r="D192" s="132"/>
      <c r="E192" s="133"/>
      <c r="F192" s="132"/>
      <c r="G192" s="132"/>
      <c r="H192" s="132"/>
      <c r="I192" s="132"/>
      <c r="J192" s="132"/>
      <c r="K192" s="132"/>
      <c r="L192" s="132"/>
      <c r="M192" s="137"/>
      <c r="N192" s="137"/>
      <c r="O192" s="132"/>
      <c r="P192" s="139"/>
      <c r="Q192" s="132"/>
      <c r="R192" s="135"/>
      <c r="S192" s="132"/>
      <c r="T192" s="132"/>
      <c r="U192" s="132"/>
    </row>
    <row r="193" ht="12.75" customHeight="1">
      <c r="A193" s="132"/>
      <c r="B193" s="132"/>
      <c r="C193" s="132"/>
      <c r="D193" s="132"/>
      <c r="E193" s="133"/>
      <c r="F193" s="132"/>
      <c r="G193" s="132"/>
      <c r="H193" s="132"/>
      <c r="I193" s="132"/>
      <c r="J193" s="132"/>
      <c r="K193" s="132"/>
      <c r="L193" s="132"/>
      <c r="M193" s="137"/>
      <c r="N193" s="137"/>
      <c r="O193" s="132"/>
      <c r="P193" s="139"/>
      <c r="Q193" s="132"/>
      <c r="R193" s="135"/>
      <c r="S193" s="132"/>
      <c r="T193" s="132"/>
      <c r="U193" s="132"/>
    </row>
    <row r="194" ht="12.75" customHeight="1">
      <c r="A194" s="132"/>
      <c r="B194" s="132"/>
      <c r="C194" s="132"/>
      <c r="D194" s="132"/>
      <c r="E194" s="133"/>
      <c r="F194" s="132"/>
      <c r="G194" s="132"/>
      <c r="H194" s="132"/>
      <c r="I194" s="132"/>
      <c r="J194" s="132"/>
      <c r="K194" s="132"/>
      <c r="L194" s="132"/>
      <c r="M194" s="137"/>
      <c r="N194" s="137"/>
      <c r="O194" s="132"/>
      <c r="P194" s="139"/>
      <c r="Q194" s="132"/>
      <c r="R194" s="135"/>
      <c r="S194" s="132"/>
      <c r="T194" s="132"/>
      <c r="U194" s="132"/>
    </row>
    <row r="195" ht="12.75" customHeight="1">
      <c r="A195" s="132"/>
      <c r="B195" s="132"/>
      <c r="C195" s="132"/>
      <c r="D195" s="132"/>
      <c r="E195" s="133"/>
      <c r="F195" s="132"/>
      <c r="G195" s="132"/>
      <c r="H195" s="132"/>
      <c r="I195" s="132"/>
      <c r="J195" s="132"/>
      <c r="K195" s="132"/>
      <c r="L195" s="132"/>
      <c r="M195" s="137"/>
      <c r="N195" s="137"/>
      <c r="O195" s="132"/>
      <c r="P195" s="139"/>
      <c r="Q195" s="132"/>
      <c r="R195" s="135"/>
      <c r="S195" s="132"/>
      <c r="T195" s="132"/>
      <c r="U195" s="132"/>
    </row>
    <row r="196" ht="12.75" customHeight="1">
      <c r="A196" s="132"/>
      <c r="B196" s="132"/>
      <c r="C196" s="132"/>
      <c r="D196" s="132"/>
      <c r="E196" s="133"/>
      <c r="F196" s="132"/>
      <c r="G196" s="132"/>
      <c r="H196" s="132"/>
      <c r="I196" s="132"/>
      <c r="J196" s="132"/>
      <c r="K196" s="132"/>
      <c r="L196" s="132"/>
      <c r="M196" s="137"/>
      <c r="N196" s="137"/>
      <c r="O196" s="132"/>
      <c r="P196" s="139"/>
      <c r="Q196" s="132"/>
      <c r="R196" s="135"/>
      <c r="S196" s="132"/>
      <c r="T196" s="132"/>
      <c r="U196" s="132"/>
    </row>
    <row r="197" ht="12.75" customHeight="1">
      <c r="A197" s="132"/>
      <c r="B197" s="132"/>
      <c r="C197" s="132"/>
      <c r="D197" s="132"/>
      <c r="E197" s="133"/>
      <c r="F197" s="132"/>
      <c r="G197" s="132"/>
      <c r="H197" s="132"/>
      <c r="I197" s="132"/>
      <c r="J197" s="132"/>
      <c r="K197" s="132"/>
      <c r="L197" s="132"/>
      <c r="M197" s="137"/>
      <c r="N197" s="137"/>
      <c r="O197" s="132"/>
      <c r="P197" s="139"/>
      <c r="Q197" s="132"/>
      <c r="R197" s="135"/>
      <c r="S197" s="132"/>
      <c r="T197" s="132"/>
      <c r="U197" s="132"/>
    </row>
    <row r="198" ht="12.75" customHeight="1">
      <c r="A198" s="132"/>
      <c r="B198" s="132"/>
      <c r="C198" s="132"/>
      <c r="D198" s="132"/>
      <c r="E198" s="133"/>
      <c r="F198" s="132"/>
      <c r="G198" s="132"/>
      <c r="H198" s="132"/>
      <c r="I198" s="132"/>
      <c r="J198" s="132"/>
      <c r="K198" s="132"/>
      <c r="L198" s="132"/>
      <c r="M198" s="137"/>
      <c r="N198" s="137"/>
      <c r="O198" s="132"/>
      <c r="P198" s="139"/>
      <c r="Q198" s="132"/>
      <c r="R198" s="135"/>
      <c r="S198" s="132"/>
      <c r="T198" s="132"/>
      <c r="U198" s="132"/>
    </row>
    <row r="199" ht="12.75" customHeight="1">
      <c r="A199" s="132"/>
      <c r="B199" s="132"/>
      <c r="C199" s="132"/>
      <c r="D199" s="132"/>
      <c r="E199" s="133"/>
      <c r="F199" s="132"/>
      <c r="G199" s="132"/>
      <c r="H199" s="132"/>
      <c r="I199" s="132"/>
      <c r="J199" s="132"/>
      <c r="K199" s="132"/>
      <c r="L199" s="132"/>
      <c r="M199" s="137"/>
      <c r="N199" s="137"/>
      <c r="O199" s="132"/>
      <c r="P199" s="139"/>
      <c r="Q199" s="132"/>
      <c r="R199" s="135"/>
      <c r="S199" s="132"/>
      <c r="T199" s="132"/>
      <c r="U199" s="132"/>
    </row>
    <row r="200" ht="12.75" customHeight="1">
      <c r="A200" s="132"/>
      <c r="B200" s="132"/>
      <c r="C200" s="132"/>
      <c r="D200" s="132"/>
      <c r="E200" s="133"/>
      <c r="F200" s="132"/>
      <c r="G200" s="132"/>
      <c r="H200" s="132"/>
      <c r="I200" s="132"/>
      <c r="J200" s="132"/>
      <c r="K200" s="132"/>
      <c r="L200" s="132"/>
      <c r="M200" s="137"/>
      <c r="N200" s="137"/>
      <c r="O200" s="132"/>
      <c r="P200" s="139"/>
      <c r="Q200" s="132"/>
      <c r="R200" s="135"/>
      <c r="S200" s="132"/>
      <c r="T200" s="132"/>
      <c r="U200" s="132"/>
    </row>
    <row r="201" ht="12.75" customHeight="1">
      <c r="A201" s="132"/>
      <c r="B201" s="132"/>
      <c r="C201" s="132"/>
      <c r="D201" s="132"/>
      <c r="E201" s="133"/>
      <c r="F201" s="132"/>
      <c r="G201" s="132"/>
      <c r="H201" s="132"/>
      <c r="I201" s="132"/>
      <c r="J201" s="132"/>
      <c r="K201" s="132"/>
      <c r="L201" s="132"/>
      <c r="M201" s="137"/>
      <c r="N201" s="137"/>
      <c r="O201" s="132"/>
      <c r="P201" s="139"/>
      <c r="Q201" s="132"/>
      <c r="R201" s="135"/>
      <c r="S201" s="132"/>
      <c r="T201" s="132"/>
      <c r="U201" s="132"/>
    </row>
    <row r="202" ht="12.75" customHeight="1">
      <c r="A202" s="132"/>
      <c r="B202" s="132"/>
      <c r="C202" s="132"/>
      <c r="D202" s="132"/>
      <c r="E202" s="133"/>
      <c r="F202" s="132"/>
      <c r="G202" s="132"/>
      <c r="H202" s="132"/>
      <c r="I202" s="132"/>
      <c r="J202" s="132"/>
      <c r="K202" s="132"/>
      <c r="L202" s="132"/>
      <c r="M202" s="137"/>
      <c r="N202" s="137"/>
      <c r="O202" s="132"/>
      <c r="P202" s="139"/>
      <c r="Q202" s="132"/>
      <c r="R202" s="135"/>
      <c r="S202" s="132"/>
      <c r="T202" s="132"/>
      <c r="U202" s="132"/>
    </row>
    <row r="203" ht="12.75" customHeight="1">
      <c r="A203" s="132"/>
      <c r="B203" s="132"/>
      <c r="C203" s="132"/>
      <c r="D203" s="132"/>
      <c r="E203" s="133"/>
      <c r="F203" s="132"/>
      <c r="G203" s="132"/>
      <c r="H203" s="132"/>
      <c r="I203" s="132"/>
      <c r="J203" s="132"/>
      <c r="K203" s="132"/>
      <c r="L203" s="132"/>
      <c r="M203" s="137"/>
      <c r="N203" s="137"/>
      <c r="O203" s="132"/>
      <c r="P203" s="139"/>
      <c r="Q203" s="132"/>
      <c r="R203" s="135"/>
      <c r="S203" s="132"/>
      <c r="T203" s="132"/>
      <c r="U203" s="132"/>
    </row>
    <row r="204" ht="12.75" customHeight="1">
      <c r="A204" s="132"/>
      <c r="B204" s="132"/>
      <c r="C204" s="132"/>
      <c r="D204" s="132"/>
      <c r="E204" s="133"/>
      <c r="F204" s="132"/>
      <c r="G204" s="132"/>
      <c r="H204" s="132"/>
      <c r="I204" s="132"/>
      <c r="J204" s="132"/>
      <c r="K204" s="132"/>
      <c r="L204" s="132"/>
      <c r="M204" s="137"/>
      <c r="N204" s="137"/>
      <c r="O204" s="132"/>
      <c r="P204" s="139"/>
      <c r="Q204" s="132"/>
      <c r="R204" s="135"/>
      <c r="S204" s="132"/>
      <c r="T204" s="132"/>
      <c r="U204" s="132"/>
    </row>
    <row r="205" ht="12.75" customHeight="1">
      <c r="A205" s="132"/>
      <c r="B205" s="132"/>
      <c r="C205" s="132"/>
      <c r="D205" s="132"/>
      <c r="E205" s="133"/>
      <c r="F205" s="132"/>
      <c r="G205" s="132"/>
      <c r="H205" s="132"/>
      <c r="I205" s="132"/>
      <c r="J205" s="132"/>
      <c r="K205" s="132"/>
      <c r="L205" s="132"/>
      <c r="M205" s="137"/>
      <c r="N205" s="137"/>
      <c r="O205" s="132"/>
      <c r="P205" s="139"/>
      <c r="Q205" s="132"/>
      <c r="R205" s="135"/>
      <c r="S205" s="132"/>
      <c r="T205" s="132"/>
      <c r="U205" s="132"/>
    </row>
    <row r="206" ht="12.75" customHeight="1">
      <c r="A206" s="132"/>
      <c r="B206" s="132"/>
      <c r="C206" s="132"/>
      <c r="D206" s="132"/>
      <c r="E206" s="133"/>
      <c r="F206" s="132"/>
      <c r="G206" s="132"/>
      <c r="H206" s="132"/>
      <c r="I206" s="132"/>
      <c r="J206" s="132"/>
      <c r="K206" s="132"/>
      <c r="L206" s="132"/>
      <c r="M206" s="137"/>
      <c r="N206" s="137"/>
      <c r="O206" s="132"/>
      <c r="P206" s="139"/>
      <c r="Q206" s="132"/>
      <c r="R206" s="135"/>
      <c r="S206" s="132"/>
      <c r="T206" s="132"/>
      <c r="U206" s="132"/>
    </row>
    <row r="207" ht="12.75" customHeight="1">
      <c r="A207" s="132"/>
      <c r="B207" s="132"/>
      <c r="C207" s="132"/>
      <c r="D207" s="132"/>
      <c r="E207" s="133"/>
      <c r="F207" s="132"/>
      <c r="G207" s="132"/>
      <c r="H207" s="132"/>
      <c r="I207" s="132"/>
      <c r="J207" s="132"/>
      <c r="K207" s="132"/>
      <c r="L207" s="132"/>
      <c r="M207" s="137"/>
      <c r="N207" s="137"/>
      <c r="O207" s="132"/>
      <c r="P207" s="139"/>
      <c r="Q207" s="132"/>
      <c r="R207" s="135"/>
      <c r="S207" s="132"/>
      <c r="T207" s="132"/>
      <c r="U207" s="132"/>
    </row>
    <row r="208" ht="12.75" customHeight="1">
      <c r="A208" s="132"/>
      <c r="B208" s="132"/>
      <c r="C208" s="132"/>
      <c r="D208" s="132"/>
      <c r="E208" s="133"/>
      <c r="F208" s="132"/>
      <c r="G208" s="132"/>
      <c r="H208" s="132"/>
      <c r="I208" s="132"/>
      <c r="J208" s="132"/>
      <c r="K208" s="132"/>
      <c r="L208" s="132"/>
      <c r="M208" s="137"/>
      <c r="N208" s="137"/>
      <c r="O208" s="132"/>
      <c r="P208" s="139"/>
      <c r="Q208" s="132"/>
      <c r="R208" s="135"/>
      <c r="S208" s="132"/>
      <c r="T208" s="132"/>
      <c r="U208" s="132"/>
    </row>
    <row r="209" ht="12.75" customHeight="1">
      <c r="A209" s="132"/>
      <c r="B209" s="132"/>
      <c r="C209" s="132"/>
      <c r="D209" s="132"/>
      <c r="E209" s="133"/>
      <c r="F209" s="132"/>
      <c r="G209" s="132"/>
      <c r="H209" s="132"/>
      <c r="I209" s="132"/>
      <c r="J209" s="132"/>
      <c r="K209" s="132"/>
      <c r="L209" s="132"/>
      <c r="M209" s="137"/>
      <c r="N209" s="137"/>
      <c r="O209" s="132"/>
      <c r="P209" s="139"/>
      <c r="Q209" s="132"/>
      <c r="R209" s="135"/>
      <c r="S209" s="132"/>
      <c r="T209" s="132"/>
      <c r="U209" s="132"/>
    </row>
    <row r="210" ht="12.75" customHeight="1">
      <c r="A210" s="132"/>
      <c r="B210" s="132"/>
      <c r="C210" s="132"/>
      <c r="D210" s="132"/>
      <c r="E210" s="133"/>
      <c r="F210" s="132"/>
      <c r="G210" s="132"/>
      <c r="H210" s="132"/>
      <c r="I210" s="132"/>
      <c r="J210" s="132"/>
      <c r="K210" s="132"/>
      <c r="L210" s="132"/>
      <c r="M210" s="137"/>
      <c r="N210" s="137"/>
      <c r="O210" s="132"/>
      <c r="P210" s="139"/>
      <c r="Q210" s="132"/>
      <c r="R210" s="135"/>
      <c r="S210" s="132"/>
      <c r="T210" s="132"/>
      <c r="U210" s="132"/>
    </row>
    <row r="211" ht="12.75" customHeight="1">
      <c r="A211" s="132"/>
      <c r="B211" s="132"/>
      <c r="C211" s="132"/>
      <c r="D211" s="132"/>
      <c r="E211" s="133"/>
      <c r="F211" s="132"/>
      <c r="G211" s="132"/>
      <c r="H211" s="132"/>
      <c r="I211" s="132"/>
      <c r="J211" s="132"/>
      <c r="K211" s="132"/>
      <c r="L211" s="132"/>
      <c r="M211" s="137"/>
      <c r="N211" s="137"/>
      <c r="O211" s="132"/>
      <c r="P211" s="139"/>
      <c r="Q211" s="132"/>
      <c r="R211" s="135"/>
      <c r="S211" s="132"/>
      <c r="T211" s="132"/>
      <c r="U211" s="132"/>
    </row>
    <row r="212" ht="12.75" customHeight="1">
      <c r="A212" s="132"/>
      <c r="B212" s="132"/>
      <c r="C212" s="132"/>
      <c r="D212" s="132"/>
      <c r="E212" s="133"/>
      <c r="F212" s="132"/>
      <c r="G212" s="132"/>
      <c r="H212" s="132"/>
      <c r="I212" s="132"/>
      <c r="J212" s="132"/>
      <c r="K212" s="132"/>
      <c r="L212" s="132"/>
      <c r="M212" s="137"/>
      <c r="N212" s="137"/>
      <c r="O212" s="132"/>
      <c r="P212" s="139"/>
      <c r="Q212" s="132"/>
      <c r="R212" s="135"/>
      <c r="S212" s="132"/>
      <c r="T212" s="132"/>
      <c r="U212" s="132"/>
    </row>
    <row r="213" ht="12.75" customHeight="1">
      <c r="A213" s="132"/>
      <c r="B213" s="132"/>
      <c r="C213" s="132"/>
      <c r="D213" s="132"/>
      <c r="E213" s="133"/>
      <c r="F213" s="132"/>
      <c r="G213" s="132"/>
      <c r="H213" s="132"/>
      <c r="I213" s="132"/>
      <c r="J213" s="132"/>
      <c r="K213" s="132"/>
      <c r="L213" s="132"/>
      <c r="M213" s="137"/>
      <c r="N213" s="137"/>
      <c r="O213" s="132"/>
      <c r="P213" s="139"/>
      <c r="Q213" s="132"/>
      <c r="R213" s="135"/>
      <c r="S213" s="132"/>
      <c r="T213" s="132"/>
      <c r="U213" s="132"/>
    </row>
    <row r="214" ht="12.75" customHeight="1">
      <c r="A214" s="132"/>
      <c r="B214" s="132"/>
      <c r="C214" s="132"/>
      <c r="D214" s="132"/>
      <c r="E214" s="133"/>
      <c r="F214" s="132"/>
      <c r="G214" s="132"/>
      <c r="H214" s="132"/>
      <c r="I214" s="132"/>
      <c r="J214" s="132"/>
      <c r="K214" s="132"/>
      <c r="L214" s="132"/>
      <c r="M214" s="137"/>
      <c r="N214" s="137"/>
      <c r="O214" s="132"/>
      <c r="P214" s="139"/>
      <c r="Q214" s="132"/>
      <c r="R214" s="135"/>
      <c r="S214" s="132"/>
      <c r="T214" s="132"/>
      <c r="U214" s="132"/>
    </row>
    <row r="215" ht="12.75" customHeight="1">
      <c r="A215" s="132"/>
      <c r="B215" s="132"/>
      <c r="C215" s="132"/>
      <c r="D215" s="132"/>
      <c r="E215" s="133"/>
      <c r="F215" s="132"/>
      <c r="G215" s="132"/>
      <c r="H215" s="132"/>
      <c r="I215" s="132"/>
      <c r="J215" s="132"/>
      <c r="K215" s="132"/>
      <c r="L215" s="132"/>
      <c r="M215" s="137"/>
      <c r="N215" s="137"/>
      <c r="O215" s="132"/>
      <c r="P215" s="139"/>
      <c r="Q215" s="132"/>
      <c r="R215" s="135"/>
      <c r="S215" s="132"/>
      <c r="T215" s="132"/>
      <c r="U215" s="132"/>
    </row>
    <row r="216" ht="12.75" customHeight="1">
      <c r="A216" s="132"/>
      <c r="B216" s="132"/>
      <c r="C216" s="132"/>
      <c r="D216" s="132"/>
      <c r="E216" s="133"/>
      <c r="F216" s="132"/>
      <c r="G216" s="132"/>
      <c r="H216" s="132"/>
      <c r="I216" s="132"/>
      <c r="J216" s="132"/>
      <c r="K216" s="132"/>
      <c r="L216" s="132"/>
      <c r="M216" s="137"/>
      <c r="N216" s="137"/>
      <c r="O216" s="132"/>
      <c r="P216" s="139"/>
      <c r="Q216" s="132"/>
      <c r="R216" s="135"/>
      <c r="S216" s="132"/>
      <c r="T216" s="132"/>
      <c r="U216" s="132"/>
    </row>
    <row r="217" ht="12.75" customHeight="1">
      <c r="A217" s="132"/>
      <c r="B217" s="132"/>
      <c r="C217" s="132"/>
      <c r="D217" s="132"/>
      <c r="E217" s="133"/>
      <c r="F217" s="132"/>
      <c r="G217" s="132"/>
      <c r="H217" s="132"/>
      <c r="I217" s="132"/>
      <c r="J217" s="132"/>
      <c r="K217" s="132"/>
      <c r="L217" s="132"/>
      <c r="M217" s="137"/>
      <c r="N217" s="137"/>
      <c r="O217" s="132"/>
      <c r="P217" s="139"/>
      <c r="Q217" s="132"/>
      <c r="R217" s="135"/>
      <c r="S217" s="132"/>
      <c r="T217" s="132"/>
      <c r="U217" s="132"/>
    </row>
    <row r="218" ht="12.75" customHeight="1">
      <c r="A218" s="132"/>
      <c r="B218" s="132"/>
      <c r="C218" s="132"/>
      <c r="D218" s="132"/>
      <c r="E218" s="133"/>
      <c r="F218" s="132"/>
      <c r="G218" s="132"/>
      <c r="H218" s="132"/>
      <c r="I218" s="132"/>
      <c r="J218" s="132"/>
      <c r="K218" s="132"/>
      <c r="L218" s="132"/>
      <c r="M218" s="137"/>
      <c r="N218" s="137"/>
      <c r="O218" s="132"/>
      <c r="P218" s="139"/>
      <c r="Q218" s="132"/>
      <c r="R218" s="135"/>
      <c r="S218" s="132"/>
      <c r="T218" s="132"/>
      <c r="U218" s="132"/>
    </row>
    <row r="219" ht="12.75" customHeight="1">
      <c r="A219" s="132"/>
      <c r="B219" s="132"/>
      <c r="C219" s="132"/>
      <c r="D219" s="132"/>
      <c r="E219" s="133"/>
      <c r="F219" s="132"/>
      <c r="G219" s="132"/>
      <c r="H219" s="132"/>
      <c r="I219" s="132"/>
      <c r="J219" s="132"/>
      <c r="K219" s="132"/>
      <c r="L219" s="132"/>
      <c r="M219" s="137"/>
      <c r="N219" s="137"/>
      <c r="O219" s="132"/>
      <c r="P219" s="139"/>
      <c r="Q219" s="132"/>
      <c r="R219" s="135"/>
      <c r="S219" s="132"/>
      <c r="T219" s="132"/>
      <c r="U219" s="132"/>
    </row>
    <row r="220" ht="12.75" customHeight="1">
      <c r="A220" s="132"/>
      <c r="B220" s="132"/>
      <c r="C220" s="132"/>
      <c r="D220" s="132"/>
      <c r="E220" s="133"/>
      <c r="F220" s="132"/>
      <c r="G220" s="132"/>
      <c r="H220" s="132"/>
      <c r="I220" s="132"/>
      <c r="J220" s="132"/>
      <c r="K220" s="132"/>
      <c r="L220" s="132"/>
      <c r="M220" s="137"/>
      <c r="N220" s="137"/>
      <c r="O220" s="132"/>
      <c r="P220" s="139"/>
      <c r="Q220" s="132"/>
      <c r="R220" s="135"/>
      <c r="S220" s="132"/>
      <c r="T220" s="132"/>
      <c r="U220" s="132"/>
    </row>
    <row r="221" ht="12.75" customHeight="1">
      <c r="A221" s="132"/>
      <c r="B221" s="132"/>
      <c r="C221" s="132"/>
      <c r="D221" s="132"/>
      <c r="E221" s="133"/>
      <c r="F221" s="132"/>
      <c r="G221" s="132"/>
      <c r="H221" s="132"/>
      <c r="I221" s="132"/>
      <c r="J221" s="132"/>
      <c r="K221" s="132"/>
      <c r="L221" s="132"/>
      <c r="M221" s="137"/>
      <c r="N221" s="137"/>
      <c r="O221" s="132"/>
      <c r="P221" s="139"/>
      <c r="Q221" s="132"/>
      <c r="R221" s="135"/>
      <c r="S221" s="132"/>
      <c r="T221" s="132"/>
      <c r="U221" s="132"/>
    </row>
    <row r="222" ht="12.75" customHeight="1">
      <c r="A222" s="132"/>
      <c r="B222" s="132"/>
      <c r="C222" s="132"/>
      <c r="D222" s="132"/>
      <c r="E222" s="133"/>
      <c r="F222" s="132"/>
      <c r="G222" s="132"/>
      <c r="H222" s="132"/>
      <c r="I222" s="132"/>
      <c r="J222" s="132"/>
      <c r="K222" s="132"/>
      <c r="L222" s="132"/>
      <c r="M222" s="137"/>
      <c r="N222" s="137"/>
      <c r="O222" s="132"/>
      <c r="P222" s="139"/>
      <c r="Q222" s="132"/>
      <c r="R222" s="135"/>
      <c r="S222" s="132"/>
      <c r="T222" s="132"/>
      <c r="U222" s="132"/>
    </row>
    <row r="223" ht="12.75" customHeight="1">
      <c r="A223" s="132"/>
      <c r="B223" s="132"/>
      <c r="C223" s="132"/>
      <c r="D223" s="132"/>
      <c r="E223" s="133"/>
      <c r="F223" s="132"/>
      <c r="G223" s="132"/>
      <c r="H223" s="132"/>
      <c r="I223" s="132"/>
      <c r="J223" s="132"/>
      <c r="K223" s="132"/>
      <c r="L223" s="132"/>
      <c r="M223" s="137"/>
      <c r="N223" s="137"/>
      <c r="O223" s="132"/>
      <c r="P223" s="139"/>
      <c r="Q223" s="132"/>
      <c r="R223" s="135"/>
      <c r="S223" s="132"/>
      <c r="T223" s="132"/>
      <c r="U223" s="132"/>
    </row>
    <row r="224" ht="12.75" customHeight="1">
      <c r="A224" s="132"/>
      <c r="B224" s="132"/>
      <c r="C224" s="132"/>
      <c r="D224" s="132"/>
      <c r="E224" s="133"/>
      <c r="F224" s="132"/>
      <c r="G224" s="132"/>
      <c r="H224" s="132"/>
      <c r="I224" s="132"/>
      <c r="J224" s="132"/>
      <c r="K224" s="132"/>
      <c r="L224" s="132"/>
      <c r="M224" s="137"/>
      <c r="N224" s="137"/>
      <c r="O224" s="132"/>
      <c r="P224" s="139"/>
      <c r="Q224" s="132"/>
      <c r="R224" s="135"/>
      <c r="S224" s="132"/>
      <c r="T224" s="132"/>
      <c r="U224" s="132"/>
    </row>
    <row r="225" ht="12.75" customHeight="1">
      <c r="A225" s="132"/>
      <c r="B225" s="132"/>
      <c r="C225" s="132"/>
      <c r="D225" s="132"/>
      <c r="E225" s="133"/>
      <c r="F225" s="132"/>
      <c r="G225" s="132"/>
      <c r="H225" s="132"/>
      <c r="I225" s="132"/>
      <c r="J225" s="132"/>
      <c r="K225" s="132"/>
      <c r="L225" s="132"/>
      <c r="M225" s="137"/>
      <c r="N225" s="137"/>
      <c r="O225" s="132"/>
      <c r="P225" s="139"/>
      <c r="Q225" s="132"/>
      <c r="R225" s="135"/>
      <c r="S225" s="132"/>
      <c r="T225" s="132"/>
      <c r="U225" s="132"/>
    </row>
    <row r="226" ht="12.75" customHeight="1">
      <c r="A226" s="132"/>
      <c r="B226" s="132"/>
      <c r="C226" s="132"/>
      <c r="D226" s="132"/>
      <c r="E226" s="133"/>
      <c r="F226" s="132"/>
      <c r="G226" s="132"/>
      <c r="H226" s="132"/>
      <c r="I226" s="132"/>
      <c r="J226" s="132"/>
      <c r="K226" s="132"/>
      <c r="L226" s="132"/>
      <c r="M226" s="137"/>
      <c r="N226" s="137"/>
      <c r="O226" s="132"/>
      <c r="P226" s="139"/>
      <c r="Q226" s="132"/>
      <c r="R226" s="135"/>
      <c r="S226" s="132"/>
      <c r="T226" s="132"/>
      <c r="U226" s="132"/>
    </row>
    <row r="227" ht="12.75" customHeight="1">
      <c r="A227" s="132"/>
      <c r="B227" s="132"/>
      <c r="C227" s="132"/>
      <c r="D227" s="132"/>
      <c r="E227" s="133"/>
      <c r="F227" s="132"/>
      <c r="G227" s="132"/>
      <c r="H227" s="132"/>
      <c r="I227" s="132"/>
      <c r="J227" s="132"/>
      <c r="K227" s="132"/>
      <c r="L227" s="132"/>
      <c r="M227" s="137"/>
      <c r="N227" s="137"/>
      <c r="O227" s="132"/>
      <c r="P227" s="139"/>
      <c r="Q227" s="132"/>
      <c r="R227" s="135"/>
      <c r="S227" s="132"/>
      <c r="T227" s="132"/>
      <c r="U227" s="132"/>
    </row>
    <row r="228" ht="12.75" customHeight="1">
      <c r="A228" s="132"/>
      <c r="B228" s="132"/>
      <c r="C228" s="132"/>
      <c r="D228" s="132"/>
      <c r="E228" s="133"/>
      <c r="F228" s="132"/>
      <c r="G228" s="132"/>
      <c r="H228" s="132"/>
      <c r="I228" s="132"/>
      <c r="J228" s="132"/>
      <c r="K228" s="132"/>
      <c r="L228" s="132"/>
      <c r="M228" s="137"/>
      <c r="N228" s="137"/>
      <c r="O228" s="132"/>
      <c r="P228" s="139"/>
      <c r="Q228" s="132"/>
      <c r="R228" s="135"/>
      <c r="S228" s="132"/>
      <c r="T228" s="132"/>
      <c r="U228" s="132"/>
    </row>
    <row r="229" ht="12.75" customHeight="1">
      <c r="A229" s="132"/>
      <c r="B229" s="132"/>
      <c r="C229" s="132"/>
      <c r="D229" s="132"/>
      <c r="E229" s="133"/>
      <c r="F229" s="132"/>
      <c r="G229" s="132"/>
      <c r="H229" s="132"/>
      <c r="I229" s="132"/>
      <c r="J229" s="132"/>
      <c r="K229" s="132"/>
      <c r="L229" s="132"/>
      <c r="M229" s="137"/>
      <c r="N229" s="137"/>
      <c r="O229" s="132"/>
      <c r="P229" s="139"/>
      <c r="Q229" s="132"/>
      <c r="R229" s="135"/>
      <c r="S229" s="132"/>
      <c r="T229" s="132"/>
      <c r="U229" s="132"/>
    </row>
    <row r="230" ht="12.75" customHeight="1">
      <c r="A230" s="132"/>
      <c r="B230" s="132"/>
      <c r="C230" s="132"/>
      <c r="D230" s="132"/>
      <c r="E230" s="133"/>
      <c r="F230" s="132"/>
      <c r="G230" s="132"/>
      <c r="H230" s="132"/>
      <c r="I230" s="132"/>
      <c r="J230" s="132"/>
      <c r="K230" s="132"/>
      <c r="L230" s="132"/>
      <c r="M230" s="137"/>
      <c r="N230" s="137"/>
      <c r="O230" s="132"/>
      <c r="P230" s="139"/>
      <c r="Q230" s="132"/>
      <c r="R230" s="135"/>
      <c r="S230" s="132"/>
      <c r="T230" s="132"/>
      <c r="U230" s="132"/>
    </row>
    <row r="231" ht="12.75" customHeight="1">
      <c r="A231" s="132"/>
      <c r="B231" s="132"/>
      <c r="C231" s="132"/>
      <c r="D231" s="132"/>
      <c r="E231" s="133"/>
      <c r="F231" s="132"/>
      <c r="G231" s="132"/>
      <c r="H231" s="132"/>
      <c r="I231" s="132"/>
      <c r="J231" s="132"/>
      <c r="K231" s="132"/>
      <c r="L231" s="132"/>
      <c r="M231" s="137"/>
      <c r="N231" s="137"/>
      <c r="O231" s="132"/>
      <c r="P231" s="139"/>
      <c r="Q231" s="132"/>
      <c r="R231" s="135"/>
      <c r="S231" s="132"/>
      <c r="T231" s="132"/>
      <c r="U231" s="132"/>
    </row>
    <row r="232" ht="12.75" customHeight="1">
      <c r="A232" s="132"/>
      <c r="B232" s="132"/>
      <c r="C232" s="132"/>
      <c r="D232" s="132"/>
      <c r="E232" s="133"/>
      <c r="F232" s="132"/>
      <c r="G232" s="132"/>
      <c r="H232" s="132"/>
      <c r="I232" s="132"/>
      <c r="J232" s="132"/>
      <c r="K232" s="132"/>
      <c r="L232" s="132"/>
      <c r="M232" s="137"/>
      <c r="N232" s="137"/>
      <c r="O232" s="132"/>
      <c r="P232" s="139"/>
      <c r="Q232" s="132"/>
      <c r="R232" s="135"/>
      <c r="S232" s="132"/>
      <c r="T232" s="132"/>
      <c r="U232" s="132"/>
    </row>
    <row r="233" ht="12.75" customHeight="1">
      <c r="A233" s="132"/>
      <c r="B233" s="132"/>
      <c r="C233" s="132"/>
      <c r="D233" s="132"/>
      <c r="E233" s="133"/>
      <c r="F233" s="132"/>
      <c r="G233" s="132"/>
      <c r="H233" s="132"/>
      <c r="I233" s="132"/>
      <c r="J233" s="132"/>
      <c r="K233" s="132"/>
      <c r="L233" s="132"/>
      <c r="M233" s="137"/>
      <c r="N233" s="137"/>
      <c r="O233" s="132"/>
      <c r="P233" s="139"/>
      <c r="Q233" s="132"/>
      <c r="R233" s="135"/>
      <c r="S233" s="132"/>
      <c r="T233" s="132"/>
      <c r="U233" s="132"/>
    </row>
    <row r="234" ht="12.75" customHeight="1">
      <c r="A234" s="132"/>
      <c r="B234" s="132"/>
      <c r="C234" s="132"/>
      <c r="D234" s="132"/>
      <c r="E234" s="133"/>
      <c r="F234" s="132"/>
      <c r="G234" s="132"/>
      <c r="H234" s="132"/>
      <c r="I234" s="132"/>
      <c r="J234" s="132"/>
      <c r="K234" s="132"/>
      <c r="L234" s="132"/>
      <c r="M234" s="137"/>
      <c r="N234" s="137"/>
      <c r="O234" s="132"/>
      <c r="P234" s="139"/>
      <c r="Q234" s="132"/>
      <c r="R234" s="135"/>
      <c r="S234" s="132"/>
      <c r="T234" s="132"/>
      <c r="U234" s="132"/>
    </row>
    <row r="235" ht="12.75" customHeight="1">
      <c r="A235" s="132"/>
      <c r="B235" s="132"/>
      <c r="C235" s="132"/>
      <c r="D235" s="132"/>
      <c r="E235" s="133"/>
      <c r="F235" s="132"/>
      <c r="G235" s="132"/>
      <c r="H235" s="132"/>
      <c r="I235" s="132"/>
      <c r="J235" s="132"/>
      <c r="K235" s="132"/>
      <c r="L235" s="132"/>
      <c r="M235" s="137"/>
      <c r="N235" s="137"/>
      <c r="O235" s="132"/>
      <c r="P235" s="139"/>
      <c r="Q235" s="132"/>
      <c r="R235" s="135"/>
      <c r="S235" s="132"/>
      <c r="T235" s="132"/>
      <c r="U235" s="132"/>
    </row>
    <row r="236" ht="12.75" customHeight="1">
      <c r="A236" s="132"/>
      <c r="B236" s="132"/>
      <c r="C236" s="132"/>
      <c r="D236" s="132"/>
      <c r="E236" s="133"/>
      <c r="F236" s="132"/>
      <c r="G236" s="132"/>
      <c r="H236" s="132"/>
      <c r="I236" s="132"/>
      <c r="J236" s="132"/>
      <c r="K236" s="132"/>
      <c r="L236" s="132"/>
      <c r="M236" s="137"/>
      <c r="N236" s="137"/>
      <c r="O236" s="132"/>
      <c r="P236" s="139"/>
      <c r="Q236" s="132"/>
      <c r="R236" s="135"/>
      <c r="S236" s="132"/>
      <c r="T236" s="132"/>
      <c r="U236" s="132"/>
    </row>
    <row r="237" ht="12.75" customHeight="1">
      <c r="A237" s="132"/>
      <c r="B237" s="132"/>
      <c r="C237" s="132"/>
      <c r="D237" s="132"/>
      <c r="E237" s="133"/>
      <c r="F237" s="132"/>
      <c r="G237" s="132"/>
      <c r="H237" s="132"/>
      <c r="I237" s="132"/>
      <c r="J237" s="132"/>
      <c r="K237" s="132"/>
      <c r="L237" s="132"/>
      <c r="M237" s="137"/>
      <c r="N237" s="137"/>
      <c r="O237" s="132"/>
      <c r="P237" s="139"/>
      <c r="Q237" s="132"/>
      <c r="R237" s="135"/>
      <c r="S237" s="132"/>
      <c r="T237" s="132"/>
      <c r="U237" s="132"/>
    </row>
    <row r="238" ht="12.75" customHeight="1">
      <c r="A238" s="132"/>
      <c r="B238" s="132"/>
      <c r="C238" s="132"/>
      <c r="D238" s="132"/>
      <c r="E238" s="133"/>
      <c r="F238" s="132"/>
      <c r="G238" s="132"/>
      <c r="H238" s="132"/>
      <c r="I238" s="132"/>
      <c r="J238" s="132"/>
      <c r="K238" s="132"/>
      <c r="L238" s="132"/>
      <c r="M238" s="137"/>
      <c r="N238" s="137"/>
      <c r="O238" s="132"/>
      <c r="P238" s="139"/>
      <c r="Q238" s="132"/>
      <c r="R238" s="135"/>
      <c r="S238" s="132"/>
      <c r="T238" s="132"/>
      <c r="U238" s="132"/>
    </row>
    <row r="239" ht="12.75" customHeight="1">
      <c r="A239" s="132"/>
      <c r="B239" s="132"/>
      <c r="C239" s="132"/>
      <c r="D239" s="132"/>
      <c r="E239" s="133"/>
      <c r="F239" s="132"/>
      <c r="G239" s="132"/>
      <c r="H239" s="132"/>
      <c r="I239" s="132"/>
      <c r="J239" s="132"/>
      <c r="K239" s="132"/>
      <c r="L239" s="132"/>
      <c r="M239" s="137"/>
      <c r="N239" s="137"/>
      <c r="O239" s="132"/>
      <c r="P239" s="139"/>
      <c r="Q239" s="132"/>
      <c r="R239" s="135"/>
      <c r="S239" s="132"/>
      <c r="T239" s="132"/>
      <c r="U239" s="132"/>
    </row>
    <row r="240" ht="12.75" customHeight="1">
      <c r="A240" s="132"/>
      <c r="B240" s="132"/>
      <c r="C240" s="132"/>
      <c r="D240" s="132"/>
      <c r="E240" s="133"/>
      <c r="F240" s="132"/>
      <c r="G240" s="132"/>
      <c r="H240" s="132"/>
      <c r="I240" s="132"/>
      <c r="J240" s="132"/>
      <c r="K240" s="132"/>
      <c r="L240" s="132"/>
      <c r="M240" s="137"/>
      <c r="N240" s="137"/>
      <c r="O240" s="132"/>
      <c r="P240" s="139"/>
      <c r="Q240" s="132"/>
      <c r="R240" s="135"/>
      <c r="S240" s="132"/>
      <c r="T240" s="132"/>
      <c r="U240" s="132"/>
    </row>
    <row r="241" ht="12.75" customHeight="1">
      <c r="A241" s="132"/>
      <c r="B241" s="132"/>
      <c r="C241" s="132"/>
      <c r="D241" s="132"/>
      <c r="E241" s="133"/>
      <c r="F241" s="132"/>
      <c r="G241" s="132"/>
      <c r="H241" s="132"/>
      <c r="I241" s="132"/>
      <c r="J241" s="132"/>
      <c r="K241" s="132"/>
      <c r="L241" s="132"/>
      <c r="M241" s="137"/>
      <c r="N241" s="137"/>
      <c r="O241" s="132"/>
      <c r="P241" s="139"/>
      <c r="Q241" s="132"/>
      <c r="R241" s="135"/>
      <c r="S241" s="132"/>
      <c r="T241" s="132"/>
      <c r="U241" s="132"/>
    </row>
    <row r="242" ht="12.75" customHeight="1">
      <c r="A242" s="132"/>
      <c r="B242" s="132"/>
      <c r="C242" s="132"/>
      <c r="D242" s="132"/>
      <c r="E242" s="133"/>
      <c r="F242" s="132"/>
      <c r="G242" s="132"/>
      <c r="H242" s="132"/>
      <c r="I242" s="132"/>
      <c r="J242" s="132"/>
      <c r="K242" s="132"/>
      <c r="L242" s="132"/>
      <c r="M242" s="137"/>
      <c r="N242" s="137"/>
      <c r="O242" s="132"/>
      <c r="P242" s="139"/>
      <c r="Q242" s="132"/>
      <c r="R242" s="135"/>
      <c r="S242" s="132"/>
      <c r="T242" s="132"/>
      <c r="U242" s="132"/>
    </row>
    <row r="243" ht="12.75" customHeight="1">
      <c r="A243" s="132"/>
      <c r="B243" s="132"/>
      <c r="C243" s="132"/>
      <c r="D243" s="132"/>
      <c r="E243" s="133"/>
      <c r="F243" s="132"/>
      <c r="G243" s="132"/>
      <c r="H243" s="132"/>
      <c r="I243" s="132"/>
      <c r="J243" s="132"/>
      <c r="K243" s="132"/>
      <c r="L243" s="132"/>
      <c r="M243" s="137"/>
      <c r="N243" s="137"/>
      <c r="O243" s="132"/>
      <c r="P243" s="139"/>
      <c r="Q243" s="132"/>
      <c r="R243" s="135"/>
      <c r="S243" s="132"/>
      <c r="T243" s="132"/>
      <c r="U243" s="132"/>
    </row>
    <row r="244" ht="12.75" customHeight="1">
      <c r="A244" s="132"/>
      <c r="B244" s="132"/>
      <c r="C244" s="132"/>
      <c r="D244" s="132"/>
      <c r="E244" s="133"/>
      <c r="F244" s="132"/>
      <c r="G244" s="132"/>
      <c r="H244" s="132"/>
      <c r="I244" s="132"/>
      <c r="J244" s="132"/>
      <c r="K244" s="132"/>
      <c r="L244" s="132"/>
      <c r="M244" s="137"/>
      <c r="N244" s="137"/>
      <c r="O244" s="132"/>
      <c r="P244" s="139"/>
      <c r="Q244" s="132"/>
      <c r="R244" s="135"/>
      <c r="S244" s="132"/>
      <c r="T244" s="132"/>
      <c r="U244" s="132"/>
    </row>
    <row r="245" ht="12.75" customHeight="1">
      <c r="A245" s="132"/>
      <c r="B245" s="132"/>
      <c r="C245" s="132"/>
      <c r="D245" s="132"/>
      <c r="E245" s="133"/>
      <c r="F245" s="132"/>
      <c r="G245" s="132"/>
      <c r="H245" s="132"/>
      <c r="I245" s="132"/>
      <c r="J245" s="132"/>
      <c r="K245" s="132"/>
      <c r="L245" s="132"/>
      <c r="M245" s="137"/>
      <c r="N245" s="137"/>
      <c r="O245" s="132"/>
      <c r="P245" s="139"/>
      <c r="Q245" s="132"/>
      <c r="R245" s="135"/>
      <c r="S245" s="132"/>
      <c r="T245" s="132"/>
      <c r="U245" s="132"/>
    </row>
    <row r="246" ht="12.75" customHeight="1">
      <c r="A246" s="132"/>
      <c r="B246" s="132"/>
      <c r="C246" s="132"/>
      <c r="D246" s="132"/>
      <c r="E246" s="133"/>
      <c r="F246" s="132"/>
      <c r="G246" s="132"/>
      <c r="H246" s="132"/>
      <c r="I246" s="132"/>
      <c r="J246" s="132"/>
      <c r="K246" s="132"/>
      <c r="L246" s="132"/>
      <c r="M246" s="137"/>
      <c r="N246" s="137"/>
      <c r="O246" s="132"/>
      <c r="P246" s="139"/>
      <c r="Q246" s="132"/>
      <c r="R246" s="135"/>
      <c r="S246" s="132"/>
      <c r="T246" s="132"/>
      <c r="U246" s="132"/>
    </row>
    <row r="247" ht="12.75" customHeight="1">
      <c r="A247" s="132"/>
      <c r="B247" s="132"/>
      <c r="C247" s="132"/>
      <c r="D247" s="132"/>
      <c r="E247" s="133"/>
      <c r="F247" s="132"/>
      <c r="G247" s="132"/>
      <c r="H247" s="132"/>
      <c r="I247" s="132"/>
      <c r="J247" s="132"/>
      <c r="K247" s="132"/>
      <c r="L247" s="132"/>
      <c r="M247" s="137"/>
      <c r="N247" s="137"/>
      <c r="O247" s="132"/>
      <c r="P247" s="139"/>
      <c r="Q247" s="132"/>
      <c r="R247" s="135"/>
      <c r="S247" s="132"/>
      <c r="T247" s="132"/>
      <c r="U247" s="132"/>
    </row>
    <row r="248" ht="12.75" customHeight="1">
      <c r="A248" s="132"/>
      <c r="B248" s="132"/>
      <c r="C248" s="132"/>
      <c r="D248" s="132"/>
      <c r="E248" s="133"/>
      <c r="F248" s="132"/>
      <c r="G248" s="132"/>
      <c r="H248" s="132"/>
      <c r="I248" s="132"/>
      <c r="J248" s="132"/>
      <c r="K248" s="132"/>
      <c r="L248" s="132"/>
      <c r="M248" s="137"/>
      <c r="N248" s="137"/>
      <c r="O248" s="132"/>
      <c r="P248" s="139"/>
      <c r="Q248" s="132"/>
      <c r="R248" s="135"/>
      <c r="S248" s="132"/>
      <c r="T248" s="132"/>
      <c r="U248" s="132"/>
    </row>
    <row r="249" ht="12.75" customHeight="1">
      <c r="A249" s="132"/>
      <c r="B249" s="132"/>
      <c r="C249" s="132"/>
      <c r="D249" s="132"/>
      <c r="E249" s="133"/>
      <c r="F249" s="132"/>
      <c r="G249" s="132"/>
      <c r="H249" s="132"/>
      <c r="I249" s="132"/>
      <c r="J249" s="132"/>
      <c r="K249" s="132"/>
      <c r="L249" s="132"/>
      <c r="M249" s="137"/>
      <c r="N249" s="137"/>
      <c r="O249" s="132"/>
      <c r="P249" s="139"/>
      <c r="Q249" s="132"/>
      <c r="R249" s="135"/>
      <c r="S249" s="132"/>
      <c r="T249" s="132"/>
      <c r="U249" s="132"/>
    </row>
    <row r="250" ht="12.75" customHeight="1">
      <c r="A250" s="132"/>
      <c r="B250" s="132"/>
      <c r="C250" s="132"/>
      <c r="D250" s="132"/>
      <c r="E250" s="133"/>
      <c r="F250" s="132"/>
      <c r="G250" s="132"/>
      <c r="H250" s="132"/>
      <c r="I250" s="132"/>
      <c r="J250" s="132"/>
      <c r="K250" s="132"/>
      <c r="L250" s="132"/>
      <c r="M250" s="137"/>
      <c r="N250" s="137"/>
      <c r="O250" s="132"/>
      <c r="P250" s="139"/>
      <c r="Q250" s="132"/>
      <c r="R250" s="135"/>
      <c r="S250" s="132"/>
      <c r="T250" s="132"/>
      <c r="U250" s="132"/>
    </row>
    <row r="251" ht="12.75" customHeight="1">
      <c r="A251" s="132"/>
      <c r="B251" s="132"/>
      <c r="C251" s="132"/>
      <c r="D251" s="132"/>
      <c r="E251" s="133"/>
      <c r="F251" s="132"/>
      <c r="G251" s="132"/>
      <c r="H251" s="132"/>
      <c r="I251" s="132"/>
      <c r="J251" s="132"/>
      <c r="K251" s="132"/>
      <c r="L251" s="132"/>
      <c r="M251" s="137"/>
      <c r="N251" s="137"/>
      <c r="O251" s="132"/>
      <c r="P251" s="139"/>
      <c r="Q251" s="132"/>
      <c r="R251" s="135"/>
      <c r="S251" s="132"/>
      <c r="T251" s="132"/>
      <c r="U251" s="132"/>
    </row>
    <row r="252" ht="12.75" customHeight="1">
      <c r="A252" s="132"/>
      <c r="B252" s="132"/>
      <c r="C252" s="132"/>
      <c r="D252" s="132"/>
      <c r="E252" s="133"/>
      <c r="F252" s="132"/>
      <c r="G252" s="132"/>
      <c r="H252" s="132"/>
      <c r="I252" s="132"/>
      <c r="J252" s="132"/>
      <c r="K252" s="132"/>
      <c r="L252" s="132"/>
      <c r="M252" s="137"/>
      <c r="N252" s="137"/>
      <c r="O252" s="132"/>
      <c r="P252" s="139"/>
      <c r="Q252" s="132"/>
      <c r="R252" s="135"/>
      <c r="S252" s="132"/>
      <c r="T252" s="132"/>
      <c r="U252" s="132"/>
    </row>
    <row r="253" ht="12.75" customHeight="1">
      <c r="A253" s="132"/>
      <c r="B253" s="132"/>
      <c r="C253" s="132"/>
      <c r="D253" s="132"/>
      <c r="E253" s="133"/>
      <c r="F253" s="132"/>
      <c r="G253" s="132"/>
      <c r="H253" s="132"/>
      <c r="I253" s="132"/>
      <c r="J253" s="132"/>
      <c r="K253" s="132"/>
      <c r="L253" s="132"/>
      <c r="M253" s="137"/>
      <c r="N253" s="137"/>
      <c r="O253" s="132"/>
      <c r="P253" s="139"/>
      <c r="Q253" s="132"/>
      <c r="R253" s="135"/>
      <c r="S253" s="132"/>
      <c r="T253" s="132"/>
      <c r="U253" s="132"/>
    </row>
    <row r="254" ht="12.75" customHeight="1">
      <c r="A254" s="132"/>
      <c r="B254" s="132"/>
      <c r="C254" s="132"/>
      <c r="D254" s="132"/>
      <c r="E254" s="133"/>
      <c r="F254" s="132"/>
      <c r="G254" s="132"/>
      <c r="H254" s="132"/>
      <c r="I254" s="132"/>
      <c r="J254" s="132"/>
      <c r="K254" s="132"/>
      <c r="L254" s="132"/>
      <c r="M254" s="137"/>
      <c r="N254" s="137"/>
      <c r="O254" s="132"/>
      <c r="P254" s="139"/>
      <c r="Q254" s="132"/>
      <c r="R254" s="135"/>
      <c r="S254" s="132"/>
      <c r="T254" s="132"/>
      <c r="U254" s="132"/>
    </row>
    <row r="255" ht="12.75" customHeight="1">
      <c r="A255" s="132"/>
      <c r="B255" s="132"/>
      <c r="C255" s="132"/>
      <c r="D255" s="132"/>
      <c r="E255" s="133"/>
      <c r="F255" s="132"/>
      <c r="G255" s="132"/>
      <c r="H255" s="132"/>
      <c r="I255" s="132"/>
      <c r="J255" s="132"/>
      <c r="K255" s="132"/>
      <c r="L255" s="132"/>
      <c r="M255" s="137"/>
      <c r="N255" s="137"/>
      <c r="O255" s="132"/>
      <c r="P255" s="139"/>
      <c r="Q255" s="132"/>
      <c r="R255" s="135"/>
      <c r="S255" s="132"/>
      <c r="T255" s="132"/>
      <c r="U255" s="132"/>
    </row>
    <row r="256" ht="12.75" customHeight="1">
      <c r="A256" s="132"/>
      <c r="B256" s="132"/>
      <c r="C256" s="132"/>
      <c r="D256" s="132"/>
      <c r="E256" s="133"/>
      <c r="F256" s="132"/>
      <c r="G256" s="132"/>
      <c r="H256" s="132"/>
      <c r="I256" s="132"/>
      <c r="J256" s="132"/>
      <c r="K256" s="132"/>
      <c r="L256" s="132"/>
      <c r="M256" s="137"/>
      <c r="N256" s="137"/>
      <c r="O256" s="132"/>
      <c r="P256" s="139"/>
      <c r="Q256" s="132"/>
      <c r="R256" s="135"/>
      <c r="S256" s="132"/>
      <c r="T256" s="132"/>
      <c r="U256" s="132"/>
    </row>
    <row r="257" ht="12.75" customHeight="1">
      <c r="A257" s="132"/>
      <c r="B257" s="132"/>
      <c r="C257" s="132"/>
      <c r="D257" s="132"/>
      <c r="E257" s="133"/>
      <c r="F257" s="132"/>
      <c r="G257" s="132"/>
      <c r="H257" s="132"/>
      <c r="I257" s="132"/>
      <c r="J257" s="132"/>
      <c r="K257" s="132"/>
      <c r="L257" s="132"/>
      <c r="M257" s="137"/>
      <c r="N257" s="137"/>
      <c r="O257" s="132"/>
      <c r="P257" s="139"/>
      <c r="Q257" s="132"/>
      <c r="R257" s="135"/>
      <c r="S257" s="132"/>
      <c r="T257" s="132"/>
      <c r="U257" s="132"/>
    </row>
    <row r="258" ht="12.75" customHeight="1">
      <c r="A258" s="132"/>
      <c r="B258" s="132"/>
      <c r="C258" s="132"/>
      <c r="D258" s="132"/>
      <c r="E258" s="133"/>
      <c r="F258" s="132"/>
      <c r="G258" s="132"/>
      <c r="H258" s="132"/>
      <c r="I258" s="132"/>
      <c r="J258" s="132"/>
      <c r="K258" s="132"/>
      <c r="L258" s="132"/>
      <c r="M258" s="137"/>
      <c r="N258" s="137"/>
      <c r="O258" s="132"/>
      <c r="P258" s="139"/>
      <c r="Q258" s="132"/>
      <c r="R258" s="135"/>
      <c r="S258" s="132"/>
      <c r="T258" s="132"/>
      <c r="U258" s="132"/>
    </row>
    <row r="259" ht="12.75" customHeight="1">
      <c r="A259" s="132"/>
      <c r="B259" s="132"/>
      <c r="C259" s="132"/>
      <c r="D259" s="132"/>
      <c r="E259" s="133"/>
      <c r="F259" s="132"/>
      <c r="G259" s="132"/>
      <c r="H259" s="132"/>
      <c r="I259" s="132"/>
      <c r="J259" s="132"/>
      <c r="K259" s="132"/>
      <c r="L259" s="132"/>
      <c r="M259" s="137"/>
      <c r="N259" s="137"/>
      <c r="O259" s="132"/>
      <c r="P259" s="139"/>
      <c r="Q259" s="132"/>
      <c r="R259" s="135"/>
      <c r="S259" s="132"/>
      <c r="T259" s="132"/>
      <c r="U259" s="132"/>
    </row>
    <row r="260" ht="12.75" customHeight="1">
      <c r="A260" s="132"/>
      <c r="B260" s="132"/>
      <c r="C260" s="132"/>
      <c r="D260" s="132"/>
      <c r="E260" s="133"/>
      <c r="F260" s="132"/>
      <c r="G260" s="132"/>
      <c r="H260" s="132"/>
      <c r="I260" s="132"/>
      <c r="J260" s="132"/>
      <c r="K260" s="132"/>
      <c r="L260" s="132"/>
      <c r="M260" s="137"/>
      <c r="N260" s="137"/>
      <c r="O260" s="132"/>
      <c r="P260" s="139"/>
      <c r="Q260" s="132"/>
      <c r="R260" s="135"/>
      <c r="S260" s="132"/>
      <c r="T260" s="132"/>
      <c r="U260" s="132"/>
    </row>
    <row r="261" ht="12.75" customHeight="1">
      <c r="A261" s="132"/>
      <c r="B261" s="132"/>
      <c r="C261" s="132"/>
      <c r="D261" s="132"/>
      <c r="E261" s="133"/>
      <c r="F261" s="132"/>
      <c r="G261" s="132"/>
      <c r="H261" s="132"/>
      <c r="I261" s="132"/>
      <c r="J261" s="132"/>
      <c r="K261" s="132"/>
      <c r="L261" s="132"/>
      <c r="M261" s="137"/>
      <c r="N261" s="137"/>
      <c r="O261" s="132"/>
      <c r="P261" s="139"/>
      <c r="Q261" s="132"/>
      <c r="R261" s="135"/>
      <c r="S261" s="132"/>
      <c r="T261" s="132"/>
      <c r="U261" s="132"/>
    </row>
    <row r="262" ht="12.75" customHeight="1">
      <c r="A262" s="132"/>
      <c r="B262" s="132"/>
      <c r="C262" s="132"/>
      <c r="D262" s="132"/>
      <c r="E262" s="133"/>
      <c r="F262" s="132"/>
      <c r="G262" s="132"/>
      <c r="H262" s="132"/>
      <c r="I262" s="132"/>
      <c r="J262" s="132"/>
      <c r="K262" s="132"/>
      <c r="L262" s="132"/>
      <c r="M262" s="137"/>
      <c r="N262" s="137"/>
      <c r="O262" s="132"/>
      <c r="P262" s="139"/>
      <c r="Q262" s="132"/>
      <c r="R262" s="135"/>
      <c r="S262" s="132"/>
      <c r="T262" s="132"/>
      <c r="U262" s="132"/>
    </row>
    <row r="263" ht="12.75" customHeight="1">
      <c r="A263" s="132"/>
      <c r="B263" s="132"/>
      <c r="C263" s="132"/>
      <c r="D263" s="132"/>
      <c r="E263" s="133"/>
      <c r="F263" s="132"/>
      <c r="G263" s="132"/>
      <c r="H263" s="132"/>
      <c r="I263" s="132"/>
      <c r="J263" s="132"/>
      <c r="K263" s="132"/>
      <c r="L263" s="132"/>
      <c r="M263" s="137"/>
      <c r="N263" s="137"/>
      <c r="O263" s="132"/>
      <c r="P263" s="139"/>
      <c r="Q263" s="132"/>
      <c r="R263" s="135"/>
      <c r="S263" s="132"/>
      <c r="T263" s="132"/>
      <c r="U263" s="132"/>
    </row>
    <row r="264" ht="12.75" customHeight="1">
      <c r="A264" s="132"/>
      <c r="B264" s="132"/>
      <c r="C264" s="132"/>
      <c r="D264" s="132"/>
      <c r="E264" s="133"/>
      <c r="F264" s="132"/>
      <c r="G264" s="132"/>
      <c r="H264" s="132"/>
      <c r="I264" s="132"/>
      <c r="J264" s="132"/>
      <c r="K264" s="132"/>
      <c r="L264" s="132"/>
      <c r="M264" s="137"/>
      <c r="N264" s="137"/>
      <c r="O264" s="132"/>
      <c r="P264" s="139"/>
      <c r="Q264" s="132"/>
      <c r="R264" s="135"/>
      <c r="S264" s="132"/>
      <c r="T264" s="132"/>
      <c r="U264" s="132"/>
    </row>
    <row r="265" ht="12.75" customHeight="1">
      <c r="A265" s="132"/>
      <c r="B265" s="132"/>
      <c r="C265" s="132"/>
      <c r="D265" s="132"/>
      <c r="E265" s="133"/>
      <c r="F265" s="132"/>
      <c r="G265" s="132"/>
      <c r="H265" s="132"/>
      <c r="I265" s="132"/>
      <c r="J265" s="132"/>
      <c r="K265" s="132"/>
      <c r="L265" s="132"/>
      <c r="M265" s="137"/>
      <c r="N265" s="137"/>
      <c r="O265" s="132"/>
      <c r="P265" s="139"/>
      <c r="Q265" s="132"/>
      <c r="R265" s="135"/>
      <c r="S265" s="132"/>
      <c r="T265" s="132"/>
      <c r="U265" s="132"/>
    </row>
    <row r="266" ht="12.75" customHeight="1">
      <c r="A266" s="132"/>
      <c r="B266" s="132"/>
      <c r="C266" s="132"/>
      <c r="D266" s="132"/>
      <c r="E266" s="133"/>
      <c r="F266" s="132"/>
      <c r="G266" s="132"/>
      <c r="H266" s="132"/>
      <c r="I266" s="132"/>
      <c r="J266" s="132"/>
      <c r="K266" s="132"/>
      <c r="L266" s="132"/>
      <c r="M266" s="137"/>
      <c r="N266" s="137"/>
      <c r="O266" s="132"/>
      <c r="P266" s="139"/>
      <c r="Q266" s="132"/>
      <c r="R266" s="135"/>
      <c r="S266" s="132"/>
      <c r="T266" s="132"/>
      <c r="U266" s="132"/>
    </row>
    <row r="267" ht="12.75" customHeight="1">
      <c r="A267" s="132"/>
      <c r="B267" s="132"/>
      <c r="C267" s="132"/>
      <c r="D267" s="132"/>
      <c r="E267" s="133"/>
      <c r="F267" s="132"/>
      <c r="G267" s="132"/>
      <c r="H267" s="132"/>
      <c r="I267" s="132"/>
      <c r="J267" s="132"/>
      <c r="K267" s="132"/>
      <c r="L267" s="132"/>
      <c r="M267" s="137"/>
      <c r="N267" s="137"/>
      <c r="O267" s="132"/>
      <c r="P267" s="139"/>
      <c r="Q267" s="132"/>
      <c r="R267" s="135"/>
      <c r="S267" s="132"/>
      <c r="T267" s="132"/>
      <c r="U267" s="132"/>
    </row>
    <row r="268" ht="12.75" customHeight="1">
      <c r="A268" s="132"/>
      <c r="B268" s="132"/>
      <c r="C268" s="132"/>
      <c r="D268" s="132"/>
      <c r="E268" s="133"/>
      <c r="F268" s="132"/>
      <c r="G268" s="132"/>
      <c r="H268" s="132"/>
      <c r="I268" s="132"/>
      <c r="J268" s="132"/>
      <c r="K268" s="132"/>
      <c r="L268" s="132"/>
      <c r="M268" s="137"/>
      <c r="N268" s="137"/>
      <c r="O268" s="132"/>
      <c r="P268" s="139"/>
      <c r="Q268" s="132"/>
      <c r="R268" s="135"/>
      <c r="S268" s="132"/>
      <c r="T268" s="132"/>
      <c r="U268" s="132"/>
    </row>
    <row r="269" ht="12.75" customHeight="1">
      <c r="A269" s="132"/>
      <c r="B269" s="132"/>
      <c r="C269" s="132"/>
      <c r="D269" s="132"/>
      <c r="E269" s="133"/>
      <c r="F269" s="132"/>
      <c r="G269" s="132"/>
      <c r="H269" s="132"/>
      <c r="I269" s="132"/>
      <c r="J269" s="132"/>
      <c r="K269" s="132"/>
      <c r="L269" s="132"/>
      <c r="M269" s="137"/>
      <c r="N269" s="137"/>
      <c r="O269" s="132"/>
      <c r="P269" s="139"/>
      <c r="Q269" s="132"/>
      <c r="R269" s="135"/>
      <c r="S269" s="132"/>
      <c r="T269" s="132"/>
      <c r="U269" s="132"/>
    </row>
    <row r="270" ht="12.75" customHeight="1">
      <c r="A270" s="132"/>
      <c r="B270" s="132"/>
      <c r="C270" s="132"/>
      <c r="D270" s="132"/>
      <c r="E270" s="133"/>
      <c r="F270" s="132"/>
      <c r="G270" s="132"/>
      <c r="H270" s="132"/>
      <c r="I270" s="132"/>
      <c r="J270" s="132"/>
      <c r="K270" s="132"/>
      <c r="L270" s="132"/>
      <c r="M270" s="137"/>
      <c r="N270" s="137"/>
      <c r="O270" s="132"/>
      <c r="P270" s="139"/>
      <c r="Q270" s="132"/>
      <c r="R270" s="135"/>
      <c r="S270" s="132"/>
      <c r="T270" s="132"/>
      <c r="U270" s="132"/>
    </row>
    <row r="271" ht="12.75" customHeight="1">
      <c r="A271" s="132"/>
      <c r="B271" s="132"/>
      <c r="C271" s="132"/>
      <c r="D271" s="132"/>
      <c r="E271" s="133"/>
      <c r="F271" s="132"/>
      <c r="G271" s="132"/>
      <c r="H271" s="132"/>
      <c r="I271" s="132"/>
      <c r="J271" s="132"/>
      <c r="K271" s="132"/>
      <c r="L271" s="132"/>
      <c r="M271" s="137"/>
      <c r="N271" s="137"/>
      <c r="O271" s="132"/>
      <c r="P271" s="139"/>
      <c r="Q271" s="132"/>
      <c r="R271" s="135"/>
      <c r="S271" s="132"/>
      <c r="T271" s="132"/>
      <c r="U271" s="132"/>
    </row>
    <row r="272" ht="12.75" customHeight="1">
      <c r="A272" s="132"/>
      <c r="B272" s="132"/>
      <c r="C272" s="132"/>
      <c r="D272" s="132"/>
      <c r="E272" s="133"/>
      <c r="F272" s="132"/>
      <c r="G272" s="132"/>
      <c r="H272" s="132"/>
      <c r="I272" s="132"/>
      <c r="J272" s="132"/>
      <c r="K272" s="132"/>
      <c r="L272" s="132"/>
      <c r="M272" s="137"/>
      <c r="N272" s="137"/>
      <c r="O272" s="132"/>
      <c r="P272" s="139"/>
      <c r="Q272" s="132"/>
      <c r="R272" s="135"/>
      <c r="S272" s="132"/>
      <c r="T272" s="132"/>
      <c r="U272" s="132"/>
    </row>
    <row r="273" ht="12.75" customHeight="1">
      <c r="A273" s="132"/>
      <c r="B273" s="132"/>
      <c r="C273" s="132"/>
      <c r="D273" s="132"/>
      <c r="E273" s="133"/>
      <c r="F273" s="132"/>
      <c r="G273" s="132"/>
      <c r="H273" s="132"/>
      <c r="I273" s="132"/>
      <c r="J273" s="132"/>
      <c r="K273" s="132"/>
      <c r="L273" s="132"/>
      <c r="M273" s="137"/>
      <c r="N273" s="137"/>
      <c r="O273" s="132"/>
      <c r="P273" s="139"/>
      <c r="Q273" s="132"/>
      <c r="R273" s="135"/>
      <c r="S273" s="132"/>
      <c r="T273" s="132"/>
      <c r="U273" s="132"/>
    </row>
    <row r="274" ht="12.75" customHeight="1">
      <c r="A274" s="132"/>
      <c r="B274" s="132"/>
      <c r="C274" s="132"/>
      <c r="D274" s="132"/>
      <c r="E274" s="133"/>
      <c r="F274" s="132"/>
      <c r="G274" s="132"/>
      <c r="H274" s="132"/>
      <c r="I274" s="132"/>
      <c r="J274" s="132"/>
      <c r="K274" s="132"/>
      <c r="L274" s="132"/>
      <c r="M274" s="137"/>
      <c r="N274" s="137"/>
      <c r="O274" s="132"/>
      <c r="P274" s="139"/>
      <c r="Q274" s="132"/>
      <c r="R274" s="135"/>
      <c r="S274" s="132"/>
      <c r="T274" s="132"/>
      <c r="U274" s="132"/>
    </row>
    <row r="275" ht="12.75" customHeight="1">
      <c r="A275" s="132"/>
      <c r="B275" s="132"/>
      <c r="C275" s="132"/>
      <c r="D275" s="132"/>
      <c r="E275" s="133"/>
      <c r="F275" s="132"/>
      <c r="G275" s="132"/>
      <c r="H275" s="132"/>
      <c r="I275" s="132"/>
      <c r="J275" s="132"/>
      <c r="K275" s="132"/>
      <c r="L275" s="132"/>
      <c r="M275" s="137"/>
      <c r="N275" s="137"/>
      <c r="O275" s="132"/>
      <c r="P275" s="139"/>
      <c r="Q275" s="132"/>
      <c r="R275" s="135"/>
      <c r="S275" s="132"/>
      <c r="T275" s="132"/>
      <c r="U275" s="132"/>
    </row>
    <row r="276" ht="12.75" customHeight="1">
      <c r="A276" s="132"/>
      <c r="B276" s="132"/>
      <c r="C276" s="132"/>
      <c r="D276" s="132"/>
      <c r="E276" s="133"/>
      <c r="F276" s="132"/>
      <c r="G276" s="132"/>
      <c r="H276" s="132"/>
      <c r="I276" s="132"/>
      <c r="J276" s="132"/>
      <c r="K276" s="132"/>
      <c r="L276" s="132"/>
      <c r="M276" s="137"/>
      <c r="N276" s="137"/>
      <c r="O276" s="132"/>
      <c r="P276" s="139"/>
      <c r="Q276" s="132"/>
      <c r="R276" s="135"/>
      <c r="S276" s="132"/>
      <c r="T276" s="132"/>
      <c r="U276" s="132"/>
    </row>
    <row r="277" ht="12.75" customHeight="1">
      <c r="A277" s="132"/>
      <c r="B277" s="132"/>
      <c r="C277" s="132"/>
      <c r="D277" s="132"/>
      <c r="E277" s="133"/>
      <c r="F277" s="132"/>
      <c r="G277" s="132"/>
      <c r="H277" s="132"/>
      <c r="I277" s="132"/>
      <c r="J277" s="132"/>
      <c r="K277" s="132"/>
      <c r="L277" s="132"/>
      <c r="M277" s="137"/>
      <c r="N277" s="137"/>
      <c r="O277" s="132"/>
      <c r="P277" s="139"/>
      <c r="Q277" s="132"/>
      <c r="R277" s="135"/>
      <c r="S277" s="132"/>
      <c r="T277" s="132"/>
      <c r="U277" s="132"/>
    </row>
    <row r="278" ht="12.75" customHeight="1">
      <c r="A278" s="132"/>
      <c r="B278" s="132"/>
      <c r="C278" s="132"/>
      <c r="D278" s="132"/>
      <c r="E278" s="133"/>
      <c r="F278" s="132"/>
      <c r="G278" s="132"/>
      <c r="H278" s="132"/>
      <c r="I278" s="132"/>
      <c r="J278" s="132"/>
      <c r="K278" s="132"/>
      <c r="L278" s="132"/>
      <c r="M278" s="137"/>
      <c r="N278" s="137"/>
      <c r="O278" s="132"/>
      <c r="P278" s="139"/>
      <c r="Q278" s="132"/>
      <c r="R278" s="135"/>
      <c r="S278" s="132"/>
      <c r="T278" s="132"/>
      <c r="U278" s="132"/>
    </row>
    <row r="279" ht="12.75" customHeight="1">
      <c r="A279" s="132"/>
      <c r="B279" s="132"/>
      <c r="C279" s="132"/>
      <c r="D279" s="132"/>
      <c r="E279" s="133"/>
      <c r="F279" s="132"/>
      <c r="G279" s="132"/>
      <c r="H279" s="132"/>
      <c r="I279" s="132"/>
      <c r="J279" s="132"/>
      <c r="K279" s="132"/>
      <c r="L279" s="132"/>
      <c r="M279" s="137"/>
      <c r="N279" s="137"/>
      <c r="O279" s="132"/>
      <c r="P279" s="139"/>
      <c r="Q279" s="132"/>
      <c r="R279" s="135"/>
      <c r="S279" s="132"/>
      <c r="T279" s="132"/>
      <c r="U279" s="132"/>
    </row>
    <row r="280" ht="12.75" customHeight="1">
      <c r="A280" s="132"/>
      <c r="B280" s="132"/>
      <c r="C280" s="132"/>
      <c r="D280" s="132"/>
      <c r="E280" s="133"/>
      <c r="F280" s="132"/>
      <c r="G280" s="132"/>
      <c r="H280" s="132"/>
      <c r="I280" s="132"/>
      <c r="J280" s="132"/>
      <c r="K280" s="132"/>
      <c r="L280" s="132"/>
      <c r="M280" s="137"/>
      <c r="N280" s="137"/>
      <c r="O280" s="132"/>
      <c r="P280" s="139"/>
      <c r="Q280" s="132"/>
      <c r="R280" s="135"/>
      <c r="S280" s="132"/>
      <c r="T280" s="132"/>
      <c r="U280" s="132"/>
    </row>
    <row r="281" ht="12.75" customHeight="1">
      <c r="A281" s="132"/>
      <c r="B281" s="132"/>
      <c r="C281" s="132"/>
      <c r="D281" s="132"/>
      <c r="E281" s="133"/>
      <c r="F281" s="132"/>
      <c r="G281" s="132"/>
      <c r="H281" s="132"/>
      <c r="I281" s="132"/>
      <c r="J281" s="132"/>
      <c r="K281" s="132"/>
      <c r="L281" s="132"/>
      <c r="M281" s="137"/>
      <c r="N281" s="137"/>
      <c r="O281" s="132"/>
      <c r="P281" s="139"/>
      <c r="Q281" s="132"/>
      <c r="R281" s="135"/>
      <c r="S281" s="132"/>
      <c r="T281" s="132"/>
      <c r="U281" s="132"/>
    </row>
    <row r="282" ht="12.75" customHeight="1">
      <c r="A282" s="132"/>
      <c r="B282" s="132"/>
      <c r="C282" s="132"/>
      <c r="D282" s="132"/>
      <c r="E282" s="133"/>
      <c r="F282" s="132"/>
      <c r="G282" s="132"/>
      <c r="H282" s="132"/>
      <c r="I282" s="132"/>
      <c r="J282" s="132"/>
      <c r="K282" s="132"/>
      <c r="L282" s="132"/>
      <c r="M282" s="137"/>
      <c r="N282" s="137"/>
      <c r="O282" s="132"/>
      <c r="P282" s="139"/>
      <c r="Q282" s="132"/>
      <c r="R282" s="135"/>
      <c r="S282" s="132"/>
      <c r="T282" s="132"/>
      <c r="U282" s="132"/>
    </row>
    <row r="283" ht="12.75" customHeight="1">
      <c r="A283" s="132"/>
      <c r="B283" s="132"/>
      <c r="C283" s="132"/>
      <c r="D283" s="132"/>
      <c r="E283" s="133"/>
      <c r="F283" s="132"/>
      <c r="G283" s="132"/>
      <c r="H283" s="132"/>
      <c r="I283" s="132"/>
      <c r="J283" s="132"/>
      <c r="K283" s="132"/>
      <c r="L283" s="132"/>
      <c r="M283" s="137"/>
      <c r="N283" s="137"/>
      <c r="O283" s="132"/>
      <c r="P283" s="139"/>
      <c r="Q283" s="132"/>
      <c r="R283" s="135"/>
      <c r="S283" s="132"/>
      <c r="T283" s="132"/>
      <c r="U283" s="132"/>
    </row>
    <row r="284" ht="12.75" customHeight="1">
      <c r="A284" s="132"/>
      <c r="B284" s="132"/>
      <c r="C284" s="132"/>
      <c r="D284" s="132"/>
      <c r="E284" s="133"/>
      <c r="F284" s="132"/>
      <c r="G284" s="132"/>
      <c r="H284" s="132"/>
      <c r="I284" s="132"/>
      <c r="J284" s="132"/>
      <c r="K284" s="132"/>
      <c r="L284" s="132"/>
      <c r="M284" s="137"/>
      <c r="N284" s="137"/>
      <c r="O284" s="132"/>
      <c r="P284" s="139"/>
      <c r="Q284" s="132"/>
      <c r="R284" s="135"/>
      <c r="S284" s="132"/>
      <c r="T284" s="132"/>
      <c r="U284" s="132"/>
    </row>
    <row r="285" ht="12.75" customHeight="1">
      <c r="A285" s="132"/>
      <c r="B285" s="132"/>
      <c r="C285" s="132"/>
      <c r="D285" s="132"/>
      <c r="E285" s="133"/>
      <c r="F285" s="132"/>
      <c r="G285" s="132"/>
      <c r="H285" s="132"/>
      <c r="I285" s="132"/>
      <c r="J285" s="132"/>
      <c r="K285" s="132"/>
      <c r="L285" s="132"/>
      <c r="M285" s="137"/>
      <c r="N285" s="137"/>
      <c r="O285" s="132"/>
      <c r="P285" s="139"/>
      <c r="Q285" s="132"/>
      <c r="R285" s="135"/>
      <c r="S285" s="132"/>
      <c r="T285" s="132"/>
      <c r="U285" s="132"/>
    </row>
    <row r="286" ht="12.75" customHeight="1">
      <c r="A286" s="132"/>
      <c r="B286" s="132"/>
      <c r="C286" s="132"/>
      <c r="D286" s="132"/>
      <c r="E286" s="133"/>
      <c r="F286" s="132"/>
      <c r="G286" s="132"/>
      <c r="H286" s="132"/>
      <c r="I286" s="132"/>
      <c r="J286" s="132"/>
      <c r="K286" s="132"/>
      <c r="L286" s="132"/>
      <c r="M286" s="137"/>
      <c r="N286" s="137"/>
      <c r="O286" s="132"/>
      <c r="P286" s="139"/>
      <c r="Q286" s="132"/>
      <c r="R286" s="135"/>
      <c r="S286" s="132"/>
      <c r="T286" s="132"/>
      <c r="U286" s="132"/>
    </row>
    <row r="287" ht="12.75" customHeight="1">
      <c r="A287" s="132"/>
      <c r="B287" s="132"/>
      <c r="C287" s="132"/>
      <c r="D287" s="132"/>
      <c r="E287" s="133"/>
      <c r="F287" s="132"/>
      <c r="G287" s="132"/>
      <c r="H287" s="132"/>
      <c r="I287" s="132"/>
      <c r="J287" s="132"/>
      <c r="K287" s="132"/>
      <c r="L287" s="132"/>
      <c r="M287" s="137"/>
      <c r="N287" s="137"/>
      <c r="O287" s="132"/>
      <c r="P287" s="139"/>
      <c r="Q287" s="132"/>
      <c r="R287" s="135"/>
      <c r="S287" s="132"/>
      <c r="T287" s="132"/>
      <c r="U287" s="132"/>
    </row>
    <row r="288" ht="12.75" customHeight="1">
      <c r="A288" s="132"/>
      <c r="B288" s="132"/>
      <c r="C288" s="132"/>
      <c r="D288" s="132"/>
      <c r="E288" s="133"/>
      <c r="F288" s="132"/>
      <c r="G288" s="132"/>
      <c r="H288" s="132"/>
      <c r="I288" s="132"/>
      <c r="J288" s="132"/>
      <c r="K288" s="132"/>
      <c r="L288" s="132"/>
      <c r="M288" s="137"/>
      <c r="N288" s="137"/>
      <c r="O288" s="132"/>
      <c r="P288" s="139"/>
      <c r="Q288" s="132"/>
      <c r="R288" s="135"/>
      <c r="S288" s="132"/>
      <c r="T288" s="132"/>
      <c r="U288" s="132"/>
    </row>
    <row r="289" ht="12.75" customHeight="1">
      <c r="A289" s="132"/>
      <c r="B289" s="132"/>
      <c r="C289" s="132"/>
      <c r="D289" s="132"/>
      <c r="E289" s="133"/>
      <c r="F289" s="132"/>
      <c r="G289" s="132"/>
      <c r="H289" s="132"/>
      <c r="I289" s="132"/>
      <c r="J289" s="132"/>
      <c r="K289" s="132"/>
      <c r="L289" s="132"/>
      <c r="M289" s="137"/>
      <c r="N289" s="137"/>
      <c r="O289" s="132"/>
      <c r="P289" s="139"/>
      <c r="Q289" s="132"/>
      <c r="R289" s="135"/>
      <c r="S289" s="132"/>
      <c r="T289" s="132"/>
      <c r="U289" s="132"/>
    </row>
    <row r="290" ht="12.75" customHeight="1">
      <c r="A290" s="132"/>
      <c r="B290" s="132"/>
      <c r="C290" s="132"/>
      <c r="D290" s="132"/>
      <c r="E290" s="133"/>
      <c r="F290" s="132"/>
      <c r="G290" s="132"/>
      <c r="H290" s="132"/>
      <c r="I290" s="132"/>
      <c r="J290" s="132"/>
      <c r="K290" s="132"/>
      <c r="L290" s="132"/>
      <c r="M290" s="137"/>
      <c r="N290" s="137"/>
      <c r="O290" s="132"/>
      <c r="P290" s="139"/>
      <c r="Q290" s="132"/>
      <c r="R290" s="135"/>
      <c r="S290" s="132"/>
      <c r="T290" s="132"/>
      <c r="U290" s="132"/>
    </row>
    <row r="291" ht="12.75" customHeight="1">
      <c r="A291" s="132"/>
      <c r="B291" s="132"/>
      <c r="C291" s="132"/>
      <c r="D291" s="132"/>
      <c r="E291" s="133"/>
      <c r="F291" s="132"/>
      <c r="G291" s="132"/>
      <c r="H291" s="132"/>
      <c r="I291" s="132"/>
      <c r="J291" s="132"/>
      <c r="K291" s="132"/>
      <c r="L291" s="132"/>
      <c r="M291" s="137"/>
      <c r="N291" s="137"/>
      <c r="O291" s="132"/>
      <c r="P291" s="139"/>
      <c r="Q291" s="132"/>
      <c r="R291" s="135"/>
      <c r="S291" s="132"/>
      <c r="T291" s="132"/>
      <c r="U291" s="132"/>
    </row>
    <row r="292" ht="12.75" customHeight="1">
      <c r="A292" s="132"/>
      <c r="B292" s="132"/>
      <c r="C292" s="132"/>
      <c r="D292" s="132"/>
      <c r="E292" s="133"/>
      <c r="F292" s="132"/>
      <c r="G292" s="132"/>
      <c r="H292" s="132"/>
      <c r="I292" s="132"/>
      <c r="J292" s="132"/>
      <c r="K292" s="132"/>
      <c r="L292" s="132"/>
      <c r="M292" s="137"/>
      <c r="N292" s="137"/>
      <c r="O292" s="132"/>
      <c r="P292" s="139"/>
      <c r="Q292" s="132"/>
      <c r="R292" s="135"/>
      <c r="S292" s="132"/>
      <c r="T292" s="132"/>
      <c r="U292" s="132"/>
    </row>
    <row r="293" ht="12.75" customHeight="1">
      <c r="A293" s="132"/>
      <c r="B293" s="132"/>
      <c r="C293" s="132"/>
      <c r="D293" s="132"/>
      <c r="E293" s="133"/>
      <c r="F293" s="132"/>
      <c r="G293" s="132"/>
      <c r="H293" s="132"/>
      <c r="I293" s="132"/>
      <c r="J293" s="132"/>
      <c r="K293" s="132"/>
      <c r="L293" s="132"/>
      <c r="M293" s="137"/>
      <c r="N293" s="137"/>
      <c r="O293" s="132"/>
      <c r="P293" s="139"/>
      <c r="Q293" s="132"/>
      <c r="R293" s="135"/>
      <c r="S293" s="132"/>
      <c r="T293" s="132"/>
      <c r="U293" s="132"/>
    </row>
    <row r="294" ht="12.75" customHeight="1">
      <c r="A294" s="132"/>
      <c r="B294" s="132"/>
      <c r="C294" s="132"/>
      <c r="D294" s="132"/>
      <c r="E294" s="133"/>
      <c r="F294" s="132"/>
      <c r="G294" s="132"/>
      <c r="H294" s="132"/>
      <c r="I294" s="132"/>
      <c r="J294" s="132"/>
      <c r="K294" s="132"/>
      <c r="L294" s="132"/>
      <c r="M294" s="137"/>
      <c r="N294" s="137"/>
      <c r="O294" s="132"/>
      <c r="P294" s="139"/>
      <c r="Q294" s="132"/>
      <c r="R294" s="135"/>
      <c r="S294" s="132"/>
      <c r="T294" s="132"/>
      <c r="U294" s="132"/>
    </row>
    <row r="295" ht="12.75" customHeight="1">
      <c r="A295" s="132"/>
      <c r="B295" s="132"/>
      <c r="C295" s="132"/>
      <c r="D295" s="132"/>
      <c r="E295" s="133"/>
      <c r="F295" s="132"/>
      <c r="G295" s="132"/>
      <c r="H295" s="132"/>
      <c r="I295" s="132"/>
      <c r="J295" s="132"/>
      <c r="K295" s="132"/>
      <c r="L295" s="132"/>
      <c r="M295" s="137"/>
      <c r="N295" s="137"/>
      <c r="O295" s="132"/>
      <c r="P295" s="139"/>
      <c r="Q295" s="132"/>
      <c r="R295" s="135"/>
      <c r="S295" s="132"/>
      <c r="T295" s="132"/>
      <c r="U295" s="132"/>
    </row>
    <row r="296" ht="12.75" customHeight="1">
      <c r="A296" s="132"/>
      <c r="B296" s="132"/>
      <c r="C296" s="132"/>
      <c r="D296" s="132"/>
      <c r="E296" s="133"/>
      <c r="F296" s="132"/>
      <c r="G296" s="132"/>
      <c r="H296" s="132"/>
      <c r="I296" s="132"/>
      <c r="J296" s="132"/>
      <c r="K296" s="132"/>
      <c r="L296" s="132"/>
      <c r="M296" s="137"/>
      <c r="N296" s="137"/>
      <c r="O296" s="132"/>
      <c r="P296" s="139"/>
      <c r="Q296" s="132"/>
      <c r="R296" s="135"/>
      <c r="S296" s="132"/>
      <c r="T296" s="132"/>
      <c r="U296" s="132"/>
    </row>
    <row r="297" ht="12.75" customHeight="1">
      <c r="A297" s="132"/>
      <c r="B297" s="132"/>
      <c r="C297" s="132"/>
      <c r="D297" s="132"/>
      <c r="E297" s="133"/>
      <c r="F297" s="132"/>
      <c r="G297" s="132"/>
      <c r="H297" s="132"/>
      <c r="I297" s="132"/>
      <c r="J297" s="132"/>
      <c r="K297" s="132"/>
      <c r="L297" s="132"/>
      <c r="M297" s="137"/>
      <c r="N297" s="137"/>
      <c r="O297" s="132"/>
      <c r="P297" s="139"/>
      <c r="Q297" s="132"/>
      <c r="R297" s="135"/>
      <c r="S297" s="132"/>
      <c r="T297" s="132"/>
      <c r="U297" s="132"/>
    </row>
    <row r="298" ht="12.75" customHeight="1">
      <c r="A298" s="132"/>
      <c r="B298" s="132"/>
      <c r="C298" s="132"/>
      <c r="D298" s="132"/>
      <c r="E298" s="133"/>
      <c r="F298" s="132"/>
      <c r="G298" s="132"/>
      <c r="H298" s="132"/>
      <c r="I298" s="132"/>
      <c r="J298" s="132"/>
      <c r="K298" s="132"/>
      <c r="L298" s="132"/>
      <c r="M298" s="137"/>
      <c r="N298" s="137"/>
      <c r="O298" s="132"/>
      <c r="P298" s="139"/>
      <c r="Q298" s="132"/>
      <c r="R298" s="135"/>
      <c r="S298" s="132"/>
      <c r="T298" s="132"/>
      <c r="U298" s="132"/>
    </row>
    <row r="299" ht="12.75" customHeight="1">
      <c r="A299" s="132"/>
      <c r="B299" s="132"/>
      <c r="C299" s="132"/>
      <c r="D299" s="132"/>
      <c r="E299" s="133"/>
      <c r="F299" s="132"/>
      <c r="G299" s="132"/>
      <c r="H299" s="132"/>
      <c r="I299" s="132"/>
      <c r="J299" s="132"/>
      <c r="K299" s="132"/>
      <c r="L299" s="132"/>
      <c r="M299" s="137"/>
      <c r="N299" s="137"/>
      <c r="O299" s="132"/>
      <c r="P299" s="139"/>
      <c r="Q299" s="132"/>
      <c r="R299" s="135"/>
      <c r="S299" s="132"/>
      <c r="T299" s="132"/>
      <c r="U299" s="132"/>
    </row>
    <row r="300" ht="12.75" customHeight="1">
      <c r="A300" s="132"/>
      <c r="B300" s="132"/>
      <c r="C300" s="132"/>
      <c r="D300" s="132"/>
      <c r="E300" s="133"/>
      <c r="F300" s="132"/>
      <c r="G300" s="132"/>
      <c r="H300" s="132"/>
      <c r="I300" s="132"/>
      <c r="J300" s="132"/>
      <c r="K300" s="132"/>
      <c r="L300" s="132"/>
      <c r="M300" s="137"/>
      <c r="N300" s="137"/>
      <c r="O300" s="132"/>
      <c r="P300" s="139"/>
      <c r="Q300" s="132"/>
      <c r="R300" s="135"/>
      <c r="S300" s="132"/>
      <c r="T300" s="132"/>
      <c r="U300" s="132"/>
    </row>
    <row r="301" ht="12.75" customHeight="1">
      <c r="A301" s="132"/>
      <c r="B301" s="132"/>
      <c r="C301" s="132"/>
      <c r="D301" s="132"/>
      <c r="E301" s="133"/>
      <c r="F301" s="132"/>
      <c r="G301" s="132"/>
      <c r="H301" s="132"/>
      <c r="I301" s="132"/>
      <c r="J301" s="132"/>
      <c r="K301" s="132"/>
      <c r="L301" s="132"/>
      <c r="M301" s="137"/>
      <c r="N301" s="137"/>
      <c r="O301" s="132"/>
      <c r="P301" s="139"/>
      <c r="Q301" s="132"/>
      <c r="R301" s="135"/>
      <c r="S301" s="132"/>
      <c r="T301" s="132"/>
      <c r="U301" s="132"/>
    </row>
    <row r="302" ht="12.75" customHeight="1">
      <c r="A302" s="132"/>
      <c r="B302" s="132"/>
      <c r="C302" s="132"/>
      <c r="D302" s="132"/>
      <c r="E302" s="133"/>
      <c r="F302" s="132"/>
      <c r="G302" s="132"/>
      <c r="H302" s="132"/>
      <c r="I302" s="132"/>
      <c r="J302" s="132"/>
      <c r="K302" s="132"/>
      <c r="L302" s="132"/>
      <c r="M302" s="137"/>
      <c r="N302" s="137"/>
      <c r="O302" s="132"/>
      <c r="P302" s="139"/>
      <c r="Q302" s="132"/>
      <c r="R302" s="135"/>
      <c r="S302" s="132"/>
      <c r="T302" s="132"/>
      <c r="U302" s="132"/>
    </row>
    <row r="303" ht="12.75" customHeight="1">
      <c r="A303" s="132"/>
      <c r="B303" s="132"/>
      <c r="C303" s="132"/>
      <c r="D303" s="132"/>
      <c r="E303" s="133"/>
      <c r="F303" s="132"/>
      <c r="G303" s="132"/>
      <c r="H303" s="132"/>
      <c r="I303" s="132"/>
      <c r="J303" s="132"/>
      <c r="K303" s="132"/>
      <c r="L303" s="132"/>
      <c r="M303" s="137"/>
      <c r="N303" s="137"/>
      <c r="O303" s="132"/>
      <c r="P303" s="139"/>
      <c r="Q303" s="132"/>
      <c r="R303" s="135"/>
      <c r="S303" s="132"/>
      <c r="T303" s="132"/>
      <c r="U303" s="132"/>
    </row>
    <row r="304" ht="12.75" customHeight="1">
      <c r="A304" s="132"/>
      <c r="B304" s="132"/>
      <c r="C304" s="132"/>
      <c r="D304" s="132"/>
      <c r="E304" s="133"/>
      <c r="F304" s="132"/>
      <c r="G304" s="132"/>
      <c r="H304" s="132"/>
      <c r="I304" s="132"/>
      <c r="J304" s="132"/>
      <c r="K304" s="132"/>
      <c r="L304" s="132"/>
      <c r="M304" s="137"/>
      <c r="N304" s="137"/>
      <c r="O304" s="132"/>
      <c r="P304" s="139"/>
      <c r="Q304" s="132"/>
      <c r="R304" s="135"/>
      <c r="S304" s="132"/>
      <c r="T304" s="132"/>
      <c r="U304" s="132"/>
    </row>
    <row r="305" ht="12.75" customHeight="1">
      <c r="A305" s="132"/>
      <c r="B305" s="132"/>
      <c r="C305" s="132"/>
      <c r="D305" s="132"/>
      <c r="E305" s="133"/>
      <c r="F305" s="132"/>
      <c r="G305" s="132"/>
      <c r="H305" s="132"/>
      <c r="I305" s="132"/>
      <c r="J305" s="132"/>
      <c r="K305" s="132"/>
      <c r="L305" s="132"/>
      <c r="M305" s="137"/>
      <c r="N305" s="137"/>
      <c r="O305" s="132"/>
      <c r="P305" s="139"/>
      <c r="Q305" s="132"/>
      <c r="R305" s="135"/>
      <c r="S305" s="132"/>
      <c r="T305" s="132"/>
      <c r="U305" s="132"/>
    </row>
    <row r="306" ht="12.75" customHeight="1">
      <c r="A306" s="132"/>
      <c r="B306" s="132"/>
      <c r="C306" s="132"/>
      <c r="D306" s="132"/>
      <c r="E306" s="133"/>
      <c r="F306" s="132"/>
      <c r="G306" s="132"/>
      <c r="H306" s="132"/>
      <c r="I306" s="132"/>
      <c r="J306" s="132"/>
      <c r="K306" s="132"/>
      <c r="L306" s="132"/>
      <c r="M306" s="137"/>
      <c r="N306" s="137"/>
      <c r="O306" s="132"/>
      <c r="P306" s="139"/>
      <c r="Q306" s="132"/>
      <c r="R306" s="135"/>
      <c r="S306" s="132"/>
      <c r="T306" s="132"/>
      <c r="U306" s="132"/>
    </row>
    <row r="307" ht="12.75" customHeight="1">
      <c r="A307" s="132"/>
      <c r="B307" s="132"/>
      <c r="C307" s="132"/>
      <c r="D307" s="132"/>
      <c r="E307" s="133"/>
      <c r="F307" s="132"/>
      <c r="G307" s="132"/>
      <c r="H307" s="132"/>
      <c r="I307" s="132"/>
      <c r="J307" s="132"/>
      <c r="K307" s="132"/>
      <c r="L307" s="132"/>
      <c r="M307" s="137"/>
      <c r="N307" s="137"/>
      <c r="O307" s="132"/>
      <c r="P307" s="139"/>
      <c r="Q307" s="132"/>
      <c r="R307" s="135"/>
      <c r="S307" s="132"/>
      <c r="T307" s="132"/>
      <c r="U307" s="132"/>
    </row>
    <row r="308" ht="12.75" customHeight="1">
      <c r="A308" s="132"/>
      <c r="B308" s="132"/>
      <c r="C308" s="132"/>
      <c r="D308" s="132"/>
      <c r="E308" s="133"/>
      <c r="F308" s="132"/>
      <c r="G308" s="132"/>
      <c r="H308" s="132"/>
      <c r="I308" s="132"/>
      <c r="J308" s="132"/>
      <c r="K308" s="132"/>
      <c r="L308" s="132"/>
      <c r="M308" s="137"/>
      <c r="N308" s="137"/>
      <c r="O308" s="132"/>
      <c r="P308" s="139"/>
      <c r="Q308" s="132"/>
      <c r="R308" s="135"/>
      <c r="S308" s="132"/>
      <c r="T308" s="132"/>
      <c r="U308" s="132"/>
    </row>
    <row r="309" ht="12.75" customHeight="1">
      <c r="A309" s="132"/>
      <c r="B309" s="132"/>
      <c r="C309" s="132"/>
      <c r="D309" s="132"/>
      <c r="E309" s="133"/>
      <c r="F309" s="132"/>
      <c r="G309" s="132"/>
      <c r="H309" s="132"/>
      <c r="I309" s="132"/>
      <c r="J309" s="132"/>
      <c r="K309" s="132"/>
      <c r="L309" s="132"/>
      <c r="M309" s="137"/>
      <c r="N309" s="137"/>
      <c r="O309" s="132"/>
      <c r="P309" s="139"/>
      <c r="Q309" s="132"/>
      <c r="R309" s="135"/>
      <c r="S309" s="132"/>
      <c r="T309" s="132"/>
      <c r="U309" s="132"/>
    </row>
    <row r="310" ht="12.75" customHeight="1">
      <c r="A310" s="132"/>
      <c r="B310" s="132"/>
      <c r="C310" s="132"/>
      <c r="D310" s="132"/>
      <c r="E310" s="133"/>
      <c r="F310" s="132"/>
      <c r="G310" s="132"/>
      <c r="H310" s="132"/>
      <c r="I310" s="132"/>
      <c r="J310" s="132"/>
      <c r="K310" s="132"/>
      <c r="L310" s="132"/>
      <c r="M310" s="137"/>
      <c r="N310" s="137"/>
      <c r="O310" s="132"/>
      <c r="P310" s="139"/>
      <c r="Q310" s="132"/>
      <c r="R310" s="135"/>
      <c r="S310" s="132"/>
      <c r="T310" s="132"/>
      <c r="U310" s="132"/>
    </row>
    <row r="311" ht="12.75" customHeight="1">
      <c r="A311" s="132"/>
      <c r="B311" s="132"/>
      <c r="C311" s="132"/>
      <c r="D311" s="132"/>
      <c r="E311" s="133"/>
      <c r="F311" s="132"/>
      <c r="G311" s="132"/>
      <c r="H311" s="132"/>
      <c r="I311" s="132"/>
      <c r="J311" s="132"/>
      <c r="K311" s="132"/>
      <c r="L311" s="132"/>
      <c r="M311" s="137"/>
      <c r="N311" s="137"/>
      <c r="O311" s="132"/>
      <c r="P311" s="139"/>
      <c r="Q311" s="132"/>
      <c r="R311" s="135"/>
      <c r="S311" s="132"/>
      <c r="T311" s="132"/>
      <c r="U311" s="132"/>
    </row>
    <row r="312" ht="12.75" customHeight="1">
      <c r="A312" s="132"/>
      <c r="B312" s="132"/>
      <c r="C312" s="132"/>
      <c r="D312" s="132"/>
      <c r="E312" s="133"/>
      <c r="F312" s="132"/>
      <c r="G312" s="132"/>
      <c r="H312" s="132"/>
      <c r="I312" s="132"/>
      <c r="J312" s="132"/>
      <c r="K312" s="132"/>
      <c r="L312" s="132"/>
      <c r="M312" s="137"/>
      <c r="N312" s="137"/>
      <c r="O312" s="132"/>
      <c r="P312" s="139"/>
      <c r="Q312" s="132"/>
      <c r="R312" s="135"/>
      <c r="S312" s="132"/>
      <c r="T312" s="132"/>
      <c r="U312" s="132"/>
    </row>
    <row r="313" ht="12.75" customHeight="1">
      <c r="A313" s="132"/>
      <c r="B313" s="132"/>
      <c r="C313" s="132"/>
      <c r="D313" s="132"/>
      <c r="E313" s="133"/>
      <c r="F313" s="132"/>
      <c r="G313" s="132"/>
      <c r="H313" s="132"/>
      <c r="I313" s="132"/>
      <c r="J313" s="132"/>
      <c r="K313" s="132"/>
      <c r="L313" s="132"/>
      <c r="M313" s="137"/>
      <c r="N313" s="137"/>
      <c r="O313" s="132"/>
      <c r="P313" s="139"/>
      <c r="Q313" s="132"/>
      <c r="R313" s="135"/>
      <c r="S313" s="132"/>
      <c r="T313" s="132"/>
      <c r="U313" s="132"/>
    </row>
    <row r="314" ht="12.75" customHeight="1">
      <c r="A314" s="132"/>
      <c r="B314" s="132"/>
      <c r="C314" s="132"/>
      <c r="D314" s="132"/>
      <c r="E314" s="133"/>
      <c r="F314" s="132"/>
      <c r="G314" s="132"/>
      <c r="H314" s="132"/>
      <c r="I314" s="132"/>
      <c r="J314" s="132"/>
      <c r="K314" s="132"/>
      <c r="L314" s="132"/>
      <c r="M314" s="137"/>
      <c r="N314" s="137"/>
      <c r="O314" s="132"/>
      <c r="P314" s="139"/>
      <c r="Q314" s="132"/>
      <c r="R314" s="135"/>
      <c r="S314" s="132"/>
      <c r="T314" s="132"/>
      <c r="U314" s="132"/>
    </row>
    <row r="315" ht="12.75" customHeight="1">
      <c r="A315" s="132"/>
      <c r="B315" s="132"/>
      <c r="C315" s="132"/>
      <c r="D315" s="132"/>
      <c r="E315" s="133"/>
      <c r="F315" s="132"/>
      <c r="G315" s="132"/>
      <c r="H315" s="132"/>
      <c r="I315" s="132"/>
      <c r="J315" s="132"/>
      <c r="K315" s="132"/>
      <c r="L315" s="132"/>
      <c r="M315" s="137"/>
      <c r="N315" s="137"/>
      <c r="O315" s="132"/>
      <c r="P315" s="139"/>
      <c r="Q315" s="132"/>
      <c r="R315" s="135"/>
      <c r="S315" s="132"/>
      <c r="T315" s="132"/>
      <c r="U315" s="132"/>
    </row>
    <row r="316" ht="12.75" customHeight="1">
      <c r="A316" s="132"/>
      <c r="B316" s="132"/>
      <c r="C316" s="132"/>
      <c r="D316" s="132"/>
      <c r="E316" s="133"/>
      <c r="F316" s="132"/>
      <c r="G316" s="132"/>
      <c r="H316" s="132"/>
      <c r="I316" s="132"/>
      <c r="J316" s="132"/>
      <c r="K316" s="132"/>
      <c r="L316" s="132"/>
      <c r="M316" s="137"/>
      <c r="N316" s="137"/>
      <c r="O316" s="132"/>
      <c r="P316" s="139"/>
      <c r="Q316" s="132"/>
      <c r="R316" s="135"/>
      <c r="S316" s="132"/>
      <c r="T316" s="132"/>
      <c r="U316" s="132"/>
    </row>
    <row r="317" ht="12.75" customHeight="1">
      <c r="A317" s="132"/>
      <c r="B317" s="132"/>
      <c r="C317" s="132"/>
      <c r="D317" s="132"/>
      <c r="E317" s="133"/>
      <c r="F317" s="132"/>
      <c r="G317" s="132"/>
      <c r="H317" s="132"/>
      <c r="I317" s="132"/>
      <c r="J317" s="132"/>
      <c r="K317" s="132"/>
      <c r="L317" s="132"/>
      <c r="M317" s="137"/>
      <c r="N317" s="137"/>
      <c r="O317" s="132"/>
      <c r="P317" s="139"/>
      <c r="Q317" s="132"/>
      <c r="R317" s="135"/>
      <c r="S317" s="132"/>
      <c r="T317" s="132"/>
      <c r="U317" s="132"/>
    </row>
    <row r="318" ht="12.75" customHeight="1">
      <c r="A318" s="132"/>
      <c r="B318" s="132"/>
      <c r="C318" s="132"/>
      <c r="D318" s="132"/>
      <c r="E318" s="133"/>
      <c r="F318" s="132"/>
      <c r="G318" s="132"/>
      <c r="H318" s="132"/>
      <c r="I318" s="132"/>
      <c r="J318" s="132"/>
      <c r="K318" s="132"/>
      <c r="L318" s="132"/>
      <c r="M318" s="137"/>
      <c r="N318" s="137"/>
      <c r="O318" s="132"/>
      <c r="P318" s="139"/>
      <c r="Q318" s="132"/>
      <c r="R318" s="135"/>
      <c r="S318" s="132"/>
      <c r="T318" s="132"/>
      <c r="U318" s="132"/>
    </row>
    <row r="319" ht="12.75" customHeight="1">
      <c r="A319" s="132"/>
      <c r="B319" s="132"/>
      <c r="C319" s="132"/>
      <c r="D319" s="132"/>
      <c r="E319" s="133"/>
      <c r="F319" s="132"/>
      <c r="G319" s="132"/>
      <c r="H319" s="132"/>
      <c r="I319" s="132"/>
      <c r="J319" s="132"/>
      <c r="K319" s="132"/>
      <c r="L319" s="132"/>
      <c r="M319" s="137"/>
      <c r="N319" s="137"/>
      <c r="O319" s="132"/>
      <c r="P319" s="139"/>
      <c r="Q319" s="132"/>
      <c r="R319" s="135"/>
      <c r="S319" s="132"/>
      <c r="T319" s="132"/>
      <c r="U319" s="132"/>
    </row>
    <row r="320" ht="12.75" customHeight="1">
      <c r="A320" s="132"/>
      <c r="B320" s="132"/>
      <c r="C320" s="132"/>
      <c r="D320" s="132"/>
      <c r="E320" s="133"/>
      <c r="F320" s="132"/>
      <c r="G320" s="132"/>
      <c r="H320" s="132"/>
      <c r="I320" s="132"/>
      <c r="J320" s="132"/>
      <c r="K320" s="132"/>
      <c r="L320" s="132"/>
      <c r="M320" s="137"/>
      <c r="N320" s="137"/>
      <c r="O320" s="132"/>
      <c r="P320" s="139"/>
      <c r="Q320" s="132"/>
      <c r="R320" s="135"/>
      <c r="S320" s="132"/>
      <c r="T320" s="132"/>
      <c r="U320" s="132"/>
    </row>
    <row r="321" ht="12.75" customHeight="1">
      <c r="A321" s="132"/>
      <c r="B321" s="132"/>
      <c r="C321" s="132"/>
      <c r="D321" s="132"/>
      <c r="E321" s="133"/>
      <c r="F321" s="132"/>
      <c r="G321" s="132"/>
      <c r="H321" s="132"/>
      <c r="I321" s="132"/>
      <c r="J321" s="132"/>
      <c r="K321" s="132"/>
      <c r="L321" s="132"/>
      <c r="M321" s="137"/>
      <c r="N321" s="137"/>
      <c r="O321" s="132"/>
      <c r="P321" s="139"/>
      <c r="Q321" s="132"/>
      <c r="R321" s="135"/>
      <c r="S321" s="132"/>
      <c r="T321" s="132"/>
      <c r="U321" s="132"/>
    </row>
    <row r="322" ht="12.75" customHeight="1">
      <c r="A322" s="132"/>
      <c r="B322" s="132"/>
      <c r="C322" s="132"/>
      <c r="D322" s="132"/>
      <c r="E322" s="133"/>
      <c r="F322" s="132"/>
      <c r="G322" s="132"/>
      <c r="H322" s="132"/>
      <c r="I322" s="132"/>
      <c r="J322" s="132"/>
      <c r="K322" s="132"/>
      <c r="L322" s="132"/>
      <c r="M322" s="137"/>
      <c r="N322" s="137"/>
      <c r="O322" s="132"/>
      <c r="P322" s="139"/>
      <c r="Q322" s="132"/>
      <c r="R322" s="135"/>
      <c r="S322" s="132"/>
      <c r="T322" s="132"/>
      <c r="U322" s="132"/>
    </row>
    <row r="323" ht="12.75" customHeight="1">
      <c r="A323" s="132"/>
      <c r="B323" s="132"/>
      <c r="C323" s="132"/>
      <c r="D323" s="132"/>
      <c r="E323" s="133"/>
      <c r="F323" s="132"/>
      <c r="G323" s="132"/>
      <c r="H323" s="132"/>
      <c r="I323" s="132"/>
      <c r="J323" s="132"/>
      <c r="K323" s="132"/>
      <c r="L323" s="132"/>
      <c r="M323" s="137"/>
      <c r="N323" s="137"/>
      <c r="O323" s="132"/>
      <c r="P323" s="139"/>
      <c r="Q323" s="132"/>
      <c r="R323" s="135"/>
      <c r="S323" s="132"/>
      <c r="T323" s="132"/>
      <c r="U323" s="132"/>
    </row>
    <row r="324" ht="12.75" customHeight="1">
      <c r="A324" s="132"/>
      <c r="B324" s="132"/>
      <c r="C324" s="132"/>
      <c r="D324" s="132"/>
      <c r="E324" s="133"/>
      <c r="F324" s="132"/>
      <c r="G324" s="132"/>
      <c r="H324" s="132"/>
      <c r="I324" s="132"/>
      <c r="J324" s="132"/>
      <c r="K324" s="132"/>
      <c r="L324" s="132"/>
      <c r="M324" s="137"/>
      <c r="N324" s="137"/>
      <c r="O324" s="132"/>
      <c r="P324" s="139"/>
      <c r="Q324" s="132"/>
      <c r="R324" s="135"/>
      <c r="S324" s="132"/>
      <c r="T324" s="132"/>
      <c r="U324" s="132"/>
    </row>
    <row r="325" ht="12.75" customHeight="1">
      <c r="A325" s="132"/>
      <c r="B325" s="132"/>
      <c r="C325" s="132"/>
      <c r="D325" s="132"/>
      <c r="E325" s="133"/>
      <c r="F325" s="132"/>
      <c r="G325" s="132"/>
      <c r="H325" s="132"/>
      <c r="I325" s="132"/>
      <c r="J325" s="132"/>
      <c r="K325" s="132"/>
      <c r="L325" s="132"/>
      <c r="M325" s="137"/>
      <c r="N325" s="137"/>
      <c r="O325" s="132"/>
      <c r="P325" s="139"/>
      <c r="Q325" s="132"/>
      <c r="R325" s="135"/>
      <c r="S325" s="132"/>
      <c r="T325" s="132"/>
      <c r="U325" s="132"/>
    </row>
    <row r="326" ht="12.75" customHeight="1">
      <c r="A326" s="132"/>
      <c r="B326" s="132"/>
      <c r="C326" s="132"/>
      <c r="D326" s="132"/>
      <c r="E326" s="133"/>
      <c r="F326" s="132"/>
      <c r="G326" s="132"/>
      <c r="H326" s="132"/>
      <c r="I326" s="132"/>
      <c r="J326" s="132"/>
      <c r="K326" s="132"/>
      <c r="L326" s="132"/>
      <c r="M326" s="137"/>
      <c r="N326" s="137"/>
      <c r="O326" s="132"/>
      <c r="P326" s="139"/>
      <c r="Q326" s="132"/>
      <c r="R326" s="135"/>
      <c r="S326" s="132"/>
      <c r="T326" s="132"/>
      <c r="U326" s="132"/>
    </row>
    <row r="327" ht="12.75" customHeight="1">
      <c r="A327" s="132"/>
      <c r="B327" s="132"/>
      <c r="C327" s="132"/>
      <c r="D327" s="132"/>
      <c r="E327" s="133"/>
      <c r="F327" s="132"/>
      <c r="G327" s="132"/>
      <c r="H327" s="132"/>
      <c r="I327" s="132"/>
      <c r="J327" s="132"/>
      <c r="K327" s="132"/>
      <c r="L327" s="132"/>
      <c r="M327" s="137"/>
      <c r="N327" s="137"/>
      <c r="O327" s="132"/>
      <c r="P327" s="139"/>
      <c r="Q327" s="132"/>
      <c r="R327" s="135"/>
      <c r="S327" s="132"/>
      <c r="T327" s="132"/>
      <c r="U327" s="132"/>
    </row>
    <row r="328" ht="12.75" customHeight="1">
      <c r="A328" s="132"/>
      <c r="B328" s="132"/>
      <c r="C328" s="132"/>
      <c r="D328" s="132"/>
      <c r="E328" s="133"/>
      <c r="F328" s="132"/>
      <c r="G328" s="132"/>
      <c r="H328" s="132"/>
      <c r="I328" s="132"/>
      <c r="J328" s="132"/>
      <c r="K328" s="132"/>
      <c r="L328" s="132"/>
      <c r="M328" s="137"/>
      <c r="N328" s="137"/>
      <c r="O328" s="132"/>
      <c r="P328" s="139"/>
      <c r="Q328" s="132"/>
      <c r="R328" s="135"/>
      <c r="S328" s="132"/>
      <c r="T328" s="132"/>
      <c r="U328" s="132"/>
    </row>
    <row r="329" ht="12.75" customHeight="1">
      <c r="A329" s="132"/>
      <c r="B329" s="132"/>
      <c r="C329" s="132"/>
      <c r="D329" s="132"/>
      <c r="E329" s="133"/>
      <c r="F329" s="132"/>
      <c r="G329" s="132"/>
      <c r="H329" s="132"/>
      <c r="I329" s="132"/>
      <c r="J329" s="132"/>
      <c r="K329" s="132"/>
      <c r="L329" s="132"/>
      <c r="M329" s="137"/>
      <c r="N329" s="137"/>
      <c r="O329" s="132"/>
      <c r="P329" s="139"/>
      <c r="Q329" s="132"/>
      <c r="R329" s="135"/>
      <c r="S329" s="132"/>
      <c r="T329" s="132"/>
      <c r="U329" s="132"/>
    </row>
    <row r="330" ht="12.75" customHeight="1">
      <c r="A330" s="132"/>
      <c r="B330" s="132"/>
      <c r="C330" s="132"/>
      <c r="D330" s="132"/>
      <c r="E330" s="133"/>
      <c r="F330" s="132"/>
      <c r="G330" s="132"/>
      <c r="H330" s="132"/>
      <c r="I330" s="132"/>
      <c r="J330" s="132"/>
      <c r="K330" s="132"/>
      <c r="L330" s="132"/>
      <c r="M330" s="137"/>
      <c r="N330" s="137"/>
      <c r="O330" s="132"/>
      <c r="P330" s="139"/>
      <c r="Q330" s="132"/>
      <c r="R330" s="135"/>
      <c r="S330" s="132"/>
      <c r="T330" s="132"/>
      <c r="U330" s="132"/>
    </row>
    <row r="331" ht="12.75" customHeight="1">
      <c r="A331" s="132"/>
      <c r="B331" s="132"/>
      <c r="C331" s="132"/>
      <c r="D331" s="132"/>
      <c r="E331" s="133"/>
      <c r="F331" s="132"/>
      <c r="G331" s="132"/>
      <c r="H331" s="132"/>
      <c r="I331" s="132"/>
      <c r="J331" s="132"/>
      <c r="K331" s="132"/>
      <c r="L331" s="132"/>
      <c r="M331" s="137"/>
      <c r="N331" s="137"/>
      <c r="O331" s="132"/>
      <c r="P331" s="139"/>
      <c r="Q331" s="132"/>
      <c r="R331" s="135"/>
      <c r="S331" s="132"/>
      <c r="T331" s="132"/>
      <c r="U331" s="132"/>
    </row>
    <row r="332" ht="12.75" customHeight="1">
      <c r="A332" s="132"/>
      <c r="B332" s="132"/>
      <c r="C332" s="132"/>
      <c r="D332" s="132"/>
      <c r="E332" s="133"/>
      <c r="F332" s="132"/>
      <c r="G332" s="132"/>
      <c r="H332" s="132"/>
      <c r="I332" s="132"/>
      <c r="J332" s="132"/>
      <c r="K332" s="132"/>
      <c r="L332" s="132"/>
      <c r="M332" s="137"/>
      <c r="N332" s="137"/>
      <c r="O332" s="132"/>
      <c r="P332" s="139"/>
      <c r="Q332" s="132"/>
      <c r="R332" s="135"/>
      <c r="S332" s="132"/>
      <c r="T332" s="132"/>
      <c r="U332" s="132"/>
    </row>
    <row r="333" ht="12.75" customHeight="1">
      <c r="A333" s="132"/>
      <c r="B333" s="132"/>
      <c r="C333" s="132"/>
      <c r="D333" s="132"/>
      <c r="E333" s="133"/>
      <c r="F333" s="132"/>
      <c r="G333" s="132"/>
      <c r="H333" s="132"/>
      <c r="I333" s="132"/>
      <c r="J333" s="132"/>
      <c r="K333" s="132"/>
      <c r="L333" s="132"/>
      <c r="M333" s="137"/>
      <c r="N333" s="137"/>
      <c r="O333" s="132"/>
      <c r="P333" s="139"/>
      <c r="Q333" s="132"/>
      <c r="R333" s="135"/>
      <c r="S333" s="132"/>
      <c r="T333" s="132"/>
      <c r="U333" s="132"/>
    </row>
    <row r="334" ht="12.75" customHeight="1">
      <c r="A334" s="132"/>
      <c r="B334" s="132"/>
      <c r="C334" s="132"/>
      <c r="D334" s="132"/>
      <c r="E334" s="133"/>
      <c r="F334" s="132"/>
      <c r="G334" s="132"/>
      <c r="H334" s="132"/>
      <c r="I334" s="132"/>
      <c r="J334" s="132"/>
      <c r="K334" s="132"/>
      <c r="L334" s="132"/>
      <c r="M334" s="137"/>
      <c r="N334" s="137"/>
      <c r="O334" s="132"/>
      <c r="P334" s="139"/>
      <c r="Q334" s="132"/>
      <c r="R334" s="135"/>
      <c r="S334" s="132"/>
      <c r="T334" s="132"/>
      <c r="U334" s="132"/>
    </row>
    <row r="335" ht="12.75" customHeight="1">
      <c r="A335" s="132"/>
      <c r="B335" s="132"/>
      <c r="C335" s="132"/>
      <c r="D335" s="132"/>
      <c r="E335" s="133"/>
      <c r="F335" s="132"/>
      <c r="G335" s="132"/>
      <c r="H335" s="132"/>
      <c r="I335" s="132"/>
      <c r="J335" s="132"/>
      <c r="K335" s="132"/>
      <c r="L335" s="132"/>
      <c r="M335" s="137"/>
      <c r="N335" s="137"/>
      <c r="O335" s="132"/>
      <c r="P335" s="139"/>
      <c r="Q335" s="132"/>
      <c r="R335" s="135"/>
      <c r="S335" s="132"/>
      <c r="T335" s="132"/>
      <c r="U335" s="132"/>
    </row>
    <row r="336" ht="12.75" customHeight="1">
      <c r="A336" s="132"/>
      <c r="B336" s="132"/>
      <c r="C336" s="132"/>
      <c r="D336" s="132"/>
      <c r="E336" s="133"/>
      <c r="F336" s="132"/>
      <c r="G336" s="132"/>
      <c r="H336" s="132"/>
      <c r="I336" s="132"/>
      <c r="J336" s="132"/>
      <c r="K336" s="132"/>
      <c r="L336" s="132"/>
      <c r="M336" s="137"/>
      <c r="N336" s="137"/>
      <c r="O336" s="132"/>
      <c r="P336" s="139"/>
      <c r="Q336" s="132"/>
      <c r="R336" s="135"/>
      <c r="S336" s="132"/>
      <c r="T336" s="132"/>
      <c r="U336" s="132"/>
    </row>
    <row r="337" ht="12.75" customHeight="1">
      <c r="A337" s="132"/>
      <c r="B337" s="132"/>
      <c r="C337" s="132"/>
      <c r="D337" s="132"/>
      <c r="E337" s="133"/>
      <c r="F337" s="132"/>
      <c r="G337" s="132"/>
      <c r="H337" s="132"/>
      <c r="I337" s="132"/>
      <c r="J337" s="132"/>
      <c r="K337" s="132"/>
      <c r="L337" s="132"/>
      <c r="M337" s="137"/>
      <c r="N337" s="137"/>
      <c r="O337" s="132"/>
      <c r="P337" s="139"/>
      <c r="Q337" s="132"/>
      <c r="R337" s="135"/>
      <c r="S337" s="132"/>
      <c r="T337" s="132"/>
      <c r="U337" s="132"/>
    </row>
    <row r="338" ht="12.75" customHeight="1">
      <c r="A338" s="132"/>
      <c r="B338" s="132"/>
      <c r="C338" s="132"/>
      <c r="D338" s="132"/>
      <c r="E338" s="133"/>
      <c r="F338" s="132"/>
      <c r="G338" s="132"/>
      <c r="H338" s="132"/>
      <c r="I338" s="132"/>
      <c r="J338" s="132"/>
      <c r="K338" s="132"/>
      <c r="L338" s="132"/>
      <c r="M338" s="137"/>
      <c r="N338" s="137"/>
      <c r="O338" s="132"/>
      <c r="P338" s="139"/>
      <c r="Q338" s="132"/>
      <c r="R338" s="135"/>
      <c r="S338" s="132"/>
      <c r="T338" s="132"/>
      <c r="U338" s="132"/>
    </row>
    <row r="339" ht="12.75" customHeight="1">
      <c r="A339" s="132"/>
      <c r="B339" s="132"/>
      <c r="C339" s="132"/>
      <c r="D339" s="132"/>
      <c r="E339" s="133"/>
      <c r="F339" s="132"/>
      <c r="G339" s="132"/>
      <c r="H339" s="132"/>
      <c r="I339" s="132"/>
      <c r="J339" s="132"/>
      <c r="K339" s="132"/>
      <c r="L339" s="132"/>
      <c r="M339" s="137"/>
      <c r="N339" s="137"/>
      <c r="O339" s="132"/>
      <c r="P339" s="139"/>
      <c r="Q339" s="132"/>
      <c r="R339" s="135"/>
      <c r="S339" s="132"/>
      <c r="T339" s="132"/>
      <c r="U339" s="132"/>
    </row>
    <row r="340" ht="12.75" customHeight="1">
      <c r="A340" s="132"/>
      <c r="B340" s="132"/>
      <c r="C340" s="132"/>
      <c r="D340" s="132"/>
      <c r="E340" s="133"/>
      <c r="F340" s="132"/>
      <c r="G340" s="132"/>
      <c r="H340" s="132"/>
      <c r="I340" s="132"/>
      <c r="J340" s="132"/>
      <c r="K340" s="132"/>
      <c r="L340" s="132"/>
      <c r="M340" s="137"/>
      <c r="N340" s="137"/>
      <c r="O340" s="132"/>
      <c r="P340" s="139"/>
      <c r="Q340" s="132"/>
      <c r="R340" s="135"/>
      <c r="S340" s="132"/>
      <c r="T340" s="132"/>
      <c r="U340" s="132"/>
    </row>
    <row r="341" ht="12.75" customHeight="1">
      <c r="A341" s="132"/>
      <c r="B341" s="132"/>
      <c r="C341" s="132"/>
      <c r="D341" s="132"/>
      <c r="E341" s="133"/>
      <c r="F341" s="132"/>
      <c r="G341" s="132"/>
      <c r="H341" s="132"/>
      <c r="I341" s="132"/>
      <c r="J341" s="132"/>
      <c r="K341" s="132"/>
      <c r="L341" s="132"/>
      <c r="M341" s="137"/>
      <c r="N341" s="137"/>
      <c r="O341" s="132"/>
      <c r="P341" s="139"/>
      <c r="Q341" s="132"/>
      <c r="R341" s="135"/>
      <c r="S341" s="132"/>
      <c r="T341" s="132"/>
      <c r="U341" s="132"/>
    </row>
    <row r="342" ht="12.75" customHeight="1">
      <c r="A342" s="132"/>
      <c r="B342" s="132"/>
      <c r="C342" s="132"/>
      <c r="D342" s="132"/>
      <c r="E342" s="133"/>
      <c r="F342" s="132"/>
      <c r="G342" s="132"/>
      <c r="H342" s="132"/>
      <c r="I342" s="132"/>
      <c r="J342" s="132"/>
      <c r="K342" s="132"/>
      <c r="L342" s="132"/>
      <c r="M342" s="137"/>
      <c r="N342" s="137"/>
      <c r="O342" s="132"/>
      <c r="P342" s="139"/>
      <c r="Q342" s="132"/>
      <c r="R342" s="135"/>
      <c r="S342" s="132"/>
      <c r="T342" s="132"/>
      <c r="U342" s="132"/>
    </row>
    <row r="343" ht="12.75" customHeight="1">
      <c r="A343" s="132"/>
      <c r="B343" s="132"/>
      <c r="C343" s="132"/>
      <c r="D343" s="132"/>
      <c r="E343" s="133"/>
      <c r="F343" s="132"/>
      <c r="G343" s="132"/>
      <c r="H343" s="132"/>
      <c r="I343" s="132"/>
      <c r="J343" s="132"/>
      <c r="K343" s="132"/>
      <c r="L343" s="132"/>
      <c r="M343" s="137"/>
      <c r="N343" s="137"/>
      <c r="O343" s="132"/>
      <c r="P343" s="139"/>
      <c r="Q343" s="132"/>
      <c r="R343" s="135"/>
      <c r="S343" s="132"/>
      <c r="T343" s="132"/>
      <c r="U343" s="132"/>
    </row>
    <row r="344" ht="12.75" customHeight="1">
      <c r="A344" s="132"/>
      <c r="B344" s="132"/>
      <c r="C344" s="132"/>
      <c r="D344" s="132"/>
      <c r="E344" s="133"/>
      <c r="F344" s="132"/>
      <c r="G344" s="132"/>
      <c r="H344" s="132"/>
      <c r="I344" s="132"/>
      <c r="J344" s="132"/>
      <c r="K344" s="132"/>
      <c r="L344" s="132"/>
      <c r="M344" s="137"/>
      <c r="N344" s="137"/>
      <c r="O344" s="132"/>
      <c r="P344" s="139"/>
      <c r="Q344" s="132"/>
      <c r="R344" s="135"/>
      <c r="S344" s="132"/>
      <c r="T344" s="132"/>
      <c r="U344" s="132"/>
    </row>
    <row r="345" ht="12.75" customHeight="1">
      <c r="A345" s="132"/>
      <c r="B345" s="132"/>
      <c r="C345" s="132"/>
      <c r="D345" s="132"/>
      <c r="E345" s="133"/>
      <c r="F345" s="132"/>
      <c r="G345" s="132"/>
      <c r="H345" s="132"/>
      <c r="I345" s="132"/>
      <c r="J345" s="132"/>
      <c r="K345" s="132"/>
      <c r="L345" s="132"/>
      <c r="M345" s="137"/>
      <c r="N345" s="137"/>
      <c r="O345" s="132"/>
      <c r="P345" s="139"/>
      <c r="Q345" s="132"/>
      <c r="R345" s="135"/>
      <c r="S345" s="132"/>
      <c r="T345" s="132"/>
      <c r="U345" s="132"/>
    </row>
    <row r="346" ht="12.75" customHeight="1">
      <c r="A346" s="132"/>
      <c r="B346" s="132"/>
      <c r="C346" s="132"/>
      <c r="D346" s="132"/>
      <c r="E346" s="133"/>
      <c r="F346" s="132"/>
      <c r="G346" s="132"/>
      <c r="H346" s="132"/>
      <c r="I346" s="132"/>
      <c r="J346" s="132"/>
      <c r="K346" s="132"/>
      <c r="L346" s="132"/>
      <c r="M346" s="137"/>
      <c r="N346" s="137"/>
      <c r="O346" s="132"/>
      <c r="P346" s="139"/>
      <c r="Q346" s="132"/>
      <c r="R346" s="135"/>
      <c r="S346" s="132"/>
      <c r="T346" s="132"/>
      <c r="U346" s="132"/>
    </row>
    <row r="347" ht="12.75" customHeight="1">
      <c r="A347" s="132"/>
      <c r="B347" s="132"/>
      <c r="C347" s="132"/>
      <c r="D347" s="132"/>
      <c r="E347" s="133"/>
      <c r="F347" s="132"/>
      <c r="G347" s="132"/>
      <c r="H347" s="132"/>
      <c r="I347" s="132"/>
      <c r="J347" s="132"/>
      <c r="K347" s="132"/>
      <c r="L347" s="132"/>
      <c r="M347" s="137"/>
      <c r="N347" s="137"/>
      <c r="O347" s="132"/>
      <c r="P347" s="139"/>
      <c r="Q347" s="132"/>
      <c r="R347" s="135"/>
      <c r="S347" s="132"/>
      <c r="T347" s="132"/>
      <c r="U347" s="132"/>
    </row>
    <row r="348" ht="12.75" customHeight="1">
      <c r="A348" s="132"/>
      <c r="B348" s="132"/>
      <c r="C348" s="132"/>
      <c r="D348" s="132"/>
      <c r="E348" s="133"/>
      <c r="F348" s="132"/>
      <c r="G348" s="132"/>
      <c r="H348" s="132"/>
      <c r="I348" s="132"/>
      <c r="J348" s="132"/>
      <c r="K348" s="132"/>
      <c r="L348" s="132"/>
      <c r="M348" s="137"/>
      <c r="N348" s="137"/>
      <c r="O348" s="132"/>
      <c r="P348" s="139"/>
      <c r="Q348" s="132"/>
      <c r="R348" s="135"/>
      <c r="S348" s="132"/>
      <c r="T348" s="132"/>
      <c r="U348" s="132"/>
    </row>
    <row r="349" ht="12.75" customHeight="1">
      <c r="A349" s="132"/>
      <c r="B349" s="132"/>
      <c r="C349" s="132"/>
      <c r="D349" s="132"/>
      <c r="E349" s="133"/>
      <c r="F349" s="132"/>
      <c r="G349" s="132"/>
      <c r="H349" s="132"/>
      <c r="I349" s="132"/>
      <c r="J349" s="132"/>
      <c r="K349" s="132"/>
      <c r="L349" s="132"/>
      <c r="M349" s="137"/>
      <c r="N349" s="137"/>
      <c r="O349" s="132"/>
      <c r="P349" s="139"/>
      <c r="Q349" s="132"/>
      <c r="R349" s="135"/>
      <c r="S349" s="132"/>
      <c r="T349" s="132"/>
      <c r="U349" s="132"/>
    </row>
    <row r="350" ht="12.75" customHeight="1">
      <c r="A350" s="132"/>
      <c r="B350" s="132"/>
      <c r="C350" s="132"/>
      <c r="D350" s="132"/>
      <c r="E350" s="133"/>
      <c r="F350" s="132"/>
      <c r="G350" s="132"/>
      <c r="H350" s="132"/>
      <c r="I350" s="132"/>
      <c r="J350" s="132"/>
      <c r="K350" s="132"/>
      <c r="L350" s="132"/>
      <c r="M350" s="137"/>
      <c r="N350" s="137"/>
      <c r="O350" s="132"/>
      <c r="P350" s="139"/>
      <c r="Q350" s="132"/>
      <c r="R350" s="135"/>
      <c r="S350" s="132"/>
      <c r="T350" s="132"/>
      <c r="U350" s="132"/>
    </row>
    <row r="351" ht="12.75" customHeight="1">
      <c r="A351" s="132"/>
      <c r="B351" s="132"/>
      <c r="C351" s="132"/>
      <c r="D351" s="132"/>
      <c r="E351" s="133"/>
      <c r="F351" s="132"/>
      <c r="G351" s="132"/>
      <c r="H351" s="132"/>
      <c r="I351" s="132"/>
      <c r="J351" s="132"/>
      <c r="K351" s="132"/>
      <c r="L351" s="132"/>
      <c r="M351" s="137"/>
      <c r="N351" s="137"/>
      <c r="O351" s="132"/>
      <c r="P351" s="139"/>
      <c r="Q351" s="132"/>
      <c r="R351" s="135"/>
      <c r="S351" s="132"/>
      <c r="T351" s="132"/>
      <c r="U351" s="132"/>
    </row>
    <row r="352" ht="12.75" customHeight="1">
      <c r="A352" s="132"/>
      <c r="B352" s="132"/>
      <c r="C352" s="132"/>
      <c r="D352" s="132"/>
      <c r="E352" s="133"/>
      <c r="F352" s="132"/>
      <c r="G352" s="132"/>
      <c r="H352" s="132"/>
      <c r="I352" s="132"/>
      <c r="J352" s="132"/>
      <c r="K352" s="132"/>
      <c r="L352" s="132"/>
      <c r="M352" s="137"/>
      <c r="N352" s="137"/>
      <c r="O352" s="132"/>
      <c r="P352" s="139"/>
      <c r="Q352" s="132"/>
      <c r="R352" s="135"/>
      <c r="S352" s="132"/>
      <c r="T352" s="132"/>
      <c r="U352" s="132"/>
    </row>
    <row r="353" ht="12.75" customHeight="1">
      <c r="A353" s="132"/>
      <c r="B353" s="132"/>
      <c r="C353" s="132"/>
      <c r="D353" s="132"/>
      <c r="E353" s="133"/>
      <c r="F353" s="132"/>
      <c r="G353" s="132"/>
      <c r="H353" s="132"/>
      <c r="I353" s="132"/>
      <c r="J353" s="132"/>
      <c r="K353" s="132"/>
      <c r="L353" s="132"/>
      <c r="M353" s="137"/>
      <c r="N353" s="137"/>
      <c r="O353" s="132"/>
      <c r="P353" s="139"/>
      <c r="Q353" s="132"/>
      <c r="R353" s="135"/>
      <c r="S353" s="132"/>
      <c r="T353" s="132"/>
      <c r="U353" s="132"/>
    </row>
    <row r="354" ht="12.75" customHeight="1">
      <c r="A354" s="132"/>
      <c r="B354" s="132"/>
      <c r="C354" s="132"/>
      <c r="D354" s="132"/>
      <c r="E354" s="133"/>
      <c r="F354" s="132"/>
      <c r="G354" s="132"/>
      <c r="H354" s="132"/>
      <c r="I354" s="132"/>
      <c r="J354" s="132"/>
      <c r="K354" s="132"/>
      <c r="L354" s="132"/>
      <c r="M354" s="137"/>
      <c r="N354" s="137"/>
      <c r="O354" s="132"/>
      <c r="P354" s="139"/>
      <c r="Q354" s="132"/>
      <c r="R354" s="135"/>
      <c r="S354" s="132"/>
      <c r="T354" s="132"/>
      <c r="U354" s="132"/>
    </row>
    <row r="355" ht="12.75" customHeight="1">
      <c r="A355" s="132"/>
      <c r="B355" s="132"/>
      <c r="C355" s="132"/>
      <c r="D355" s="132"/>
      <c r="E355" s="133"/>
      <c r="F355" s="132"/>
      <c r="G355" s="132"/>
      <c r="H355" s="132"/>
      <c r="I355" s="132"/>
      <c r="J355" s="132"/>
      <c r="K355" s="132"/>
      <c r="L355" s="132"/>
      <c r="M355" s="137"/>
      <c r="N355" s="137"/>
      <c r="O355" s="132"/>
      <c r="P355" s="139"/>
      <c r="Q355" s="132"/>
      <c r="R355" s="135"/>
      <c r="S355" s="132"/>
      <c r="T355" s="132"/>
      <c r="U355" s="132"/>
    </row>
    <row r="356" ht="12.75" customHeight="1">
      <c r="A356" s="132"/>
      <c r="B356" s="132"/>
      <c r="C356" s="132"/>
      <c r="D356" s="132"/>
      <c r="E356" s="133"/>
      <c r="F356" s="132"/>
      <c r="G356" s="132"/>
      <c r="H356" s="132"/>
      <c r="I356" s="132"/>
      <c r="J356" s="132"/>
      <c r="K356" s="132"/>
      <c r="L356" s="132"/>
      <c r="M356" s="137"/>
      <c r="N356" s="137"/>
      <c r="O356" s="132"/>
      <c r="P356" s="139"/>
      <c r="Q356" s="132"/>
      <c r="R356" s="135"/>
      <c r="S356" s="132"/>
      <c r="T356" s="132"/>
      <c r="U356" s="132"/>
    </row>
    <row r="357" ht="12.75" customHeight="1">
      <c r="A357" s="132"/>
      <c r="B357" s="132"/>
      <c r="C357" s="132"/>
      <c r="D357" s="132"/>
      <c r="E357" s="133"/>
      <c r="F357" s="132"/>
      <c r="G357" s="132"/>
      <c r="H357" s="132"/>
      <c r="I357" s="132"/>
      <c r="J357" s="132"/>
      <c r="K357" s="132"/>
      <c r="L357" s="132"/>
      <c r="M357" s="137"/>
      <c r="N357" s="137"/>
      <c r="O357" s="132"/>
      <c r="P357" s="139"/>
      <c r="Q357" s="132"/>
      <c r="R357" s="135"/>
      <c r="S357" s="132"/>
      <c r="T357" s="132"/>
      <c r="U357" s="132"/>
    </row>
    <row r="358" ht="12.75" customHeight="1">
      <c r="A358" s="132"/>
      <c r="B358" s="132"/>
      <c r="C358" s="132"/>
      <c r="D358" s="132"/>
      <c r="E358" s="133"/>
      <c r="F358" s="132"/>
      <c r="G358" s="132"/>
      <c r="H358" s="132"/>
      <c r="I358" s="132"/>
      <c r="J358" s="132"/>
      <c r="K358" s="132"/>
      <c r="L358" s="132"/>
      <c r="M358" s="137"/>
      <c r="N358" s="137"/>
      <c r="O358" s="132"/>
      <c r="P358" s="139"/>
      <c r="Q358" s="132"/>
      <c r="R358" s="135"/>
      <c r="S358" s="132"/>
      <c r="T358" s="132"/>
      <c r="U358" s="132"/>
    </row>
    <row r="359" ht="12.75" customHeight="1">
      <c r="A359" s="132"/>
      <c r="B359" s="132"/>
      <c r="C359" s="132"/>
      <c r="D359" s="132"/>
      <c r="E359" s="133"/>
      <c r="F359" s="132"/>
      <c r="G359" s="132"/>
      <c r="H359" s="132"/>
      <c r="I359" s="132"/>
      <c r="J359" s="132"/>
      <c r="K359" s="132"/>
      <c r="L359" s="132"/>
      <c r="M359" s="137"/>
      <c r="N359" s="137"/>
      <c r="O359" s="132"/>
      <c r="P359" s="139"/>
      <c r="Q359" s="132"/>
      <c r="R359" s="135"/>
      <c r="S359" s="132"/>
      <c r="T359" s="132"/>
      <c r="U359" s="132"/>
    </row>
    <row r="360" ht="12.75" customHeight="1">
      <c r="A360" s="132"/>
      <c r="B360" s="132"/>
      <c r="C360" s="132"/>
      <c r="D360" s="132"/>
      <c r="E360" s="133"/>
      <c r="F360" s="132"/>
      <c r="G360" s="132"/>
      <c r="H360" s="132"/>
      <c r="I360" s="132"/>
      <c r="J360" s="132"/>
      <c r="K360" s="132"/>
      <c r="L360" s="132"/>
      <c r="M360" s="137"/>
      <c r="N360" s="137"/>
      <c r="O360" s="132"/>
      <c r="P360" s="139"/>
      <c r="Q360" s="132"/>
      <c r="R360" s="135"/>
      <c r="S360" s="132"/>
      <c r="T360" s="132"/>
      <c r="U360" s="132"/>
    </row>
    <row r="361" ht="12.75" customHeight="1">
      <c r="A361" s="132"/>
      <c r="B361" s="132"/>
      <c r="C361" s="132"/>
      <c r="D361" s="132"/>
      <c r="E361" s="133"/>
      <c r="F361" s="132"/>
      <c r="G361" s="132"/>
      <c r="H361" s="132"/>
      <c r="I361" s="132"/>
      <c r="J361" s="132"/>
      <c r="K361" s="132"/>
      <c r="L361" s="132"/>
      <c r="M361" s="137"/>
      <c r="N361" s="137"/>
      <c r="O361" s="132"/>
      <c r="P361" s="139"/>
      <c r="Q361" s="132"/>
      <c r="R361" s="135"/>
      <c r="S361" s="132"/>
      <c r="T361" s="132"/>
      <c r="U361" s="132"/>
    </row>
    <row r="362" ht="12.75" customHeight="1">
      <c r="A362" s="132"/>
      <c r="B362" s="132"/>
      <c r="C362" s="132"/>
      <c r="D362" s="132"/>
      <c r="E362" s="133"/>
      <c r="F362" s="132"/>
      <c r="G362" s="132"/>
      <c r="H362" s="132"/>
      <c r="I362" s="132"/>
      <c r="J362" s="132"/>
      <c r="K362" s="132"/>
      <c r="L362" s="132"/>
      <c r="M362" s="137"/>
      <c r="N362" s="137"/>
      <c r="O362" s="132"/>
      <c r="P362" s="139"/>
      <c r="Q362" s="132"/>
      <c r="R362" s="135"/>
      <c r="S362" s="132"/>
      <c r="T362" s="132"/>
      <c r="U362" s="132"/>
    </row>
    <row r="363" ht="12.75" customHeight="1">
      <c r="A363" s="132"/>
      <c r="B363" s="132"/>
      <c r="C363" s="132"/>
      <c r="D363" s="132"/>
      <c r="E363" s="133"/>
      <c r="F363" s="132"/>
      <c r="G363" s="132"/>
      <c r="H363" s="132"/>
      <c r="I363" s="132"/>
      <c r="J363" s="132"/>
      <c r="K363" s="132"/>
      <c r="L363" s="132"/>
      <c r="M363" s="137"/>
      <c r="N363" s="137"/>
      <c r="O363" s="132"/>
      <c r="P363" s="139"/>
      <c r="Q363" s="132"/>
      <c r="R363" s="135"/>
      <c r="S363" s="132"/>
      <c r="T363" s="132"/>
      <c r="U363" s="132"/>
    </row>
    <row r="364" ht="12.75" customHeight="1">
      <c r="A364" s="132"/>
      <c r="B364" s="132"/>
      <c r="C364" s="132"/>
      <c r="D364" s="132"/>
      <c r="E364" s="133"/>
      <c r="F364" s="132"/>
      <c r="G364" s="132"/>
      <c r="H364" s="132"/>
      <c r="I364" s="132"/>
      <c r="J364" s="132"/>
      <c r="K364" s="132"/>
      <c r="L364" s="132"/>
      <c r="M364" s="137"/>
      <c r="N364" s="137"/>
      <c r="O364" s="132"/>
      <c r="P364" s="139"/>
      <c r="Q364" s="132"/>
      <c r="R364" s="135"/>
      <c r="S364" s="132"/>
      <c r="T364" s="132"/>
      <c r="U364" s="132"/>
    </row>
    <row r="365" ht="12.75" customHeight="1">
      <c r="A365" s="132"/>
      <c r="B365" s="132"/>
      <c r="C365" s="132"/>
      <c r="D365" s="132"/>
      <c r="E365" s="133"/>
      <c r="F365" s="132"/>
      <c r="G365" s="132"/>
      <c r="H365" s="132"/>
      <c r="I365" s="132"/>
      <c r="J365" s="132"/>
      <c r="K365" s="132"/>
      <c r="L365" s="132"/>
      <c r="M365" s="137"/>
      <c r="N365" s="137"/>
      <c r="O365" s="132"/>
      <c r="P365" s="139"/>
      <c r="Q365" s="132"/>
      <c r="R365" s="135"/>
      <c r="S365" s="132"/>
      <c r="T365" s="132"/>
      <c r="U365" s="132"/>
    </row>
    <row r="366" ht="12.75" customHeight="1">
      <c r="A366" s="132"/>
      <c r="B366" s="132"/>
      <c r="C366" s="132"/>
      <c r="D366" s="132"/>
      <c r="E366" s="133"/>
      <c r="F366" s="132"/>
      <c r="G366" s="132"/>
      <c r="H366" s="132"/>
      <c r="I366" s="132"/>
      <c r="J366" s="132"/>
      <c r="K366" s="132"/>
      <c r="L366" s="132"/>
      <c r="M366" s="137"/>
      <c r="N366" s="137"/>
      <c r="O366" s="132"/>
      <c r="P366" s="139"/>
      <c r="Q366" s="132"/>
      <c r="R366" s="135"/>
      <c r="S366" s="132"/>
      <c r="T366" s="132"/>
      <c r="U366" s="132"/>
    </row>
    <row r="367" ht="12.75" customHeight="1">
      <c r="A367" s="132"/>
      <c r="B367" s="132"/>
      <c r="C367" s="132"/>
      <c r="D367" s="132"/>
      <c r="E367" s="133"/>
      <c r="F367" s="132"/>
      <c r="G367" s="132"/>
      <c r="H367" s="132"/>
      <c r="I367" s="132"/>
      <c r="J367" s="132"/>
      <c r="K367" s="132"/>
      <c r="L367" s="132"/>
      <c r="M367" s="137"/>
      <c r="N367" s="137"/>
      <c r="O367" s="132"/>
      <c r="P367" s="139"/>
      <c r="Q367" s="132"/>
      <c r="R367" s="135"/>
      <c r="S367" s="132"/>
      <c r="T367" s="132"/>
      <c r="U367" s="132"/>
    </row>
    <row r="368" ht="12.75" customHeight="1">
      <c r="A368" s="132"/>
      <c r="B368" s="132"/>
      <c r="C368" s="132"/>
      <c r="D368" s="132"/>
      <c r="E368" s="133"/>
      <c r="F368" s="132"/>
      <c r="G368" s="132"/>
      <c r="H368" s="132"/>
      <c r="I368" s="132"/>
      <c r="J368" s="132"/>
      <c r="K368" s="132"/>
      <c r="L368" s="132"/>
      <c r="M368" s="137"/>
      <c r="N368" s="137"/>
      <c r="O368" s="132"/>
      <c r="P368" s="139"/>
      <c r="Q368" s="132"/>
      <c r="R368" s="135"/>
      <c r="S368" s="132"/>
      <c r="T368" s="132"/>
      <c r="U368" s="132"/>
    </row>
    <row r="369" ht="12.75" customHeight="1">
      <c r="A369" s="132"/>
      <c r="B369" s="132"/>
      <c r="C369" s="132"/>
      <c r="D369" s="132"/>
      <c r="E369" s="133"/>
      <c r="F369" s="132"/>
      <c r="G369" s="132"/>
      <c r="H369" s="132"/>
      <c r="I369" s="132"/>
      <c r="J369" s="132"/>
      <c r="K369" s="132"/>
      <c r="L369" s="132"/>
      <c r="M369" s="137"/>
      <c r="N369" s="137"/>
      <c r="O369" s="132"/>
      <c r="P369" s="139"/>
      <c r="Q369" s="132"/>
      <c r="R369" s="135"/>
      <c r="S369" s="132"/>
      <c r="T369" s="132"/>
      <c r="U369" s="132"/>
    </row>
    <row r="370" ht="12.75" customHeight="1">
      <c r="A370" s="132"/>
      <c r="B370" s="132"/>
      <c r="C370" s="132"/>
      <c r="D370" s="132"/>
      <c r="E370" s="133"/>
      <c r="F370" s="132"/>
      <c r="G370" s="132"/>
      <c r="H370" s="132"/>
      <c r="I370" s="132"/>
      <c r="J370" s="132"/>
      <c r="K370" s="132"/>
      <c r="L370" s="132"/>
      <c r="M370" s="137"/>
      <c r="N370" s="137"/>
      <c r="O370" s="132"/>
      <c r="P370" s="139"/>
      <c r="Q370" s="132"/>
      <c r="R370" s="135"/>
      <c r="S370" s="132"/>
      <c r="T370" s="132"/>
      <c r="U370" s="132"/>
    </row>
    <row r="371" ht="12.75" customHeight="1">
      <c r="A371" s="132"/>
      <c r="B371" s="132"/>
      <c r="C371" s="132"/>
      <c r="D371" s="132"/>
      <c r="E371" s="133"/>
      <c r="F371" s="132"/>
      <c r="G371" s="132"/>
      <c r="H371" s="132"/>
      <c r="I371" s="132"/>
      <c r="J371" s="132"/>
      <c r="K371" s="132"/>
      <c r="L371" s="132"/>
      <c r="M371" s="137"/>
      <c r="N371" s="137"/>
      <c r="O371" s="132"/>
      <c r="P371" s="139"/>
      <c r="Q371" s="132"/>
      <c r="R371" s="135"/>
      <c r="S371" s="132"/>
      <c r="T371" s="132"/>
      <c r="U371" s="132"/>
    </row>
    <row r="372" ht="12.75" customHeight="1">
      <c r="A372" s="132"/>
      <c r="B372" s="132"/>
      <c r="C372" s="132"/>
      <c r="D372" s="132"/>
      <c r="E372" s="133"/>
      <c r="F372" s="132"/>
      <c r="G372" s="132"/>
      <c r="H372" s="132"/>
      <c r="I372" s="132"/>
      <c r="J372" s="132"/>
      <c r="K372" s="132"/>
      <c r="L372" s="132"/>
      <c r="M372" s="137"/>
      <c r="N372" s="137"/>
      <c r="O372" s="132"/>
      <c r="P372" s="139"/>
      <c r="Q372" s="132"/>
      <c r="R372" s="135"/>
      <c r="S372" s="132"/>
      <c r="T372" s="132"/>
      <c r="U372" s="132"/>
    </row>
    <row r="373" ht="12.75" customHeight="1">
      <c r="A373" s="132"/>
      <c r="B373" s="132"/>
      <c r="C373" s="132"/>
      <c r="D373" s="132"/>
      <c r="E373" s="133"/>
      <c r="F373" s="132"/>
      <c r="G373" s="132"/>
      <c r="H373" s="132"/>
      <c r="I373" s="132"/>
      <c r="J373" s="132"/>
      <c r="K373" s="132"/>
      <c r="L373" s="132"/>
      <c r="M373" s="137"/>
      <c r="N373" s="137"/>
      <c r="O373" s="132"/>
      <c r="P373" s="139"/>
      <c r="Q373" s="132"/>
      <c r="R373" s="135"/>
      <c r="S373" s="132"/>
      <c r="T373" s="132"/>
      <c r="U373" s="132"/>
    </row>
    <row r="374" ht="12.75" customHeight="1">
      <c r="A374" s="132"/>
      <c r="B374" s="132"/>
      <c r="C374" s="132"/>
      <c r="D374" s="132"/>
      <c r="E374" s="133"/>
      <c r="F374" s="132"/>
      <c r="G374" s="132"/>
      <c r="H374" s="132"/>
      <c r="I374" s="132"/>
      <c r="J374" s="132"/>
      <c r="K374" s="132"/>
      <c r="L374" s="132"/>
      <c r="M374" s="137"/>
      <c r="N374" s="137"/>
      <c r="O374" s="132"/>
      <c r="P374" s="139"/>
      <c r="Q374" s="132"/>
      <c r="R374" s="135"/>
      <c r="S374" s="132"/>
      <c r="T374" s="132"/>
      <c r="U374" s="132"/>
    </row>
    <row r="375" ht="12.75" customHeight="1">
      <c r="A375" s="132"/>
      <c r="B375" s="132"/>
      <c r="C375" s="132"/>
      <c r="D375" s="132"/>
      <c r="E375" s="133"/>
      <c r="F375" s="132"/>
      <c r="G375" s="132"/>
      <c r="H375" s="132"/>
      <c r="I375" s="132"/>
      <c r="J375" s="132"/>
      <c r="K375" s="132"/>
      <c r="L375" s="132"/>
      <c r="M375" s="137"/>
      <c r="N375" s="137"/>
      <c r="O375" s="132"/>
      <c r="P375" s="139"/>
      <c r="Q375" s="132"/>
      <c r="R375" s="135"/>
      <c r="S375" s="132"/>
      <c r="T375" s="132"/>
      <c r="U375" s="132"/>
    </row>
    <row r="376" ht="12.75" customHeight="1">
      <c r="A376" s="132"/>
      <c r="B376" s="132"/>
      <c r="C376" s="132"/>
      <c r="D376" s="132"/>
      <c r="E376" s="133"/>
      <c r="F376" s="132"/>
      <c r="G376" s="132"/>
      <c r="H376" s="132"/>
      <c r="I376" s="132"/>
      <c r="J376" s="132"/>
      <c r="K376" s="132"/>
      <c r="L376" s="132"/>
      <c r="M376" s="137"/>
      <c r="N376" s="137"/>
      <c r="O376" s="132"/>
      <c r="P376" s="139"/>
      <c r="Q376" s="132"/>
      <c r="R376" s="135"/>
      <c r="S376" s="132"/>
      <c r="T376" s="132"/>
      <c r="U376" s="132"/>
    </row>
    <row r="377" ht="12.75" customHeight="1">
      <c r="A377" s="132"/>
      <c r="B377" s="132"/>
      <c r="C377" s="132"/>
      <c r="D377" s="132"/>
      <c r="E377" s="133"/>
      <c r="F377" s="132"/>
      <c r="G377" s="132"/>
      <c r="H377" s="132"/>
      <c r="I377" s="132"/>
      <c r="J377" s="132"/>
      <c r="K377" s="132"/>
      <c r="L377" s="132"/>
      <c r="M377" s="137"/>
      <c r="N377" s="137"/>
      <c r="O377" s="132"/>
      <c r="P377" s="139"/>
      <c r="Q377" s="132"/>
      <c r="R377" s="135"/>
      <c r="S377" s="132"/>
      <c r="T377" s="132"/>
      <c r="U377" s="132"/>
    </row>
    <row r="378" ht="12.75" customHeight="1">
      <c r="A378" s="132"/>
      <c r="B378" s="132"/>
      <c r="C378" s="132"/>
      <c r="D378" s="132"/>
      <c r="E378" s="133"/>
      <c r="F378" s="132"/>
      <c r="G378" s="132"/>
      <c r="H378" s="132"/>
      <c r="I378" s="132"/>
      <c r="J378" s="132"/>
      <c r="K378" s="132"/>
      <c r="L378" s="132"/>
      <c r="M378" s="137"/>
      <c r="N378" s="137"/>
      <c r="O378" s="132"/>
      <c r="P378" s="139"/>
      <c r="Q378" s="132"/>
      <c r="R378" s="135"/>
      <c r="S378" s="132"/>
      <c r="T378" s="132"/>
      <c r="U378" s="132"/>
    </row>
    <row r="379" ht="12.75" customHeight="1">
      <c r="A379" s="132"/>
      <c r="B379" s="132"/>
      <c r="C379" s="132"/>
      <c r="D379" s="132"/>
      <c r="E379" s="133"/>
      <c r="F379" s="132"/>
      <c r="G379" s="132"/>
      <c r="H379" s="132"/>
      <c r="I379" s="132"/>
      <c r="J379" s="132"/>
      <c r="K379" s="132"/>
      <c r="L379" s="132"/>
      <c r="M379" s="137"/>
      <c r="N379" s="137"/>
      <c r="O379" s="132"/>
      <c r="P379" s="139"/>
      <c r="Q379" s="132"/>
      <c r="R379" s="135"/>
      <c r="S379" s="132"/>
      <c r="T379" s="132"/>
      <c r="U379" s="132"/>
    </row>
    <row r="380" ht="12.75" customHeight="1">
      <c r="A380" s="132"/>
      <c r="B380" s="132"/>
      <c r="C380" s="132"/>
      <c r="D380" s="132"/>
      <c r="E380" s="133"/>
      <c r="F380" s="132"/>
      <c r="G380" s="132"/>
      <c r="H380" s="132"/>
      <c r="I380" s="132"/>
      <c r="J380" s="132"/>
      <c r="K380" s="132"/>
      <c r="L380" s="132"/>
      <c r="M380" s="137"/>
      <c r="N380" s="137"/>
      <c r="O380" s="132"/>
      <c r="P380" s="139"/>
      <c r="Q380" s="132"/>
      <c r="R380" s="135"/>
      <c r="S380" s="132"/>
      <c r="T380" s="132"/>
      <c r="U380" s="132"/>
    </row>
    <row r="381" ht="12.75" customHeight="1">
      <c r="A381" s="132"/>
      <c r="B381" s="132"/>
      <c r="C381" s="132"/>
      <c r="D381" s="132"/>
      <c r="E381" s="133"/>
      <c r="F381" s="132"/>
      <c r="G381" s="132"/>
      <c r="H381" s="132"/>
      <c r="I381" s="132"/>
      <c r="J381" s="132"/>
      <c r="K381" s="132"/>
      <c r="L381" s="132"/>
      <c r="M381" s="137"/>
      <c r="N381" s="137"/>
      <c r="O381" s="132"/>
      <c r="P381" s="139"/>
      <c r="Q381" s="132"/>
      <c r="R381" s="135"/>
      <c r="S381" s="132"/>
      <c r="T381" s="132"/>
      <c r="U381" s="132"/>
    </row>
    <row r="382" ht="12.75" customHeight="1">
      <c r="A382" s="132"/>
      <c r="B382" s="132"/>
      <c r="C382" s="132"/>
      <c r="D382" s="132"/>
      <c r="E382" s="133"/>
      <c r="F382" s="132"/>
      <c r="G382" s="132"/>
      <c r="H382" s="132"/>
      <c r="I382" s="132"/>
      <c r="J382" s="132"/>
      <c r="K382" s="132"/>
      <c r="L382" s="132"/>
      <c r="M382" s="137"/>
      <c r="N382" s="137"/>
      <c r="O382" s="132"/>
      <c r="P382" s="139"/>
      <c r="Q382" s="132"/>
      <c r="R382" s="135"/>
      <c r="S382" s="132"/>
      <c r="T382" s="132"/>
      <c r="U382" s="132"/>
    </row>
    <row r="383" ht="12.75" customHeight="1">
      <c r="A383" s="132"/>
      <c r="B383" s="132"/>
      <c r="C383" s="132"/>
      <c r="D383" s="132"/>
      <c r="E383" s="133"/>
      <c r="F383" s="132"/>
      <c r="G383" s="132"/>
      <c r="H383" s="132"/>
      <c r="I383" s="132"/>
      <c r="J383" s="132"/>
      <c r="K383" s="132"/>
      <c r="L383" s="132"/>
      <c r="M383" s="137"/>
      <c r="N383" s="137"/>
      <c r="O383" s="132"/>
      <c r="P383" s="139"/>
      <c r="Q383" s="132"/>
      <c r="R383" s="135"/>
      <c r="S383" s="132"/>
      <c r="T383" s="132"/>
      <c r="U383" s="132"/>
    </row>
    <row r="384" ht="12.75" customHeight="1">
      <c r="A384" s="132"/>
      <c r="B384" s="132"/>
      <c r="C384" s="132"/>
      <c r="D384" s="132"/>
      <c r="E384" s="133"/>
      <c r="F384" s="132"/>
      <c r="G384" s="132"/>
      <c r="H384" s="132"/>
      <c r="I384" s="132"/>
      <c r="J384" s="132"/>
      <c r="K384" s="132"/>
      <c r="L384" s="132"/>
      <c r="M384" s="137"/>
      <c r="N384" s="137"/>
      <c r="O384" s="132"/>
      <c r="P384" s="139"/>
      <c r="Q384" s="132"/>
      <c r="R384" s="135"/>
      <c r="S384" s="132"/>
      <c r="T384" s="132"/>
      <c r="U384" s="132"/>
    </row>
    <row r="385" ht="12.75" customHeight="1">
      <c r="A385" s="132"/>
      <c r="B385" s="132"/>
      <c r="C385" s="132"/>
      <c r="D385" s="132"/>
      <c r="E385" s="133"/>
      <c r="F385" s="132"/>
      <c r="G385" s="132"/>
      <c r="H385" s="132"/>
      <c r="I385" s="132"/>
      <c r="J385" s="132"/>
      <c r="K385" s="132"/>
      <c r="L385" s="132"/>
      <c r="M385" s="137"/>
      <c r="N385" s="137"/>
      <c r="O385" s="132"/>
      <c r="P385" s="139"/>
      <c r="Q385" s="132"/>
      <c r="R385" s="135"/>
      <c r="S385" s="132"/>
      <c r="T385" s="132"/>
      <c r="U385" s="132"/>
    </row>
    <row r="386" ht="12.75" customHeight="1">
      <c r="A386" s="132"/>
      <c r="B386" s="132"/>
      <c r="C386" s="132"/>
      <c r="D386" s="132"/>
      <c r="E386" s="133"/>
      <c r="F386" s="132"/>
      <c r="G386" s="132"/>
      <c r="H386" s="132"/>
      <c r="I386" s="132"/>
      <c r="J386" s="132"/>
      <c r="K386" s="132"/>
      <c r="L386" s="132"/>
      <c r="M386" s="137"/>
      <c r="N386" s="137"/>
      <c r="O386" s="132"/>
      <c r="P386" s="139"/>
      <c r="Q386" s="132"/>
      <c r="R386" s="135"/>
      <c r="S386" s="132"/>
      <c r="T386" s="132"/>
      <c r="U386" s="132"/>
    </row>
    <row r="387" ht="12.75" customHeight="1">
      <c r="A387" s="132"/>
      <c r="B387" s="132"/>
      <c r="C387" s="132"/>
      <c r="D387" s="132"/>
      <c r="E387" s="133"/>
      <c r="F387" s="132"/>
      <c r="G387" s="132"/>
      <c r="H387" s="132"/>
      <c r="I387" s="132"/>
      <c r="J387" s="132"/>
      <c r="K387" s="132"/>
      <c r="L387" s="132"/>
      <c r="M387" s="137"/>
      <c r="N387" s="137"/>
      <c r="O387" s="132"/>
      <c r="P387" s="139"/>
      <c r="Q387" s="132"/>
      <c r="R387" s="135"/>
      <c r="S387" s="132"/>
      <c r="T387" s="132"/>
      <c r="U387" s="132"/>
    </row>
    <row r="388" ht="12.75" customHeight="1">
      <c r="A388" s="132"/>
      <c r="B388" s="132"/>
      <c r="C388" s="132"/>
      <c r="D388" s="132"/>
      <c r="E388" s="133"/>
      <c r="F388" s="132"/>
      <c r="G388" s="132"/>
      <c r="H388" s="132"/>
      <c r="I388" s="132"/>
      <c r="J388" s="132"/>
      <c r="K388" s="132"/>
      <c r="L388" s="132"/>
      <c r="M388" s="137"/>
      <c r="N388" s="137"/>
      <c r="O388" s="132"/>
      <c r="P388" s="139"/>
      <c r="Q388" s="132"/>
      <c r="R388" s="135"/>
      <c r="S388" s="132"/>
      <c r="T388" s="132"/>
      <c r="U388" s="132"/>
    </row>
    <row r="389" ht="12.75" customHeight="1">
      <c r="A389" s="132"/>
      <c r="B389" s="132"/>
      <c r="C389" s="132"/>
      <c r="D389" s="132"/>
      <c r="E389" s="133"/>
      <c r="F389" s="132"/>
      <c r="G389" s="132"/>
      <c r="H389" s="132"/>
      <c r="I389" s="132"/>
      <c r="J389" s="132"/>
      <c r="K389" s="132"/>
      <c r="L389" s="132"/>
      <c r="M389" s="137"/>
      <c r="N389" s="137"/>
      <c r="O389" s="132"/>
      <c r="P389" s="139"/>
      <c r="Q389" s="132"/>
      <c r="R389" s="135"/>
      <c r="S389" s="132"/>
      <c r="T389" s="132"/>
      <c r="U389" s="132"/>
    </row>
    <row r="390" ht="12.75" customHeight="1">
      <c r="A390" s="132"/>
      <c r="B390" s="132"/>
      <c r="C390" s="132"/>
      <c r="D390" s="132"/>
      <c r="E390" s="133"/>
      <c r="F390" s="132"/>
      <c r="G390" s="132"/>
      <c r="H390" s="132"/>
      <c r="I390" s="132"/>
      <c r="J390" s="132"/>
      <c r="K390" s="132"/>
      <c r="L390" s="132"/>
      <c r="M390" s="137"/>
      <c r="N390" s="137"/>
      <c r="O390" s="132"/>
      <c r="P390" s="139"/>
      <c r="Q390" s="132"/>
      <c r="R390" s="135"/>
      <c r="S390" s="132"/>
      <c r="T390" s="132"/>
      <c r="U390" s="132"/>
    </row>
    <row r="391" ht="12.75" customHeight="1">
      <c r="A391" s="132"/>
      <c r="B391" s="132"/>
      <c r="C391" s="132"/>
      <c r="D391" s="132"/>
      <c r="E391" s="133"/>
      <c r="F391" s="132"/>
      <c r="G391" s="132"/>
      <c r="H391" s="132"/>
      <c r="I391" s="132"/>
      <c r="J391" s="132"/>
      <c r="K391" s="132"/>
      <c r="L391" s="132"/>
      <c r="M391" s="137"/>
      <c r="N391" s="137"/>
      <c r="O391" s="132"/>
      <c r="P391" s="139"/>
      <c r="Q391" s="132"/>
      <c r="R391" s="135"/>
      <c r="S391" s="132"/>
      <c r="T391" s="132"/>
      <c r="U391" s="132"/>
    </row>
    <row r="392" ht="12.75" customHeight="1">
      <c r="A392" s="132"/>
      <c r="B392" s="132"/>
      <c r="C392" s="132"/>
      <c r="D392" s="132"/>
      <c r="E392" s="133"/>
      <c r="F392" s="132"/>
      <c r="G392" s="132"/>
      <c r="H392" s="132"/>
      <c r="I392" s="132"/>
      <c r="J392" s="132"/>
      <c r="K392" s="132"/>
      <c r="L392" s="132"/>
      <c r="M392" s="137"/>
      <c r="N392" s="137"/>
      <c r="O392" s="132"/>
      <c r="P392" s="139"/>
      <c r="Q392" s="132"/>
      <c r="R392" s="135"/>
      <c r="S392" s="132"/>
      <c r="T392" s="132"/>
      <c r="U392" s="132"/>
    </row>
    <row r="393" ht="12.75" customHeight="1">
      <c r="A393" s="132"/>
      <c r="B393" s="132"/>
      <c r="C393" s="132"/>
      <c r="D393" s="132"/>
      <c r="E393" s="133"/>
      <c r="F393" s="132"/>
      <c r="G393" s="132"/>
      <c r="H393" s="132"/>
      <c r="I393" s="132"/>
      <c r="J393" s="132"/>
      <c r="K393" s="132"/>
      <c r="L393" s="132"/>
      <c r="M393" s="137"/>
      <c r="N393" s="137"/>
      <c r="O393" s="132"/>
      <c r="P393" s="139"/>
      <c r="Q393" s="132"/>
      <c r="R393" s="135"/>
      <c r="S393" s="132"/>
      <c r="T393" s="132"/>
      <c r="U393" s="132"/>
    </row>
    <row r="394" ht="12.75" customHeight="1">
      <c r="A394" s="132"/>
      <c r="B394" s="132"/>
      <c r="C394" s="132"/>
      <c r="D394" s="132"/>
      <c r="E394" s="133"/>
      <c r="F394" s="132"/>
      <c r="G394" s="132"/>
      <c r="H394" s="132"/>
      <c r="I394" s="132"/>
      <c r="J394" s="132"/>
      <c r="K394" s="132"/>
      <c r="L394" s="132"/>
      <c r="M394" s="137"/>
      <c r="N394" s="137"/>
      <c r="O394" s="132"/>
      <c r="P394" s="139"/>
      <c r="Q394" s="132"/>
      <c r="R394" s="135"/>
      <c r="S394" s="132"/>
      <c r="T394" s="132"/>
      <c r="U394" s="132"/>
    </row>
    <row r="395" ht="12.75" customHeight="1">
      <c r="A395" s="132"/>
      <c r="B395" s="132"/>
      <c r="C395" s="132"/>
      <c r="D395" s="132"/>
      <c r="E395" s="133"/>
      <c r="F395" s="132"/>
      <c r="G395" s="132"/>
      <c r="H395" s="132"/>
      <c r="I395" s="132"/>
      <c r="J395" s="132"/>
      <c r="K395" s="132"/>
      <c r="L395" s="132"/>
      <c r="M395" s="137"/>
      <c r="N395" s="137"/>
      <c r="O395" s="132"/>
      <c r="P395" s="139"/>
      <c r="Q395" s="132"/>
      <c r="R395" s="135"/>
      <c r="S395" s="132"/>
      <c r="T395" s="132"/>
      <c r="U395" s="132"/>
    </row>
    <row r="396" ht="12.75" customHeight="1">
      <c r="A396" s="132"/>
      <c r="B396" s="132"/>
      <c r="C396" s="132"/>
      <c r="D396" s="132"/>
      <c r="E396" s="133"/>
      <c r="F396" s="132"/>
      <c r="G396" s="132"/>
      <c r="H396" s="132"/>
      <c r="I396" s="132"/>
      <c r="J396" s="132"/>
      <c r="K396" s="132"/>
      <c r="L396" s="132"/>
      <c r="M396" s="137"/>
      <c r="N396" s="137"/>
      <c r="O396" s="132"/>
      <c r="P396" s="139"/>
      <c r="Q396" s="132"/>
      <c r="R396" s="135"/>
      <c r="S396" s="132"/>
      <c r="T396" s="132"/>
      <c r="U396" s="132"/>
    </row>
    <row r="397" ht="12.75" customHeight="1">
      <c r="A397" s="132"/>
      <c r="B397" s="132"/>
      <c r="C397" s="132"/>
      <c r="D397" s="132"/>
      <c r="E397" s="133"/>
      <c r="F397" s="132"/>
      <c r="G397" s="132"/>
      <c r="H397" s="132"/>
      <c r="I397" s="132"/>
      <c r="J397" s="132"/>
      <c r="K397" s="132"/>
      <c r="L397" s="132"/>
      <c r="M397" s="137"/>
      <c r="N397" s="137"/>
      <c r="O397" s="132"/>
      <c r="P397" s="139"/>
      <c r="Q397" s="132"/>
      <c r="R397" s="135"/>
      <c r="S397" s="132"/>
      <c r="T397" s="132"/>
      <c r="U397" s="132"/>
    </row>
    <row r="398" ht="12.75" customHeight="1">
      <c r="A398" s="132"/>
      <c r="B398" s="132"/>
      <c r="C398" s="132"/>
      <c r="D398" s="132"/>
      <c r="E398" s="133"/>
      <c r="F398" s="132"/>
      <c r="G398" s="132"/>
      <c r="H398" s="132"/>
      <c r="I398" s="132"/>
      <c r="J398" s="132"/>
      <c r="K398" s="132"/>
      <c r="L398" s="132"/>
      <c r="M398" s="137"/>
      <c r="N398" s="137"/>
      <c r="O398" s="132"/>
      <c r="P398" s="139"/>
      <c r="Q398" s="132"/>
      <c r="R398" s="135"/>
      <c r="S398" s="132"/>
      <c r="T398" s="132"/>
      <c r="U398" s="132"/>
    </row>
    <row r="399" ht="12.75" customHeight="1">
      <c r="A399" s="132"/>
      <c r="B399" s="132"/>
      <c r="C399" s="132"/>
      <c r="D399" s="132"/>
      <c r="E399" s="133"/>
      <c r="F399" s="132"/>
      <c r="G399" s="132"/>
      <c r="H399" s="132"/>
      <c r="I399" s="132"/>
      <c r="J399" s="132"/>
      <c r="K399" s="132"/>
      <c r="L399" s="132"/>
      <c r="M399" s="137"/>
      <c r="N399" s="137"/>
      <c r="O399" s="132"/>
      <c r="P399" s="139"/>
      <c r="Q399" s="132"/>
      <c r="R399" s="135"/>
      <c r="S399" s="132"/>
      <c r="T399" s="132"/>
      <c r="U399" s="132"/>
    </row>
    <row r="400" ht="12.75" customHeight="1">
      <c r="A400" s="132"/>
      <c r="B400" s="132"/>
      <c r="C400" s="132"/>
      <c r="D400" s="132"/>
      <c r="E400" s="133"/>
      <c r="F400" s="132"/>
      <c r="G400" s="132"/>
      <c r="H400" s="132"/>
      <c r="I400" s="132"/>
      <c r="J400" s="132"/>
      <c r="K400" s="132"/>
      <c r="L400" s="132"/>
      <c r="M400" s="137"/>
      <c r="N400" s="137"/>
      <c r="O400" s="132"/>
      <c r="P400" s="139"/>
      <c r="Q400" s="132"/>
      <c r="R400" s="135"/>
      <c r="S400" s="132"/>
      <c r="T400" s="132"/>
      <c r="U400" s="132"/>
    </row>
    <row r="401" ht="12.75" customHeight="1">
      <c r="A401" s="132"/>
      <c r="B401" s="132"/>
      <c r="C401" s="132"/>
      <c r="D401" s="132"/>
      <c r="E401" s="133"/>
      <c r="F401" s="132"/>
      <c r="G401" s="132"/>
      <c r="H401" s="132"/>
      <c r="I401" s="132"/>
      <c r="J401" s="132"/>
      <c r="K401" s="132"/>
      <c r="L401" s="132"/>
      <c r="M401" s="137"/>
      <c r="N401" s="137"/>
      <c r="O401" s="132"/>
      <c r="P401" s="139"/>
      <c r="Q401" s="132"/>
      <c r="R401" s="135"/>
      <c r="S401" s="132"/>
      <c r="T401" s="132"/>
      <c r="U401" s="132"/>
    </row>
    <row r="402" ht="12.75" customHeight="1">
      <c r="A402" s="132"/>
      <c r="B402" s="132"/>
      <c r="C402" s="132"/>
      <c r="D402" s="132"/>
      <c r="E402" s="133"/>
      <c r="F402" s="132"/>
      <c r="G402" s="132"/>
      <c r="H402" s="132"/>
      <c r="I402" s="132"/>
      <c r="J402" s="132"/>
      <c r="K402" s="132"/>
      <c r="L402" s="132"/>
      <c r="M402" s="137"/>
      <c r="N402" s="137"/>
      <c r="O402" s="132"/>
      <c r="P402" s="139"/>
      <c r="Q402" s="132"/>
      <c r="R402" s="135"/>
      <c r="S402" s="132"/>
      <c r="T402" s="132"/>
      <c r="U402" s="132"/>
    </row>
    <row r="403" ht="12.75" customHeight="1">
      <c r="A403" s="132"/>
      <c r="B403" s="132"/>
      <c r="C403" s="132"/>
      <c r="D403" s="132"/>
      <c r="E403" s="133"/>
      <c r="F403" s="132"/>
      <c r="G403" s="132"/>
      <c r="H403" s="132"/>
      <c r="I403" s="132"/>
      <c r="J403" s="132"/>
      <c r="K403" s="132"/>
      <c r="L403" s="132"/>
      <c r="M403" s="137"/>
      <c r="N403" s="137"/>
      <c r="O403" s="132"/>
      <c r="P403" s="139"/>
      <c r="Q403" s="132"/>
      <c r="R403" s="135"/>
      <c r="S403" s="132"/>
      <c r="T403" s="132"/>
      <c r="U403" s="132"/>
    </row>
    <row r="404" ht="12.75" customHeight="1">
      <c r="A404" s="132"/>
      <c r="B404" s="132"/>
      <c r="C404" s="132"/>
      <c r="D404" s="132"/>
      <c r="E404" s="133"/>
      <c r="F404" s="132"/>
      <c r="G404" s="132"/>
      <c r="H404" s="132"/>
      <c r="I404" s="132"/>
      <c r="J404" s="132"/>
      <c r="K404" s="132"/>
      <c r="L404" s="132"/>
      <c r="M404" s="137"/>
      <c r="N404" s="137"/>
      <c r="O404" s="132"/>
      <c r="P404" s="139"/>
      <c r="Q404" s="132"/>
      <c r="R404" s="135"/>
      <c r="S404" s="132"/>
      <c r="T404" s="132"/>
      <c r="U404" s="132"/>
    </row>
    <row r="405" ht="12.75" customHeight="1">
      <c r="A405" s="132"/>
      <c r="B405" s="132"/>
      <c r="C405" s="132"/>
      <c r="D405" s="132"/>
      <c r="E405" s="133"/>
      <c r="F405" s="132"/>
      <c r="G405" s="132"/>
      <c r="H405" s="132"/>
      <c r="I405" s="132"/>
      <c r="J405" s="132"/>
      <c r="K405" s="132"/>
      <c r="L405" s="132"/>
      <c r="M405" s="137"/>
      <c r="N405" s="137"/>
      <c r="O405" s="132"/>
      <c r="P405" s="139"/>
      <c r="Q405" s="132"/>
      <c r="R405" s="135"/>
      <c r="S405" s="132"/>
      <c r="T405" s="132"/>
      <c r="U405" s="132"/>
    </row>
    <row r="406" ht="12.75" customHeight="1">
      <c r="A406" s="132"/>
      <c r="B406" s="132"/>
      <c r="C406" s="132"/>
      <c r="D406" s="132"/>
      <c r="E406" s="133"/>
      <c r="F406" s="132"/>
      <c r="G406" s="132"/>
      <c r="H406" s="132"/>
      <c r="I406" s="132"/>
      <c r="J406" s="132"/>
      <c r="K406" s="132"/>
      <c r="L406" s="132"/>
      <c r="M406" s="137"/>
      <c r="N406" s="137"/>
      <c r="O406" s="132"/>
      <c r="P406" s="139"/>
      <c r="Q406" s="132"/>
      <c r="R406" s="135"/>
      <c r="S406" s="132"/>
      <c r="T406" s="132"/>
      <c r="U406" s="132"/>
    </row>
    <row r="407" ht="12.75" customHeight="1">
      <c r="A407" s="132"/>
      <c r="B407" s="132"/>
      <c r="C407" s="132"/>
      <c r="D407" s="132"/>
      <c r="E407" s="133"/>
      <c r="F407" s="132"/>
      <c r="G407" s="132"/>
      <c r="H407" s="132"/>
      <c r="I407" s="132"/>
      <c r="J407" s="132"/>
      <c r="K407" s="132"/>
      <c r="L407" s="132"/>
      <c r="M407" s="137"/>
      <c r="N407" s="137"/>
      <c r="O407" s="132"/>
      <c r="P407" s="139"/>
      <c r="Q407" s="132"/>
      <c r="R407" s="135"/>
      <c r="S407" s="132"/>
      <c r="T407" s="132"/>
      <c r="U407" s="132"/>
    </row>
    <row r="408" ht="12.75" customHeight="1">
      <c r="A408" s="132"/>
      <c r="B408" s="132"/>
      <c r="C408" s="132"/>
      <c r="D408" s="132"/>
      <c r="E408" s="133"/>
      <c r="F408" s="132"/>
      <c r="G408" s="132"/>
      <c r="H408" s="132"/>
      <c r="I408" s="132"/>
      <c r="J408" s="132"/>
      <c r="K408" s="132"/>
      <c r="L408" s="132"/>
      <c r="M408" s="137"/>
      <c r="N408" s="137"/>
      <c r="O408" s="132"/>
      <c r="P408" s="139"/>
      <c r="Q408" s="132"/>
      <c r="R408" s="135"/>
      <c r="S408" s="132"/>
      <c r="T408" s="132"/>
      <c r="U408" s="132"/>
    </row>
    <row r="409" ht="12.75" customHeight="1">
      <c r="A409" s="132"/>
      <c r="B409" s="132"/>
      <c r="C409" s="132"/>
      <c r="D409" s="132"/>
      <c r="E409" s="133"/>
      <c r="F409" s="132"/>
      <c r="G409" s="132"/>
      <c r="H409" s="132"/>
      <c r="I409" s="132"/>
      <c r="J409" s="132"/>
      <c r="K409" s="132"/>
      <c r="L409" s="132"/>
      <c r="M409" s="137"/>
      <c r="N409" s="137"/>
      <c r="O409" s="132"/>
      <c r="P409" s="139"/>
      <c r="Q409" s="132"/>
      <c r="R409" s="135"/>
      <c r="S409" s="132"/>
      <c r="T409" s="132"/>
      <c r="U409" s="132"/>
    </row>
    <row r="410" ht="12.75" customHeight="1">
      <c r="A410" s="132"/>
      <c r="B410" s="132"/>
      <c r="C410" s="132"/>
      <c r="D410" s="132"/>
      <c r="E410" s="133"/>
      <c r="F410" s="132"/>
      <c r="G410" s="132"/>
      <c r="H410" s="132"/>
      <c r="I410" s="132"/>
      <c r="J410" s="132"/>
      <c r="K410" s="132"/>
      <c r="L410" s="132"/>
      <c r="M410" s="137"/>
      <c r="N410" s="137"/>
      <c r="O410" s="132"/>
      <c r="P410" s="139"/>
      <c r="Q410" s="132"/>
      <c r="R410" s="135"/>
      <c r="S410" s="132"/>
      <c r="T410" s="132"/>
      <c r="U410" s="132"/>
    </row>
    <row r="411" ht="12.75" customHeight="1">
      <c r="A411" s="132"/>
      <c r="B411" s="132"/>
      <c r="C411" s="132"/>
      <c r="D411" s="132"/>
      <c r="E411" s="133"/>
      <c r="F411" s="132"/>
      <c r="G411" s="132"/>
      <c r="H411" s="132"/>
      <c r="I411" s="132"/>
      <c r="J411" s="132"/>
      <c r="K411" s="132"/>
      <c r="L411" s="132"/>
      <c r="M411" s="137"/>
      <c r="N411" s="137"/>
      <c r="O411" s="132"/>
      <c r="P411" s="139"/>
      <c r="Q411" s="132"/>
      <c r="R411" s="135"/>
      <c r="S411" s="132"/>
      <c r="T411" s="132"/>
      <c r="U411" s="132"/>
    </row>
    <row r="412" ht="12.75" customHeight="1">
      <c r="A412" s="132"/>
      <c r="B412" s="132"/>
      <c r="C412" s="132"/>
      <c r="D412" s="132"/>
      <c r="E412" s="133"/>
      <c r="F412" s="132"/>
      <c r="G412" s="132"/>
      <c r="H412" s="132"/>
      <c r="I412" s="132"/>
      <c r="J412" s="132"/>
      <c r="K412" s="132"/>
      <c r="L412" s="132"/>
      <c r="M412" s="137"/>
      <c r="N412" s="137"/>
      <c r="O412" s="132"/>
      <c r="P412" s="139"/>
      <c r="Q412" s="132"/>
      <c r="R412" s="135"/>
      <c r="S412" s="132"/>
      <c r="T412" s="132"/>
      <c r="U412" s="132"/>
    </row>
    <row r="413" ht="12.75" customHeight="1">
      <c r="A413" s="132"/>
      <c r="B413" s="132"/>
      <c r="C413" s="132"/>
      <c r="D413" s="132"/>
      <c r="E413" s="133"/>
      <c r="F413" s="132"/>
      <c r="G413" s="132"/>
      <c r="H413" s="132"/>
      <c r="I413" s="132"/>
      <c r="J413" s="132"/>
      <c r="K413" s="132"/>
      <c r="L413" s="132"/>
      <c r="M413" s="137"/>
      <c r="N413" s="137"/>
      <c r="O413" s="132"/>
      <c r="P413" s="139"/>
      <c r="Q413" s="132"/>
      <c r="R413" s="135"/>
      <c r="S413" s="132"/>
      <c r="T413" s="132"/>
      <c r="U413" s="132"/>
    </row>
    <row r="414" ht="12.75" customHeight="1">
      <c r="A414" s="132"/>
      <c r="B414" s="132"/>
      <c r="C414" s="132"/>
      <c r="D414" s="132"/>
      <c r="E414" s="133"/>
      <c r="F414" s="132"/>
      <c r="G414" s="132"/>
      <c r="H414" s="132"/>
      <c r="I414" s="132"/>
      <c r="J414" s="132"/>
      <c r="K414" s="132"/>
      <c r="L414" s="132"/>
      <c r="M414" s="137"/>
      <c r="N414" s="137"/>
      <c r="O414" s="132"/>
      <c r="P414" s="139"/>
      <c r="Q414" s="132"/>
      <c r="R414" s="135"/>
      <c r="S414" s="132"/>
      <c r="T414" s="132"/>
      <c r="U414" s="132"/>
    </row>
    <row r="415" ht="12.75" customHeight="1">
      <c r="A415" s="132"/>
      <c r="B415" s="132"/>
      <c r="C415" s="132"/>
      <c r="D415" s="132"/>
      <c r="E415" s="133"/>
      <c r="F415" s="132"/>
      <c r="G415" s="132"/>
      <c r="H415" s="132"/>
      <c r="I415" s="132"/>
      <c r="J415" s="132"/>
      <c r="K415" s="132"/>
      <c r="L415" s="132"/>
      <c r="M415" s="137"/>
      <c r="N415" s="137"/>
      <c r="O415" s="132"/>
      <c r="P415" s="139"/>
      <c r="Q415" s="132"/>
      <c r="R415" s="135"/>
      <c r="S415" s="132"/>
      <c r="T415" s="132"/>
      <c r="U415" s="132"/>
    </row>
    <row r="416" ht="12.75" customHeight="1">
      <c r="A416" s="132"/>
      <c r="B416" s="132"/>
      <c r="C416" s="132"/>
      <c r="D416" s="132"/>
      <c r="E416" s="133"/>
      <c r="F416" s="132"/>
      <c r="G416" s="132"/>
      <c r="H416" s="132"/>
      <c r="I416" s="132"/>
      <c r="J416" s="132"/>
      <c r="K416" s="132"/>
      <c r="L416" s="132"/>
      <c r="M416" s="137"/>
      <c r="N416" s="137"/>
      <c r="O416" s="132"/>
      <c r="P416" s="139"/>
      <c r="Q416" s="132"/>
      <c r="R416" s="135"/>
      <c r="S416" s="132"/>
      <c r="T416" s="132"/>
      <c r="U416" s="132"/>
    </row>
    <row r="417" ht="12.75" customHeight="1">
      <c r="A417" s="132"/>
      <c r="B417" s="132"/>
      <c r="C417" s="132"/>
      <c r="D417" s="132"/>
      <c r="E417" s="133"/>
      <c r="F417" s="132"/>
      <c r="G417" s="132"/>
      <c r="H417" s="132"/>
      <c r="I417" s="132"/>
      <c r="J417" s="132"/>
      <c r="K417" s="132"/>
      <c r="L417" s="132"/>
      <c r="M417" s="137"/>
      <c r="N417" s="137"/>
      <c r="O417" s="132"/>
      <c r="P417" s="139"/>
      <c r="Q417" s="132"/>
      <c r="R417" s="135"/>
      <c r="S417" s="132"/>
      <c r="T417" s="132"/>
      <c r="U417" s="132"/>
    </row>
    <row r="418" ht="12.75" customHeight="1">
      <c r="A418" s="132"/>
      <c r="B418" s="132"/>
      <c r="C418" s="132"/>
      <c r="D418" s="132"/>
      <c r="E418" s="133"/>
      <c r="F418" s="132"/>
      <c r="G418" s="132"/>
      <c r="H418" s="132"/>
      <c r="I418" s="132"/>
      <c r="J418" s="132"/>
      <c r="K418" s="132"/>
      <c r="L418" s="132"/>
      <c r="M418" s="137"/>
      <c r="N418" s="137"/>
      <c r="O418" s="132"/>
      <c r="P418" s="139"/>
      <c r="Q418" s="132"/>
      <c r="R418" s="135"/>
      <c r="S418" s="132"/>
      <c r="T418" s="132"/>
      <c r="U418" s="132"/>
    </row>
    <row r="419" ht="12.75" customHeight="1">
      <c r="A419" s="132"/>
      <c r="B419" s="132"/>
      <c r="C419" s="132"/>
      <c r="D419" s="132"/>
      <c r="E419" s="133"/>
      <c r="F419" s="132"/>
      <c r="G419" s="132"/>
      <c r="H419" s="132"/>
      <c r="I419" s="132"/>
      <c r="J419" s="132"/>
      <c r="K419" s="132"/>
      <c r="L419" s="132"/>
      <c r="M419" s="137"/>
      <c r="N419" s="137"/>
      <c r="O419" s="132"/>
      <c r="P419" s="139"/>
      <c r="Q419" s="132"/>
      <c r="R419" s="135"/>
      <c r="S419" s="132"/>
      <c r="T419" s="132"/>
      <c r="U419" s="132"/>
    </row>
    <row r="420" ht="12.75" customHeight="1">
      <c r="A420" s="132"/>
      <c r="B420" s="132"/>
      <c r="C420" s="132"/>
      <c r="D420" s="132"/>
      <c r="E420" s="133"/>
      <c r="F420" s="132"/>
      <c r="G420" s="132"/>
      <c r="H420" s="132"/>
      <c r="I420" s="132"/>
      <c r="J420" s="132"/>
      <c r="K420" s="132"/>
      <c r="L420" s="132"/>
      <c r="M420" s="137"/>
      <c r="N420" s="137"/>
      <c r="O420" s="132"/>
      <c r="P420" s="139"/>
      <c r="Q420" s="132"/>
      <c r="R420" s="135"/>
      <c r="S420" s="132"/>
      <c r="T420" s="132"/>
      <c r="U420" s="132"/>
    </row>
    <row r="421" ht="12.75" customHeight="1">
      <c r="A421" s="132"/>
      <c r="B421" s="132"/>
      <c r="C421" s="132"/>
      <c r="D421" s="132"/>
      <c r="E421" s="133"/>
      <c r="F421" s="132"/>
      <c r="G421" s="132"/>
      <c r="H421" s="132"/>
      <c r="I421" s="132"/>
      <c r="J421" s="132"/>
      <c r="K421" s="132"/>
      <c r="L421" s="132"/>
      <c r="M421" s="137"/>
      <c r="N421" s="137"/>
      <c r="O421" s="132"/>
      <c r="P421" s="139"/>
      <c r="Q421" s="132"/>
      <c r="R421" s="135"/>
      <c r="S421" s="132"/>
      <c r="T421" s="132"/>
      <c r="U421" s="132"/>
    </row>
    <row r="422" ht="12.75" customHeight="1">
      <c r="A422" s="132"/>
      <c r="B422" s="132"/>
      <c r="C422" s="132"/>
      <c r="D422" s="132"/>
      <c r="E422" s="133"/>
      <c r="F422" s="132"/>
      <c r="G422" s="132"/>
      <c r="H422" s="132"/>
      <c r="I422" s="132"/>
      <c r="J422" s="132"/>
      <c r="K422" s="132"/>
      <c r="L422" s="132"/>
      <c r="M422" s="137"/>
      <c r="N422" s="137"/>
      <c r="O422" s="132"/>
      <c r="P422" s="139"/>
      <c r="Q422" s="132"/>
      <c r="R422" s="135"/>
      <c r="S422" s="132"/>
      <c r="T422" s="132"/>
      <c r="U422" s="132"/>
    </row>
    <row r="423" ht="12.75" customHeight="1">
      <c r="A423" s="132"/>
      <c r="B423" s="132"/>
      <c r="C423" s="132"/>
      <c r="D423" s="132"/>
      <c r="E423" s="133"/>
      <c r="F423" s="132"/>
      <c r="G423" s="132"/>
      <c r="H423" s="132"/>
      <c r="I423" s="132"/>
      <c r="J423" s="132"/>
      <c r="K423" s="132"/>
      <c r="L423" s="132"/>
      <c r="M423" s="137"/>
      <c r="N423" s="137"/>
      <c r="O423" s="132"/>
      <c r="P423" s="139"/>
      <c r="Q423" s="132"/>
      <c r="R423" s="135"/>
      <c r="S423" s="132"/>
      <c r="T423" s="132"/>
      <c r="U423" s="132"/>
    </row>
    <row r="424" ht="12.75" customHeight="1">
      <c r="A424" s="132"/>
      <c r="B424" s="132"/>
      <c r="C424" s="132"/>
      <c r="D424" s="132"/>
      <c r="E424" s="133"/>
      <c r="F424" s="132"/>
      <c r="G424" s="132"/>
      <c r="H424" s="132"/>
      <c r="I424" s="132"/>
      <c r="J424" s="132"/>
      <c r="K424" s="132"/>
      <c r="L424" s="132"/>
      <c r="M424" s="137"/>
      <c r="N424" s="137"/>
      <c r="O424" s="132"/>
      <c r="P424" s="139"/>
      <c r="Q424" s="132"/>
      <c r="R424" s="135"/>
      <c r="S424" s="132"/>
      <c r="T424" s="132"/>
      <c r="U424" s="132"/>
    </row>
    <row r="425" ht="12.75" customHeight="1">
      <c r="A425" s="132"/>
      <c r="B425" s="132"/>
      <c r="C425" s="132"/>
      <c r="D425" s="132"/>
      <c r="E425" s="133"/>
      <c r="F425" s="132"/>
      <c r="G425" s="132"/>
      <c r="H425" s="132"/>
      <c r="I425" s="132"/>
      <c r="J425" s="132"/>
      <c r="K425" s="132"/>
      <c r="L425" s="132"/>
      <c r="M425" s="137"/>
      <c r="N425" s="137"/>
      <c r="O425" s="132"/>
      <c r="P425" s="139"/>
      <c r="Q425" s="132"/>
      <c r="R425" s="135"/>
      <c r="S425" s="132"/>
      <c r="T425" s="132"/>
      <c r="U425" s="132"/>
    </row>
    <row r="426" ht="12.75" customHeight="1">
      <c r="A426" s="132"/>
      <c r="B426" s="132"/>
      <c r="C426" s="132"/>
      <c r="D426" s="132"/>
      <c r="E426" s="133"/>
      <c r="F426" s="132"/>
      <c r="G426" s="132"/>
      <c r="H426" s="132"/>
      <c r="I426" s="132"/>
      <c r="J426" s="132"/>
      <c r="K426" s="132"/>
      <c r="L426" s="132"/>
      <c r="M426" s="137"/>
      <c r="N426" s="137"/>
      <c r="O426" s="132"/>
      <c r="P426" s="139"/>
      <c r="Q426" s="132"/>
      <c r="R426" s="135"/>
      <c r="S426" s="132"/>
      <c r="T426" s="132"/>
      <c r="U426" s="132"/>
    </row>
    <row r="427" ht="12.75" customHeight="1">
      <c r="A427" s="132"/>
      <c r="B427" s="132"/>
      <c r="C427" s="132"/>
      <c r="D427" s="132"/>
      <c r="E427" s="133"/>
      <c r="F427" s="132"/>
      <c r="G427" s="132"/>
      <c r="H427" s="132"/>
      <c r="I427" s="132"/>
      <c r="J427" s="132"/>
      <c r="K427" s="132"/>
      <c r="L427" s="132"/>
      <c r="M427" s="137"/>
      <c r="N427" s="137"/>
      <c r="O427" s="132"/>
      <c r="P427" s="139"/>
      <c r="Q427" s="132"/>
      <c r="R427" s="135"/>
      <c r="S427" s="132"/>
      <c r="T427" s="132"/>
      <c r="U427" s="132"/>
    </row>
    <row r="428" ht="12.75" customHeight="1">
      <c r="A428" s="132"/>
      <c r="B428" s="132"/>
      <c r="C428" s="132"/>
      <c r="D428" s="132"/>
      <c r="E428" s="133"/>
      <c r="F428" s="132"/>
      <c r="G428" s="132"/>
      <c r="H428" s="132"/>
      <c r="I428" s="132"/>
      <c r="J428" s="132"/>
      <c r="K428" s="132"/>
      <c r="L428" s="132"/>
      <c r="M428" s="137"/>
      <c r="N428" s="137"/>
      <c r="O428" s="132"/>
      <c r="P428" s="139"/>
      <c r="Q428" s="132"/>
      <c r="R428" s="135"/>
      <c r="S428" s="132"/>
      <c r="T428" s="132"/>
      <c r="U428" s="132"/>
    </row>
    <row r="429" ht="12.75" customHeight="1">
      <c r="A429" s="132"/>
      <c r="B429" s="132"/>
      <c r="C429" s="132"/>
      <c r="D429" s="132"/>
      <c r="E429" s="133"/>
      <c r="F429" s="132"/>
      <c r="G429" s="132"/>
      <c r="H429" s="132"/>
      <c r="I429" s="132"/>
      <c r="J429" s="132"/>
      <c r="K429" s="132"/>
      <c r="L429" s="132"/>
      <c r="M429" s="137"/>
      <c r="N429" s="137"/>
      <c r="O429" s="132"/>
      <c r="P429" s="139"/>
      <c r="Q429" s="132"/>
      <c r="R429" s="135"/>
      <c r="S429" s="132"/>
      <c r="T429" s="132"/>
      <c r="U429" s="132"/>
    </row>
    <row r="430" ht="12.75" customHeight="1">
      <c r="A430" s="132"/>
      <c r="B430" s="132"/>
      <c r="C430" s="132"/>
      <c r="D430" s="132"/>
      <c r="E430" s="133"/>
      <c r="F430" s="132"/>
      <c r="G430" s="132"/>
      <c r="H430" s="132"/>
      <c r="I430" s="132"/>
      <c r="J430" s="132"/>
      <c r="K430" s="132"/>
      <c r="L430" s="132"/>
      <c r="M430" s="137"/>
      <c r="N430" s="137"/>
      <c r="O430" s="132"/>
      <c r="P430" s="139"/>
      <c r="Q430" s="132"/>
      <c r="R430" s="135"/>
      <c r="S430" s="132"/>
      <c r="T430" s="132"/>
      <c r="U430" s="132"/>
    </row>
    <row r="431" ht="12.75" customHeight="1">
      <c r="A431" s="132"/>
      <c r="B431" s="132"/>
      <c r="C431" s="132"/>
      <c r="D431" s="132"/>
      <c r="E431" s="133"/>
      <c r="F431" s="132"/>
      <c r="G431" s="132"/>
      <c r="H431" s="132"/>
      <c r="I431" s="132"/>
      <c r="J431" s="132"/>
      <c r="K431" s="132"/>
      <c r="L431" s="132"/>
      <c r="M431" s="137"/>
      <c r="N431" s="137"/>
      <c r="O431" s="132"/>
      <c r="P431" s="139"/>
      <c r="Q431" s="132"/>
      <c r="R431" s="135"/>
      <c r="S431" s="132"/>
      <c r="T431" s="132"/>
      <c r="U431" s="132"/>
    </row>
    <row r="432" ht="12.75" customHeight="1">
      <c r="A432" s="132"/>
      <c r="B432" s="132"/>
      <c r="C432" s="132"/>
      <c r="D432" s="132"/>
      <c r="E432" s="133"/>
      <c r="F432" s="132"/>
      <c r="G432" s="132"/>
      <c r="H432" s="132"/>
      <c r="I432" s="132"/>
      <c r="J432" s="132"/>
      <c r="K432" s="132"/>
      <c r="L432" s="132"/>
      <c r="M432" s="137"/>
      <c r="N432" s="137"/>
      <c r="O432" s="132"/>
      <c r="P432" s="139"/>
      <c r="Q432" s="132"/>
      <c r="R432" s="135"/>
      <c r="S432" s="132"/>
      <c r="T432" s="132"/>
      <c r="U432" s="132"/>
    </row>
    <row r="433" ht="12.75" customHeight="1">
      <c r="A433" s="132"/>
      <c r="B433" s="132"/>
      <c r="C433" s="132"/>
      <c r="D433" s="132"/>
      <c r="E433" s="133"/>
      <c r="F433" s="132"/>
      <c r="G433" s="132"/>
      <c r="H433" s="132"/>
      <c r="I433" s="132"/>
      <c r="J433" s="132"/>
      <c r="K433" s="132"/>
      <c r="L433" s="132"/>
      <c r="M433" s="137"/>
      <c r="N433" s="137"/>
      <c r="O433" s="132"/>
      <c r="P433" s="139"/>
      <c r="Q433" s="132"/>
      <c r="R433" s="135"/>
      <c r="S433" s="132"/>
      <c r="T433" s="132"/>
      <c r="U433" s="132"/>
    </row>
    <row r="434" ht="12.75" customHeight="1">
      <c r="A434" s="132"/>
      <c r="B434" s="132"/>
      <c r="C434" s="132"/>
      <c r="D434" s="132"/>
      <c r="E434" s="133"/>
      <c r="F434" s="132"/>
      <c r="G434" s="132"/>
      <c r="H434" s="132"/>
      <c r="I434" s="132"/>
      <c r="J434" s="132"/>
      <c r="K434" s="132"/>
      <c r="L434" s="132"/>
      <c r="M434" s="137"/>
      <c r="N434" s="137"/>
      <c r="O434" s="132"/>
      <c r="P434" s="139"/>
      <c r="Q434" s="132"/>
      <c r="R434" s="135"/>
      <c r="S434" s="132"/>
      <c r="T434" s="132"/>
      <c r="U434" s="132"/>
    </row>
    <row r="435" ht="12.75" customHeight="1">
      <c r="A435" s="132"/>
      <c r="B435" s="132"/>
      <c r="C435" s="132"/>
      <c r="D435" s="132"/>
      <c r="E435" s="133"/>
      <c r="F435" s="132"/>
      <c r="G435" s="132"/>
      <c r="H435" s="132"/>
      <c r="I435" s="132"/>
      <c r="J435" s="132"/>
      <c r="K435" s="132"/>
      <c r="L435" s="132"/>
      <c r="M435" s="137"/>
      <c r="N435" s="137"/>
      <c r="O435" s="132"/>
      <c r="P435" s="139"/>
      <c r="Q435" s="132"/>
      <c r="R435" s="135"/>
      <c r="S435" s="132"/>
      <c r="T435" s="132"/>
      <c r="U435" s="132"/>
    </row>
    <row r="436" ht="12.75" customHeight="1">
      <c r="A436" s="132"/>
      <c r="B436" s="132"/>
      <c r="C436" s="132"/>
      <c r="D436" s="132"/>
      <c r="E436" s="133"/>
      <c r="F436" s="132"/>
      <c r="G436" s="132"/>
      <c r="H436" s="132"/>
      <c r="I436" s="132"/>
      <c r="J436" s="132"/>
      <c r="K436" s="132"/>
      <c r="L436" s="132"/>
      <c r="M436" s="137"/>
      <c r="N436" s="137"/>
      <c r="O436" s="132"/>
      <c r="P436" s="139"/>
      <c r="Q436" s="132"/>
      <c r="R436" s="135"/>
      <c r="S436" s="132"/>
      <c r="T436" s="132"/>
      <c r="U436" s="132"/>
    </row>
    <row r="437" ht="12.75" customHeight="1">
      <c r="A437" s="132"/>
      <c r="B437" s="132"/>
      <c r="C437" s="132"/>
      <c r="D437" s="132"/>
      <c r="E437" s="133"/>
      <c r="F437" s="132"/>
      <c r="G437" s="132"/>
      <c r="H437" s="132"/>
      <c r="I437" s="132"/>
      <c r="J437" s="132"/>
      <c r="K437" s="132"/>
      <c r="L437" s="132"/>
      <c r="M437" s="137"/>
      <c r="N437" s="137"/>
      <c r="O437" s="132"/>
      <c r="P437" s="139"/>
      <c r="Q437" s="132"/>
      <c r="R437" s="135"/>
      <c r="S437" s="132"/>
      <c r="T437" s="132"/>
      <c r="U437" s="132"/>
    </row>
    <row r="438" ht="12.75" customHeight="1">
      <c r="A438" s="132"/>
      <c r="B438" s="132"/>
      <c r="C438" s="132"/>
      <c r="D438" s="132"/>
      <c r="E438" s="133"/>
      <c r="F438" s="132"/>
      <c r="G438" s="132"/>
      <c r="H438" s="132"/>
      <c r="I438" s="132"/>
      <c r="J438" s="132"/>
      <c r="K438" s="132"/>
      <c r="L438" s="132"/>
      <c r="M438" s="137"/>
      <c r="N438" s="137"/>
      <c r="O438" s="132"/>
      <c r="P438" s="139"/>
      <c r="Q438" s="132"/>
      <c r="R438" s="135"/>
      <c r="S438" s="132"/>
      <c r="T438" s="132"/>
      <c r="U438" s="132"/>
    </row>
    <row r="439" ht="12.75" customHeight="1">
      <c r="A439" s="132"/>
      <c r="B439" s="132"/>
      <c r="C439" s="132"/>
      <c r="D439" s="132"/>
      <c r="E439" s="133"/>
      <c r="F439" s="132"/>
      <c r="G439" s="132"/>
      <c r="H439" s="132"/>
      <c r="I439" s="132"/>
      <c r="J439" s="132"/>
      <c r="K439" s="132"/>
      <c r="L439" s="132"/>
      <c r="M439" s="137"/>
      <c r="N439" s="137"/>
      <c r="O439" s="132"/>
      <c r="P439" s="139"/>
      <c r="Q439" s="132"/>
      <c r="R439" s="135"/>
      <c r="S439" s="132"/>
      <c r="T439" s="132"/>
      <c r="U439" s="132"/>
    </row>
    <row r="440" ht="12.75" customHeight="1">
      <c r="A440" s="132"/>
      <c r="B440" s="132"/>
      <c r="C440" s="132"/>
      <c r="D440" s="132"/>
      <c r="E440" s="133"/>
      <c r="F440" s="132"/>
      <c r="G440" s="132"/>
      <c r="H440" s="132"/>
      <c r="I440" s="132"/>
      <c r="J440" s="132"/>
      <c r="K440" s="132"/>
      <c r="L440" s="132"/>
      <c r="M440" s="137"/>
      <c r="N440" s="137"/>
      <c r="O440" s="132"/>
      <c r="P440" s="139"/>
      <c r="Q440" s="132"/>
      <c r="R440" s="135"/>
      <c r="S440" s="132"/>
      <c r="T440" s="132"/>
      <c r="U440" s="132"/>
    </row>
    <row r="441" ht="12.75" customHeight="1">
      <c r="A441" s="132"/>
      <c r="B441" s="132"/>
      <c r="C441" s="132"/>
      <c r="D441" s="132"/>
      <c r="E441" s="133"/>
      <c r="F441" s="132"/>
      <c r="G441" s="132"/>
      <c r="H441" s="132"/>
      <c r="I441" s="132"/>
      <c r="J441" s="132"/>
      <c r="K441" s="132"/>
      <c r="L441" s="132"/>
      <c r="M441" s="137"/>
      <c r="N441" s="137"/>
      <c r="O441" s="132"/>
      <c r="P441" s="139"/>
      <c r="Q441" s="132"/>
      <c r="R441" s="135"/>
      <c r="S441" s="132"/>
      <c r="T441" s="132"/>
      <c r="U441" s="132"/>
    </row>
    <row r="442" ht="12.75" customHeight="1">
      <c r="A442" s="132"/>
      <c r="B442" s="132"/>
      <c r="C442" s="132"/>
      <c r="D442" s="132"/>
      <c r="E442" s="133"/>
      <c r="F442" s="132"/>
      <c r="G442" s="132"/>
      <c r="H442" s="132"/>
      <c r="I442" s="132"/>
      <c r="J442" s="132"/>
      <c r="K442" s="132"/>
      <c r="L442" s="132"/>
      <c r="M442" s="137"/>
      <c r="N442" s="137"/>
      <c r="O442" s="132"/>
      <c r="P442" s="139"/>
      <c r="Q442" s="132"/>
      <c r="R442" s="135"/>
      <c r="S442" s="132"/>
      <c r="T442" s="132"/>
      <c r="U442" s="132"/>
    </row>
    <row r="443" ht="12.75" customHeight="1">
      <c r="A443" s="132"/>
      <c r="B443" s="132"/>
      <c r="C443" s="132"/>
      <c r="D443" s="132"/>
      <c r="E443" s="133"/>
      <c r="F443" s="132"/>
      <c r="G443" s="132"/>
      <c r="H443" s="132"/>
      <c r="I443" s="132"/>
      <c r="J443" s="132"/>
      <c r="K443" s="132"/>
      <c r="L443" s="132"/>
      <c r="M443" s="137"/>
      <c r="N443" s="137"/>
      <c r="O443" s="132"/>
      <c r="P443" s="139"/>
      <c r="Q443" s="132"/>
      <c r="R443" s="135"/>
      <c r="S443" s="132"/>
      <c r="T443" s="132"/>
      <c r="U443" s="132"/>
    </row>
    <row r="444" ht="12.75" customHeight="1">
      <c r="A444" s="132"/>
      <c r="B444" s="132"/>
      <c r="C444" s="132"/>
      <c r="D444" s="132"/>
      <c r="E444" s="133"/>
      <c r="F444" s="132"/>
      <c r="G444" s="132"/>
      <c r="H444" s="132"/>
      <c r="I444" s="132"/>
      <c r="J444" s="132"/>
      <c r="K444" s="132"/>
      <c r="L444" s="132"/>
      <c r="M444" s="137"/>
      <c r="N444" s="137"/>
      <c r="O444" s="132"/>
      <c r="P444" s="139"/>
      <c r="Q444" s="132"/>
      <c r="R444" s="135"/>
      <c r="S444" s="132"/>
      <c r="T444" s="132"/>
      <c r="U444" s="132"/>
    </row>
    <row r="445" ht="12.75" customHeight="1">
      <c r="A445" s="132"/>
      <c r="B445" s="132"/>
      <c r="C445" s="132"/>
      <c r="D445" s="132"/>
      <c r="E445" s="133"/>
      <c r="F445" s="132"/>
      <c r="G445" s="132"/>
      <c r="H445" s="132"/>
      <c r="I445" s="132"/>
      <c r="J445" s="132"/>
      <c r="K445" s="132"/>
      <c r="L445" s="132"/>
      <c r="M445" s="137"/>
      <c r="N445" s="137"/>
      <c r="O445" s="132"/>
      <c r="P445" s="139"/>
      <c r="Q445" s="132"/>
      <c r="R445" s="135"/>
      <c r="S445" s="132"/>
      <c r="T445" s="132"/>
      <c r="U445" s="132"/>
    </row>
    <row r="446" ht="12.75" customHeight="1">
      <c r="A446" s="132"/>
      <c r="B446" s="132"/>
      <c r="C446" s="132"/>
      <c r="D446" s="132"/>
      <c r="E446" s="133"/>
      <c r="F446" s="132"/>
      <c r="G446" s="132"/>
      <c r="H446" s="132"/>
      <c r="I446" s="132"/>
      <c r="J446" s="132"/>
      <c r="K446" s="132"/>
      <c r="L446" s="132"/>
      <c r="M446" s="137"/>
      <c r="N446" s="137"/>
      <c r="O446" s="132"/>
      <c r="P446" s="139"/>
      <c r="Q446" s="132"/>
      <c r="R446" s="135"/>
      <c r="S446" s="132"/>
      <c r="T446" s="132"/>
      <c r="U446" s="132"/>
    </row>
    <row r="447" ht="12.75" customHeight="1">
      <c r="A447" s="132"/>
      <c r="B447" s="132"/>
      <c r="C447" s="132"/>
      <c r="D447" s="132"/>
      <c r="E447" s="133"/>
      <c r="F447" s="132"/>
      <c r="G447" s="132"/>
      <c r="H447" s="132"/>
      <c r="I447" s="132"/>
      <c r="J447" s="132"/>
      <c r="K447" s="132"/>
      <c r="L447" s="132"/>
      <c r="M447" s="137"/>
      <c r="N447" s="137"/>
      <c r="O447" s="132"/>
      <c r="P447" s="139"/>
      <c r="Q447" s="132"/>
      <c r="R447" s="135"/>
      <c r="S447" s="132"/>
      <c r="T447" s="132"/>
      <c r="U447" s="132"/>
    </row>
    <row r="448" ht="12.75" customHeight="1">
      <c r="A448" s="132"/>
      <c r="B448" s="132"/>
      <c r="C448" s="132"/>
      <c r="D448" s="132"/>
      <c r="E448" s="133"/>
      <c r="F448" s="132"/>
      <c r="G448" s="132"/>
      <c r="H448" s="132"/>
      <c r="I448" s="132"/>
      <c r="J448" s="132"/>
      <c r="K448" s="132"/>
      <c r="L448" s="132"/>
      <c r="M448" s="137"/>
      <c r="N448" s="137"/>
      <c r="O448" s="132"/>
      <c r="P448" s="139"/>
      <c r="Q448" s="132"/>
      <c r="R448" s="135"/>
      <c r="S448" s="132"/>
      <c r="T448" s="132"/>
      <c r="U448" s="132"/>
    </row>
    <row r="449" ht="12.75" customHeight="1">
      <c r="A449" s="132"/>
      <c r="B449" s="132"/>
      <c r="C449" s="132"/>
      <c r="D449" s="132"/>
      <c r="E449" s="133"/>
      <c r="F449" s="132"/>
      <c r="G449" s="132"/>
      <c r="H449" s="132"/>
      <c r="I449" s="132"/>
      <c r="J449" s="132"/>
      <c r="K449" s="132"/>
      <c r="L449" s="132"/>
      <c r="M449" s="137"/>
      <c r="N449" s="137"/>
      <c r="O449" s="132"/>
      <c r="P449" s="139"/>
      <c r="Q449" s="132"/>
      <c r="R449" s="135"/>
      <c r="S449" s="132"/>
      <c r="T449" s="132"/>
      <c r="U449" s="132"/>
    </row>
    <row r="450" ht="12.75" customHeight="1">
      <c r="A450" s="132"/>
      <c r="B450" s="132"/>
      <c r="C450" s="132"/>
      <c r="D450" s="132"/>
      <c r="E450" s="133"/>
      <c r="F450" s="132"/>
      <c r="G450" s="132"/>
      <c r="H450" s="132"/>
      <c r="I450" s="132"/>
      <c r="J450" s="132"/>
      <c r="K450" s="132"/>
      <c r="L450" s="132"/>
      <c r="M450" s="137"/>
      <c r="N450" s="137"/>
      <c r="O450" s="132"/>
      <c r="P450" s="139"/>
      <c r="Q450" s="132"/>
      <c r="R450" s="135"/>
      <c r="S450" s="132"/>
      <c r="T450" s="132"/>
      <c r="U450" s="132"/>
    </row>
    <row r="451" ht="12.75" customHeight="1">
      <c r="A451" s="132"/>
      <c r="B451" s="132"/>
      <c r="C451" s="132"/>
      <c r="D451" s="132"/>
      <c r="E451" s="133"/>
      <c r="F451" s="132"/>
      <c r="G451" s="132"/>
      <c r="H451" s="132"/>
      <c r="I451" s="132"/>
      <c r="J451" s="132"/>
      <c r="K451" s="132"/>
      <c r="L451" s="132"/>
      <c r="M451" s="137"/>
      <c r="N451" s="137"/>
      <c r="O451" s="132"/>
      <c r="P451" s="139"/>
      <c r="Q451" s="132"/>
      <c r="R451" s="135"/>
      <c r="S451" s="132"/>
      <c r="T451" s="132"/>
      <c r="U451" s="132"/>
    </row>
    <row r="452" ht="12.75" customHeight="1">
      <c r="A452" s="132"/>
      <c r="B452" s="132"/>
      <c r="C452" s="132"/>
      <c r="D452" s="132"/>
      <c r="E452" s="133"/>
      <c r="F452" s="132"/>
      <c r="G452" s="132"/>
      <c r="H452" s="132"/>
      <c r="I452" s="132"/>
      <c r="J452" s="132"/>
      <c r="K452" s="132"/>
      <c r="L452" s="132"/>
      <c r="M452" s="137"/>
      <c r="N452" s="137"/>
      <c r="O452" s="132"/>
      <c r="P452" s="139"/>
      <c r="Q452" s="132"/>
      <c r="R452" s="135"/>
      <c r="S452" s="132"/>
      <c r="T452" s="132"/>
      <c r="U452" s="132"/>
    </row>
    <row r="453" ht="12.75" customHeight="1">
      <c r="A453" s="132"/>
      <c r="B453" s="132"/>
      <c r="C453" s="132"/>
      <c r="D453" s="132"/>
      <c r="E453" s="133"/>
      <c r="F453" s="132"/>
      <c r="G453" s="132"/>
      <c r="H453" s="132"/>
      <c r="I453" s="132"/>
      <c r="J453" s="132"/>
      <c r="K453" s="132"/>
      <c r="L453" s="132"/>
      <c r="M453" s="137"/>
      <c r="N453" s="137"/>
      <c r="O453" s="132"/>
      <c r="P453" s="139"/>
      <c r="Q453" s="132"/>
      <c r="R453" s="135"/>
      <c r="S453" s="132"/>
      <c r="T453" s="132"/>
      <c r="U453" s="132"/>
    </row>
    <row r="454" ht="12.75" customHeight="1">
      <c r="A454" s="132"/>
      <c r="B454" s="132"/>
      <c r="C454" s="132"/>
      <c r="D454" s="132"/>
      <c r="E454" s="133"/>
      <c r="F454" s="132"/>
      <c r="G454" s="132"/>
      <c r="H454" s="132"/>
      <c r="I454" s="132"/>
      <c r="J454" s="132"/>
      <c r="K454" s="132"/>
      <c r="L454" s="132"/>
      <c r="M454" s="137"/>
      <c r="N454" s="137"/>
      <c r="O454" s="132"/>
      <c r="P454" s="139"/>
      <c r="Q454" s="132"/>
      <c r="R454" s="135"/>
      <c r="S454" s="132"/>
      <c r="T454" s="132"/>
      <c r="U454" s="132"/>
    </row>
    <row r="455" ht="12.75" customHeight="1">
      <c r="A455" s="132"/>
      <c r="B455" s="132"/>
      <c r="C455" s="132"/>
      <c r="D455" s="132"/>
      <c r="E455" s="133"/>
      <c r="F455" s="132"/>
      <c r="G455" s="132"/>
      <c r="H455" s="132"/>
      <c r="I455" s="132"/>
      <c r="J455" s="132"/>
      <c r="K455" s="132"/>
      <c r="L455" s="132"/>
      <c r="M455" s="137"/>
      <c r="N455" s="137"/>
      <c r="O455" s="132"/>
      <c r="P455" s="139"/>
      <c r="Q455" s="132"/>
      <c r="R455" s="135"/>
      <c r="S455" s="132"/>
      <c r="T455" s="132"/>
      <c r="U455" s="132"/>
    </row>
    <row r="456" ht="12.75" customHeight="1">
      <c r="A456" s="132"/>
      <c r="B456" s="132"/>
      <c r="C456" s="132"/>
      <c r="D456" s="132"/>
      <c r="E456" s="133"/>
      <c r="F456" s="132"/>
      <c r="G456" s="132"/>
      <c r="H456" s="132"/>
      <c r="I456" s="132"/>
      <c r="J456" s="132"/>
      <c r="K456" s="132"/>
      <c r="L456" s="132"/>
      <c r="M456" s="137"/>
      <c r="N456" s="137"/>
      <c r="O456" s="132"/>
      <c r="P456" s="139"/>
      <c r="Q456" s="132"/>
      <c r="R456" s="135"/>
      <c r="S456" s="132"/>
      <c r="T456" s="132"/>
      <c r="U456" s="132"/>
    </row>
    <row r="457" ht="12.75" customHeight="1">
      <c r="A457" s="132"/>
      <c r="B457" s="132"/>
      <c r="C457" s="132"/>
      <c r="D457" s="132"/>
      <c r="E457" s="133"/>
      <c r="F457" s="132"/>
      <c r="G457" s="132"/>
      <c r="H457" s="132"/>
      <c r="I457" s="132"/>
      <c r="J457" s="132"/>
      <c r="K457" s="132"/>
      <c r="L457" s="132"/>
      <c r="M457" s="137"/>
      <c r="N457" s="137"/>
      <c r="O457" s="132"/>
      <c r="P457" s="139"/>
      <c r="Q457" s="132"/>
      <c r="R457" s="135"/>
      <c r="S457" s="132"/>
      <c r="T457" s="132"/>
      <c r="U457" s="132"/>
    </row>
    <row r="458" ht="12.75" customHeight="1">
      <c r="A458" s="132"/>
      <c r="B458" s="132"/>
      <c r="C458" s="132"/>
      <c r="D458" s="132"/>
      <c r="E458" s="133"/>
      <c r="F458" s="132"/>
      <c r="G458" s="132"/>
      <c r="H458" s="132"/>
      <c r="I458" s="132"/>
      <c r="J458" s="132"/>
      <c r="K458" s="132"/>
      <c r="L458" s="132"/>
      <c r="M458" s="137"/>
      <c r="N458" s="137"/>
      <c r="O458" s="132"/>
      <c r="P458" s="139"/>
      <c r="Q458" s="132"/>
      <c r="R458" s="135"/>
      <c r="S458" s="132"/>
      <c r="T458" s="132"/>
      <c r="U458" s="132"/>
    </row>
    <row r="459" ht="12.75" customHeight="1">
      <c r="A459" s="132"/>
      <c r="B459" s="132"/>
      <c r="C459" s="132"/>
      <c r="D459" s="132"/>
      <c r="E459" s="133"/>
      <c r="F459" s="132"/>
      <c r="G459" s="132"/>
      <c r="H459" s="132"/>
      <c r="I459" s="132"/>
      <c r="J459" s="132"/>
      <c r="K459" s="132"/>
      <c r="L459" s="132"/>
      <c r="M459" s="137"/>
      <c r="N459" s="137"/>
      <c r="O459" s="132"/>
      <c r="P459" s="139"/>
      <c r="Q459" s="132"/>
      <c r="R459" s="135"/>
      <c r="S459" s="132"/>
      <c r="T459" s="132"/>
      <c r="U459" s="132"/>
    </row>
    <row r="460" ht="12.75" customHeight="1">
      <c r="A460" s="132"/>
      <c r="B460" s="132"/>
      <c r="C460" s="132"/>
      <c r="D460" s="132"/>
      <c r="E460" s="133"/>
      <c r="F460" s="132"/>
      <c r="G460" s="132"/>
      <c r="H460" s="132"/>
      <c r="I460" s="132"/>
      <c r="J460" s="132"/>
      <c r="K460" s="132"/>
      <c r="L460" s="132"/>
      <c r="M460" s="137"/>
      <c r="N460" s="137"/>
      <c r="O460" s="132"/>
      <c r="P460" s="139"/>
      <c r="Q460" s="132"/>
      <c r="R460" s="135"/>
      <c r="S460" s="132"/>
      <c r="T460" s="132"/>
      <c r="U460" s="132"/>
    </row>
    <row r="461" ht="12.75" customHeight="1">
      <c r="A461" s="132"/>
      <c r="B461" s="132"/>
      <c r="C461" s="132"/>
      <c r="D461" s="132"/>
      <c r="E461" s="133"/>
      <c r="F461" s="132"/>
      <c r="G461" s="132"/>
      <c r="H461" s="132"/>
      <c r="I461" s="132"/>
      <c r="J461" s="132"/>
      <c r="K461" s="132"/>
      <c r="L461" s="132"/>
      <c r="M461" s="137"/>
      <c r="N461" s="137"/>
      <c r="O461" s="132"/>
      <c r="P461" s="139"/>
      <c r="Q461" s="132"/>
      <c r="R461" s="135"/>
      <c r="S461" s="132"/>
      <c r="T461" s="132"/>
      <c r="U461" s="132"/>
    </row>
    <row r="462" ht="12.75" customHeight="1">
      <c r="A462" s="132"/>
      <c r="B462" s="132"/>
      <c r="C462" s="132"/>
      <c r="D462" s="132"/>
      <c r="E462" s="133"/>
      <c r="F462" s="132"/>
      <c r="G462" s="132"/>
      <c r="H462" s="132"/>
      <c r="I462" s="132"/>
      <c r="J462" s="132"/>
      <c r="K462" s="132"/>
      <c r="L462" s="132"/>
      <c r="M462" s="137"/>
      <c r="N462" s="137"/>
      <c r="O462" s="132"/>
      <c r="P462" s="139"/>
      <c r="Q462" s="132"/>
      <c r="R462" s="135"/>
      <c r="S462" s="132"/>
      <c r="T462" s="132"/>
      <c r="U462" s="132"/>
    </row>
    <row r="463" ht="12.75" customHeight="1">
      <c r="A463" s="132"/>
      <c r="B463" s="132"/>
      <c r="C463" s="132"/>
      <c r="D463" s="132"/>
      <c r="E463" s="133"/>
      <c r="F463" s="132"/>
      <c r="G463" s="132"/>
      <c r="H463" s="132"/>
      <c r="I463" s="132"/>
      <c r="J463" s="132"/>
      <c r="K463" s="132"/>
      <c r="L463" s="132"/>
      <c r="M463" s="137"/>
      <c r="N463" s="137"/>
      <c r="O463" s="132"/>
      <c r="P463" s="139"/>
      <c r="Q463" s="132"/>
      <c r="R463" s="135"/>
      <c r="S463" s="132"/>
      <c r="T463" s="132"/>
      <c r="U463" s="132"/>
    </row>
    <row r="464" ht="12.75" customHeight="1">
      <c r="A464" s="132"/>
      <c r="B464" s="132"/>
      <c r="C464" s="132"/>
      <c r="D464" s="132"/>
      <c r="E464" s="133"/>
      <c r="F464" s="132"/>
      <c r="G464" s="132"/>
      <c r="H464" s="132"/>
      <c r="I464" s="132"/>
      <c r="J464" s="132"/>
      <c r="K464" s="132"/>
      <c r="L464" s="132"/>
      <c r="M464" s="137"/>
      <c r="N464" s="137"/>
      <c r="O464" s="132"/>
      <c r="P464" s="139"/>
      <c r="Q464" s="132"/>
      <c r="R464" s="135"/>
      <c r="S464" s="132"/>
      <c r="T464" s="132"/>
      <c r="U464" s="132"/>
    </row>
    <row r="465" ht="12.75" customHeight="1">
      <c r="A465" s="132"/>
      <c r="B465" s="132"/>
      <c r="C465" s="132"/>
      <c r="D465" s="132"/>
      <c r="E465" s="133"/>
      <c r="F465" s="132"/>
      <c r="G465" s="132"/>
      <c r="H465" s="132"/>
      <c r="I465" s="132"/>
      <c r="J465" s="132"/>
      <c r="K465" s="132"/>
      <c r="L465" s="132"/>
      <c r="M465" s="137"/>
      <c r="N465" s="137"/>
      <c r="O465" s="132"/>
      <c r="P465" s="139"/>
      <c r="Q465" s="132"/>
      <c r="R465" s="135"/>
      <c r="S465" s="132"/>
      <c r="T465" s="132"/>
      <c r="U465" s="132"/>
    </row>
    <row r="466" ht="12.75" customHeight="1">
      <c r="A466" s="132"/>
      <c r="B466" s="132"/>
      <c r="C466" s="132"/>
      <c r="D466" s="132"/>
      <c r="E466" s="133"/>
      <c r="F466" s="132"/>
      <c r="G466" s="132"/>
      <c r="H466" s="132"/>
      <c r="I466" s="132"/>
      <c r="J466" s="132"/>
      <c r="K466" s="132"/>
      <c r="L466" s="132"/>
      <c r="M466" s="137"/>
      <c r="N466" s="137"/>
      <c r="O466" s="132"/>
      <c r="P466" s="139"/>
      <c r="Q466" s="132"/>
      <c r="R466" s="135"/>
      <c r="S466" s="132"/>
      <c r="T466" s="132"/>
      <c r="U466" s="132"/>
    </row>
    <row r="467" ht="12.75" customHeight="1">
      <c r="A467" s="132"/>
      <c r="B467" s="132"/>
      <c r="C467" s="132"/>
      <c r="D467" s="132"/>
      <c r="E467" s="133"/>
      <c r="F467" s="132"/>
      <c r="G467" s="132"/>
      <c r="H467" s="132"/>
      <c r="I467" s="132"/>
      <c r="J467" s="132"/>
      <c r="K467" s="132"/>
      <c r="L467" s="132"/>
      <c r="M467" s="137"/>
      <c r="N467" s="137"/>
      <c r="O467" s="132"/>
      <c r="P467" s="139"/>
      <c r="Q467" s="132"/>
      <c r="R467" s="135"/>
      <c r="S467" s="132"/>
      <c r="T467" s="132"/>
      <c r="U467" s="132"/>
    </row>
    <row r="468" ht="12.75" customHeight="1">
      <c r="A468" s="132"/>
      <c r="B468" s="132"/>
      <c r="C468" s="132"/>
      <c r="D468" s="132"/>
      <c r="E468" s="133"/>
      <c r="F468" s="132"/>
      <c r="G468" s="132"/>
      <c r="H468" s="132"/>
      <c r="I468" s="132"/>
      <c r="J468" s="132"/>
      <c r="K468" s="132"/>
      <c r="L468" s="132"/>
      <c r="M468" s="137"/>
      <c r="N468" s="137"/>
      <c r="O468" s="132"/>
      <c r="P468" s="139"/>
      <c r="Q468" s="132"/>
      <c r="R468" s="135"/>
      <c r="S468" s="132"/>
      <c r="T468" s="132"/>
      <c r="U468" s="132"/>
    </row>
    <row r="469" ht="12.75" customHeight="1">
      <c r="A469" s="132"/>
      <c r="B469" s="132"/>
      <c r="C469" s="132"/>
      <c r="D469" s="132"/>
      <c r="E469" s="133"/>
      <c r="F469" s="132"/>
      <c r="G469" s="132"/>
      <c r="H469" s="132"/>
      <c r="I469" s="132"/>
      <c r="J469" s="132"/>
      <c r="K469" s="132"/>
      <c r="L469" s="132"/>
      <c r="M469" s="137"/>
      <c r="N469" s="137"/>
      <c r="O469" s="132"/>
      <c r="P469" s="139"/>
      <c r="Q469" s="132"/>
      <c r="R469" s="135"/>
      <c r="S469" s="132"/>
      <c r="T469" s="132"/>
      <c r="U469" s="132"/>
    </row>
    <row r="470" ht="12.75" customHeight="1">
      <c r="A470" s="132"/>
      <c r="B470" s="132"/>
      <c r="C470" s="132"/>
      <c r="D470" s="132"/>
      <c r="E470" s="133"/>
      <c r="F470" s="132"/>
      <c r="G470" s="132"/>
      <c r="H470" s="132"/>
      <c r="I470" s="132"/>
      <c r="J470" s="132"/>
      <c r="K470" s="132"/>
      <c r="L470" s="132"/>
      <c r="M470" s="137"/>
      <c r="N470" s="137"/>
      <c r="O470" s="132"/>
      <c r="P470" s="139"/>
      <c r="Q470" s="132"/>
      <c r="R470" s="135"/>
      <c r="S470" s="132"/>
      <c r="T470" s="132"/>
      <c r="U470" s="132"/>
    </row>
    <row r="471" ht="12.75" customHeight="1">
      <c r="A471" s="132"/>
      <c r="B471" s="132"/>
      <c r="C471" s="132"/>
      <c r="D471" s="132"/>
      <c r="E471" s="133"/>
      <c r="F471" s="132"/>
      <c r="G471" s="132"/>
      <c r="H471" s="132"/>
      <c r="I471" s="132"/>
      <c r="J471" s="132"/>
      <c r="K471" s="132"/>
      <c r="L471" s="132"/>
      <c r="M471" s="137"/>
      <c r="N471" s="137"/>
      <c r="O471" s="132"/>
      <c r="P471" s="139"/>
      <c r="Q471" s="132"/>
      <c r="R471" s="135"/>
      <c r="S471" s="132"/>
      <c r="T471" s="132"/>
      <c r="U471" s="132"/>
    </row>
    <row r="472" ht="12.75" customHeight="1">
      <c r="A472" s="132"/>
      <c r="B472" s="132"/>
      <c r="C472" s="132"/>
      <c r="D472" s="132"/>
      <c r="E472" s="133"/>
      <c r="F472" s="132"/>
      <c r="G472" s="132"/>
      <c r="H472" s="132"/>
      <c r="I472" s="132"/>
      <c r="J472" s="132"/>
      <c r="K472" s="132"/>
      <c r="L472" s="132"/>
      <c r="M472" s="137"/>
      <c r="N472" s="137"/>
      <c r="O472" s="132"/>
      <c r="P472" s="139"/>
      <c r="Q472" s="132"/>
      <c r="R472" s="135"/>
      <c r="S472" s="132"/>
      <c r="T472" s="132"/>
      <c r="U472" s="132"/>
    </row>
    <row r="473" ht="12.75" customHeight="1">
      <c r="A473" s="132"/>
      <c r="B473" s="132"/>
      <c r="C473" s="132"/>
      <c r="D473" s="132"/>
      <c r="E473" s="133"/>
      <c r="F473" s="132"/>
      <c r="G473" s="132"/>
      <c r="H473" s="132"/>
      <c r="I473" s="132"/>
      <c r="J473" s="132"/>
      <c r="K473" s="132"/>
      <c r="L473" s="132"/>
      <c r="M473" s="137"/>
      <c r="N473" s="137"/>
      <c r="O473" s="132"/>
      <c r="P473" s="139"/>
      <c r="Q473" s="132"/>
      <c r="R473" s="135"/>
      <c r="S473" s="132"/>
      <c r="T473" s="132"/>
      <c r="U473" s="132"/>
    </row>
    <row r="474" ht="12.75" customHeight="1">
      <c r="A474" s="132"/>
      <c r="B474" s="132"/>
      <c r="C474" s="132"/>
      <c r="D474" s="132"/>
      <c r="E474" s="133"/>
      <c r="F474" s="132"/>
      <c r="G474" s="132"/>
      <c r="H474" s="132"/>
      <c r="I474" s="132"/>
      <c r="J474" s="132"/>
      <c r="K474" s="132"/>
      <c r="L474" s="132"/>
      <c r="M474" s="137"/>
      <c r="N474" s="137"/>
      <c r="O474" s="132"/>
      <c r="P474" s="139"/>
      <c r="Q474" s="132"/>
      <c r="R474" s="135"/>
      <c r="S474" s="132"/>
      <c r="T474" s="132"/>
      <c r="U474" s="132"/>
    </row>
    <row r="475" ht="12.75" customHeight="1">
      <c r="A475" s="132"/>
      <c r="B475" s="132"/>
      <c r="C475" s="132"/>
      <c r="D475" s="132"/>
      <c r="E475" s="133"/>
      <c r="F475" s="132"/>
      <c r="G475" s="132"/>
      <c r="H475" s="132"/>
      <c r="I475" s="132"/>
      <c r="J475" s="132"/>
      <c r="K475" s="132"/>
      <c r="L475" s="132"/>
      <c r="M475" s="137"/>
      <c r="N475" s="137"/>
      <c r="O475" s="132"/>
      <c r="P475" s="139"/>
      <c r="Q475" s="132"/>
      <c r="R475" s="135"/>
      <c r="S475" s="132"/>
      <c r="T475" s="132"/>
      <c r="U475" s="132"/>
    </row>
    <row r="476" ht="12.75" customHeight="1">
      <c r="A476" s="132"/>
      <c r="B476" s="132"/>
      <c r="C476" s="132"/>
      <c r="D476" s="132"/>
      <c r="E476" s="133"/>
      <c r="F476" s="132"/>
      <c r="G476" s="132"/>
      <c r="H476" s="132"/>
      <c r="I476" s="132"/>
      <c r="J476" s="132"/>
      <c r="K476" s="132"/>
      <c r="L476" s="132"/>
      <c r="M476" s="137"/>
      <c r="N476" s="137"/>
      <c r="O476" s="132"/>
      <c r="P476" s="139"/>
      <c r="Q476" s="132"/>
      <c r="R476" s="135"/>
      <c r="S476" s="132"/>
      <c r="T476" s="132"/>
      <c r="U476" s="132"/>
    </row>
    <row r="477" ht="12.75" customHeight="1">
      <c r="A477" s="132"/>
      <c r="B477" s="132"/>
      <c r="C477" s="132"/>
      <c r="D477" s="132"/>
      <c r="E477" s="133"/>
      <c r="F477" s="132"/>
      <c r="G477" s="132"/>
      <c r="H477" s="132"/>
      <c r="I477" s="132"/>
      <c r="J477" s="132"/>
      <c r="K477" s="132"/>
      <c r="L477" s="132"/>
      <c r="M477" s="137"/>
      <c r="N477" s="137"/>
      <c r="O477" s="132"/>
      <c r="P477" s="139"/>
      <c r="Q477" s="132"/>
      <c r="R477" s="135"/>
      <c r="S477" s="132"/>
      <c r="T477" s="132"/>
      <c r="U477" s="132"/>
    </row>
    <row r="478" ht="12.75" customHeight="1">
      <c r="A478" s="132"/>
      <c r="B478" s="132"/>
      <c r="C478" s="132"/>
      <c r="D478" s="132"/>
      <c r="E478" s="133"/>
      <c r="F478" s="132"/>
      <c r="G478" s="132"/>
      <c r="H478" s="132"/>
      <c r="I478" s="132"/>
      <c r="J478" s="132"/>
      <c r="K478" s="132"/>
      <c r="L478" s="132"/>
      <c r="M478" s="137"/>
      <c r="N478" s="137"/>
      <c r="O478" s="132"/>
      <c r="P478" s="139"/>
      <c r="Q478" s="132"/>
      <c r="R478" s="135"/>
      <c r="S478" s="132"/>
      <c r="T478" s="132"/>
      <c r="U478" s="132"/>
    </row>
    <row r="479" ht="12.75" customHeight="1">
      <c r="A479" s="132"/>
      <c r="B479" s="132"/>
      <c r="C479" s="132"/>
      <c r="D479" s="132"/>
      <c r="E479" s="133"/>
      <c r="F479" s="132"/>
      <c r="G479" s="132"/>
      <c r="H479" s="132"/>
      <c r="I479" s="132"/>
      <c r="J479" s="132"/>
      <c r="K479" s="132"/>
      <c r="L479" s="132"/>
      <c r="M479" s="137"/>
      <c r="N479" s="137"/>
      <c r="O479" s="132"/>
      <c r="P479" s="139"/>
      <c r="Q479" s="132"/>
      <c r="R479" s="135"/>
      <c r="S479" s="132"/>
      <c r="T479" s="132"/>
      <c r="U479" s="132"/>
    </row>
    <row r="480" ht="12.75" customHeight="1">
      <c r="A480" s="132"/>
      <c r="B480" s="132"/>
      <c r="C480" s="132"/>
      <c r="D480" s="132"/>
      <c r="E480" s="133"/>
      <c r="F480" s="132"/>
      <c r="G480" s="132"/>
      <c r="H480" s="132"/>
      <c r="I480" s="132"/>
      <c r="J480" s="132"/>
      <c r="K480" s="132"/>
      <c r="L480" s="132"/>
      <c r="M480" s="137"/>
      <c r="N480" s="137"/>
      <c r="O480" s="132"/>
      <c r="P480" s="139"/>
      <c r="Q480" s="132"/>
      <c r="R480" s="135"/>
      <c r="S480" s="132"/>
      <c r="T480" s="132"/>
      <c r="U480" s="132"/>
    </row>
    <row r="481" ht="12.75" customHeight="1">
      <c r="A481" s="132"/>
      <c r="B481" s="132"/>
      <c r="C481" s="132"/>
      <c r="D481" s="132"/>
      <c r="E481" s="133"/>
      <c r="F481" s="132"/>
      <c r="G481" s="132"/>
      <c r="H481" s="132"/>
      <c r="I481" s="132"/>
      <c r="J481" s="132"/>
      <c r="K481" s="132"/>
      <c r="L481" s="132"/>
      <c r="M481" s="137"/>
      <c r="N481" s="137"/>
      <c r="O481" s="132"/>
      <c r="P481" s="139"/>
      <c r="Q481" s="132"/>
      <c r="R481" s="135"/>
      <c r="S481" s="132"/>
      <c r="T481" s="132"/>
      <c r="U481" s="132"/>
    </row>
    <row r="482" ht="12.75" customHeight="1">
      <c r="A482" s="132"/>
      <c r="B482" s="132"/>
      <c r="C482" s="132"/>
      <c r="D482" s="132"/>
      <c r="E482" s="133"/>
      <c r="F482" s="132"/>
      <c r="G482" s="132"/>
      <c r="H482" s="132"/>
      <c r="I482" s="132"/>
      <c r="J482" s="132"/>
      <c r="K482" s="132"/>
      <c r="L482" s="132"/>
      <c r="M482" s="137"/>
      <c r="N482" s="137"/>
      <c r="O482" s="132"/>
      <c r="P482" s="139"/>
      <c r="Q482" s="132"/>
      <c r="R482" s="135"/>
      <c r="S482" s="132"/>
      <c r="T482" s="132"/>
      <c r="U482" s="132"/>
    </row>
    <row r="483" ht="12.75" customHeight="1">
      <c r="A483" s="132"/>
      <c r="B483" s="132"/>
      <c r="C483" s="132"/>
      <c r="D483" s="132"/>
      <c r="E483" s="133"/>
      <c r="F483" s="132"/>
      <c r="G483" s="132"/>
      <c r="H483" s="132"/>
      <c r="I483" s="132"/>
      <c r="J483" s="132"/>
      <c r="K483" s="132"/>
      <c r="L483" s="132"/>
      <c r="M483" s="137"/>
      <c r="N483" s="137"/>
      <c r="O483" s="132"/>
      <c r="P483" s="139"/>
      <c r="Q483" s="132"/>
      <c r="R483" s="135"/>
      <c r="S483" s="132"/>
      <c r="T483" s="132"/>
      <c r="U483" s="132"/>
    </row>
    <row r="484" ht="12.75" customHeight="1">
      <c r="A484" s="132"/>
      <c r="B484" s="132"/>
      <c r="C484" s="132"/>
      <c r="D484" s="132"/>
      <c r="E484" s="133"/>
      <c r="F484" s="132"/>
      <c r="G484" s="132"/>
      <c r="H484" s="132"/>
      <c r="I484" s="132"/>
      <c r="J484" s="132"/>
      <c r="K484" s="132"/>
      <c r="L484" s="132"/>
      <c r="M484" s="137"/>
      <c r="N484" s="137"/>
      <c r="O484" s="132"/>
      <c r="P484" s="139"/>
      <c r="Q484" s="132"/>
      <c r="R484" s="135"/>
      <c r="S484" s="132"/>
      <c r="T484" s="132"/>
      <c r="U484" s="132"/>
    </row>
    <row r="485" ht="12.75" customHeight="1">
      <c r="A485" s="132"/>
      <c r="B485" s="132"/>
      <c r="C485" s="132"/>
      <c r="D485" s="132"/>
      <c r="E485" s="133"/>
      <c r="F485" s="132"/>
      <c r="G485" s="132"/>
      <c r="H485" s="132"/>
      <c r="I485" s="132"/>
      <c r="J485" s="132"/>
      <c r="K485" s="132"/>
      <c r="L485" s="132"/>
      <c r="M485" s="137"/>
      <c r="N485" s="137"/>
      <c r="O485" s="132"/>
      <c r="P485" s="139"/>
      <c r="Q485" s="132"/>
      <c r="R485" s="135"/>
      <c r="S485" s="132"/>
      <c r="T485" s="132"/>
      <c r="U485" s="132"/>
    </row>
    <row r="486" ht="12.75" customHeight="1">
      <c r="A486" s="132"/>
      <c r="B486" s="132"/>
      <c r="C486" s="132"/>
      <c r="D486" s="132"/>
      <c r="E486" s="133"/>
      <c r="F486" s="132"/>
      <c r="G486" s="132"/>
      <c r="H486" s="132"/>
      <c r="I486" s="132"/>
      <c r="J486" s="132"/>
      <c r="K486" s="132"/>
      <c r="L486" s="132"/>
      <c r="M486" s="137"/>
      <c r="N486" s="137"/>
      <c r="O486" s="132"/>
      <c r="P486" s="139"/>
      <c r="Q486" s="132"/>
      <c r="R486" s="135"/>
      <c r="S486" s="132"/>
      <c r="T486" s="132"/>
      <c r="U486" s="132"/>
    </row>
    <row r="487" ht="12.75" customHeight="1">
      <c r="A487" s="132"/>
      <c r="B487" s="132"/>
      <c r="C487" s="132"/>
      <c r="D487" s="132"/>
      <c r="E487" s="133"/>
      <c r="F487" s="132"/>
      <c r="G487" s="132"/>
      <c r="H487" s="132"/>
      <c r="I487" s="132"/>
      <c r="J487" s="132"/>
      <c r="K487" s="132"/>
      <c r="L487" s="132"/>
      <c r="M487" s="137"/>
      <c r="N487" s="137"/>
      <c r="O487" s="132"/>
      <c r="P487" s="139"/>
      <c r="Q487" s="132"/>
      <c r="R487" s="135"/>
      <c r="S487" s="132"/>
      <c r="T487" s="132"/>
      <c r="U487" s="132"/>
    </row>
    <row r="488" ht="12.75" customHeight="1">
      <c r="A488" s="132"/>
      <c r="B488" s="132"/>
      <c r="C488" s="132"/>
      <c r="D488" s="132"/>
      <c r="E488" s="133"/>
      <c r="F488" s="132"/>
      <c r="G488" s="132"/>
      <c r="H488" s="132"/>
      <c r="I488" s="132"/>
      <c r="J488" s="132"/>
      <c r="K488" s="132"/>
      <c r="L488" s="132"/>
      <c r="M488" s="137"/>
      <c r="N488" s="137"/>
      <c r="O488" s="132"/>
      <c r="P488" s="139"/>
      <c r="Q488" s="132"/>
      <c r="R488" s="135"/>
      <c r="S488" s="132"/>
      <c r="T488" s="132"/>
      <c r="U488" s="132"/>
    </row>
    <row r="489" ht="12.75" customHeight="1">
      <c r="A489" s="132"/>
      <c r="B489" s="132"/>
      <c r="C489" s="132"/>
      <c r="D489" s="132"/>
      <c r="E489" s="133"/>
      <c r="F489" s="132"/>
      <c r="G489" s="132"/>
      <c r="H489" s="132"/>
      <c r="I489" s="132"/>
      <c r="J489" s="132"/>
      <c r="K489" s="132"/>
      <c r="L489" s="132"/>
      <c r="M489" s="137"/>
      <c r="N489" s="137"/>
      <c r="O489" s="132"/>
      <c r="P489" s="139"/>
      <c r="Q489" s="132"/>
      <c r="R489" s="135"/>
      <c r="S489" s="132"/>
      <c r="T489" s="132"/>
      <c r="U489" s="132"/>
    </row>
    <row r="490" ht="12.75" customHeight="1">
      <c r="A490" s="132"/>
      <c r="B490" s="132"/>
      <c r="C490" s="132"/>
      <c r="D490" s="132"/>
      <c r="E490" s="133"/>
      <c r="F490" s="132"/>
      <c r="G490" s="132"/>
      <c r="H490" s="132"/>
      <c r="I490" s="132"/>
      <c r="J490" s="132"/>
      <c r="K490" s="132"/>
      <c r="L490" s="132"/>
      <c r="M490" s="137"/>
      <c r="N490" s="137"/>
      <c r="O490" s="132"/>
      <c r="P490" s="139"/>
      <c r="Q490" s="132"/>
      <c r="R490" s="135"/>
      <c r="S490" s="132"/>
      <c r="T490" s="132"/>
      <c r="U490" s="132"/>
    </row>
    <row r="491" ht="12.75" customHeight="1">
      <c r="A491" s="132"/>
      <c r="B491" s="132"/>
      <c r="C491" s="132"/>
      <c r="D491" s="132"/>
      <c r="E491" s="133"/>
      <c r="F491" s="132"/>
      <c r="G491" s="132"/>
      <c r="H491" s="132"/>
      <c r="I491" s="132"/>
      <c r="J491" s="132"/>
      <c r="K491" s="132"/>
      <c r="L491" s="132"/>
      <c r="M491" s="137"/>
      <c r="N491" s="137"/>
      <c r="O491" s="132"/>
      <c r="P491" s="139"/>
      <c r="Q491" s="132"/>
      <c r="R491" s="135"/>
      <c r="S491" s="132"/>
      <c r="T491" s="132"/>
      <c r="U491" s="132"/>
    </row>
    <row r="492" ht="12.75" customHeight="1">
      <c r="A492" s="132"/>
      <c r="B492" s="132"/>
      <c r="C492" s="132"/>
      <c r="D492" s="132"/>
      <c r="E492" s="133"/>
      <c r="F492" s="132"/>
      <c r="G492" s="132"/>
      <c r="H492" s="132"/>
      <c r="I492" s="132"/>
      <c r="J492" s="132"/>
      <c r="K492" s="132"/>
      <c r="L492" s="132"/>
      <c r="M492" s="137"/>
      <c r="N492" s="137"/>
      <c r="O492" s="132"/>
      <c r="P492" s="139"/>
      <c r="Q492" s="132"/>
      <c r="R492" s="135"/>
      <c r="S492" s="132"/>
      <c r="T492" s="132"/>
      <c r="U492" s="132"/>
    </row>
    <row r="493" ht="12.75" customHeight="1">
      <c r="A493" s="132"/>
      <c r="B493" s="132"/>
      <c r="C493" s="132"/>
      <c r="D493" s="132"/>
      <c r="E493" s="133"/>
      <c r="F493" s="132"/>
      <c r="G493" s="132"/>
      <c r="H493" s="132"/>
      <c r="I493" s="132"/>
      <c r="J493" s="132"/>
      <c r="K493" s="132"/>
      <c r="L493" s="132"/>
      <c r="M493" s="137"/>
      <c r="N493" s="137"/>
      <c r="O493" s="132"/>
      <c r="P493" s="139"/>
      <c r="Q493" s="132"/>
      <c r="R493" s="135"/>
      <c r="S493" s="132"/>
      <c r="T493" s="132"/>
      <c r="U493" s="132"/>
    </row>
    <row r="494" ht="12.75" customHeight="1">
      <c r="A494" s="132"/>
      <c r="B494" s="132"/>
      <c r="C494" s="132"/>
      <c r="D494" s="132"/>
      <c r="E494" s="133"/>
      <c r="F494" s="132"/>
      <c r="G494" s="132"/>
      <c r="H494" s="132"/>
      <c r="I494" s="132"/>
      <c r="J494" s="132"/>
      <c r="K494" s="132"/>
      <c r="L494" s="132"/>
      <c r="M494" s="137"/>
      <c r="N494" s="137"/>
      <c r="O494" s="132"/>
      <c r="P494" s="139"/>
      <c r="Q494" s="132"/>
      <c r="R494" s="135"/>
      <c r="S494" s="132"/>
      <c r="T494" s="132"/>
      <c r="U494" s="132"/>
    </row>
    <row r="495" ht="12.75" customHeight="1">
      <c r="A495" s="132"/>
      <c r="B495" s="132"/>
      <c r="C495" s="132"/>
      <c r="D495" s="132"/>
      <c r="E495" s="133"/>
      <c r="F495" s="132"/>
      <c r="G495" s="132"/>
      <c r="H495" s="132"/>
      <c r="I495" s="132"/>
      <c r="J495" s="132"/>
      <c r="K495" s="132"/>
      <c r="L495" s="132"/>
      <c r="M495" s="137"/>
      <c r="N495" s="137"/>
      <c r="O495" s="132"/>
      <c r="P495" s="139"/>
      <c r="Q495" s="132"/>
      <c r="R495" s="135"/>
      <c r="S495" s="132"/>
      <c r="T495" s="132"/>
      <c r="U495" s="132"/>
    </row>
    <row r="496" ht="12.75" customHeight="1">
      <c r="A496" s="132"/>
      <c r="B496" s="132"/>
      <c r="C496" s="132"/>
      <c r="D496" s="132"/>
      <c r="E496" s="133"/>
      <c r="F496" s="132"/>
      <c r="G496" s="132"/>
      <c r="H496" s="132"/>
      <c r="I496" s="132"/>
      <c r="J496" s="132"/>
      <c r="K496" s="132"/>
      <c r="L496" s="132"/>
      <c r="M496" s="137"/>
      <c r="N496" s="137"/>
      <c r="O496" s="132"/>
      <c r="P496" s="139"/>
      <c r="Q496" s="132"/>
      <c r="R496" s="135"/>
      <c r="S496" s="132"/>
      <c r="T496" s="132"/>
      <c r="U496" s="132"/>
    </row>
    <row r="497" ht="12.75" customHeight="1">
      <c r="A497" s="132"/>
      <c r="B497" s="132"/>
      <c r="C497" s="132"/>
      <c r="D497" s="132"/>
      <c r="E497" s="133"/>
      <c r="F497" s="132"/>
      <c r="G497" s="132"/>
      <c r="H497" s="132"/>
      <c r="I497" s="132"/>
      <c r="J497" s="132"/>
      <c r="K497" s="132"/>
      <c r="L497" s="132"/>
      <c r="M497" s="137"/>
      <c r="N497" s="137"/>
      <c r="O497" s="132"/>
      <c r="P497" s="139"/>
      <c r="Q497" s="132"/>
      <c r="R497" s="135"/>
      <c r="S497" s="132"/>
      <c r="T497" s="132"/>
      <c r="U497" s="132"/>
    </row>
    <row r="498" ht="12.75" customHeight="1">
      <c r="A498" s="132"/>
      <c r="B498" s="132"/>
      <c r="C498" s="132"/>
      <c r="D498" s="132"/>
      <c r="E498" s="133"/>
      <c r="F498" s="132"/>
      <c r="G498" s="132"/>
      <c r="H498" s="132"/>
      <c r="I498" s="132"/>
      <c r="J498" s="132"/>
      <c r="K498" s="132"/>
      <c r="L498" s="132"/>
      <c r="M498" s="137"/>
      <c r="N498" s="137"/>
      <c r="O498" s="132"/>
      <c r="P498" s="139"/>
      <c r="Q498" s="132"/>
      <c r="R498" s="135"/>
      <c r="S498" s="132"/>
      <c r="T498" s="132"/>
      <c r="U498" s="132"/>
    </row>
    <row r="499" ht="12.75" customHeight="1">
      <c r="A499" s="132"/>
      <c r="B499" s="132"/>
      <c r="C499" s="132"/>
      <c r="D499" s="132"/>
      <c r="E499" s="133"/>
      <c r="F499" s="132"/>
      <c r="G499" s="132"/>
      <c r="H499" s="132"/>
      <c r="I499" s="132"/>
      <c r="J499" s="132"/>
      <c r="K499" s="132"/>
      <c r="L499" s="132"/>
      <c r="M499" s="137"/>
      <c r="N499" s="137"/>
      <c r="O499" s="132"/>
      <c r="P499" s="139"/>
      <c r="Q499" s="132"/>
      <c r="R499" s="135"/>
      <c r="S499" s="132"/>
      <c r="T499" s="132"/>
      <c r="U499" s="132"/>
    </row>
    <row r="500" ht="12.75" customHeight="1">
      <c r="A500" s="132"/>
      <c r="B500" s="132"/>
      <c r="C500" s="132"/>
      <c r="D500" s="132"/>
      <c r="E500" s="133"/>
      <c r="F500" s="132"/>
      <c r="G500" s="132"/>
      <c r="H500" s="132"/>
      <c r="I500" s="132"/>
      <c r="J500" s="132"/>
      <c r="K500" s="132"/>
      <c r="L500" s="132"/>
      <c r="M500" s="137"/>
      <c r="N500" s="137"/>
      <c r="O500" s="132"/>
      <c r="P500" s="139"/>
      <c r="Q500" s="132"/>
      <c r="R500" s="135"/>
      <c r="S500" s="132"/>
      <c r="T500" s="132"/>
      <c r="U500" s="132"/>
    </row>
    <row r="501" ht="12.75" customHeight="1">
      <c r="A501" s="132"/>
      <c r="B501" s="132"/>
      <c r="C501" s="132"/>
      <c r="D501" s="132"/>
      <c r="E501" s="133"/>
      <c r="F501" s="132"/>
      <c r="G501" s="132"/>
      <c r="H501" s="132"/>
      <c r="I501" s="132"/>
      <c r="J501" s="132"/>
      <c r="K501" s="132"/>
      <c r="L501" s="132"/>
      <c r="M501" s="137"/>
      <c r="N501" s="137"/>
      <c r="O501" s="132"/>
      <c r="P501" s="139"/>
      <c r="Q501" s="132"/>
      <c r="R501" s="135"/>
      <c r="S501" s="132"/>
      <c r="T501" s="132"/>
      <c r="U501" s="132"/>
    </row>
    <row r="502" ht="12.75" customHeight="1">
      <c r="A502" s="132"/>
      <c r="B502" s="132"/>
      <c r="C502" s="132"/>
      <c r="D502" s="132"/>
      <c r="E502" s="133"/>
      <c r="F502" s="132"/>
      <c r="G502" s="132"/>
      <c r="H502" s="132"/>
      <c r="I502" s="132"/>
      <c r="J502" s="132"/>
      <c r="K502" s="132"/>
      <c r="L502" s="132"/>
      <c r="M502" s="137"/>
      <c r="N502" s="137"/>
      <c r="O502" s="132"/>
      <c r="P502" s="139"/>
      <c r="Q502" s="132"/>
      <c r="R502" s="135"/>
      <c r="S502" s="132"/>
      <c r="T502" s="132"/>
      <c r="U502" s="132"/>
    </row>
    <row r="503" ht="12.75" customHeight="1">
      <c r="A503" s="132"/>
      <c r="B503" s="132"/>
      <c r="C503" s="132"/>
      <c r="D503" s="132"/>
      <c r="E503" s="133"/>
      <c r="F503" s="132"/>
      <c r="G503" s="132"/>
      <c r="H503" s="132"/>
      <c r="I503" s="132"/>
      <c r="J503" s="132"/>
      <c r="K503" s="132"/>
      <c r="L503" s="132"/>
      <c r="M503" s="137"/>
      <c r="N503" s="137"/>
      <c r="O503" s="132"/>
      <c r="P503" s="139"/>
      <c r="Q503" s="132"/>
      <c r="R503" s="135"/>
      <c r="S503" s="132"/>
      <c r="T503" s="132"/>
      <c r="U503" s="132"/>
    </row>
    <row r="504" ht="12.75" customHeight="1">
      <c r="A504" s="132"/>
      <c r="B504" s="132"/>
      <c r="C504" s="132"/>
      <c r="D504" s="132"/>
      <c r="E504" s="133"/>
      <c r="F504" s="132"/>
      <c r="G504" s="132"/>
      <c r="H504" s="132"/>
      <c r="I504" s="132"/>
      <c r="J504" s="132"/>
      <c r="K504" s="132"/>
      <c r="L504" s="132"/>
      <c r="M504" s="137"/>
      <c r="N504" s="137"/>
      <c r="O504" s="132"/>
      <c r="P504" s="139"/>
      <c r="Q504" s="132"/>
      <c r="R504" s="135"/>
      <c r="S504" s="132"/>
      <c r="T504" s="132"/>
      <c r="U504" s="132"/>
    </row>
    <row r="505" ht="12.75" customHeight="1">
      <c r="A505" s="132"/>
      <c r="B505" s="132"/>
      <c r="C505" s="132"/>
      <c r="D505" s="132"/>
      <c r="E505" s="133"/>
      <c r="F505" s="132"/>
      <c r="G505" s="132"/>
      <c r="H505" s="132"/>
      <c r="I505" s="132"/>
      <c r="J505" s="132"/>
      <c r="K505" s="132"/>
      <c r="L505" s="132"/>
      <c r="M505" s="137"/>
      <c r="N505" s="137"/>
      <c r="O505" s="132"/>
      <c r="P505" s="139"/>
      <c r="Q505" s="132"/>
      <c r="R505" s="135"/>
      <c r="S505" s="132"/>
      <c r="T505" s="132"/>
      <c r="U505" s="132"/>
    </row>
    <row r="506" ht="12.75" customHeight="1">
      <c r="A506" s="132"/>
      <c r="B506" s="132"/>
      <c r="C506" s="132"/>
      <c r="D506" s="132"/>
      <c r="E506" s="133"/>
      <c r="F506" s="132"/>
      <c r="G506" s="132"/>
      <c r="H506" s="132"/>
      <c r="I506" s="132"/>
      <c r="J506" s="132"/>
      <c r="K506" s="132"/>
      <c r="L506" s="132"/>
      <c r="M506" s="137"/>
      <c r="N506" s="137"/>
      <c r="O506" s="132"/>
      <c r="P506" s="139"/>
      <c r="Q506" s="132"/>
      <c r="R506" s="135"/>
      <c r="S506" s="132"/>
      <c r="T506" s="132"/>
      <c r="U506" s="132"/>
    </row>
    <row r="507" ht="12.75" customHeight="1">
      <c r="A507" s="132"/>
      <c r="B507" s="132"/>
      <c r="C507" s="132"/>
      <c r="D507" s="132"/>
      <c r="E507" s="133"/>
      <c r="F507" s="132"/>
      <c r="G507" s="132"/>
      <c r="H507" s="132"/>
      <c r="I507" s="132"/>
      <c r="J507" s="132"/>
      <c r="K507" s="132"/>
      <c r="L507" s="132"/>
      <c r="M507" s="137"/>
      <c r="N507" s="137"/>
      <c r="O507" s="132"/>
      <c r="P507" s="139"/>
      <c r="Q507" s="132"/>
      <c r="R507" s="135"/>
      <c r="S507" s="132"/>
      <c r="T507" s="132"/>
      <c r="U507" s="132"/>
    </row>
    <row r="508" ht="12.75" customHeight="1">
      <c r="A508" s="132"/>
      <c r="B508" s="132"/>
      <c r="C508" s="132"/>
      <c r="D508" s="132"/>
      <c r="E508" s="133"/>
      <c r="F508" s="132"/>
      <c r="G508" s="132"/>
      <c r="H508" s="132"/>
      <c r="I508" s="132"/>
      <c r="J508" s="132"/>
      <c r="K508" s="132"/>
      <c r="L508" s="132"/>
      <c r="M508" s="137"/>
      <c r="N508" s="137"/>
      <c r="O508" s="132"/>
      <c r="P508" s="139"/>
      <c r="Q508" s="132"/>
      <c r="R508" s="135"/>
      <c r="S508" s="132"/>
      <c r="T508" s="132"/>
      <c r="U508" s="132"/>
    </row>
    <row r="509" ht="12.75" customHeight="1">
      <c r="A509" s="132"/>
      <c r="B509" s="132"/>
      <c r="C509" s="132"/>
      <c r="D509" s="132"/>
      <c r="E509" s="133"/>
      <c r="F509" s="132"/>
      <c r="G509" s="132"/>
      <c r="H509" s="132"/>
      <c r="I509" s="132"/>
      <c r="J509" s="132"/>
      <c r="K509" s="132"/>
      <c r="L509" s="132"/>
      <c r="M509" s="137"/>
      <c r="N509" s="137"/>
      <c r="O509" s="132"/>
      <c r="P509" s="139"/>
      <c r="Q509" s="132"/>
      <c r="R509" s="135"/>
      <c r="S509" s="132"/>
      <c r="T509" s="132"/>
      <c r="U509" s="132"/>
    </row>
    <row r="510" ht="12.75" customHeight="1">
      <c r="A510" s="132"/>
      <c r="B510" s="132"/>
      <c r="C510" s="132"/>
      <c r="D510" s="132"/>
      <c r="E510" s="133"/>
      <c r="F510" s="132"/>
      <c r="G510" s="132"/>
      <c r="H510" s="132"/>
      <c r="I510" s="132"/>
      <c r="J510" s="132"/>
      <c r="K510" s="132"/>
      <c r="L510" s="132"/>
      <c r="M510" s="137"/>
      <c r="N510" s="137"/>
      <c r="O510" s="132"/>
      <c r="P510" s="139"/>
      <c r="Q510" s="132"/>
      <c r="R510" s="135"/>
      <c r="S510" s="132"/>
      <c r="T510" s="132"/>
      <c r="U510" s="132"/>
    </row>
    <row r="511" ht="12.75" customHeight="1">
      <c r="A511" s="132"/>
      <c r="B511" s="132"/>
      <c r="C511" s="132"/>
      <c r="D511" s="132"/>
      <c r="E511" s="133"/>
      <c r="F511" s="132"/>
      <c r="G511" s="132"/>
      <c r="H511" s="132"/>
      <c r="I511" s="132"/>
      <c r="J511" s="132"/>
      <c r="K511" s="132"/>
      <c r="L511" s="132"/>
      <c r="M511" s="137"/>
      <c r="N511" s="137"/>
      <c r="O511" s="132"/>
      <c r="P511" s="139"/>
      <c r="Q511" s="132"/>
      <c r="R511" s="135"/>
      <c r="S511" s="132"/>
      <c r="T511" s="132"/>
      <c r="U511" s="132"/>
    </row>
    <row r="512" ht="12.75" customHeight="1">
      <c r="A512" s="132"/>
      <c r="B512" s="132"/>
      <c r="C512" s="132"/>
      <c r="D512" s="132"/>
      <c r="E512" s="133"/>
      <c r="F512" s="132"/>
      <c r="G512" s="132"/>
      <c r="H512" s="132"/>
      <c r="I512" s="132"/>
      <c r="J512" s="132"/>
      <c r="K512" s="132"/>
      <c r="L512" s="132"/>
      <c r="M512" s="137"/>
      <c r="N512" s="137"/>
      <c r="O512" s="132"/>
      <c r="P512" s="139"/>
      <c r="Q512" s="132"/>
      <c r="R512" s="135"/>
      <c r="S512" s="132"/>
      <c r="T512" s="132"/>
      <c r="U512" s="132"/>
    </row>
    <row r="513" ht="12.75" customHeight="1">
      <c r="A513" s="132"/>
      <c r="B513" s="132"/>
      <c r="C513" s="132"/>
      <c r="D513" s="132"/>
      <c r="E513" s="133"/>
      <c r="F513" s="132"/>
      <c r="G513" s="132"/>
      <c r="H513" s="132"/>
      <c r="I513" s="132"/>
      <c r="J513" s="132"/>
      <c r="K513" s="132"/>
      <c r="L513" s="132"/>
      <c r="M513" s="137"/>
      <c r="N513" s="137"/>
      <c r="O513" s="132"/>
      <c r="P513" s="139"/>
      <c r="Q513" s="132"/>
      <c r="R513" s="135"/>
      <c r="S513" s="132"/>
      <c r="T513" s="132"/>
      <c r="U513" s="132"/>
    </row>
    <row r="514" ht="12.75" customHeight="1">
      <c r="A514" s="132"/>
      <c r="B514" s="132"/>
      <c r="C514" s="132"/>
      <c r="D514" s="132"/>
      <c r="E514" s="133"/>
      <c r="F514" s="132"/>
      <c r="G514" s="132"/>
      <c r="H514" s="132"/>
      <c r="I514" s="132"/>
      <c r="J514" s="132"/>
      <c r="K514" s="132"/>
      <c r="L514" s="132"/>
      <c r="M514" s="137"/>
      <c r="N514" s="137"/>
      <c r="O514" s="132"/>
      <c r="P514" s="139"/>
      <c r="Q514" s="132"/>
      <c r="R514" s="135"/>
      <c r="S514" s="132"/>
      <c r="T514" s="132"/>
      <c r="U514" s="132"/>
    </row>
    <row r="515" ht="12.75" customHeight="1">
      <c r="A515" s="132"/>
      <c r="B515" s="132"/>
      <c r="C515" s="132"/>
      <c r="D515" s="132"/>
      <c r="E515" s="133"/>
      <c r="F515" s="132"/>
      <c r="G515" s="132"/>
      <c r="H515" s="132"/>
      <c r="I515" s="132"/>
      <c r="J515" s="132"/>
      <c r="K515" s="132"/>
      <c r="L515" s="132"/>
      <c r="M515" s="137"/>
      <c r="N515" s="137"/>
      <c r="O515" s="132"/>
      <c r="P515" s="139"/>
      <c r="Q515" s="132"/>
      <c r="R515" s="135"/>
      <c r="S515" s="132"/>
      <c r="T515" s="132"/>
      <c r="U515" s="132"/>
    </row>
    <row r="516" ht="12.75" customHeight="1">
      <c r="A516" s="132"/>
      <c r="B516" s="132"/>
      <c r="C516" s="132"/>
      <c r="D516" s="132"/>
      <c r="E516" s="133"/>
      <c r="F516" s="132"/>
      <c r="G516" s="132"/>
      <c r="H516" s="132"/>
      <c r="I516" s="132"/>
      <c r="J516" s="132"/>
      <c r="K516" s="132"/>
      <c r="L516" s="132"/>
      <c r="M516" s="137"/>
      <c r="N516" s="137"/>
      <c r="O516" s="132"/>
      <c r="P516" s="139"/>
      <c r="Q516" s="132"/>
      <c r="R516" s="135"/>
      <c r="S516" s="132"/>
      <c r="T516" s="132"/>
      <c r="U516" s="132"/>
    </row>
    <row r="517" ht="12.75" customHeight="1">
      <c r="A517" s="132"/>
      <c r="B517" s="132"/>
      <c r="C517" s="132"/>
      <c r="D517" s="132"/>
      <c r="E517" s="133"/>
      <c r="F517" s="132"/>
      <c r="G517" s="132"/>
      <c r="H517" s="132"/>
      <c r="I517" s="132"/>
      <c r="J517" s="132"/>
      <c r="K517" s="132"/>
      <c r="L517" s="132"/>
      <c r="M517" s="137"/>
      <c r="N517" s="137"/>
      <c r="O517" s="132"/>
      <c r="P517" s="139"/>
      <c r="Q517" s="132"/>
      <c r="R517" s="135"/>
      <c r="S517" s="132"/>
      <c r="T517" s="132"/>
      <c r="U517" s="132"/>
    </row>
    <row r="518" ht="12.75" customHeight="1">
      <c r="A518" s="132"/>
      <c r="B518" s="132"/>
      <c r="C518" s="132"/>
      <c r="D518" s="132"/>
      <c r="E518" s="133"/>
      <c r="F518" s="132"/>
      <c r="G518" s="132"/>
      <c r="H518" s="132"/>
      <c r="I518" s="132"/>
      <c r="J518" s="132"/>
      <c r="K518" s="132"/>
      <c r="L518" s="132"/>
      <c r="M518" s="137"/>
      <c r="N518" s="137"/>
      <c r="O518" s="132"/>
      <c r="P518" s="139"/>
      <c r="Q518" s="132"/>
      <c r="R518" s="135"/>
      <c r="S518" s="132"/>
      <c r="T518" s="132"/>
      <c r="U518" s="132"/>
    </row>
    <row r="519" ht="12.75" customHeight="1">
      <c r="A519" s="132"/>
      <c r="B519" s="132"/>
      <c r="C519" s="132"/>
      <c r="D519" s="132"/>
      <c r="E519" s="133"/>
      <c r="F519" s="132"/>
      <c r="G519" s="132"/>
      <c r="H519" s="132"/>
      <c r="I519" s="132"/>
      <c r="J519" s="132"/>
      <c r="K519" s="132"/>
      <c r="L519" s="132"/>
      <c r="M519" s="137"/>
      <c r="N519" s="137"/>
      <c r="O519" s="132"/>
      <c r="P519" s="139"/>
      <c r="Q519" s="132"/>
      <c r="R519" s="135"/>
      <c r="S519" s="132"/>
      <c r="T519" s="132"/>
      <c r="U519" s="132"/>
    </row>
    <row r="520" ht="12.75" customHeight="1">
      <c r="A520" s="132"/>
      <c r="B520" s="132"/>
      <c r="C520" s="132"/>
      <c r="D520" s="132"/>
      <c r="E520" s="133"/>
      <c r="F520" s="132"/>
      <c r="G520" s="132"/>
      <c r="H520" s="132"/>
      <c r="I520" s="132"/>
      <c r="J520" s="132"/>
      <c r="K520" s="132"/>
      <c r="L520" s="132"/>
      <c r="M520" s="137"/>
      <c r="N520" s="137"/>
      <c r="O520" s="132"/>
      <c r="P520" s="139"/>
      <c r="Q520" s="132"/>
      <c r="R520" s="135"/>
      <c r="S520" s="132"/>
      <c r="T520" s="132"/>
      <c r="U520" s="132"/>
    </row>
    <row r="521" ht="12.75" customHeight="1">
      <c r="A521" s="132"/>
      <c r="B521" s="132"/>
      <c r="C521" s="132"/>
      <c r="D521" s="132"/>
      <c r="E521" s="133"/>
      <c r="F521" s="132"/>
      <c r="G521" s="132"/>
      <c r="H521" s="132"/>
      <c r="I521" s="132"/>
      <c r="J521" s="132"/>
      <c r="K521" s="132"/>
      <c r="L521" s="132"/>
      <c r="M521" s="137"/>
      <c r="N521" s="137"/>
      <c r="O521" s="132"/>
      <c r="P521" s="139"/>
      <c r="Q521" s="132"/>
      <c r="R521" s="135"/>
      <c r="S521" s="132"/>
      <c r="T521" s="132"/>
      <c r="U521" s="132"/>
    </row>
    <row r="522" ht="12.75" customHeight="1">
      <c r="A522" s="132"/>
      <c r="B522" s="132"/>
      <c r="C522" s="132"/>
      <c r="D522" s="132"/>
      <c r="E522" s="133"/>
      <c r="F522" s="132"/>
      <c r="G522" s="132"/>
      <c r="H522" s="132"/>
      <c r="I522" s="132"/>
      <c r="J522" s="132"/>
      <c r="K522" s="132"/>
      <c r="L522" s="132"/>
      <c r="M522" s="137"/>
      <c r="N522" s="137"/>
      <c r="O522" s="132"/>
      <c r="P522" s="139"/>
      <c r="Q522" s="132"/>
      <c r="R522" s="135"/>
      <c r="S522" s="132"/>
      <c r="T522" s="132"/>
      <c r="U522" s="132"/>
    </row>
    <row r="523" ht="12.75" customHeight="1">
      <c r="A523" s="132"/>
      <c r="B523" s="132"/>
      <c r="C523" s="132"/>
      <c r="D523" s="132"/>
      <c r="E523" s="133"/>
      <c r="F523" s="132"/>
      <c r="G523" s="132"/>
      <c r="H523" s="132"/>
      <c r="I523" s="132"/>
      <c r="J523" s="132"/>
      <c r="K523" s="132"/>
      <c r="L523" s="132"/>
      <c r="M523" s="137"/>
      <c r="N523" s="137"/>
      <c r="O523" s="132"/>
      <c r="P523" s="139"/>
      <c r="Q523" s="132"/>
      <c r="R523" s="135"/>
      <c r="S523" s="132"/>
      <c r="T523" s="132"/>
      <c r="U523" s="132"/>
    </row>
    <row r="524" ht="12.75" customHeight="1">
      <c r="A524" s="132"/>
      <c r="B524" s="132"/>
      <c r="C524" s="132"/>
      <c r="D524" s="132"/>
      <c r="E524" s="133"/>
      <c r="F524" s="132"/>
      <c r="G524" s="132"/>
      <c r="H524" s="132"/>
      <c r="I524" s="132"/>
      <c r="J524" s="132"/>
      <c r="K524" s="132"/>
      <c r="L524" s="132"/>
      <c r="M524" s="137"/>
      <c r="N524" s="137"/>
      <c r="O524" s="132"/>
      <c r="P524" s="139"/>
      <c r="Q524" s="132"/>
      <c r="R524" s="135"/>
      <c r="S524" s="132"/>
      <c r="T524" s="132"/>
      <c r="U524" s="132"/>
    </row>
    <row r="525" ht="12.75" customHeight="1">
      <c r="A525" s="132"/>
      <c r="B525" s="132"/>
      <c r="C525" s="132"/>
      <c r="D525" s="132"/>
      <c r="E525" s="133"/>
      <c r="F525" s="132"/>
      <c r="G525" s="132"/>
      <c r="H525" s="132"/>
      <c r="I525" s="132"/>
      <c r="J525" s="132"/>
      <c r="K525" s="132"/>
      <c r="L525" s="132"/>
      <c r="M525" s="137"/>
      <c r="N525" s="137"/>
      <c r="O525" s="132"/>
      <c r="P525" s="139"/>
      <c r="Q525" s="132"/>
      <c r="R525" s="135"/>
      <c r="S525" s="132"/>
      <c r="T525" s="132"/>
      <c r="U525" s="132"/>
    </row>
    <row r="526" ht="12.75" customHeight="1">
      <c r="A526" s="132"/>
      <c r="B526" s="132"/>
      <c r="C526" s="132"/>
      <c r="D526" s="132"/>
      <c r="E526" s="133"/>
      <c r="F526" s="132"/>
      <c r="G526" s="132"/>
      <c r="H526" s="132"/>
      <c r="I526" s="132"/>
      <c r="J526" s="132"/>
      <c r="K526" s="132"/>
      <c r="L526" s="132"/>
      <c r="M526" s="137"/>
      <c r="N526" s="137"/>
      <c r="O526" s="132"/>
      <c r="P526" s="139"/>
      <c r="Q526" s="132"/>
      <c r="R526" s="135"/>
      <c r="S526" s="132"/>
      <c r="T526" s="132"/>
      <c r="U526" s="132"/>
    </row>
    <row r="527" ht="12.75" customHeight="1">
      <c r="A527" s="132"/>
      <c r="B527" s="132"/>
      <c r="C527" s="132"/>
      <c r="D527" s="132"/>
      <c r="E527" s="133"/>
      <c r="F527" s="132"/>
      <c r="G527" s="132"/>
      <c r="H527" s="132"/>
      <c r="I527" s="132"/>
      <c r="J527" s="132"/>
      <c r="K527" s="132"/>
      <c r="L527" s="132"/>
      <c r="M527" s="137"/>
      <c r="N527" s="137"/>
      <c r="O527" s="132"/>
      <c r="P527" s="139"/>
      <c r="Q527" s="132"/>
      <c r="R527" s="135"/>
      <c r="S527" s="132"/>
      <c r="T527" s="132"/>
      <c r="U527" s="132"/>
    </row>
    <row r="528" ht="12.75" customHeight="1">
      <c r="A528" s="132"/>
      <c r="B528" s="132"/>
      <c r="C528" s="132"/>
      <c r="D528" s="132"/>
      <c r="E528" s="133"/>
      <c r="F528" s="132"/>
      <c r="G528" s="132"/>
      <c r="H528" s="132"/>
      <c r="I528" s="132"/>
      <c r="J528" s="132"/>
      <c r="K528" s="132"/>
      <c r="L528" s="132"/>
      <c r="M528" s="137"/>
      <c r="N528" s="137"/>
      <c r="O528" s="132"/>
      <c r="P528" s="139"/>
      <c r="Q528" s="132"/>
      <c r="R528" s="135"/>
      <c r="S528" s="132"/>
      <c r="T528" s="132"/>
      <c r="U528" s="132"/>
    </row>
    <row r="529" ht="12.75" customHeight="1">
      <c r="A529" s="132"/>
      <c r="B529" s="132"/>
      <c r="C529" s="132"/>
      <c r="D529" s="132"/>
      <c r="E529" s="133"/>
      <c r="F529" s="132"/>
      <c r="G529" s="132"/>
      <c r="H529" s="132"/>
      <c r="I529" s="132"/>
      <c r="J529" s="132"/>
      <c r="K529" s="132"/>
      <c r="L529" s="132"/>
      <c r="M529" s="137"/>
      <c r="N529" s="137"/>
      <c r="O529" s="132"/>
      <c r="P529" s="139"/>
      <c r="Q529" s="132"/>
      <c r="R529" s="135"/>
      <c r="S529" s="132"/>
      <c r="T529" s="132"/>
      <c r="U529" s="132"/>
    </row>
    <row r="530" ht="12.75" customHeight="1">
      <c r="A530" s="132"/>
      <c r="B530" s="132"/>
      <c r="C530" s="132"/>
      <c r="D530" s="132"/>
      <c r="E530" s="133"/>
      <c r="F530" s="132"/>
      <c r="G530" s="132"/>
      <c r="H530" s="132"/>
      <c r="I530" s="132"/>
      <c r="J530" s="132"/>
      <c r="K530" s="132"/>
      <c r="L530" s="132"/>
      <c r="M530" s="137"/>
      <c r="N530" s="137"/>
      <c r="O530" s="132"/>
      <c r="P530" s="139"/>
      <c r="Q530" s="132"/>
      <c r="R530" s="135"/>
      <c r="S530" s="132"/>
      <c r="T530" s="132"/>
      <c r="U530" s="132"/>
    </row>
    <row r="531" ht="12.75" customHeight="1">
      <c r="A531" s="132"/>
      <c r="B531" s="132"/>
      <c r="C531" s="132"/>
      <c r="D531" s="132"/>
      <c r="E531" s="133"/>
      <c r="F531" s="132"/>
      <c r="G531" s="132"/>
      <c r="H531" s="132"/>
      <c r="I531" s="132"/>
      <c r="J531" s="132"/>
      <c r="K531" s="132"/>
      <c r="L531" s="132"/>
      <c r="M531" s="137"/>
      <c r="N531" s="137"/>
      <c r="O531" s="132"/>
      <c r="P531" s="139"/>
      <c r="Q531" s="132"/>
      <c r="R531" s="135"/>
      <c r="S531" s="132"/>
      <c r="T531" s="132"/>
      <c r="U531" s="132"/>
    </row>
    <row r="532" ht="12.75" customHeight="1">
      <c r="A532" s="132"/>
      <c r="B532" s="132"/>
      <c r="C532" s="132"/>
      <c r="D532" s="132"/>
      <c r="E532" s="133"/>
      <c r="F532" s="132"/>
      <c r="G532" s="132"/>
      <c r="H532" s="132"/>
      <c r="I532" s="132"/>
      <c r="J532" s="132"/>
      <c r="K532" s="132"/>
      <c r="L532" s="132"/>
      <c r="M532" s="137"/>
      <c r="N532" s="137"/>
      <c r="O532" s="132"/>
      <c r="P532" s="139"/>
      <c r="Q532" s="132"/>
      <c r="R532" s="135"/>
      <c r="S532" s="132"/>
      <c r="T532" s="132"/>
      <c r="U532" s="132"/>
    </row>
    <row r="533" ht="12.75" customHeight="1">
      <c r="A533" s="132"/>
      <c r="B533" s="132"/>
      <c r="C533" s="132"/>
      <c r="D533" s="132"/>
      <c r="E533" s="133"/>
      <c r="F533" s="132"/>
      <c r="G533" s="132"/>
      <c r="H533" s="132"/>
      <c r="I533" s="132"/>
      <c r="J533" s="132"/>
      <c r="K533" s="132"/>
      <c r="L533" s="132"/>
      <c r="M533" s="137"/>
      <c r="N533" s="137"/>
      <c r="O533" s="132"/>
      <c r="P533" s="139"/>
      <c r="Q533" s="132"/>
      <c r="R533" s="135"/>
      <c r="S533" s="132"/>
      <c r="T533" s="132"/>
      <c r="U533" s="132"/>
    </row>
    <row r="534" ht="12.75" customHeight="1">
      <c r="A534" s="132"/>
      <c r="B534" s="132"/>
      <c r="C534" s="132"/>
      <c r="D534" s="132"/>
      <c r="E534" s="133"/>
      <c r="F534" s="132"/>
      <c r="G534" s="132"/>
      <c r="H534" s="132"/>
      <c r="I534" s="132"/>
      <c r="J534" s="132"/>
      <c r="K534" s="132"/>
      <c r="L534" s="132"/>
      <c r="M534" s="137"/>
      <c r="N534" s="137"/>
      <c r="O534" s="132"/>
      <c r="P534" s="139"/>
      <c r="Q534" s="132"/>
      <c r="R534" s="135"/>
      <c r="S534" s="132"/>
      <c r="T534" s="132"/>
      <c r="U534" s="132"/>
    </row>
    <row r="535" ht="12.75" customHeight="1">
      <c r="A535" s="132"/>
      <c r="B535" s="132"/>
      <c r="C535" s="132"/>
      <c r="D535" s="132"/>
      <c r="E535" s="133"/>
      <c r="F535" s="132"/>
      <c r="G535" s="132"/>
      <c r="H535" s="132"/>
      <c r="I535" s="132"/>
      <c r="J535" s="132"/>
      <c r="K535" s="132"/>
      <c r="L535" s="132"/>
      <c r="M535" s="137"/>
      <c r="N535" s="137"/>
      <c r="O535" s="132"/>
      <c r="P535" s="139"/>
      <c r="Q535" s="132"/>
      <c r="R535" s="135"/>
      <c r="S535" s="132"/>
      <c r="T535" s="132"/>
      <c r="U535" s="132"/>
    </row>
    <row r="536" ht="12.75" customHeight="1">
      <c r="A536" s="132"/>
      <c r="B536" s="132"/>
      <c r="C536" s="132"/>
      <c r="D536" s="132"/>
      <c r="E536" s="133"/>
      <c r="F536" s="132"/>
      <c r="G536" s="132"/>
      <c r="H536" s="132"/>
      <c r="I536" s="132"/>
      <c r="J536" s="132"/>
      <c r="K536" s="132"/>
      <c r="L536" s="132"/>
      <c r="M536" s="137"/>
      <c r="N536" s="137"/>
      <c r="O536" s="132"/>
      <c r="P536" s="139"/>
      <c r="Q536" s="132"/>
      <c r="R536" s="135"/>
      <c r="S536" s="132"/>
      <c r="T536" s="132"/>
      <c r="U536" s="132"/>
    </row>
    <row r="537" ht="12.75" customHeight="1">
      <c r="A537" s="132"/>
      <c r="B537" s="132"/>
      <c r="C537" s="132"/>
      <c r="D537" s="132"/>
      <c r="E537" s="133"/>
      <c r="F537" s="132"/>
      <c r="G537" s="132"/>
      <c r="H537" s="132"/>
      <c r="I537" s="132"/>
      <c r="J537" s="132"/>
      <c r="K537" s="132"/>
      <c r="L537" s="132"/>
      <c r="M537" s="137"/>
      <c r="N537" s="137"/>
      <c r="O537" s="132"/>
      <c r="P537" s="139"/>
      <c r="Q537" s="132"/>
      <c r="R537" s="135"/>
      <c r="S537" s="132"/>
      <c r="T537" s="132"/>
      <c r="U537" s="132"/>
    </row>
    <row r="538" ht="12.75" customHeight="1">
      <c r="A538" s="132"/>
      <c r="B538" s="132"/>
      <c r="C538" s="132"/>
      <c r="D538" s="132"/>
      <c r="E538" s="133"/>
      <c r="F538" s="132"/>
      <c r="G538" s="132"/>
      <c r="H538" s="132"/>
      <c r="I538" s="132"/>
      <c r="J538" s="132"/>
      <c r="K538" s="132"/>
      <c r="L538" s="132"/>
      <c r="M538" s="137"/>
      <c r="N538" s="137"/>
      <c r="O538" s="132"/>
      <c r="P538" s="139"/>
      <c r="Q538" s="132"/>
      <c r="R538" s="135"/>
      <c r="S538" s="132"/>
      <c r="T538" s="132"/>
      <c r="U538" s="132"/>
    </row>
    <row r="539" ht="12.75" customHeight="1">
      <c r="A539" s="132"/>
      <c r="B539" s="132"/>
      <c r="C539" s="132"/>
      <c r="D539" s="132"/>
      <c r="E539" s="133"/>
      <c r="F539" s="132"/>
      <c r="G539" s="132"/>
      <c r="H539" s="132"/>
      <c r="I539" s="132"/>
      <c r="J539" s="132"/>
      <c r="K539" s="132"/>
      <c r="L539" s="132"/>
      <c r="M539" s="137"/>
      <c r="N539" s="137"/>
      <c r="O539" s="132"/>
      <c r="P539" s="139"/>
      <c r="Q539" s="132"/>
      <c r="R539" s="135"/>
      <c r="S539" s="132"/>
      <c r="T539" s="132"/>
      <c r="U539" s="132"/>
    </row>
    <row r="540" ht="12.75" customHeight="1">
      <c r="A540" s="132"/>
      <c r="B540" s="132"/>
      <c r="C540" s="132"/>
      <c r="D540" s="132"/>
      <c r="E540" s="133"/>
      <c r="F540" s="132"/>
      <c r="G540" s="132"/>
      <c r="H540" s="132"/>
      <c r="I540" s="132"/>
      <c r="J540" s="132"/>
      <c r="K540" s="132"/>
      <c r="L540" s="132"/>
      <c r="M540" s="137"/>
      <c r="N540" s="137"/>
      <c r="O540" s="132"/>
      <c r="P540" s="139"/>
      <c r="Q540" s="132"/>
      <c r="R540" s="135"/>
      <c r="S540" s="132"/>
      <c r="T540" s="132"/>
      <c r="U540" s="132"/>
    </row>
    <row r="541" ht="12.75" customHeight="1">
      <c r="A541" s="132"/>
      <c r="B541" s="132"/>
      <c r="C541" s="132"/>
      <c r="D541" s="132"/>
      <c r="E541" s="133"/>
      <c r="F541" s="132"/>
      <c r="G541" s="132"/>
      <c r="H541" s="132"/>
      <c r="I541" s="132"/>
      <c r="J541" s="132"/>
      <c r="K541" s="132"/>
      <c r="L541" s="132"/>
      <c r="M541" s="137"/>
      <c r="N541" s="137"/>
      <c r="O541" s="132"/>
      <c r="P541" s="139"/>
      <c r="Q541" s="132"/>
      <c r="R541" s="135"/>
      <c r="S541" s="132"/>
      <c r="T541" s="132"/>
      <c r="U541" s="132"/>
    </row>
    <row r="542" ht="12.75" customHeight="1">
      <c r="A542" s="132"/>
      <c r="B542" s="132"/>
      <c r="C542" s="132"/>
      <c r="D542" s="132"/>
      <c r="E542" s="133"/>
      <c r="F542" s="132"/>
      <c r="G542" s="132"/>
      <c r="H542" s="132"/>
      <c r="I542" s="132"/>
      <c r="J542" s="132"/>
      <c r="K542" s="132"/>
      <c r="L542" s="132"/>
      <c r="M542" s="137"/>
      <c r="N542" s="137"/>
      <c r="O542" s="132"/>
      <c r="P542" s="139"/>
      <c r="Q542" s="132"/>
      <c r="R542" s="135"/>
      <c r="S542" s="132"/>
      <c r="T542" s="132"/>
      <c r="U542" s="132"/>
    </row>
    <row r="543" ht="12.75" customHeight="1">
      <c r="A543" s="132"/>
      <c r="B543" s="132"/>
      <c r="C543" s="132"/>
      <c r="D543" s="132"/>
      <c r="E543" s="133"/>
      <c r="F543" s="132"/>
      <c r="G543" s="132"/>
      <c r="H543" s="132"/>
      <c r="I543" s="132"/>
      <c r="J543" s="132"/>
      <c r="K543" s="132"/>
      <c r="L543" s="132"/>
      <c r="M543" s="137"/>
      <c r="N543" s="137"/>
      <c r="O543" s="132"/>
      <c r="P543" s="139"/>
      <c r="Q543" s="132"/>
      <c r="R543" s="135"/>
      <c r="S543" s="132"/>
      <c r="T543" s="132"/>
      <c r="U543" s="132"/>
    </row>
    <row r="544" ht="12.75" customHeight="1">
      <c r="A544" s="132"/>
      <c r="B544" s="132"/>
      <c r="C544" s="132"/>
      <c r="D544" s="132"/>
      <c r="E544" s="133"/>
      <c r="F544" s="132"/>
      <c r="G544" s="132"/>
      <c r="H544" s="132"/>
      <c r="I544" s="132"/>
      <c r="J544" s="132"/>
      <c r="K544" s="132"/>
      <c r="L544" s="132"/>
      <c r="M544" s="137"/>
      <c r="N544" s="137"/>
      <c r="O544" s="132"/>
      <c r="P544" s="139"/>
      <c r="Q544" s="132"/>
      <c r="R544" s="135"/>
      <c r="S544" s="132"/>
      <c r="T544" s="132"/>
      <c r="U544" s="132"/>
    </row>
    <row r="545" ht="12.75" customHeight="1">
      <c r="A545" s="132"/>
      <c r="B545" s="132"/>
      <c r="C545" s="132"/>
      <c r="D545" s="132"/>
      <c r="E545" s="133"/>
      <c r="F545" s="132"/>
      <c r="G545" s="132"/>
      <c r="H545" s="132"/>
      <c r="I545" s="132"/>
      <c r="J545" s="132"/>
      <c r="K545" s="132"/>
      <c r="L545" s="132"/>
      <c r="M545" s="137"/>
      <c r="N545" s="137"/>
      <c r="O545" s="132"/>
      <c r="P545" s="139"/>
      <c r="Q545" s="132"/>
      <c r="R545" s="135"/>
      <c r="S545" s="132"/>
      <c r="T545" s="132"/>
      <c r="U545" s="132"/>
    </row>
    <row r="546" ht="12.75" customHeight="1">
      <c r="A546" s="132"/>
      <c r="B546" s="132"/>
      <c r="C546" s="132"/>
      <c r="D546" s="132"/>
      <c r="E546" s="133"/>
      <c r="F546" s="132"/>
      <c r="G546" s="132"/>
      <c r="H546" s="132"/>
      <c r="I546" s="132"/>
      <c r="J546" s="132"/>
      <c r="K546" s="132"/>
      <c r="L546" s="132"/>
      <c r="M546" s="137"/>
      <c r="N546" s="137"/>
      <c r="O546" s="132"/>
      <c r="P546" s="139"/>
      <c r="Q546" s="132"/>
      <c r="R546" s="135"/>
      <c r="S546" s="132"/>
      <c r="T546" s="132"/>
      <c r="U546" s="132"/>
    </row>
    <row r="547" ht="12.75" customHeight="1">
      <c r="A547" s="132"/>
      <c r="B547" s="132"/>
      <c r="C547" s="132"/>
      <c r="D547" s="132"/>
      <c r="E547" s="133"/>
      <c r="F547" s="132"/>
      <c r="G547" s="132"/>
      <c r="H547" s="132"/>
      <c r="I547" s="132"/>
      <c r="J547" s="132"/>
      <c r="K547" s="132"/>
      <c r="L547" s="132"/>
      <c r="M547" s="137"/>
      <c r="N547" s="137"/>
      <c r="O547" s="132"/>
      <c r="P547" s="139"/>
      <c r="Q547" s="132"/>
      <c r="R547" s="135"/>
      <c r="S547" s="132"/>
      <c r="T547" s="132"/>
      <c r="U547" s="132"/>
    </row>
    <row r="548" ht="12.75" customHeight="1">
      <c r="A548" s="132"/>
      <c r="B548" s="132"/>
      <c r="C548" s="132"/>
      <c r="D548" s="132"/>
      <c r="E548" s="133"/>
      <c r="F548" s="132"/>
      <c r="G548" s="132"/>
      <c r="H548" s="132"/>
      <c r="I548" s="132"/>
      <c r="J548" s="132"/>
      <c r="K548" s="132"/>
      <c r="L548" s="132"/>
      <c r="M548" s="137"/>
      <c r="N548" s="137"/>
      <c r="O548" s="132"/>
      <c r="P548" s="139"/>
      <c r="Q548" s="132"/>
      <c r="R548" s="135"/>
      <c r="S548" s="132"/>
      <c r="T548" s="132"/>
      <c r="U548" s="132"/>
    </row>
    <row r="549" ht="12.75" customHeight="1">
      <c r="A549" s="132"/>
      <c r="B549" s="132"/>
      <c r="C549" s="132"/>
      <c r="D549" s="132"/>
      <c r="E549" s="133"/>
      <c r="F549" s="132"/>
      <c r="G549" s="132"/>
      <c r="H549" s="132"/>
      <c r="I549" s="132"/>
      <c r="J549" s="132"/>
      <c r="K549" s="132"/>
      <c r="L549" s="132"/>
      <c r="M549" s="137"/>
      <c r="N549" s="137"/>
      <c r="O549" s="132"/>
      <c r="P549" s="139"/>
      <c r="Q549" s="132"/>
      <c r="R549" s="135"/>
      <c r="S549" s="132"/>
      <c r="T549" s="132"/>
      <c r="U549" s="132"/>
    </row>
    <row r="550" ht="12.75" customHeight="1">
      <c r="A550" s="132"/>
      <c r="B550" s="132"/>
      <c r="C550" s="132"/>
      <c r="D550" s="132"/>
      <c r="E550" s="133"/>
      <c r="F550" s="132"/>
      <c r="G550" s="132"/>
      <c r="H550" s="132"/>
      <c r="I550" s="132"/>
      <c r="J550" s="132"/>
      <c r="K550" s="132"/>
      <c r="L550" s="132"/>
      <c r="M550" s="137"/>
      <c r="N550" s="137"/>
      <c r="O550" s="132"/>
      <c r="P550" s="139"/>
      <c r="Q550" s="132"/>
      <c r="R550" s="135"/>
      <c r="S550" s="132"/>
      <c r="T550" s="132"/>
      <c r="U550" s="132"/>
    </row>
    <row r="551" ht="12.75" customHeight="1">
      <c r="A551" s="132"/>
      <c r="B551" s="132"/>
      <c r="C551" s="132"/>
      <c r="D551" s="132"/>
      <c r="E551" s="133"/>
      <c r="F551" s="132"/>
      <c r="G551" s="132"/>
      <c r="H551" s="132"/>
      <c r="I551" s="132"/>
      <c r="J551" s="132"/>
      <c r="K551" s="132"/>
      <c r="L551" s="132"/>
      <c r="M551" s="137"/>
      <c r="N551" s="137"/>
      <c r="O551" s="132"/>
      <c r="P551" s="139"/>
      <c r="Q551" s="132"/>
      <c r="R551" s="135"/>
      <c r="S551" s="132"/>
      <c r="T551" s="132"/>
      <c r="U551" s="132"/>
    </row>
    <row r="552" ht="12.75" customHeight="1">
      <c r="A552" s="132"/>
      <c r="B552" s="132"/>
      <c r="C552" s="132"/>
      <c r="D552" s="132"/>
      <c r="E552" s="133"/>
      <c r="F552" s="132"/>
      <c r="G552" s="132"/>
      <c r="H552" s="132"/>
      <c r="I552" s="132"/>
      <c r="J552" s="132"/>
      <c r="K552" s="132"/>
      <c r="L552" s="132"/>
      <c r="M552" s="137"/>
      <c r="N552" s="137"/>
      <c r="O552" s="132"/>
      <c r="P552" s="139"/>
      <c r="Q552" s="132"/>
      <c r="R552" s="135"/>
      <c r="S552" s="132"/>
      <c r="T552" s="132"/>
      <c r="U552" s="132"/>
    </row>
    <row r="553" ht="12.75" customHeight="1">
      <c r="A553" s="132"/>
      <c r="B553" s="132"/>
      <c r="C553" s="132"/>
      <c r="D553" s="132"/>
      <c r="E553" s="133"/>
      <c r="F553" s="132"/>
      <c r="G553" s="132"/>
      <c r="H553" s="132"/>
      <c r="I553" s="132"/>
      <c r="J553" s="132"/>
      <c r="K553" s="132"/>
      <c r="L553" s="132"/>
      <c r="M553" s="137"/>
      <c r="N553" s="137"/>
      <c r="O553" s="132"/>
      <c r="P553" s="139"/>
      <c r="Q553" s="132"/>
      <c r="R553" s="135"/>
      <c r="S553" s="132"/>
      <c r="T553" s="132"/>
      <c r="U553" s="132"/>
    </row>
    <row r="554" ht="12.75" customHeight="1">
      <c r="A554" s="132"/>
      <c r="B554" s="132"/>
      <c r="C554" s="132"/>
      <c r="D554" s="132"/>
      <c r="E554" s="133"/>
      <c r="F554" s="132"/>
      <c r="G554" s="132"/>
      <c r="H554" s="132"/>
      <c r="I554" s="132"/>
      <c r="J554" s="132"/>
      <c r="K554" s="132"/>
      <c r="L554" s="132"/>
      <c r="M554" s="137"/>
      <c r="N554" s="137"/>
      <c r="O554" s="132"/>
      <c r="P554" s="139"/>
      <c r="Q554" s="132"/>
      <c r="R554" s="135"/>
      <c r="S554" s="132"/>
      <c r="T554" s="132"/>
      <c r="U554" s="132"/>
    </row>
    <row r="555" ht="12.75" customHeight="1">
      <c r="A555" s="132"/>
      <c r="B555" s="132"/>
      <c r="C555" s="132"/>
      <c r="D555" s="132"/>
      <c r="E555" s="133"/>
      <c r="F555" s="132"/>
      <c r="G555" s="132"/>
      <c r="H555" s="132"/>
      <c r="I555" s="132"/>
      <c r="J555" s="132"/>
      <c r="K555" s="132"/>
      <c r="L555" s="132"/>
      <c r="M555" s="137"/>
      <c r="N555" s="137"/>
      <c r="O555" s="132"/>
      <c r="P555" s="139"/>
      <c r="Q555" s="132"/>
      <c r="R555" s="135"/>
      <c r="S555" s="132"/>
      <c r="T555" s="132"/>
      <c r="U555" s="132"/>
    </row>
    <row r="556" ht="12.75" customHeight="1">
      <c r="A556" s="132"/>
      <c r="B556" s="132"/>
      <c r="C556" s="132"/>
      <c r="D556" s="132"/>
      <c r="E556" s="133"/>
      <c r="F556" s="132"/>
      <c r="G556" s="132"/>
      <c r="H556" s="132"/>
      <c r="I556" s="132"/>
      <c r="J556" s="132"/>
      <c r="K556" s="132"/>
      <c r="L556" s="132"/>
      <c r="M556" s="137"/>
      <c r="N556" s="137"/>
      <c r="O556" s="132"/>
      <c r="P556" s="139"/>
      <c r="Q556" s="132"/>
      <c r="R556" s="135"/>
      <c r="S556" s="132"/>
      <c r="T556" s="132"/>
      <c r="U556" s="132"/>
    </row>
    <row r="557" ht="12.75" customHeight="1">
      <c r="A557" s="132"/>
      <c r="B557" s="132"/>
      <c r="C557" s="132"/>
      <c r="D557" s="132"/>
      <c r="E557" s="133"/>
      <c r="F557" s="132"/>
      <c r="G557" s="132"/>
      <c r="H557" s="132"/>
      <c r="I557" s="132"/>
      <c r="J557" s="132"/>
      <c r="K557" s="132"/>
      <c r="L557" s="132"/>
      <c r="M557" s="137"/>
      <c r="N557" s="137"/>
      <c r="O557" s="132"/>
      <c r="P557" s="139"/>
      <c r="Q557" s="132"/>
      <c r="R557" s="135"/>
      <c r="S557" s="132"/>
      <c r="T557" s="132"/>
      <c r="U557" s="132"/>
    </row>
    <row r="558" ht="12.75" customHeight="1">
      <c r="A558" s="132"/>
      <c r="B558" s="132"/>
      <c r="C558" s="132"/>
      <c r="D558" s="132"/>
      <c r="E558" s="133"/>
      <c r="F558" s="132"/>
      <c r="G558" s="132"/>
      <c r="H558" s="132"/>
      <c r="I558" s="132"/>
      <c r="J558" s="132"/>
      <c r="K558" s="132"/>
      <c r="L558" s="132"/>
      <c r="M558" s="137"/>
      <c r="N558" s="137"/>
      <c r="O558" s="132"/>
      <c r="P558" s="139"/>
      <c r="Q558" s="132"/>
      <c r="R558" s="135"/>
      <c r="S558" s="132"/>
      <c r="T558" s="132"/>
      <c r="U558" s="132"/>
    </row>
    <row r="559" ht="12.75" customHeight="1">
      <c r="A559" s="132"/>
      <c r="B559" s="132"/>
      <c r="C559" s="132"/>
      <c r="D559" s="132"/>
      <c r="E559" s="133"/>
      <c r="F559" s="132"/>
      <c r="G559" s="132"/>
      <c r="H559" s="132"/>
      <c r="I559" s="132"/>
      <c r="J559" s="132"/>
      <c r="K559" s="132"/>
      <c r="L559" s="132"/>
      <c r="M559" s="137"/>
      <c r="N559" s="137"/>
      <c r="O559" s="132"/>
      <c r="P559" s="139"/>
      <c r="Q559" s="132"/>
      <c r="R559" s="135"/>
      <c r="S559" s="132"/>
      <c r="T559" s="132"/>
      <c r="U559" s="132"/>
    </row>
    <row r="560" ht="12.75" customHeight="1">
      <c r="A560" s="132"/>
      <c r="B560" s="132"/>
      <c r="C560" s="132"/>
      <c r="D560" s="132"/>
      <c r="E560" s="133"/>
      <c r="F560" s="132"/>
      <c r="G560" s="132"/>
      <c r="H560" s="132"/>
      <c r="I560" s="132"/>
      <c r="J560" s="132"/>
      <c r="K560" s="132"/>
      <c r="L560" s="132"/>
      <c r="M560" s="137"/>
      <c r="N560" s="137"/>
      <c r="O560" s="132"/>
      <c r="P560" s="139"/>
      <c r="Q560" s="132"/>
      <c r="R560" s="135"/>
      <c r="S560" s="132"/>
      <c r="T560" s="132"/>
      <c r="U560" s="132"/>
    </row>
    <row r="561" ht="12.75" customHeight="1">
      <c r="A561" s="132"/>
      <c r="B561" s="132"/>
      <c r="C561" s="132"/>
      <c r="D561" s="132"/>
      <c r="E561" s="133"/>
      <c r="F561" s="132"/>
      <c r="G561" s="132"/>
      <c r="H561" s="132"/>
      <c r="I561" s="132"/>
      <c r="J561" s="132"/>
      <c r="K561" s="132"/>
      <c r="L561" s="132"/>
      <c r="M561" s="137"/>
      <c r="N561" s="137"/>
      <c r="O561" s="132"/>
      <c r="P561" s="139"/>
      <c r="Q561" s="132"/>
      <c r="R561" s="135"/>
      <c r="S561" s="132"/>
      <c r="T561" s="132"/>
      <c r="U561" s="132"/>
    </row>
    <row r="562" ht="12.75" customHeight="1">
      <c r="A562" s="132"/>
      <c r="B562" s="132"/>
      <c r="C562" s="132"/>
      <c r="D562" s="132"/>
      <c r="E562" s="133"/>
      <c r="F562" s="132"/>
      <c r="G562" s="132"/>
      <c r="H562" s="132"/>
      <c r="I562" s="132"/>
      <c r="J562" s="132"/>
      <c r="K562" s="132"/>
      <c r="L562" s="132"/>
      <c r="M562" s="137"/>
      <c r="N562" s="137"/>
      <c r="O562" s="132"/>
      <c r="P562" s="139"/>
      <c r="Q562" s="132"/>
      <c r="R562" s="135"/>
      <c r="S562" s="132"/>
      <c r="T562" s="132"/>
      <c r="U562" s="132"/>
    </row>
    <row r="563" ht="12.75" customHeight="1">
      <c r="A563" s="132"/>
      <c r="B563" s="132"/>
      <c r="C563" s="132"/>
      <c r="D563" s="132"/>
      <c r="E563" s="133"/>
      <c r="F563" s="132"/>
      <c r="G563" s="132"/>
      <c r="H563" s="132"/>
      <c r="I563" s="132"/>
      <c r="J563" s="132"/>
      <c r="K563" s="132"/>
      <c r="L563" s="132"/>
      <c r="M563" s="137"/>
      <c r="N563" s="137"/>
      <c r="O563" s="132"/>
      <c r="P563" s="139"/>
      <c r="Q563" s="132"/>
      <c r="R563" s="135"/>
      <c r="S563" s="132"/>
      <c r="T563" s="132"/>
      <c r="U563" s="132"/>
    </row>
    <row r="564" ht="12.75" customHeight="1">
      <c r="A564" s="132"/>
      <c r="B564" s="132"/>
      <c r="C564" s="132"/>
      <c r="D564" s="132"/>
      <c r="E564" s="133"/>
      <c r="F564" s="132"/>
      <c r="G564" s="132"/>
      <c r="H564" s="132"/>
      <c r="I564" s="132"/>
      <c r="J564" s="132"/>
      <c r="K564" s="132"/>
      <c r="L564" s="132"/>
      <c r="M564" s="137"/>
      <c r="N564" s="137"/>
      <c r="O564" s="132"/>
      <c r="P564" s="139"/>
      <c r="Q564" s="132"/>
      <c r="R564" s="135"/>
      <c r="S564" s="132"/>
      <c r="T564" s="132"/>
      <c r="U564" s="132"/>
    </row>
    <row r="565" ht="12.75" customHeight="1">
      <c r="A565" s="132"/>
      <c r="B565" s="132"/>
      <c r="C565" s="132"/>
      <c r="D565" s="132"/>
      <c r="E565" s="133"/>
      <c r="F565" s="132"/>
      <c r="G565" s="132"/>
      <c r="H565" s="132"/>
      <c r="I565" s="132"/>
      <c r="J565" s="132"/>
      <c r="K565" s="132"/>
      <c r="L565" s="132"/>
      <c r="M565" s="137"/>
      <c r="N565" s="137"/>
      <c r="O565" s="132"/>
      <c r="P565" s="139"/>
      <c r="Q565" s="132"/>
      <c r="R565" s="135"/>
      <c r="S565" s="132"/>
      <c r="T565" s="132"/>
      <c r="U565" s="132"/>
    </row>
    <row r="566" ht="12.75" customHeight="1">
      <c r="A566" s="132"/>
      <c r="B566" s="132"/>
      <c r="C566" s="132"/>
      <c r="D566" s="132"/>
      <c r="E566" s="133"/>
      <c r="F566" s="132"/>
      <c r="G566" s="132"/>
      <c r="H566" s="132"/>
      <c r="I566" s="132"/>
      <c r="J566" s="132"/>
      <c r="K566" s="132"/>
      <c r="L566" s="132"/>
      <c r="M566" s="137"/>
      <c r="N566" s="137"/>
      <c r="O566" s="132"/>
      <c r="P566" s="139"/>
      <c r="Q566" s="132"/>
      <c r="R566" s="135"/>
      <c r="S566" s="132"/>
      <c r="T566" s="132"/>
      <c r="U566" s="132"/>
    </row>
    <row r="567" ht="12.75" customHeight="1">
      <c r="A567" s="132"/>
      <c r="B567" s="132"/>
      <c r="C567" s="132"/>
      <c r="D567" s="132"/>
      <c r="E567" s="133"/>
      <c r="F567" s="132"/>
      <c r="G567" s="132"/>
      <c r="H567" s="132"/>
      <c r="I567" s="132"/>
      <c r="J567" s="132"/>
      <c r="K567" s="132"/>
      <c r="L567" s="132"/>
      <c r="M567" s="137"/>
      <c r="N567" s="137"/>
      <c r="O567" s="132"/>
      <c r="P567" s="139"/>
      <c r="Q567" s="132"/>
      <c r="R567" s="135"/>
      <c r="S567" s="132"/>
      <c r="T567" s="132"/>
      <c r="U567" s="132"/>
    </row>
    <row r="568" ht="12.75" customHeight="1">
      <c r="A568" s="132"/>
      <c r="B568" s="132"/>
      <c r="C568" s="132"/>
      <c r="D568" s="132"/>
      <c r="E568" s="133"/>
      <c r="F568" s="132"/>
      <c r="G568" s="132"/>
      <c r="H568" s="132"/>
      <c r="I568" s="132"/>
      <c r="J568" s="132"/>
      <c r="K568" s="132"/>
      <c r="L568" s="132"/>
      <c r="M568" s="137"/>
      <c r="N568" s="137"/>
      <c r="O568" s="132"/>
      <c r="P568" s="139"/>
      <c r="Q568" s="132"/>
      <c r="R568" s="135"/>
      <c r="S568" s="132"/>
      <c r="T568" s="132"/>
      <c r="U568" s="132"/>
    </row>
    <row r="569" ht="12.75" customHeight="1">
      <c r="A569" s="132"/>
      <c r="B569" s="132"/>
      <c r="C569" s="132"/>
      <c r="D569" s="132"/>
      <c r="E569" s="133"/>
      <c r="F569" s="132"/>
      <c r="G569" s="132"/>
      <c r="H569" s="132"/>
      <c r="I569" s="132"/>
      <c r="J569" s="132"/>
      <c r="K569" s="132"/>
      <c r="L569" s="132"/>
      <c r="M569" s="137"/>
      <c r="N569" s="137"/>
      <c r="O569" s="132"/>
      <c r="P569" s="139"/>
      <c r="Q569" s="132"/>
      <c r="R569" s="135"/>
      <c r="S569" s="132"/>
      <c r="T569" s="132"/>
      <c r="U569" s="132"/>
    </row>
    <row r="570" ht="12.75" customHeight="1">
      <c r="A570" s="132"/>
      <c r="B570" s="132"/>
      <c r="C570" s="132"/>
      <c r="D570" s="132"/>
      <c r="E570" s="133"/>
      <c r="F570" s="132"/>
      <c r="G570" s="132"/>
      <c r="H570" s="132"/>
      <c r="I570" s="132"/>
      <c r="J570" s="132"/>
      <c r="K570" s="132"/>
      <c r="L570" s="132"/>
      <c r="M570" s="137"/>
      <c r="N570" s="137"/>
      <c r="O570" s="132"/>
      <c r="P570" s="139"/>
      <c r="Q570" s="132"/>
      <c r="R570" s="135"/>
      <c r="S570" s="132"/>
      <c r="T570" s="132"/>
      <c r="U570" s="132"/>
    </row>
    <row r="571" ht="12.75" customHeight="1">
      <c r="A571" s="132"/>
      <c r="B571" s="132"/>
      <c r="C571" s="132"/>
      <c r="D571" s="132"/>
      <c r="E571" s="133"/>
      <c r="F571" s="132"/>
      <c r="G571" s="132"/>
      <c r="H571" s="132"/>
      <c r="I571" s="132"/>
      <c r="J571" s="132"/>
      <c r="K571" s="132"/>
      <c r="L571" s="132"/>
      <c r="M571" s="137"/>
      <c r="N571" s="137"/>
      <c r="O571" s="132"/>
      <c r="P571" s="139"/>
      <c r="Q571" s="132"/>
      <c r="R571" s="135"/>
      <c r="S571" s="132"/>
      <c r="T571" s="132"/>
      <c r="U571" s="132"/>
    </row>
    <row r="572" ht="12.75" customHeight="1">
      <c r="A572" s="132"/>
      <c r="B572" s="132"/>
      <c r="C572" s="132"/>
      <c r="D572" s="132"/>
      <c r="E572" s="133"/>
      <c r="F572" s="132"/>
      <c r="G572" s="132"/>
      <c r="H572" s="132"/>
      <c r="I572" s="132"/>
      <c r="J572" s="132"/>
      <c r="K572" s="132"/>
      <c r="L572" s="132"/>
      <c r="M572" s="137"/>
      <c r="N572" s="137"/>
      <c r="O572" s="132"/>
      <c r="P572" s="139"/>
      <c r="Q572" s="132"/>
      <c r="R572" s="135"/>
      <c r="S572" s="132"/>
      <c r="T572" s="132"/>
      <c r="U572" s="132"/>
    </row>
    <row r="573" ht="12.75" customHeight="1">
      <c r="A573" s="132"/>
      <c r="B573" s="132"/>
      <c r="C573" s="132"/>
      <c r="D573" s="132"/>
      <c r="E573" s="133"/>
      <c r="F573" s="132"/>
      <c r="G573" s="132"/>
      <c r="H573" s="132"/>
      <c r="I573" s="132"/>
      <c r="J573" s="132"/>
      <c r="K573" s="132"/>
      <c r="L573" s="132"/>
      <c r="M573" s="137"/>
      <c r="N573" s="137"/>
      <c r="O573" s="132"/>
      <c r="P573" s="139"/>
      <c r="Q573" s="132"/>
      <c r="R573" s="135"/>
      <c r="S573" s="132"/>
      <c r="T573" s="132"/>
      <c r="U573" s="132"/>
    </row>
    <row r="574" ht="12.75" customHeight="1">
      <c r="A574" s="132"/>
      <c r="B574" s="132"/>
      <c r="C574" s="132"/>
      <c r="D574" s="132"/>
      <c r="E574" s="133"/>
      <c r="F574" s="132"/>
      <c r="G574" s="132"/>
      <c r="H574" s="132"/>
      <c r="I574" s="132"/>
      <c r="J574" s="132"/>
      <c r="K574" s="132"/>
      <c r="L574" s="132"/>
      <c r="M574" s="137"/>
      <c r="N574" s="137"/>
      <c r="O574" s="132"/>
      <c r="P574" s="139"/>
      <c r="Q574" s="132"/>
      <c r="R574" s="135"/>
      <c r="S574" s="132"/>
      <c r="T574" s="132"/>
      <c r="U574" s="132"/>
    </row>
    <row r="575" ht="12.75" customHeight="1">
      <c r="A575" s="132"/>
      <c r="B575" s="132"/>
      <c r="C575" s="132"/>
      <c r="D575" s="132"/>
      <c r="E575" s="133"/>
      <c r="F575" s="132"/>
      <c r="G575" s="132"/>
      <c r="H575" s="132"/>
      <c r="I575" s="132"/>
      <c r="J575" s="132"/>
      <c r="K575" s="132"/>
      <c r="L575" s="132"/>
      <c r="M575" s="137"/>
      <c r="N575" s="137"/>
      <c r="O575" s="132"/>
      <c r="P575" s="139"/>
      <c r="Q575" s="132"/>
      <c r="R575" s="135"/>
      <c r="S575" s="132"/>
      <c r="T575" s="132"/>
      <c r="U575" s="132"/>
    </row>
    <row r="576" ht="12.75" customHeight="1">
      <c r="A576" s="132"/>
      <c r="B576" s="132"/>
      <c r="C576" s="132"/>
      <c r="D576" s="132"/>
      <c r="E576" s="133"/>
      <c r="F576" s="132"/>
      <c r="G576" s="132"/>
      <c r="H576" s="132"/>
      <c r="I576" s="132"/>
      <c r="J576" s="132"/>
      <c r="K576" s="132"/>
      <c r="L576" s="132"/>
      <c r="M576" s="137"/>
      <c r="N576" s="137"/>
      <c r="O576" s="132"/>
      <c r="P576" s="139"/>
      <c r="Q576" s="132"/>
      <c r="R576" s="135"/>
      <c r="S576" s="132"/>
      <c r="T576" s="132"/>
      <c r="U576" s="132"/>
    </row>
    <row r="577" ht="12.75" customHeight="1">
      <c r="A577" s="132"/>
      <c r="B577" s="132"/>
      <c r="C577" s="132"/>
      <c r="D577" s="132"/>
      <c r="E577" s="133"/>
      <c r="F577" s="132"/>
      <c r="G577" s="132"/>
      <c r="H577" s="132"/>
      <c r="I577" s="132"/>
      <c r="J577" s="132"/>
      <c r="K577" s="132"/>
      <c r="L577" s="132"/>
      <c r="M577" s="137"/>
      <c r="N577" s="137"/>
      <c r="O577" s="132"/>
      <c r="P577" s="139"/>
      <c r="Q577" s="132"/>
      <c r="R577" s="135"/>
      <c r="S577" s="132"/>
      <c r="T577" s="132"/>
      <c r="U577" s="132"/>
    </row>
    <row r="578" ht="12.75" customHeight="1">
      <c r="A578" s="132"/>
      <c r="B578" s="132"/>
      <c r="C578" s="132"/>
      <c r="D578" s="132"/>
      <c r="E578" s="133"/>
      <c r="F578" s="132"/>
      <c r="G578" s="132"/>
      <c r="H578" s="132"/>
      <c r="I578" s="132"/>
      <c r="J578" s="132"/>
      <c r="K578" s="132"/>
      <c r="L578" s="132"/>
      <c r="M578" s="137"/>
      <c r="N578" s="137"/>
      <c r="O578" s="132"/>
      <c r="P578" s="139"/>
      <c r="Q578" s="132"/>
      <c r="R578" s="135"/>
      <c r="S578" s="132"/>
      <c r="T578" s="132"/>
      <c r="U578" s="132"/>
    </row>
    <row r="579" ht="12.75" customHeight="1">
      <c r="A579" s="132"/>
      <c r="B579" s="132"/>
      <c r="C579" s="132"/>
      <c r="D579" s="132"/>
      <c r="E579" s="133"/>
      <c r="F579" s="132"/>
      <c r="G579" s="132"/>
      <c r="H579" s="132"/>
      <c r="I579" s="132"/>
      <c r="J579" s="132"/>
      <c r="K579" s="132"/>
      <c r="L579" s="132"/>
      <c r="M579" s="137"/>
      <c r="N579" s="137"/>
      <c r="O579" s="132"/>
      <c r="P579" s="139"/>
      <c r="Q579" s="132"/>
      <c r="R579" s="135"/>
      <c r="S579" s="132"/>
      <c r="T579" s="132"/>
      <c r="U579" s="132"/>
    </row>
    <row r="580" ht="12.75" customHeight="1">
      <c r="A580" s="132"/>
      <c r="B580" s="132"/>
      <c r="C580" s="132"/>
      <c r="D580" s="132"/>
      <c r="E580" s="133"/>
      <c r="F580" s="132"/>
      <c r="G580" s="132"/>
      <c r="H580" s="132"/>
      <c r="I580" s="132"/>
      <c r="J580" s="132"/>
      <c r="K580" s="132"/>
      <c r="L580" s="132"/>
      <c r="M580" s="137"/>
      <c r="N580" s="137"/>
      <c r="O580" s="132"/>
      <c r="P580" s="139"/>
      <c r="Q580" s="132"/>
      <c r="R580" s="135"/>
      <c r="S580" s="132"/>
      <c r="T580" s="132"/>
      <c r="U580" s="132"/>
    </row>
    <row r="581" ht="12.75" customHeight="1">
      <c r="A581" s="132"/>
      <c r="B581" s="132"/>
      <c r="C581" s="132"/>
      <c r="D581" s="132"/>
      <c r="E581" s="133"/>
      <c r="F581" s="132"/>
      <c r="G581" s="132"/>
      <c r="H581" s="132"/>
      <c r="I581" s="132"/>
      <c r="J581" s="132"/>
      <c r="K581" s="132"/>
      <c r="L581" s="132"/>
      <c r="M581" s="137"/>
      <c r="N581" s="137"/>
      <c r="O581" s="132"/>
      <c r="P581" s="139"/>
      <c r="Q581" s="132"/>
      <c r="R581" s="135"/>
      <c r="S581" s="132"/>
      <c r="T581" s="132"/>
      <c r="U581" s="132"/>
    </row>
    <row r="582" ht="12.75" customHeight="1">
      <c r="A582" s="132"/>
      <c r="B582" s="132"/>
      <c r="C582" s="132"/>
      <c r="D582" s="132"/>
      <c r="E582" s="133"/>
      <c r="F582" s="132"/>
      <c r="G582" s="132"/>
      <c r="H582" s="132"/>
      <c r="I582" s="132"/>
      <c r="J582" s="132"/>
      <c r="K582" s="132"/>
      <c r="L582" s="132"/>
      <c r="M582" s="137"/>
      <c r="N582" s="137"/>
      <c r="O582" s="132"/>
      <c r="P582" s="139"/>
      <c r="Q582" s="132"/>
      <c r="R582" s="135"/>
      <c r="S582" s="132"/>
      <c r="T582" s="132"/>
      <c r="U582" s="132"/>
    </row>
    <row r="583" ht="12.75" customHeight="1">
      <c r="A583" s="132"/>
      <c r="B583" s="132"/>
      <c r="C583" s="132"/>
      <c r="D583" s="132"/>
      <c r="E583" s="133"/>
      <c r="F583" s="132"/>
      <c r="G583" s="132"/>
      <c r="H583" s="132"/>
      <c r="I583" s="132"/>
      <c r="J583" s="132"/>
      <c r="K583" s="132"/>
      <c r="L583" s="132"/>
      <c r="M583" s="137"/>
      <c r="N583" s="137"/>
      <c r="O583" s="132"/>
      <c r="P583" s="139"/>
      <c r="Q583" s="132"/>
      <c r="R583" s="135"/>
      <c r="S583" s="132"/>
      <c r="T583" s="132"/>
      <c r="U583" s="132"/>
    </row>
    <row r="584" ht="12.75" customHeight="1">
      <c r="A584" s="132"/>
      <c r="B584" s="132"/>
      <c r="C584" s="132"/>
      <c r="D584" s="132"/>
      <c r="E584" s="133"/>
      <c r="F584" s="132"/>
      <c r="G584" s="132"/>
      <c r="H584" s="132"/>
      <c r="I584" s="132"/>
      <c r="J584" s="132"/>
      <c r="K584" s="132"/>
      <c r="L584" s="132"/>
      <c r="M584" s="137"/>
      <c r="N584" s="137"/>
      <c r="O584" s="132"/>
      <c r="P584" s="139"/>
      <c r="Q584" s="132"/>
      <c r="R584" s="135"/>
      <c r="S584" s="132"/>
      <c r="T584" s="132"/>
      <c r="U584" s="132"/>
    </row>
    <row r="585" ht="12.75" customHeight="1">
      <c r="A585" s="132"/>
      <c r="B585" s="132"/>
      <c r="C585" s="132"/>
      <c r="D585" s="132"/>
      <c r="E585" s="133"/>
      <c r="F585" s="132"/>
      <c r="G585" s="132"/>
      <c r="H585" s="132"/>
      <c r="I585" s="132"/>
      <c r="J585" s="132"/>
      <c r="K585" s="132"/>
      <c r="L585" s="132"/>
      <c r="M585" s="137"/>
      <c r="N585" s="137"/>
      <c r="O585" s="132"/>
      <c r="P585" s="139"/>
      <c r="Q585" s="132"/>
      <c r="R585" s="135"/>
      <c r="S585" s="132"/>
      <c r="T585" s="132"/>
      <c r="U585" s="132"/>
    </row>
    <row r="586" ht="12.75" customHeight="1">
      <c r="A586" s="132"/>
      <c r="B586" s="132"/>
      <c r="C586" s="132"/>
      <c r="D586" s="132"/>
      <c r="E586" s="133"/>
      <c r="F586" s="132"/>
      <c r="G586" s="132"/>
      <c r="H586" s="132"/>
      <c r="I586" s="132"/>
      <c r="J586" s="132"/>
      <c r="K586" s="132"/>
      <c r="L586" s="132"/>
      <c r="M586" s="137"/>
      <c r="N586" s="137"/>
      <c r="O586" s="132"/>
      <c r="P586" s="139"/>
      <c r="Q586" s="132"/>
      <c r="R586" s="135"/>
      <c r="S586" s="132"/>
      <c r="T586" s="132"/>
      <c r="U586" s="132"/>
    </row>
    <row r="587" ht="12.75" customHeight="1">
      <c r="A587" s="132"/>
      <c r="B587" s="132"/>
      <c r="C587" s="132"/>
      <c r="D587" s="132"/>
      <c r="E587" s="133"/>
      <c r="F587" s="132"/>
      <c r="G587" s="132"/>
      <c r="H587" s="132"/>
      <c r="I587" s="132"/>
      <c r="J587" s="132"/>
      <c r="K587" s="132"/>
      <c r="L587" s="132"/>
      <c r="M587" s="137"/>
      <c r="N587" s="137"/>
      <c r="O587" s="132"/>
      <c r="P587" s="139"/>
      <c r="Q587" s="132"/>
      <c r="R587" s="135"/>
      <c r="S587" s="132"/>
      <c r="T587" s="132"/>
      <c r="U587" s="132"/>
    </row>
    <row r="588" ht="12.75" customHeight="1">
      <c r="A588" s="132"/>
      <c r="B588" s="132"/>
      <c r="C588" s="132"/>
      <c r="D588" s="132"/>
      <c r="E588" s="133"/>
      <c r="F588" s="132"/>
      <c r="G588" s="132"/>
      <c r="H588" s="132"/>
      <c r="I588" s="132"/>
      <c r="J588" s="132"/>
      <c r="K588" s="132"/>
      <c r="L588" s="132"/>
      <c r="M588" s="137"/>
      <c r="N588" s="137"/>
      <c r="O588" s="132"/>
      <c r="P588" s="139"/>
      <c r="Q588" s="132"/>
      <c r="R588" s="135"/>
      <c r="S588" s="132"/>
      <c r="T588" s="132"/>
      <c r="U588" s="132"/>
    </row>
    <row r="589" ht="12.75" customHeight="1">
      <c r="A589" s="132"/>
      <c r="B589" s="132"/>
      <c r="C589" s="132"/>
      <c r="D589" s="132"/>
      <c r="E589" s="133"/>
      <c r="F589" s="132"/>
      <c r="G589" s="132"/>
      <c r="H589" s="132"/>
      <c r="I589" s="132"/>
      <c r="J589" s="132"/>
      <c r="K589" s="132"/>
      <c r="L589" s="132"/>
      <c r="M589" s="137"/>
      <c r="N589" s="137"/>
      <c r="O589" s="132"/>
      <c r="P589" s="139"/>
      <c r="Q589" s="132"/>
      <c r="R589" s="135"/>
      <c r="S589" s="132"/>
      <c r="T589" s="132"/>
      <c r="U589" s="132"/>
    </row>
    <row r="590" ht="12.75" customHeight="1">
      <c r="A590" s="132"/>
      <c r="B590" s="132"/>
      <c r="C590" s="132"/>
      <c r="D590" s="132"/>
      <c r="E590" s="133"/>
      <c r="F590" s="132"/>
      <c r="G590" s="132"/>
      <c r="H590" s="132"/>
      <c r="I590" s="132"/>
      <c r="J590" s="132"/>
      <c r="K590" s="132"/>
      <c r="L590" s="132"/>
      <c r="M590" s="137"/>
      <c r="N590" s="137"/>
      <c r="O590" s="132"/>
      <c r="P590" s="139"/>
      <c r="Q590" s="132"/>
      <c r="R590" s="135"/>
      <c r="S590" s="132"/>
      <c r="T590" s="132"/>
      <c r="U590" s="132"/>
    </row>
    <row r="591" ht="12.75" customHeight="1">
      <c r="A591" s="132"/>
      <c r="B591" s="132"/>
      <c r="C591" s="132"/>
      <c r="D591" s="132"/>
      <c r="E591" s="133"/>
      <c r="F591" s="132"/>
      <c r="G591" s="132"/>
      <c r="H591" s="132"/>
      <c r="I591" s="132"/>
      <c r="J591" s="132"/>
      <c r="K591" s="132"/>
      <c r="L591" s="132"/>
      <c r="M591" s="137"/>
      <c r="N591" s="137"/>
      <c r="O591" s="132"/>
      <c r="P591" s="139"/>
      <c r="Q591" s="132"/>
      <c r="R591" s="135"/>
      <c r="S591" s="132"/>
      <c r="T591" s="132"/>
      <c r="U591" s="132"/>
    </row>
    <row r="592" ht="12.75" customHeight="1">
      <c r="A592" s="132"/>
      <c r="B592" s="132"/>
      <c r="C592" s="132"/>
      <c r="D592" s="132"/>
      <c r="E592" s="133"/>
      <c r="F592" s="132"/>
      <c r="G592" s="132"/>
      <c r="H592" s="132"/>
      <c r="I592" s="132"/>
      <c r="J592" s="132"/>
      <c r="K592" s="132"/>
      <c r="L592" s="132"/>
      <c r="M592" s="137"/>
      <c r="N592" s="137"/>
      <c r="O592" s="132"/>
      <c r="P592" s="139"/>
      <c r="Q592" s="132"/>
      <c r="R592" s="135"/>
      <c r="S592" s="132"/>
      <c r="T592" s="132"/>
      <c r="U592" s="132"/>
    </row>
    <row r="593" ht="12.75" customHeight="1">
      <c r="A593" s="132"/>
      <c r="B593" s="132"/>
      <c r="C593" s="132"/>
      <c r="D593" s="132"/>
      <c r="E593" s="133"/>
      <c r="F593" s="132"/>
      <c r="G593" s="132"/>
      <c r="H593" s="132"/>
      <c r="I593" s="132"/>
      <c r="J593" s="132"/>
      <c r="K593" s="132"/>
      <c r="L593" s="132"/>
      <c r="M593" s="137"/>
      <c r="N593" s="137"/>
      <c r="O593" s="132"/>
      <c r="P593" s="139"/>
      <c r="Q593" s="132"/>
      <c r="R593" s="135"/>
      <c r="S593" s="132"/>
      <c r="T593" s="132"/>
      <c r="U593" s="132"/>
    </row>
    <row r="594" ht="12.75" customHeight="1">
      <c r="A594" s="132"/>
      <c r="B594" s="132"/>
      <c r="C594" s="132"/>
      <c r="D594" s="132"/>
      <c r="E594" s="133"/>
      <c r="F594" s="132"/>
      <c r="G594" s="132"/>
      <c r="H594" s="132"/>
      <c r="I594" s="132"/>
      <c r="J594" s="132"/>
      <c r="K594" s="132"/>
      <c r="L594" s="132"/>
      <c r="M594" s="137"/>
      <c r="N594" s="137"/>
      <c r="O594" s="132"/>
      <c r="P594" s="139"/>
      <c r="Q594" s="132"/>
      <c r="R594" s="135"/>
      <c r="S594" s="132"/>
      <c r="T594" s="132"/>
      <c r="U594" s="132"/>
    </row>
    <row r="595" ht="12.75" customHeight="1">
      <c r="A595" s="132"/>
      <c r="B595" s="132"/>
      <c r="C595" s="132"/>
      <c r="D595" s="132"/>
      <c r="E595" s="133"/>
      <c r="F595" s="132"/>
      <c r="G595" s="132"/>
      <c r="H595" s="132"/>
      <c r="I595" s="132"/>
      <c r="J595" s="132"/>
      <c r="K595" s="132"/>
      <c r="L595" s="132"/>
      <c r="M595" s="137"/>
      <c r="N595" s="137"/>
      <c r="O595" s="132"/>
      <c r="P595" s="139"/>
      <c r="Q595" s="132"/>
      <c r="R595" s="135"/>
      <c r="S595" s="132"/>
      <c r="T595" s="132"/>
      <c r="U595" s="132"/>
    </row>
    <row r="596" ht="12.75" customHeight="1">
      <c r="A596" s="132"/>
      <c r="B596" s="132"/>
      <c r="C596" s="132"/>
      <c r="D596" s="132"/>
      <c r="E596" s="133"/>
      <c r="F596" s="132"/>
      <c r="G596" s="132"/>
      <c r="H596" s="132"/>
      <c r="I596" s="132"/>
      <c r="J596" s="132"/>
      <c r="K596" s="132"/>
      <c r="L596" s="132"/>
      <c r="M596" s="137"/>
      <c r="N596" s="137"/>
      <c r="O596" s="132"/>
      <c r="P596" s="139"/>
      <c r="Q596" s="132"/>
      <c r="R596" s="135"/>
      <c r="S596" s="132"/>
      <c r="T596" s="132"/>
      <c r="U596" s="132"/>
    </row>
    <row r="597" ht="12.75" customHeight="1">
      <c r="A597" s="132"/>
      <c r="B597" s="132"/>
      <c r="C597" s="132"/>
      <c r="D597" s="132"/>
      <c r="E597" s="133"/>
      <c r="F597" s="132"/>
      <c r="G597" s="132"/>
      <c r="H597" s="132"/>
      <c r="I597" s="132"/>
      <c r="J597" s="132"/>
      <c r="K597" s="132"/>
      <c r="L597" s="132"/>
      <c r="M597" s="137"/>
      <c r="N597" s="137"/>
      <c r="O597" s="132"/>
      <c r="P597" s="139"/>
      <c r="Q597" s="132"/>
      <c r="R597" s="135"/>
      <c r="S597" s="132"/>
      <c r="T597" s="132"/>
      <c r="U597" s="132"/>
    </row>
    <row r="598" ht="12.75" customHeight="1">
      <c r="A598" s="132"/>
      <c r="B598" s="132"/>
      <c r="C598" s="132"/>
      <c r="D598" s="132"/>
      <c r="E598" s="133"/>
      <c r="F598" s="132"/>
      <c r="G598" s="132"/>
      <c r="H598" s="132"/>
      <c r="I598" s="132"/>
      <c r="J598" s="132"/>
      <c r="K598" s="132"/>
      <c r="L598" s="132"/>
      <c r="M598" s="137"/>
      <c r="N598" s="137"/>
      <c r="O598" s="132"/>
      <c r="P598" s="139"/>
      <c r="Q598" s="132"/>
      <c r="R598" s="135"/>
      <c r="S598" s="132"/>
      <c r="T598" s="132"/>
      <c r="U598" s="132"/>
    </row>
    <row r="599" ht="12.75" customHeight="1">
      <c r="A599" s="132"/>
      <c r="B599" s="132"/>
      <c r="C599" s="132"/>
      <c r="D599" s="132"/>
      <c r="E599" s="133"/>
      <c r="F599" s="132"/>
      <c r="G599" s="132"/>
      <c r="H599" s="132"/>
      <c r="I599" s="132"/>
      <c r="J599" s="132"/>
      <c r="K599" s="132"/>
      <c r="L599" s="132"/>
      <c r="M599" s="137"/>
      <c r="N599" s="137"/>
      <c r="O599" s="132"/>
      <c r="P599" s="139"/>
      <c r="Q599" s="132"/>
      <c r="R599" s="135"/>
      <c r="S599" s="132"/>
      <c r="T599" s="132"/>
      <c r="U599" s="132"/>
    </row>
    <row r="600" ht="12.75" customHeight="1">
      <c r="A600" s="132"/>
      <c r="B600" s="132"/>
      <c r="C600" s="132"/>
      <c r="D600" s="132"/>
      <c r="E600" s="133"/>
      <c r="F600" s="132"/>
      <c r="G600" s="132"/>
      <c r="H600" s="132"/>
      <c r="I600" s="132"/>
      <c r="J600" s="132"/>
      <c r="K600" s="132"/>
      <c r="L600" s="132"/>
      <c r="M600" s="137"/>
      <c r="N600" s="137"/>
      <c r="O600" s="132"/>
      <c r="P600" s="139"/>
      <c r="Q600" s="132"/>
      <c r="R600" s="135"/>
      <c r="S600" s="132"/>
      <c r="T600" s="132"/>
      <c r="U600" s="132"/>
    </row>
    <row r="601" ht="12.75" customHeight="1">
      <c r="A601" s="132"/>
      <c r="B601" s="132"/>
      <c r="C601" s="132"/>
      <c r="D601" s="132"/>
      <c r="E601" s="133"/>
      <c r="F601" s="132"/>
      <c r="G601" s="132"/>
      <c r="H601" s="132"/>
      <c r="I601" s="132"/>
      <c r="J601" s="132"/>
      <c r="K601" s="132"/>
      <c r="L601" s="132"/>
      <c r="M601" s="137"/>
      <c r="N601" s="137"/>
      <c r="O601" s="132"/>
      <c r="P601" s="139"/>
      <c r="Q601" s="132"/>
      <c r="R601" s="135"/>
      <c r="S601" s="132"/>
      <c r="T601" s="132"/>
      <c r="U601" s="132"/>
    </row>
    <row r="602" ht="12.75" customHeight="1">
      <c r="A602" s="132"/>
      <c r="B602" s="132"/>
      <c r="C602" s="132"/>
      <c r="D602" s="132"/>
      <c r="E602" s="133"/>
      <c r="F602" s="132"/>
      <c r="G602" s="132"/>
      <c r="H602" s="132"/>
      <c r="I602" s="132"/>
      <c r="J602" s="132"/>
      <c r="K602" s="132"/>
      <c r="L602" s="132"/>
      <c r="M602" s="137"/>
      <c r="N602" s="137"/>
      <c r="O602" s="132"/>
      <c r="P602" s="139"/>
      <c r="Q602" s="132"/>
      <c r="R602" s="135"/>
      <c r="S602" s="132"/>
      <c r="T602" s="132"/>
      <c r="U602" s="132"/>
    </row>
    <row r="603" ht="12.75" customHeight="1">
      <c r="A603" s="132"/>
      <c r="B603" s="132"/>
      <c r="C603" s="132"/>
      <c r="D603" s="132"/>
      <c r="E603" s="133"/>
      <c r="F603" s="132"/>
      <c r="G603" s="132"/>
      <c r="H603" s="132"/>
      <c r="I603" s="132"/>
      <c r="J603" s="132"/>
      <c r="K603" s="132"/>
      <c r="L603" s="132"/>
      <c r="M603" s="137"/>
      <c r="N603" s="137"/>
      <c r="O603" s="132"/>
      <c r="P603" s="139"/>
      <c r="Q603" s="132"/>
      <c r="R603" s="135"/>
      <c r="S603" s="132"/>
      <c r="T603" s="132"/>
      <c r="U603" s="132"/>
    </row>
    <row r="604" ht="12.75" customHeight="1">
      <c r="A604" s="132"/>
      <c r="B604" s="132"/>
      <c r="C604" s="132"/>
      <c r="D604" s="132"/>
      <c r="E604" s="133"/>
      <c r="F604" s="132"/>
      <c r="G604" s="132"/>
      <c r="H604" s="132"/>
      <c r="I604" s="132"/>
      <c r="J604" s="132"/>
      <c r="K604" s="132"/>
      <c r="L604" s="132"/>
      <c r="M604" s="137"/>
      <c r="N604" s="137"/>
      <c r="O604" s="132"/>
      <c r="P604" s="139"/>
      <c r="Q604" s="132"/>
      <c r="R604" s="135"/>
      <c r="S604" s="132"/>
      <c r="T604" s="132"/>
      <c r="U604" s="132"/>
    </row>
    <row r="605" ht="12.75" customHeight="1">
      <c r="A605" s="132"/>
      <c r="B605" s="132"/>
      <c r="C605" s="132"/>
      <c r="D605" s="132"/>
      <c r="E605" s="133"/>
      <c r="F605" s="132"/>
      <c r="G605" s="132"/>
      <c r="H605" s="132"/>
      <c r="I605" s="132"/>
      <c r="J605" s="132"/>
      <c r="K605" s="132"/>
      <c r="L605" s="132"/>
      <c r="M605" s="137"/>
      <c r="N605" s="137"/>
      <c r="O605" s="132"/>
      <c r="P605" s="139"/>
      <c r="Q605" s="132"/>
      <c r="R605" s="135"/>
      <c r="S605" s="132"/>
      <c r="T605" s="132"/>
      <c r="U605" s="132"/>
    </row>
    <row r="606" ht="12.75" customHeight="1">
      <c r="A606" s="132"/>
      <c r="B606" s="132"/>
      <c r="C606" s="132"/>
      <c r="D606" s="132"/>
      <c r="E606" s="133"/>
      <c r="F606" s="132"/>
      <c r="G606" s="132"/>
      <c r="H606" s="132"/>
      <c r="I606" s="132"/>
      <c r="J606" s="132"/>
      <c r="K606" s="132"/>
      <c r="L606" s="132"/>
      <c r="M606" s="137"/>
      <c r="N606" s="137"/>
      <c r="O606" s="132"/>
      <c r="P606" s="139"/>
      <c r="Q606" s="132"/>
      <c r="R606" s="135"/>
      <c r="S606" s="132"/>
      <c r="T606" s="132"/>
      <c r="U606" s="132"/>
    </row>
    <row r="607" ht="12.75" customHeight="1">
      <c r="A607" s="132"/>
      <c r="B607" s="132"/>
      <c r="C607" s="132"/>
      <c r="D607" s="132"/>
      <c r="E607" s="133"/>
      <c r="F607" s="132"/>
      <c r="G607" s="132"/>
      <c r="H607" s="132"/>
      <c r="I607" s="132"/>
      <c r="J607" s="132"/>
      <c r="K607" s="132"/>
      <c r="L607" s="132"/>
      <c r="M607" s="137"/>
      <c r="N607" s="137"/>
      <c r="O607" s="132"/>
      <c r="P607" s="139"/>
      <c r="Q607" s="132"/>
      <c r="R607" s="135"/>
      <c r="S607" s="132"/>
      <c r="T607" s="132"/>
      <c r="U607" s="132"/>
    </row>
    <row r="608" ht="12.75" customHeight="1">
      <c r="A608" s="132"/>
      <c r="B608" s="132"/>
      <c r="C608" s="132"/>
      <c r="D608" s="132"/>
      <c r="E608" s="133"/>
      <c r="F608" s="132"/>
      <c r="G608" s="132"/>
      <c r="H608" s="132"/>
      <c r="I608" s="132"/>
      <c r="J608" s="132"/>
      <c r="K608" s="132"/>
      <c r="L608" s="132"/>
      <c r="M608" s="137"/>
      <c r="N608" s="137"/>
      <c r="O608" s="132"/>
      <c r="P608" s="139"/>
      <c r="Q608" s="132"/>
      <c r="R608" s="135"/>
      <c r="S608" s="132"/>
      <c r="T608" s="132"/>
      <c r="U608" s="132"/>
    </row>
    <row r="609" ht="12.75" customHeight="1">
      <c r="A609" s="132"/>
      <c r="B609" s="132"/>
      <c r="C609" s="132"/>
      <c r="D609" s="132"/>
      <c r="E609" s="133"/>
      <c r="F609" s="132"/>
      <c r="G609" s="132"/>
      <c r="H609" s="132"/>
      <c r="I609" s="132"/>
      <c r="J609" s="132"/>
      <c r="K609" s="132"/>
      <c r="L609" s="132"/>
      <c r="M609" s="137"/>
      <c r="N609" s="137"/>
      <c r="O609" s="132"/>
      <c r="P609" s="139"/>
      <c r="Q609" s="132"/>
      <c r="R609" s="135"/>
      <c r="S609" s="132"/>
      <c r="T609" s="132"/>
      <c r="U609" s="132"/>
    </row>
    <row r="610" ht="12.75" customHeight="1">
      <c r="A610" s="132"/>
      <c r="B610" s="132"/>
      <c r="C610" s="132"/>
      <c r="D610" s="132"/>
      <c r="E610" s="133"/>
      <c r="F610" s="132"/>
      <c r="G610" s="132"/>
      <c r="H610" s="132"/>
      <c r="I610" s="132"/>
      <c r="J610" s="132"/>
      <c r="K610" s="132"/>
      <c r="L610" s="132"/>
      <c r="M610" s="137"/>
      <c r="N610" s="137"/>
      <c r="O610" s="132"/>
      <c r="P610" s="139"/>
      <c r="Q610" s="132"/>
      <c r="R610" s="135"/>
      <c r="S610" s="132"/>
      <c r="T610" s="132"/>
      <c r="U610" s="132"/>
    </row>
    <row r="611" ht="12.75" customHeight="1">
      <c r="A611" s="132"/>
      <c r="B611" s="132"/>
      <c r="C611" s="132"/>
      <c r="D611" s="132"/>
      <c r="E611" s="133"/>
      <c r="F611" s="132"/>
      <c r="G611" s="132"/>
      <c r="H611" s="132"/>
      <c r="I611" s="132"/>
      <c r="J611" s="132"/>
      <c r="K611" s="132"/>
      <c r="L611" s="132"/>
      <c r="M611" s="137"/>
      <c r="N611" s="137"/>
      <c r="O611" s="132"/>
      <c r="P611" s="139"/>
      <c r="Q611" s="132"/>
      <c r="R611" s="135"/>
      <c r="S611" s="132"/>
      <c r="T611" s="132"/>
      <c r="U611" s="132"/>
    </row>
    <row r="612" ht="12.75" customHeight="1">
      <c r="A612" s="132"/>
      <c r="B612" s="132"/>
      <c r="C612" s="132"/>
      <c r="D612" s="132"/>
      <c r="E612" s="133"/>
      <c r="F612" s="132"/>
      <c r="G612" s="132"/>
      <c r="H612" s="132"/>
      <c r="I612" s="132"/>
      <c r="J612" s="132"/>
      <c r="K612" s="132"/>
      <c r="L612" s="132"/>
      <c r="M612" s="137"/>
      <c r="N612" s="137"/>
      <c r="O612" s="132"/>
      <c r="P612" s="139"/>
      <c r="Q612" s="132"/>
      <c r="R612" s="135"/>
      <c r="S612" s="132"/>
      <c r="T612" s="132"/>
      <c r="U612" s="132"/>
    </row>
    <row r="613" ht="12.75" customHeight="1">
      <c r="A613" s="132"/>
      <c r="B613" s="132"/>
      <c r="C613" s="132"/>
      <c r="D613" s="132"/>
      <c r="E613" s="133"/>
      <c r="F613" s="132"/>
      <c r="G613" s="132"/>
      <c r="H613" s="132"/>
      <c r="I613" s="132"/>
      <c r="J613" s="132"/>
      <c r="K613" s="132"/>
      <c r="L613" s="132"/>
      <c r="M613" s="137"/>
      <c r="N613" s="137"/>
      <c r="O613" s="132"/>
      <c r="P613" s="139"/>
      <c r="Q613" s="132"/>
      <c r="R613" s="135"/>
      <c r="S613" s="132"/>
      <c r="T613" s="132"/>
      <c r="U613" s="132"/>
    </row>
    <row r="614" ht="12.75" customHeight="1">
      <c r="A614" s="132"/>
      <c r="B614" s="132"/>
      <c r="C614" s="132"/>
      <c r="D614" s="132"/>
      <c r="E614" s="133"/>
      <c r="F614" s="132"/>
      <c r="G614" s="132"/>
      <c r="H614" s="132"/>
      <c r="I614" s="132"/>
      <c r="J614" s="132"/>
      <c r="K614" s="132"/>
      <c r="L614" s="132"/>
      <c r="M614" s="137"/>
      <c r="N614" s="137"/>
      <c r="O614" s="132"/>
      <c r="P614" s="139"/>
      <c r="Q614" s="132"/>
      <c r="R614" s="135"/>
      <c r="S614" s="132"/>
      <c r="T614" s="132"/>
      <c r="U614" s="132"/>
    </row>
    <row r="615" ht="12.75" customHeight="1">
      <c r="A615" s="132"/>
      <c r="B615" s="132"/>
      <c r="C615" s="132"/>
      <c r="D615" s="132"/>
      <c r="E615" s="133"/>
      <c r="F615" s="132"/>
      <c r="G615" s="132"/>
      <c r="H615" s="132"/>
      <c r="I615" s="132"/>
      <c r="J615" s="132"/>
      <c r="K615" s="132"/>
      <c r="L615" s="132"/>
      <c r="M615" s="137"/>
      <c r="N615" s="137"/>
      <c r="O615" s="132"/>
      <c r="P615" s="139"/>
      <c r="Q615" s="132"/>
      <c r="R615" s="135"/>
      <c r="S615" s="132"/>
      <c r="T615" s="132"/>
      <c r="U615" s="132"/>
    </row>
    <row r="616" ht="12.75" customHeight="1">
      <c r="A616" s="132"/>
      <c r="B616" s="132"/>
      <c r="C616" s="132"/>
      <c r="D616" s="132"/>
      <c r="E616" s="133"/>
      <c r="F616" s="132"/>
      <c r="G616" s="132"/>
      <c r="H616" s="132"/>
      <c r="I616" s="132"/>
      <c r="J616" s="132"/>
      <c r="K616" s="132"/>
      <c r="L616" s="132"/>
      <c r="M616" s="137"/>
      <c r="N616" s="137"/>
      <c r="O616" s="132"/>
      <c r="P616" s="139"/>
      <c r="Q616" s="132"/>
      <c r="R616" s="135"/>
      <c r="S616" s="132"/>
      <c r="T616" s="132"/>
      <c r="U616" s="132"/>
    </row>
    <row r="617" ht="12.75" customHeight="1">
      <c r="A617" s="132"/>
      <c r="B617" s="132"/>
      <c r="C617" s="132"/>
      <c r="D617" s="132"/>
      <c r="E617" s="133"/>
      <c r="F617" s="132"/>
      <c r="G617" s="132"/>
      <c r="H617" s="132"/>
      <c r="I617" s="132"/>
      <c r="J617" s="132"/>
      <c r="K617" s="132"/>
      <c r="L617" s="132"/>
      <c r="M617" s="137"/>
      <c r="N617" s="137"/>
      <c r="O617" s="132"/>
      <c r="P617" s="139"/>
      <c r="Q617" s="132"/>
      <c r="R617" s="135"/>
      <c r="S617" s="132"/>
      <c r="T617" s="132"/>
      <c r="U617" s="132"/>
    </row>
    <row r="618" ht="12.75" customHeight="1">
      <c r="A618" s="132"/>
      <c r="B618" s="132"/>
      <c r="C618" s="132"/>
      <c r="D618" s="132"/>
      <c r="E618" s="133"/>
      <c r="F618" s="132"/>
      <c r="G618" s="132"/>
      <c r="H618" s="132"/>
      <c r="I618" s="132"/>
      <c r="J618" s="132"/>
      <c r="K618" s="132"/>
      <c r="L618" s="132"/>
      <c r="M618" s="137"/>
      <c r="N618" s="137"/>
      <c r="O618" s="132"/>
      <c r="P618" s="139"/>
      <c r="Q618" s="132"/>
      <c r="R618" s="135"/>
      <c r="S618" s="132"/>
      <c r="T618" s="132"/>
      <c r="U618" s="132"/>
    </row>
    <row r="619" ht="12.75" customHeight="1">
      <c r="A619" s="132"/>
      <c r="B619" s="132"/>
      <c r="C619" s="132"/>
      <c r="D619" s="132"/>
      <c r="E619" s="133"/>
      <c r="F619" s="132"/>
      <c r="G619" s="132"/>
      <c r="H619" s="132"/>
      <c r="I619" s="132"/>
      <c r="J619" s="132"/>
      <c r="K619" s="132"/>
      <c r="L619" s="132"/>
      <c r="M619" s="137"/>
      <c r="N619" s="137"/>
      <c r="O619" s="132"/>
      <c r="P619" s="139"/>
      <c r="Q619" s="132"/>
      <c r="R619" s="135"/>
      <c r="S619" s="132"/>
      <c r="T619" s="132"/>
      <c r="U619" s="132"/>
    </row>
    <row r="620" ht="12.75" customHeight="1">
      <c r="A620" s="132"/>
      <c r="B620" s="132"/>
      <c r="C620" s="132"/>
      <c r="D620" s="132"/>
      <c r="E620" s="133"/>
      <c r="F620" s="132"/>
      <c r="G620" s="132"/>
      <c r="H620" s="132"/>
      <c r="I620" s="132"/>
      <c r="J620" s="132"/>
      <c r="K620" s="132"/>
      <c r="L620" s="132"/>
      <c r="M620" s="137"/>
      <c r="N620" s="137"/>
      <c r="O620" s="132"/>
      <c r="P620" s="139"/>
      <c r="Q620" s="132"/>
      <c r="R620" s="135"/>
      <c r="S620" s="132"/>
      <c r="T620" s="132"/>
      <c r="U620" s="132"/>
    </row>
    <row r="621" ht="12.75" customHeight="1">
      <c r="A621" s="132"/>
      <c r="B621" s="132"/>
      <c r="C621" s="132"/>
      <c r="D621" s="132"/>
      <c r="E621" s="133"/>
      <c r="F621" s="132"/>
      <c r="G621" s="132"/>
      <c r="H621" s="132"/>
      <c r="I621" s="132"/>
      <c r="J621" s="132"/>
      <c r="K621" s="132"/>
      <c r="L621" s="132"/>
      <c r="M621" s="137"/>
      <c r="N621" s="137"/>
      <c r="O621" s="132"/>
      <c r="P621" s="139"/>
      <c r="Q621" s="132"/>
      <c r="R621" s="135"/>
      <c r="S621" s="132"/>
      <c r="T621" s="132"/>
      <c r="U621" s="132"/>
    </row>
    <row r="622" ht="12.75" customHeight="1">
      <c r="A622" s="132"/>
      <c r="B622" s="132"/>
      <c r="C622" s="132"/>
      <c r="D622" s="132"/>
      <c r="E622" s="133"/>
      <c r="F622" s="132"/>
      <c r="G622" s="132"/>
      <c r="H622" s="132"/>
      <c r="I622" s="132"/>
      <c r="J622" s="132"/>
      <c r="K622" s="132"/>
      <c r="L622" s="132"/>
      <c r="M622" s="137"/>
      <c r="N622" s="137"/>
      <c r="O622" s="132"/>
      <c r="P622" s="139"/>
      <c r="Q622" s="132"/>
      <c r="R622" s="135"/>
      <c r="S622" s="132"/>
      <c r="T622" s="132"/>
      <c r="U622" s="132"/>
    </row>
    <row r="623" ht="12.75" customHeight="1">
      <c r="A623" s="132"/>
      <c r="B623" s="132"/>
      <c r="C623" s="132"/>
      <c r="D623" s="132"/>
      <c r="E623" s="133"/>
      <c r="F623" s="132"/>
      <c r="G623" s="132"/>
      <c r="H623" s="132"/>
      <c r="I623" s="132"/>
      <c r="J623" s="132"/>
      <c r="K623" s="132"/>
      <c r="L623" s="132"/>
      <c r="M623" s="137"/>
      <c r="N623" s="137"/>
      <c r="O623" s="132"/>
      <c r="P623" s="139"/>
      <c r="Q623" s="132"/>
      <c r="R623" s="135"/>
      <c r="S623" s="132"/>
      <c r="T623" s="132"/>
      <c r="U623" s="132"/>
    </row>
    <row r="624" ht="12.75" customHeight="1">
      <c r="A624" s="132"/>
      <c r="B624" s="132"/>
      <c r="C624" s="132"/>
      <c r="D624" s="132"/>
      <c r="E624" s="133"/>
      <c r="F624" s="132"/>
      <c r="G624" s="132"/>
      <c r="H624" s="132"/>
      <c r="I624" s="132"/>
      <c r="J624" s="132"/>
      <c r="K624" s="132"/>
      <c r="L624" s="132"/>
      <c r="M624" s="137"/>
      <c r="N624" s="137"/>
      <c r="O624" s="132"/>
      <c r="P624" s="139"/>
      <c r="Q624" s="132"/>
      <c r="R624" s="135"/>
      <c r="S624" s="132"/>
      <c r="T624" s="132"/>
      <c r="U624" s="132"/>
    </row>
    <row r="625" ht="12.75" customHeight="1">
      <c r="A625" s="132"/>
      <c r="B625" s="132"/>
      <c r="C625" s="132"/>
      <c r="D625" s="132"/>
      <c r="E625" s="133"/>
      <c r="F625" s="132"/>
      <c r="G625" s="132"/>
      <c r="H625" s="132"/>
      <c r="I625" s="132"/>
      <c r="J625" s="132"/>
      <c r="K625" s="132"/>
      <c r="L625" s="132"/>
      <c r="M625" s="137"/>
      <c r="N625" s="137"/>
      <c r="O625" s="132"/>
      <c r="P625" s="139"/>
      <c r="Q625" s="132"/>
      <c r="R625" s="135"/>
      <c r="S625" s="132"/>
      <c r="T625" s="132"/>
      <c r="U625" s="132"/>
    </row>
    <row r="626" ht="12.75" customHeight="1">
      <c r="A626" s="132"/>
      <c r="B626" s="132"/>
      <c r="C626" s="132"/>
      <c r="D626" s="132"/>
      <c r="E626" s="133"/>
      <c r="F626" s="132"/>
      <c r="G626" s="132"/>
      <c r="H626" s="132"/>
      <c r="I626" s="132"/>
      <c r="J626" s="132"/>
      <c r="K626" s="132"/>
      <c r="L626" s="132"/>
      <c r="M626" s="137"/>
      <c r="N626" s="137"/>
      <c r="O626" s="132"/>
      <c r="P626" s="139"/>
      <c r="Q626" s="132"/>
      <c r="R626" s="135"/>
      <c r="S626" s="132"/>
      <c r="T626" s="132"/>
      <c r="U626" s="132"/>
    </row>
    <row r="627" ht="12.75" customHeight="1">
      <c r="A627" s="132"/>
      <c r="B627" s="132"/>
      <c r="C627" s="132"/>
      <c r="D627" s="132"/>
      <c r="E627" s="133"/>
      <c r="F627" s="132"/>
      <c r="G627" s="132"/>
      <c r="H627" s="132"/>
      <c r="I627" s="132"/>
      <c r="J627" s="132"/>
      <c r="K627" s="132"/>
      <c r="L627" s="132"/>
      <c r="M627" s="137"/>
      <c r="N627" s="137"/>
      <c r="O627" s="132"/>
      <c r="P627" s="139"/>
      <c r="Q627" s="132"/>
      <c r="R627" s="135"/>
      <c r="S627" s="132"/>
      <c r="T627" s="132"/>
      <c r="U627" s="132"/>
    </row>
    <row r="628" ht="12.75" customHeight="1">
      <c r="A628" s="132"/>
      <c r="B628" s="132"/>
      <c r="C628" s="132"/>
      <c r="D628" s="132"/>
      <c r="E628" s="133"/>
      <c r="F628" s="132"/>
      <c r="G628" s="132"/>
      <c r="H628" s="132"/>
      <c r="I628" s="132"/>
      <c r="J628" s="132"/>
      <c r="K628" s="132"/>
      <c r="L628" s="132"/>
      <c r="M628" s="137"/>
      <c r="N628" s="137"/>
      <c r="O628" s="132"/>
      <c r="P628" s="139"/>
      <c r="Q628" s="132"/>
      <c r="R628" s="135"/>
      <c r="S628" s="132"/>
      <c r="T628" s="132"/>
      <c r="U628" s="132"/>
    </row>
    <row r="629" ht="12.75" customHeight="1">
      <c r="A629" s="132"/>
      <c r="B629" s="132"/>
      <c r="C629" s="132"/>
      <c r="D629" s="132"/>
      <c r="E629" s="133"/>
      <c r="F629" s="132"/>
      <c r="G629" s="132"/>
      <c r="H629" s="132"/>
      <c r="I629" s="132"/>
      <c r="J629" s="132"/>
      <c r="K629" s="132"/>
      <c r="L629" s="132"/>
      <c r="M629" s="137"/>
      <c r="N629" s="137"/>
      <c r="O629" s="132"/>
      <c r="P629" s="139"/>
      <c r="Q629" s="132"/>
      <c r="R629" s="135"/>
      <c r="S629" s="132"/>
      <c r="T629" s="132"/>
      <c r="U629" s="132"/>
    </row>
    <row r="630" ht="12.75" customHeight="1">
      <c r="A630" s="132"/>
      <c r="B630" s="132"/>
      <c r="C630" s="132"/>
      <c r="D630" s="132"/>
      <c r="E630" s="133"/>
      <c r="F630" s="132"/>
      <c r="G630" s="132"/>
      <c r="H630" s="132"/>
      <c r="I630" s="132"/>
      <c r="J630" s="132"/>
      <c r="K630" s="132"/>
      <c r="L630" s="132"/>
      <c r="M630" s="137"/>
      <c r="N630" s="137"/>
      <c r="O630" s="132"/>
      <c r="P630" s="139"/>
      <c r="Q630" s="132"/>
      <c r="R630" s="135"/>
      <c r="S630" s="132"/>
      <c r="T630" s="132"/>
      <c r="U630" s="132"/>
    </row>
    <row r="631" ht="12.75" customHeight="1">
      <c r="A631" s="132"/>
      <c r="B631" s="132"/>
      <c r="C631" s="132"/>
      <c r="D631" s="132"/>
      <c r="E631" s="133"/>
      <c r="F631" s="132"/>
      <c r="G631" s="132"/>
      <c r="H631" s="132"/>
      <c r="I631" s="132"/>
      <c r="J631" s="132"/>
      <c r="K631" s="132"/>
      <c r="L631" s="132"/>
      <c r="M631" s="137"/>
      <c r="N631" s="137"/>
      <c r="O631" s="132"/>
      <c r="P631" s="139"/>
      <c r="Q631" s="132"/>
      <c r="R631" s="135"/>
      <c r="S631" s="132"/>
      <c r="T631" s="132"/>
      <c r="U631" s="132"/>
    </row>
    <row r="632" ht="12.75" customHeight="1">
      <c r="A632" s="132"/>
      <c r="B632" s="132"/>
      <c r="C632" s="132"/>
      <c r="D632" s="132"/>
      <c r="E632" s="133"/>
      <c r="F632" s="132"/>
      <c r="G632" s="132"/>
      <c r="H632" s="132"/>
      <c r="I632" s="132"/>
      <c r="J632" s="132"/>
      <c r="K632" s="132"/>
      <c r="L632" s="132"/>
      <c r="M632" s="137"/>
      <c r="N632" s="137"/>
      <c r="O632" s="132"/>
      <c r="P632" s="139"/>
      <c r="Q632" s="132"/>
      <c r="R632" s="135"/>
      <c r="S632" s="132"/>
      <c r="T632" s="132"/>
      <c r="U632" s="132"/>
    </row>
    <row r="633" ht="12.75" customHeight="1">
      <c r="A633" s="132"/>
      <c r="B633" s="132"/>
      <c r="C633" s="132"/>
      <c r="D633" s="132"/>
      <c r="E633" s="133"/>
      <c r="F633" s="132"/>
      <c r="G633" s="132"/>
      <c r="H633" s="132"/>
      <c r="I633" s="132"/>
      <c r="J633" s="132"/>
      <c r="K633" s="132"/>
      <c r="L633" s="132"/>
      <c r="M633" s="137"/>
      <c r="N633" s="137"/>
      <c r="O633" s="132"/>
      <c r="P633" s="139"/>
      <c r="Q633" s="132"/>
      <c r="R633" s="135"/>
      <c r="S633" s="132"/>
      <c r="T633" s="132"/>
      <c r="U633" s="132"/>
    </row>
    <row r="634" ht="12.75" customHeight="1">
      <c r="A634" s="132"/>
      <c r="B634" s="132"/>
      <c r="C634" s="132"/>
      <c r="D634" s="132"/>
      <c r="E634" s="133"/>
      <c r="F634" s="132"/>
      <c r="G634" s="132"/>
      <c r="H634" s="132"/>
      <c r="I634" s="132"/>
      <c r="J634" s="132"/>
      <c r="K634" s="132"/>
      <c r="L634" s="132"/>
      <c r="M634" s="137"/>
      <c r="N634" s="137"/>
      <c r="O634" s="132"/>
      <c r="P634" s="139"/>
      <c r="Q634" s="132"/>
      <c r="R634" s="135"/>
      <c r="S634" s="132"/>
      <c r="T634" s="132"/>
      <c r="U634" s="132"/>
    </row>
    <row r="635" ht="12.75" customHeight="1">
      <c r="A635" s="132"/>
      <c r="B635" s="132"/>
      <c r="C635" s="132"/>
      <c r="D635" s="132"/>
      <c r="E635" s="133"/>
      <c r="F635" s="132"/>
      <c r="G635" s="132"/>
      <c r="H635" s="132"/>
      <c r="I635" s="132"/>
      <c r="J635" s="132"/>
      <c r="K635" s="132"/>
      <c r="L635" s="132"/>
      <c r="M635" s="137"/>
      <c r="N635" s="137"/>
      <c r="O635" s="132"/>
      <c r="P635" s="139"/>
      <c r="Q635" s="132"/>
      <c r="R635" s="135"/>
      <c r="S635" s="132"/>
      <c r="T635" s="132"/>
      <c r="U635" s="132"/>
    </row>
    <row r="636" ht="12.75" customHeight="1">
      <c r="A636" s="132"/>
      <c r="B636" s="132"/>
      <c r="C636" s="132"/>
      <c r="D636" s="132"/>
      <c r="E636" s="133"/>
      <c r="F636" s="132"/>
      <c r="G636" s="132"/>
      <c r="H636" s="132"/>
      <c r="I636" s="132"/>
      <c r="J636" s="132"/>
      <c r="K636" s="132"/>
      <c r="L636" s="132"/>
      <c r="M636" s="137"/>
      <c r="N636" s="137"/>
      <c r="O636" s="132"/>
      <c r="P636" s="139"/>
      <c r="Q636" s="132"/>
      <c r="R636" s="135"/>
      <c r="S636" s="132"/>
      <c r="T636" s="132"/>
      <c r="U636" s="132"/>
    </row>
    <row r="637" ht="12.75" customHeight="1">
      <c r="A637" s="132"/>
      <c r="B637" s="132"/>
      <c r="C637" s="132"/>
      <c r="D637" s="132"/>
      <c r="E637" s="133"/>
      <c r="F637" s="132"/>
      <c r="G637" s="132"/>
      <c r="H637" s="132"/>
      <c r="I637" s="132"/>
      <c r="J637" s="132"/>
      <c r="K637" s="132"/>
      <c r="L637" s="132"/>
      <c r="M637" s="137"/>
      <c r="N637" s="137"/>
      <c r="O637" s="132"/>
      <c r="P637" s="139"/>
      <c r="Q637" s="132"/>
      <c r="R637" s="135"/>
      <c r="S637" s="132"/>
      <c r="T637" s="132"/>
      <c r="U637" s="132"/>
    </row>
    <row r="638" ht="12.75" customHeight="1">
      <c r="A638" s="132"/>
      <c r="B638" s="132"/>
      <c r="C638" s="132"/>
      <c r="D638" s="132"/>
      <c r="E638" s="133"/>
      <c r="F638" s="132"/>
      <c r="G638" s="132"/>
      <c r="H638" s="132"/>
      <c r="I638" s="132"/>
      <c r="J638" s="132"/>
      <c r="K638" s="132"/>
      <c r="L638" s="132"/>
      <c r="M638" s="137"/>
      <c r="N638" s="137"/>
      <c r="O638" s="132"/>
      <c r="P638" s="139"/>
      <c r="Q638" s="132"/>
      <c r="R638" s="135"/>
      <c r="S638" s="132"/>
      <c r="T638" s="132"/>
      <c r="U638" s="132"/>
    </row>
    <row r="639" ht="12.75" customHeight="1">
      <c r="A639" s="132"/>
      <c r="B639" s="132"/>
      <c r="C639" s="132"/>
      <c r="D639" s="132"/>
      <c r="E639" s="133"/>
      <c r="F639" s="132"/>
      <c r="G639" s="132"/>
      <c r="H639" s="132"/>
      <c r="I639" s="132"/>
      <c r="J639" s="132"/>
      <c r="K639" s="132"/>
      <c r="L639" s="132"/>
      <c r="M639" s="137"/>
      <c r="N639" s="137"/>
      <c r="O639" s="132"/>
      <c r="P639" s="139"/>
      <c r="Q639" s="132"/>
      <c r="R639" s="135"/>
      <c r="S639" s="132"/>
      <c r="T639" s="132"/>
      <c r="U639" s="132"/>
    </row>
    <row r="640" ht="12.75" customHeight="1">
      <c r="A640" s="132"/>
      <c r="B640" s="132"/>
      <c r="C640" s="132"/>
      <c r="D640" s="132"/>
      <c r="E640" s="133"/>
      <c r="F640" s="132"/>
      <c r="G640" s="132"/>
      <c r="H640" s="132"/>
      <c r="I640" s="132"/>
      <c r="J640" s="132"/>
      <c r="K640" s="132"/>
      <c r="L640" s="132"/>
      <c r="M640" s="137"/>
      <c r="N640" s="137"/>
      <c r="O640" s="132"/>
      <c r="P640" s="139"/>
      <c r="Q640" s="132"/>
      <c r="R640" s="135"/>
      <c r="S640" s="132"/>
      <c r="T640" s="132"/>
      <c r="U640" s="132"/>
    </row>
    <row r="641" ht="12.75" customHeight="1">
      <c r="A641" s="132"/>
      <c r="B641" s="132"/>
      <c r="C641" s="132"/>
      <c r="D641" s="132"/>
      <c r="E641" s="133"/>
      <c r="F641" s="132"/>
      <c r="G641" s="132"/>
      <c r="H641" s="132"/>
      <c r="I641" s="132"/>
      <c r="J641" s="132"/>
      <c r="K641" s="132"/>
      <c r="L641" s="132"/>
      <c r="M641" s="137"/>
      <c r="N641" s="137"/>
      <c r="O641" s="132"/>
      <c r="P641" s="139"/>
      <c r="Q641" s="132"/>
      <c r="R641" s="135"/>
      <c r="S641" s="132"/>
      <c r="T641" s="132"/>
      <c r="U641" s="132"/>
    </row>
    <row r="642" ht="12.75" customHeight="1">
      <c r="A642" s="132"/>
      <c r="B642" s="132"/>
      <c r="C642" s="132"/>
      <c r="D642" s="132"/>
      <c r="E642" s="133"/>
      <c r="F642" s="132"/>
      <c r="G642" s="132"/>
      <c r="H642" s="132"/>
      <c r="I642" s="132"/>
      <c r="J642" s="132"/>
      <c r="K642" s="132"/>
      <c r="L642" s="132"/>
      <c r="M642" s="137"/>
      <c r="N642" s="137"/>
      <c r="O642" s="132"/>
      <c r="P642" s="139"/>
      <c r="Q642" s="132"/>
      <c r="R642" s="135"/>
      <c r="S642" s="132"/>
      <c r="T642" s="132"/>
      <c r="U642" s="132"/>
    </row>
    <row r="643" ht="12.75" customHeight="1">
      <c r="A643" s="132"/>
      <c r="B643" s="132"/>
      <c r="C643" s="132"/>
      <c r="D643" s="132"/>
      <c r="E643" s="133"/>
      <c r="F643" s="132"/>
      <c r="G643" s="132"/>
      <c r="H643" s="132"/>
      <c r="I643" s="132"/>
      <c r="J643" s="132"/>
      <c r="K643" s="132"/>
      <c r="L643" s="132"/>
      <c r="M643" s="137"/>
      <c r="N643" s="137"/>
      <c r="O643" s="132"/>
      <c r="P643" s="139"/>
      <c r="Q643" s="132"/>
      <c r="R643" s="135"/>
      <c r="S643" s="132"/>
      <c r="T643" s="132"/>
      <c r="U643" s="132"/>
    </row>
    <row r="644" ht="12.75" customHeight="1">
      <c r="A644" s="132"/>
      <c r="B644" s="132"/>
      <c r="C644" s="132"/>
      <c r="D644" s="132"/>
      <c r="E644" s="133"/>
      <c r="F644" s="132"/>
      <c r="G644" s="132"/>
      <c r="H644" s="132"/>
      <c r="I644" s="132"/>
      <c r="J644" s="132"/>
      <c r="K644" s="132"/>
      <c r="L644" s="132"/>
      <c r="M644" s="137"/>
      <c r="N644" s="137"/>
      <c r="O644" s="132"/>
      <c r="P644" s="139"/>
      <c r="Q644" s="132"/>
      <c r="R644" s="135"/>
      <c r="S644" s="132"/>
      <c r="T644" s="132"/>
      <c r="U644" s="132"/>
    </row>
    <row r="645" ht="12.75" customHeight="1">
      <c r="A645" s="132"/>
      <c r="B645" s="132"/>
      <c r="C645" s="132"/>
      <c r="D645" s="132"/>
      <c r="E645" s="133"/>
      <c r="F645" s="132"/>
      <c r="G645" s="132"/>
      <c r="H645" s="132"/>
      <c r="I645" s="132"/>
      <c r="J645" s="132"/>
      <c r="K645" s="132"/>
      <c r="L645" s="132"/>
      <c r="M645" s="137"/>
      <c r="N645" s="137"/>
      <c r="O645" s="132"/>
      <c r="P645" s="139"/>
      <c r="Q645" s="132"/>
      <c r="R645" s="135"/>
      <c r="S645" s="132"/>
      <c r="T645" s="132"/>
      <c r="U645" s="132"/>
    </row>
    <row r="646" ht="12.75" customHeight="1">
      <c r="A646" s="132"/>
      <c r="B646" s="132"/>
      <c r="C646" s="132"/>
      <c r="D646" s="132"/>
      <c r="E646" s="133"/>
      <c r="F646" s="132"/>
      <c r="G646" s="132"/>
      <c r="H646" s="132"/>
      <c r="I646" s="132"/>
      <c r="J646" s="132"/>
      <c r="K646" s="132"/>
      <c r="L646" s="132"/>
      <c r="M646" s="137"/>
      <c r="N646" s="137"/>
      <c r="O646" s="132"/>
      <c r="P646" s="139"/>
      <c r="Q646" s="132"/>
      <c r="R646" s="135"/>
      <c r="S646" s="132"/>
      <c r="T646" s="132"/>
      <c r="U646" s="132"/>
    </row>
    <row r="647" ht="12.75" customHeight="1">
      <c r="A647" s="132"/>
      <c r="B647" s="132"/>
      <c r="C647" s="132"/>
      <c r="D647" s="132"/>
      <c r="E647" s="133"/>
      <c r="F647" s="132"/>
      <c r="G647" s="132"/>
      <c r="H647" s="132"/>
      <c r="I647" s="132"/>
      <c r="J647" s="132"/>
      <c r="K647" s="132"/>
      <c r="L647" s="132"/>
      <c r="M647" s="137"/>
      <c r="N647" s="137"/>
      <c r="O647" s="132"/>
      <c r="P647" s="139"/>
      <c r="Q647" s="132"/>
      <c r="R647" s="135"/>
      <c r="S647" s="132"/>
      <c r="T647" s="132"/>
      <c r="U647" s="132"/>
    </row>
    <row r="648" ht="12.75" customHeight="1">
      <c r="A648" s="132"/>
      <c r="B648" s="132"/>
      <c r="C648" s="132"/>
      <c r="D648" s="132"/>
      <c r="E648" s="133"/>
      <c r="F648" s="132"/>
      <c r="G648" s="132"/>
      <c r="H648" s="132"/>
      <c r="I648" s="132"/>
      <c r="J648" s="132"/>
      <c r="K648" s="132"/>
      <c r="L648" s="132"/>
      <c r="M648" s="137"/>
      <c r="N648" s="137"/>
      <c r="O648" s="132"/>
      <c r="P648" s="139"/>
      <c r="Q648" s="132"/>
      <c r="R648" s="135"/>
      <c r="S648" s="132"/>
      <c r="T648" s="132"/>
      <c r="U648" s="132"/>
    </row>
    <row r="649" ht="12.75" customHeight="1">
      <c r="A649" s="132"/>
      <c r="B649" s="132"/>
      <c r="C649" s="132"/>
      <c r="D649" s="132"/>
      <c r="E649" s="133"/>
      <c r="F649" s="132"/>
      <c r="G649" s="132"/>
      <c r="H649" s="132"/>
      <c r="I649" s="132"/>
      <c r="J649" s="132"/>
      <c r="K649" s="132"/>
      <c r="L649" s="132"/>
      <c r="M649" s="137"/>
      <c r="N649" s="137"/>
      <c r="O649" s="132"/>
      <c r="P649" s="139"/>
      <c r="Q649" s="132"/>
      <c r="R649" s="135"/>
      <c r="S649" s="132"/>
      <c r="T649" s="132"/>
      <c r="U649" s="132"/>
    </row>
    <row r="650" ht="12.75" customHeight="1">
      <c r="A650" s="132"/>
      <c r="B650" s="132"/>
      <c r="C650" s="132"/>
      <c r="D650" s="132"/>
      <c r="E650" s="133"/>
      <c r="F650" s="132"/>
      <c r="G650" s="132"/>
      <c r="H650" s="132"/>
      <c r="I650" s="132"/>
      <c r="J650" s="132"/>
      <c r="K650" s="132"/>
      <c r="L650" s="132"/>
      <c r="M650" s="137"/>
      <c r="N650" s="137"/>
      <c r="O650" s="132"/>
      <c r="P650" s="139"/>
      <c r="Q650" s="132"/>
      <c r="R650" s="135"/>
      <c r="S650" s="132"/>
      <c r="T650" s="132"/>
      <c r="U650" s="132"/>
    </row>
    <row r="651" ht="12.75" customHeight="1">
      <c r="A651" s="132"/>
      <c r="B651" s="132"/>
      <c r="C651" s="132"/>
      <c r="D651" s="132"/>
      <c r="E651" s="133"/>
      <c r="F651" s="132"/>
      <c r="G651" s="132"/>
      <c r="H651" s="132"/>
      <c r="I651" s="132"/>
      <c r="J651" s="132"/>
      <c r="K651" s="132"/>
      <c r="L651" s="132"/>
      <c r="M651" s="137"/>
      <c r="N651" s="137"/>
      <c r="O651" s="132"/>
      <c r="P651" s="139"/>
      <c r="Q651" s="132"/>
      <c r="R651" s="135"/>
      <c r="S651" s="132"/>
      <c r="T651" s="132"/>
      <c r="U651" s="132"/>
    </row>
    <row r="652" ht="12.75" customHeight="1">
      <c r="A652" s="132"/>
      <c r="B652" s="132"/>
      <c r="C652" s="132"/>
      <c r="D652" s="132"/>
      <c r="E652" s="133"/>
      <c r="F652" s="132"/>
      <c r="G652" s="132"/>
      <c r="H652" s="132"/>
      <c r="I652" s="132"/>
      <c r="J652" s="132"/>
      <c r="K652" s="132"/>
      <c r="L652" s="132"/>
      <c r="M652" s="137"/>
      <c r="N652" s="137"/>
      <c r="O652" s="132"/>
      <c r="P652" s="139"/>
      <c r="Q652" s="132"/>
      <c r="R652" s="135"/>
      <c r="S652" s="132"/>
      <c r="T652" s="132"/>
      <c r="U652" s="132"/>
    </row>
    <row r="653" ht="12.75" customHeight="1">
      <c r="A653" s="132"/>
      <c r="B653" s="132"/>
      <c r="C653" s="132"/>
      <c r="D653" s="132"/>
      <c r="E653" s="133"/>
      <c r="F653" s="132"/>
      <c r="G653" s="132"/>
      <c r="H653" s="132"/>
      <c r="I653" s="132"/>
      <c r="J653" s="132"/>
      <c r="K653" s="132"/>
      <c r="L653" s="132"/>
      <c r="M653" s="137"/>
      <c r="N653" s="137"/>
      <c r="O653" s="132"/>
      <c r="P653" s="139"/>
      <c r="Q653" s="132"/>
      <c r="R653" s="135"/>
      <c r="S653" s="132"/>
      <c r="T653" s="132"/>
      <c r="U653" s="132"/>
    </row>
    <row r="654" ht="12.75" customHeight="1">
      <c r="A654" s="132"/>
      <c r="B654" s="132"/>
      <c r="C654" s="132"/>
      <c r="D654" s="132"/>
      <c r="E654" s="133"/>
      <c r="F654" s="132"/>
      <c r="G654" s="132"/>
      <c r="H654" s="132"/>
      <c r="I654" s="132"/>
      <c r="J654" s="132"/>
      <c r="K654" s="132"/>
      <c r="L654" s="132"/>
      <c r="M654" s="137"/>
      <c r="N654" s="137"/>
      <c r="O654" s="132"/>
      <c r="P654" s="139"/>
      <c r="Q654" s="132"/>
      <c r="R654" s="135"/>
      <c r="S654" s="132"/>
      <c r="T654" s="132"/>
      <c r="U654" s="132"/>
    </row>
    <row r="655" ht="12.75" customHeight="1">
      <c r="A655" s="132"/>
      <c r="B655" s="132"/>
      <c r="C655" s="132"/>
      <c r="D655" s="132"/>
      <c r="E655" s="133"/>
      <c r="F655" s="132"/>
      <c r="G655" s="132"/>
      <c r="H655" s="132"/>
      <c r="I655" s="132"/>
      <c r="J655" s="132"/>
      <c r="K655" s="132"/>
      <c r="L655" s="132"/>
      <c r="M655" s="137"/>
      <c r="N655" s="137"/>
      <c r="O655" s="132"/>
      <c r="P655" s="139"/>
      <c r="Q655" s="132"/>
      <c r="R655" s="135"/>
      <c r="S655" s="132"/>
      <c r="T655" s="132"/>
      <c r="U655" s="132"/>
    </row>
    <row r="656" ht="12.75" customHeight="1">
      <c r="A656" s="132"/>
      <c r="B656" s="132"/>
      <c r="C656" s="132"/>
      <c r="D656" s="132"/>
      <c r="E656" s="133"/>
      <c r="F656" s="132"/>
      <c r="G656" s="132"/>
      <c r="H656" s="132"/>
      <c r="I656" s="132"/>
      <c r="J656" s="132"/>
      <c r="K656" s="132"/>
      <c r="L656" s="132"/>
      <c r="M656" s="137"/>
      <c r="N656" s="137"/>
      <c r="O656" s="132"/>
      <c r="P656" s="139"/>
      <c r="Q656" s="132"/>
      <c r="R656" s="135"/>
      <c r="S656" s="132"/>
      <c r="T656" s="132"/>
      <c r="U656" s="132"/>
    </row>
    <row r="657" ht="12.75" customHeight="1">
      <c r="A657" s="132"/>
      <c r="B657" s="132"/>
      <c r="C657" s="132"/>
      <c r="D657" s="132"/>
      <c r="E657" s="133"/>
      <c r="F657" s="132"/>
      <c r="G657" s="132"/>
      <c r="H657" s="132"/>
      <c r="I657" s="132"/>
      <c r="J657" s="132"/>
      <c r="K657" s="132"/>
      <c r="L657" s="132"/>
      <c r="M657" s="137"/>
      <c r="N657" s="137"/>
      <c r="O657" s="132"/>
      <c r="P657" s="139"/>
      <c r="Q657" s="132"/>
      <c r="R657" s="135"/>
      <c r="S657" s="132"/>
      <c r="T657" s="132"/>
      <c r="U657" s="132"/>
    </row>
    <row r="658" ht="12.75" customHeight="1">
      <c r="A658" s="132"/>
      <c r="B658" s="132"/>
      <c r="C658" s="132"/>
      <c r="D658" s="132"/>
      <c r="E658" s="133"/>
      <c r="F658" s="132"/>
      <c r="G658" s="132"/>
      <c r="H658" s="132"/>
      <c r="I658" s="132"/>
      <c r="J658" s="132"/>
      <c r="K658" s="132"/>
      <c r="L658" s="132"/>
      <c r="M658" s="137"/>
      <c r="N658" s="137"/>
      <c r="O658" s="132"/>
      <c r="P658" s="139"/>
      <c r="Q658" s="132"/>
      <c r="R658" s="135"/>
      <c r="S658" s="132"/>
      <c r="T658" s="132"/>
      <c r="U658" s="132"/>
    </row>
    <row r="659" ht="12.75" customHeight="1">
      <c r="A659" s="132"/>
      <c r="B659" s="132"/>
      <c r="C659" s="132"/>
      <c r="D659" s="132"/>
      <c r="E659" s="133"/>
      <c r="F659" s="132"/>
      <c r="G659" s="132"/>
      <c r="H659" s="132"/>
      <c r="I659" s="132"/>
      <c r="J659" s="132"/>
      <c r="K659" s="132"/>
      <c r="L659" s="132"/>
      <c r="M659" s="137"/>
      <c r="N659" s="137"/>
      <c r="O659" s="132"/>
      <c r="P659" s="139"/>
      <c r="Q659" s="132"/>
      <c r="R659" s="135"/>
      <c r="S659" s="132"/>
      <c r="T659" s="132"/>
      <c r="U659" s="132"/>
    </row>
    <row r="660" ht="12.75" customHeight="1">
      <c r="A660" s="132"/>
      <c r="B660" s="132"/>
      <c r="C660" s="132"/>
      <c r="D660" s="132"/>
      <c r="E660" s="133"/>
      <c r="F660" s="132"/>
      <c r="G660" s="132"/>
      <c r="H660" s="132"/>
      <c r="I660" s="132"/>
      <c r="J660" s="132"/>
      <c r="K660" s="132"/>
      <c r="L660" s="132"/>
      <c r="M660" s="137"/>
      <c r="N660" s="137"/>
      <c r="O660" s="132"/>
      <c r="P660" s="139"/>
      <c r="Q660" s="132"/>
      <c r="R660" s="135"/>
      <c r="S660" s="132"/>
      <c r="T660" s="132"/>
      <c r="U660" s="132"/>
    </row>
    <row r="661" ht="12.75" customHeight="1">
      <c r="A661" s="132"/>
      <c r="B661" s="132"/>
      <c r="C661" s="132"/>
      <c r="D661" s="132"/>
      <c r="E661" s="133"/>
      <c r="F661" s="132"/>
      <c r="G661" s="132"/>
      <c r="H661" s="132"/>
      <c r="I661" s="132"/>
      <c r="J661" s="132"/>
      <c r="K661" s="132"/>
      <c r="L661" s="132"/>
      <c r="M661" s="137"/>
      <c r="N661" s="137"/>
      <c r="O661" s="132"/>
      <c r="P661" s="139"/>
      <c r="Q661" s="132"/>
      <c r="R661" s="135"/>
      <c r="S661" s="132"/>
      <c r="T661" s="132"/>
      <c r="U661" s="132"/>
    </row>
    <row r="662" ht="12.75" customHeight="1">
      <c r="A662" s="132"/>
      <c r="B662" s="132"/>
      <c r="C662" s="132"/>
      <c r="D662" s="132"/>
      <c r="E662" s="133"/>
      <c r="F662" s="132"/>
      <c r="G662" s="132"/>
      <c r="H662" s="132"/>
      <c r="I662" s="132"/>
      <c r="J662" s="132"/>
      <c r="K662" s="132"/>
      <c r="L662" s="132"/>
      <c r="M662" s="137"/>
      <c r="N662" s="137"/>
      <c r="O662" s="132"/>
      <c r="P662" s="139"/>
      <c r="Q662" s="132"/>
      <c r="R662" s="135"/>
      <c r="S662" s="132"/>
      <c r="T662" s="132"/>
      <c r="U662" s="132"/>
    </row>
    <row r="663" ht="12.75" customHeight="1">
      <c r="A663" s="132"/>
      <c r="B663" s="132"/>
      <c r="C663" s="132"/>
      <c r="D663" s="132"/>
      <c r="E663" s="133"/>
      <c r="F663" s="132"/>
      <c r="G663" s="132"/>
      <c r="H663" s="132"/>
      <c r="I663" s="132"/>
      <c r="J663" s="132"/>
      <c r="K663" s="132"/>
      <c r="L663" s="132"/>
      <c r="M663" s="137"/>
      <c r="N663" s="137"/>
      <c r="O663" s="132"/>
      <c r="P663" s="139"/>
      <c r="Q663" s="132"/>
      <c r="R663" s="135"/>
      <c r="S663" s="132"/>
      <c r="T663" s="132"/>
      <c r="U663" s="132"/>
    </row>
    <row r="664" ht="12.75" customHeight="1">
      <c r="A664" s="132"/>
      <c r="B664" s="132"/>
      <c r="C664" s="132"/>
      <c r="D664" s="132"/>
      <c r="E664" s="133"/>
      <c r="F664" s="132"/>
      <c r="G664" s="132"/>
      <c r="H664" s="132"/>
      <c r="I664" s="132"/>
      <c r="J664" s="132"/>
      <c r="K664" s="132"/>
      <c r="L664" s="132"/>
      <c r="M664" s="137"/>
      <c r="N664" s="137"/>
      <c r="O664" s="132"/>
      <c r="P664" s="139"/>
      <c r="Q664" s="132"/>
      <c r="R664" s="135"/>
      <c r="S664" s="132"/>
      <c r="T664" s="132"/>
      <c r="U664" s="132"/>
    </row>
    <row r="665" ht="12.75" customHeight="1">
      <c r="A665" s="132"/>
      <c r="B665" s="132"/>
      <c r="C665" s="132"/>
      <c r="D665" s="132"/>
      <c r="E665" s="133"/>
      <c r="F665" s="132"/>
      <c r="G665" s="132"/>
      <c r="H665" s="132"/>
      <c r="I665" s="132"/>
      <c r="J665" s="132"/>
      <c r="K665" s="132"/>
      <c r="L665" s="132"/>
      <c r="M665" s="137"/>
      <c r="N665" s="137"/>
      <c r="O665" s="132"/>
      <c r="P665" s="139"/>
      <c r="Q665" s="132"/>
      <c r="R665" s="135"/>
      <c r="S665" s="132"/>
      <c r="T665" s="132"/>
      <c r="U665" s="132"/>
    </row>
    <row r="666" ht="12.75" customHeight="1">
      <c r="A666" s="132"/>
      <c r="B666" s="132"/>
      <c r="C666" s="132"/>
      <c r="D666" s="132"/>
      <c r="E666" s="133"/>
      <c r="F666" s="132"/>
      <c r="G666" s="132"/>
      <c r="H666" s="132"/>
      <c r="I666" s="132"/>
      <c r="J666" s="132"/>
      <c r="K666" s="132"/>
      <c r="L666" s="132"/>
      <c r="M666" s="137"/>
      <c r="N666" s="137"/>
      <c r="O666" s="132"/>
      <c r="P666" s="139"/>
      <c r="Q666" s="132"/>
      <c r="R666" s="135"/>
      <c r="S666" s="132"/>
      <c r="T666" s="132"/>
      <c r="U666" s="132"/>
    </row>
    <row r="667" ht="12.75" customHeight="1">
      <c r="A667" s="132"/>
      <c r="B667" s="132"/>
      <c r="C667" s="132"/>
      <c r="D667" s="132"/>
      <c r="E667" s="133"/>
      <c r="F667" s="132"/>
      <c r="G667" s="132"/>
      <c r="H667" s="132"/>
      <c r="I667" s="132"/>
      <c r="J667" s="132"/>
      <c r="K667" s="132"/>
      <c r="L667" s="132"/>
      <c r="M667" s="137"/>
      <c r="N667" s="137"/>
      <c r="O667" s="132"/>
      <c r="P667" s="139"/>
      <c r="Q667" s="132"/>
      <c r="R667" s="135"/>
      <c r="S667" s="132"/>
      <c r="T667" s="132"/>
      <c r="U667" s="132"/>
    </row>
    <row r="668" ht="12.75" customHeight="1">
      <c r="A668" s="132"/>
      <c r="B668" s="132"/>
      <c r="C668" s="132"/>
      <c r="D668" s="132"/>
      <c r="E668" s="133"/>
      <c r="F668" s="132"/>
      <c r="G668" s="132"/>
      <c r="H668" s="132"/>
      <c r="I668" s="132"/>
      <c r="J668" s="132"/>
      <c r="K668" s="132"/>
      <c r="L668" s="132"/>
      <c r="M668" s="137"/>
      <c r="N668" s="137"/>
      <c r="O668" s="132"/>
      <c r="P668" s="139"/>
      <c r="Q668" s="132"/>
      <c r="R668" s="135"/>
      <c r="S668" s="132"/>
      <c r="T668" s="132"/>
      <c r="U668" s="132"/>
    </row>
    <row r="669" ht="12.75" customHeight="1">
      <c r="A669" s="132"/>
      <c r="B669" s="132"/>
      <c r="C669" s="132"/>
      <c r="D669" s="132"/>
      <c r="E669" s="133"/>
      <c r="F669" s="132"/>
      <c r="G669" s="132"/>
      <c r="H669" s="132"/>
      <c r="I669" s="132"/>
      <c r="J669" s="132"/>
      <c r="K669" s="132"/>
      <c r="L669" s="132"/>
      <c r="M669" s="137"/>
      <c r="N669" s="137"/>
      <c r="O669" s="132"/>
      <c r="P669" s="139"/>
      <c r="Q669" s="132"/>
      <c r="R669" s="135"/>
      <c r="S669" s="132"/>
      <c r="T669" s="132"/>
      <c r="U669" s="132"/>
    </row>
    <row r="670" ht="12.75" customHeight="1">
      <c r="A670" s="132"/>
      <c r="B670" s="132"/>
      <c r="C670" s="132"/>
      <c r="D670" s="132"/>
      <c r="E670" s="133"/>
      <c r="F670" s="132"/>
      <c r="G670" s="132"/>
      <c r="H670" s="132"/>
      <c r="I670" s="132"/>
      <c r="J670" s="132"/>
      <c r="K670" s="132"/>
      <c r="L670" s="132"/>
      <c r="M670" s="137"/>
      <c r="N670" s="137"/>
      <c r="O670" s="132"/>
      <c r="P670" s="139"/>
      <c r="Q670" s="132"/>
      <c r="R670" s="135"/>
      <c r="S670" s="132"/>
      <c r="T670" s="132"/>
      <c r="U670" s="132"/>
    </row>
    <row r="671" ht="12.75" customHeight="1">
      <c r="A671" s="132"/>
      <c r="B671" s="132"/>
      <c r="C671" s="132"/>
      <c r="D671" s="132"/>
      <c r="E671" s="133"/>
      <c r="F671" s="132"/>
      <c r="G671" s="132"/>
      <c r="H671" s="132"/>
      <c r="I671" s="132"/>
      <c r="J671" s="132"/>
      <c r="K671" s="132"/>
      <c r="L671" s="132"/>
      <c r="M671" s="137"/>
      <c r="N671" s="137"/>
      <c r="O671" s="132"/>
      <c r="P671" s="139"/>
      <c r="Q671" s="132"/>
      <c r="R671" s="135"/>
      <c r="S671" s="132"/>
      <c r="T671" s="132"/>
      <c r="U671" s="132"/>
    </row>
    <row r="672" ht="12.75" customHeight="1">
      <c r="A672" s="132"/>
      <c r="B672" s="132"/>
      <c r="C672" s="132"/>
      <c r="D672" s="132"/>
      <c r="E672" s="133"/>
      <c r="F672" s="132"/>
      <c r="G672" s="132"/>
      <c r="H672" s="132"/>
      <c r="I672" s="132"/>
      <c r="J672" s="132"/>
      <c r="K672" s="132"/>
      <c r="L672" s="132"/>
      <c r="M672" s="137"/>
      <c r="N672" s="137"/>
      <c r="O672" s="132"/>
      <c r="P672" s="139"/>
      <c r="Q672" s="132"/>
      <c r="R672" s="135"/>
      <c r="S672" s="132"/>
      <c r="T672" s="132"/>
      <c r="U672" s="132"/>
    </row>
    <row r="673" ht="12.75" customHeight="1">
      <c r="A673" s="132"/>
      <c r="B673" s="132"/>
      <c r="C673" s="132"/>
      <c r="D673" s="132"/>
      <c r="E673" s="133"/>
      <c r="F673" s="132"/>
      <c r="G673" s="132"/>
      <c r="H673" s="132"/>
      <c r="I673" s="132"/>
      <c r="J673" s="132"/>
      <c r="K673" s="132"/>
      <c r="L673" s="132"/>
      <c r="M673" s="137"/>
      <c r="N673" s="137"/>
      <c r="O673" s="132"/>
      <c r="P673" s="139"/>
      <c r="Q673" s="132"/>
      <c r="R673" s="135"/>
      <c r="S673" s="132"/>
      <c r="T673" s="132"/>
      <c r="U673" s="132"/>
    </row>
    <row r="674" ht="12.75" customHeight="1">
      <c r="A674" s="132"/>
      <c r="B674" s="132"/>
      <c r="C674" s="132"/>
      <c r="D674" s="132"/>
      <c r="E674" s="133"/>
      <c r="F674" s="132"/>
      <c r="G674" s="132"/>
      <c r="H674" s="132"/>
      <c r="I674" s="132"/>
      <c r="J674" s="132"/>
      <c r="K674" s="132"/>
      <c r="L674" s="132"/>
      <c r="M674" s="137"/>
      <c r="N674" s="137"/>
      <c r="O674" s="132"/>
      <c r="P674" s="139"/>
      <c r="Q674" s="132"/>
      <c r="R674" s="135"/>
      <c r="S674" s="132"/>
      <c r="T674" s="132"/>
      <c r="U674" s="132"/>
    </row>
    <row r="675" ht="12.75" customHeight="1">
      <c r="A675" s="132"/>
      <c r="B675" s="132"/>
      <c r="C675" s="132"/>
      <c r="D675" s="132"/>
      <c r="E675" s="133"/>
      <c r="F675" s="132"/>
      <c r="G675" s="132"/>
      <c r="H675" s="132"/>
      <c r="I675" s="132"/>
      <c r="J675" s="132"/>
      <c r="K675" s="132"/>
      <c r="L675" s="132"/>
      <c r="M675" s="137"/>
      <c r="N675" s="137"/>
      <c r="O675" s="132"/>
      <c r="P675" s="139"/>
      <c r="Q675" s="132"/>
      <c r="R675" s="135"/>
      <c r="S675" s="132"/>
      <c r="T675" s="132"/>
      <c r="U675" s="132"/>
    </row>
    <row r="676" ht="12.75" customHeight="1">
      <c r="A676" s="132"/>
      <c r="B676" s="132"/>
      <c r="C676" s="132"/>
      <c r="D676" s="132"/>
      <c r="E676" s="133"/>
      <c r="F676" s="132"/>
      <c r="G676" s="132"/>
      <c r="H676" s="132"/>
      <c r="I676" s="132"/>
      <c r="J676" s="132"/>
      <c r="K676" s="132"/>
      <c r="L676" s="132"/>
      <c r="M676" s="137"/>
      <c r="N676" s="137"/>
      <c r="O676" s="132"/>
      <c r="P676" s="139"/>
      <c r="Q676" s="132"/>
      <c r="R676" s="135"/>
      <c r="S676" s="132"/>
      <c r="T676" s="132"/>
      <c r="U676" s="132"/>
    </row>
    <row r="677" ht="12.75" customHeight="1">
      <c r="A677" s="132"/>
      <c r="B677" s="132"/>
      <c r="C677" s="132"/>
      <c r="D677" s="132"/>
      <c r="E677" s="133"/>
      <c r="F677" s="132"/>
      <c r="G677" s="132"/>
      <c r="H677" s="132"/>
      <c r="I677" s="132"/>
      <c r="J677" s="132"/>
      <c r="K677" s="132"/>
      <c r="L677" s="132"/>
      <c r="M677" s="137"/>
      <c r="N677" s="137"/>
      <c r="O677" s="132"/>
      <c r="P677" s="139"/>
      <c r="Q677" s="132"/>
      <c r="R677" s="135"/>
      <c r="S677" s="132"/>
      <c r="T677" s="132"/>
      <c r="U677" s="132"/>
    </row>
    <row r="678" ht="12.75" customHeight="1">
      <c r="A678" s="132"/>
      <c r="B678" s="132"/>
      <c r="C678" s="132"/>
      <c r="D678" s="132"/>
      <c r="E678" s="133"/>
      <c r="F678" s="132"/>
      <c r="G678" s="132"/>
      <c r="H678" s="132"/>
      <c r="I678" s="132"/>
      <c r="J678" s="132"/>
      <c r="K678" s="132"/>
      <c r="L678" s="132"/>
      <c r="M678" s="137"/>
      <c r="N678" s="137"/>
      <c r="O678" s="132"/>
      <c r="P678" s="139"/>
      <c r="Q678" s="132"/>
      <c r="R678" s="135"/>
      <c r="S678" s="132"/>
      <c r="T678" s="132"/>
      <c r="U678" s="132"/>
    </row>
    <row r="679" ht="12.75" customHeight="1">
      <c r="A679" s="132"/>
      <c r="B679" s="132"/>
      <c r="C679" s="132"/>
      <c r="D679" s="132"/>
      <c r="E679" s="133"/>
      <c r="F679" s="132"/>
      <c r="G679" s="132"/>
      <c r="H679" s="132"/>
      <c r="I679" s="132"/>
      <c r="J679" s="132"/>
      <c r="K679" s="132"/>
      <c r="L679" s="132"/>
      <c r="M679" s="137"/>
      <c r="N679" s="137"/>
      <c r="O679" s="132"/>
      <c r="P679" s="139"/>
      <c r="Q679" s="132"/>
      <c r="R679" s="135"/>
      <c r="S679" s="132"/>
      <c r="T679" s="132"/>
      <c r="U679" s="132"/>
    </row>
    <row r="680" ht="12.75" customHeight="1">
      <c r="A680" s="132"/>
      <c r="B680" s="132"/>
      <c r="C680" s="132"/>
      <c r="D680" s="132"/>
      <c r="E680" s="133"/>
      <c r="F680" s="132"/>
      <c r="G680" s="132"/>
      <c r="H680" s="132"/>
      <c r="I680" s="132"/>
      <c r="J680" s="132"/>
      <c r="K680" s="132"/>
      <c r="L680" s="132"/>
      <c r="M680" s="137"/>
      <c r="N680" s="137"/>
      <c r="O680" s="132"/>
      <c r="P680" s="139"/>
      <c r="Q680" s="132"/>
      <c r="R680" s="135"/>
      <c r="S680" s="132"/>
      <c r="T680" s="132"/>
      <c r="U680" s="132"/>
    </row>
    <row r="681" ht="12.75" customHeight="1">
      <c r="A681" s="132"/>
      <c r="B681" s="132"/>
      <c r="C681" s="132"/>
      <c r="D681" s="132"/>
      <c r="E681" s="133"/>
      <c r="F681" s="132"/>
      <c r="G681" s="132"/>
      <c r="H681" s="132"/>
      <c r="I681" s="132"/>
      <c r="J681" s="132"/>
      <c r="K681" s="132"/>
      <c r="L681" s="132"/>
      <c r="M681" s="137"/>
      <c r="N681" s="137"/>
      <c r="O681" s="132"/>
      <c r="P681" s="139"/>
      <c r="Q681" s="132"/>
      <c r="R681" s="135"/>
      <c r="S681" s="132"/>
      <c r="T681" s="132"/>
      <c r="U681" s="132"/>
    </row>
    <row r="682" ht="12.75" customHeight="1">
      <c r="A682" s="132"/>
      <c r="B682" s="132"/>
      <c r="C682" s="132"/>
      <c r="D682" s="132"/>
      <c r="E682" s="133"/>
      <c r="F682" s="132"/>
      <c r="G682" s="132"/>
      <c r="H682" s="132"/>
      <c r="I682" s="132"/>
      <c r="J682" s="132"/>
      <c r="K682" s="132"/>
      <c r="L682" s="132"/>
      <c r="M682" s="137"/>
      <c r="N682" s="137"/>
      <c r="O682" s="132"/>
      <c r="P682" s="139"/>
      <c r="Q682" s="132"/>
      <c r="R682" s="135"/>
      <c r="S682" s="132"/>
      <c r="T682" s="132"/>
      <c r="U682" s="132"/>
    </row>
    <row r="683" ht="12.75" customHeight="1">
      <c r="A683" s="132"/>
      <c r="B683" s="132"/>
      <c r="C683" s="132"/>
      <c r="D683" s="132"/>
      <c r="E683" s="133"/>
      <c r="F683" s="132"/>
      <c r="G683" s="132"/>
      <c r="H683" s="132"/>
      <c r="I683" s="132"/>
      <c r="J683" s="132"/>
      <c r="K683" s="132"/>
      <c r="L683" s="132"/>
      <c r="M683" s="137"/>
      <c r="N683" s="137"/>
      <c r="O683" s="132"/>
      <c r="P683" s="139"/>
      <c r="Q683" s="132"/>
      <c r="R683" s="135"/>
      <c r="S683" s="132"/>
      <c r="T683" s="132"/>
      <c r="U683" s="132"/>
    </row>
    <row r="684" ht="12.75" customHeight="1">
      <c r="A684" s="132"/>
      <c r="B684" s="132"/>
      <c r="C684" s="132"/>
      <c r="D684" s="132"/>
      <c r="E684" s="133"/>
      <c r="F684" s="132"/>
      <c r="G684" s="132"/>
      <c r="H684" s="132"/>
      <c r="I684" s="132"/>
      <c r="J684" s="132"/>
      <c r="K684" s="132"/>
      <c r="L684" s="132"/>
      <c r="M684" s="137"/>
      <c r="N684" s="137"/>
      <c r="O684" s="132"/>
      <c r="P684" s="139"/>
      <c r="Q684" s="132"/>
      <c r="R684" s="135"/>
      <c r="S684" s="132"/>
      <c r="T684" s="132"/>
      <c r="U684" s="132"/>
    </row>
    <row r="685" ht="12.75" customHeight="1">
      <c r="A685" s="132"/>
      <c r="B685" s="132"/>
      <c r="C685" s="132"/>
      <c r="D685" s="132"/>
      <c r="E685" s="133"/>
      <c r="F685" s="132"/>
      <c r="G685" s="132"/>
      <c r="H685" s="132"/>
      <c r="I685" s="132"/>
      <c r="J685" s="132"/>
      <c r="K685" s="132"/>
      <c r="L685" s="132"/>
      <c r="M685" s="137"/>
      <c r="N685" s="137"/>
      <c r="O685" s="132"/>
      <c r="P685" s="139"/>
      <c r="Q685" s="132"/>
      <c r="R685" s="135"/>
      <c r="S685" s="132"/>
      <c r="T685" s="132"/>
      <c r="U685" s="132"/>
    </row>
    <row r="686" ht="12.75" customHeight="1">
      <c r="A686" s="132"/>
      <c r="B686" s="132"/>
      <c r="C686" s="132"/>
      <c r="D686" s="132"/>
      <c r="E686" s="133"/>
      <c r="F686" s="132"/>
      <c r="G686" s="132"/>
      <c r="H686" s="132"/>
      <c r="I686" s="132"/>
      <c r="J686" s="132"/>
      <c r="K686" s="132"/>
      <c r="L686" s="132"/>
      <c r="M686" s="137"/>
      <c r="N686" s="137"/>
      <c r="O686" s="132"/>
      <c r="P686" s="139"/>
      <c r="Q686" s="132"/>
      <c r="R686" s="135"/>
      <c r="S686" s="132"/>
      <c r="T686" s="132"/>
      <c r="U686" s="132"/>
    </row>
    <row r="687" ht="12.75" customHeight="1">
      <c r="A687" s="132"/>
      <c r="B687" s="132"/>
      <c r="C687" s="132"/>
      <c r="D687" s="132"/>
      <c r="E687" s="133"/>
      <c r="F687" s="132"/>
      <c r="G687" s="132"/>
      <c r="H687" s="132"/>
      <c r="I687" s="132"/>
      <c r="J687" s="132"/>
      <c r="K687" s="132"/>
      <c r="L687" s="132"/>
      <c r="M687" s="137"/>
      <c r="N687" s="137"/>
      <c r="O687" s="132"/>
      <c r="P687" s="139"/>
      <c r="Q687" s="132"/>
      <c r="R687" s="135"/>
      <c r="S687" s="132"/>
      <c r="T687" s="132"/>
      <c r="U687" s="132"/>
    </row>
    <row r="688" ht="12.75" customHeight="1">
      <c r="A688" s="132"/>
      <c r="B688" s="132"/>
      <c r="C688" s="132"/>
      <c r="D688" s="132"/>
      <c r="E688" s="133"/>
      <c r="F688" s="132"/>
      <c r="G688" s="132"/>
      <c r="H688" s="132"/>
      <c r="I688" s="132"/>
      <c r="J688" s="132"/>
      <c r="K688" s="132"/>
      <c r="L688" s="132"/>
      <c r="M688" s="137"/>
      <c r="N688" s="137"/>
      <c r="O688" s="132"/>
      <c r="P688" s="139"/>
      <c r="Q688" s="132"/>
      <c r="R688" s="135"/>
      <c r="S688" s="132"/>
      <c r="T688" s="132"/>
      <c r="U688" s="132"/>
    </row>
    <row r="689" ht="12.75" customHeight="1">
      <c r="A689" s="132"/>
      <c r="B689" s="132"/>
      <c r="C689" s="132"/>
      <c r="D689" s="132"/>
      <c r="E689" s="133"/>
      <c r="F689" s="132"/>
      <c r="G689" s="132"/>
      <c r="H689" s="132"/>
      <c r="I689" s="132"/>
      <c r="J689" s="132"/>
      <c r="K689" s="132"/>
      <c r="L689" s="132"/>
      <c r="M689" s="137"/>
      <c r="N689" s="137"/>
      <c r="O689" s="132"/>
      <c r="P689" s="139"/>
      <c r="Q689" s="132"/>
      <c r="R689" s="135"/>
      <c r="S689" s="132"/>
      <c r="T689" s="132"/>
      <c r="U689" s="132"/>
    </row>
    <row r="690" ht="12.75" customHeight="1">
      <c r="A690" s="132"/>
      <c r="B690" s="132"/>
      <c r="C690" s="132"/>
      <c r="D690" s="132"/>
      <c r="E690" s="133"/>
      <c r="F690" s="132"/>
      <c r="G690" s="132"/>
      <c r="H690" s="132"/>
      <c r="I690" s="132"/>
      <c r="J690" s="132"/>
      <c r="K690" s="132"/>
      <c r="L690" s="132"/>
      <c r="M690" s="137"/>
      <c r="N690" s="137"/>
      <c r="O690" s="132"/>
      <c r="P690" s="139"/>
      <c r="Q690" s="132"/>
      <c r="R690" s="135"/>
      <c r="S690" s="132"/>
      <c r="T690" s="132"/>
      <c r="U690" s="132"/>
    </row>
    <row r="691" ht="12.75" customHeight="1">
      <c r="A691" s="132"/>
      <c r="B691" s="132"/>
      <c r="C691" s="132"/>
      <c r="D691" s="132"/>
      <c r="E691" s="133"/>
      <c r="F691" s="132"/>
      <c r="G691" s="132"/>
      <c r="H691" s="132"/>
      <c r="I691" s="132"/>
      <c r="J691" s="132"/>
      <c r="K691" s="132"/>
      <c r="L691" s="132"/>
      <c r="M691" s="137"/>
      <c r="N691" s="137"/>
      <c r="O691" s="132"/>
      <c r="P691" s="139"/>
      <c r="Q691" s="132"/>
      <c r="R691" s="135"/>
      <c r="S691" s="132"/>
      <c r="T691" s="132"/>
      <c r="U691" s="132"/>
    </row>
    <row r="692" ht="12.75" customHeight="1">
      <c r="A692" s="132"/>
      <c r="B692" s="132"/>
      <c r="C692" s="132"/>
      <c r="D692" s="132"/>
      <c r="E692" s="133"/>
      <c r="F692" s="132"/>
      <c r="G692" s="132"/>
      <c r="H692" s="132"/>
      <c r="I692" s="132"/>
      <c r="J692" s="132"/>
      <c r="K692" s="132"/>
      <c r="L692" s="132"/>
      <c r="M692" s="137"/>
      <c r="N692" s="137"/>
      <c r="O692" s="132"/>
      <c r="P692" s="139"/>
      <c r="Q692" s="132"/>
      <c r="R692" s="135"/>
      <c r="S692" s="132"/>
      <c r="T692" s="132"/>
      <c r="U692" s="132"/>
    </row>
    <row r="693" ht="12.75" customHeight="1">
      <c r="A693" s="132"/>
      <c r="B693" s="132"/>
      <c r="C693" s="132"/>
      <c r="D693" s="132"/>
      <c r="E693" s="133"/>
      <c r="F693" s="132"/>
      <c r="G693" s="132"/>
      <c r="H693" s="132"/>
      <c r="I693" s="132"/>
      <c r="J693" s="132"/>
      <c r="K693" s="132"/>
      <c r="L693" s="132"/>
      <c r="M693" s="137"/>
      <c r="N693" s="137"/>
      <c r="O693" s="132"/>
      <c r="P693" s="139"/>
      <c r="Q693" s="132"/>
      <c r="R693" s="135"/>
      <c r="S693" s="132"/>
      <c r="T693" s="132"/>
      <c r="U693" s="132"/>
    </row>
    <row r="694" ht="12.75" customHeight="1">
      <c r="A694" s="132"/>
      <c r="B694" s="132"/>
      <c r="C694" s="132"/>
      <c r="D694" s="132"/>
      <c r="E694" s="133"/>
      <c r="F694" s="132"/>
      <c r="G694" s="132"/>
      <c r="H694" s="132"/>
      <c r="I694" s="132"/>
      <c r="J694" s="132"/>
      <c r="K694" s="132"/>
      <c r="L694" s="132"/>
      <c r="M694" s="137"/>
      <c r="N694" s="137"/>
      <c r="O694" s="132"/>
      <c r="P694" s="139"/>
      <c r="Q694" s="132"/>
      <c r="R694" s="135"/>
      <c r="S694" s="132"/>
      <c r="T694" s="132"/>
      <c r="U694" s="132"/>
    </row>
    <row r="695" ht="12.75" customHeight="1">
      <c r="A695" s="132"/>
      <c r="B695" s="132"/>
      <c r="C695" s="132"/>
      <c r="D695" s="132"/>
      <c r="E695" s="133"/>
      <c r="F695" s="132"/>
      <c r="G695" s="132"/>
      <c r="H695" s="132"/>
      <c r="I695" s="132"/>
      <c r="J695" s="132"/>
      <c r="K695" s="132"/>
      <c r="L695" s="132"/>
      <c r="M695" s="137"/>
      <c r="N695" s="137"/>
      <c r="O695" s="132"/>
      <c r="P695" s="139"/>
      <c r="Q695" s="132"/>
      <c r="R695" s="135"/>
      <c r="S695" s="132"/>
      <c r="T695" s="132"/>
      <c r="U695" s="132"/>
    </row>
    <row r="696" ht="12.75" customHeight="1">
      <c r="A696" s="132"/>
      <c r="B696" s="132"/>
      <c r="C696" s="132"/>
      <c r="D696" s="132"/>
      <c r="E696" s="133"/>
      <c r="F696" s="132"/>
      <c r="G696" s="132"/>
      <c r="H696" s="132"/>
      <c r="I696" s="132"/>
      <c r="J696" s="132"/>
      <c r="K696" s="132"/>
      <c r="L696" s="132"/>
      <c r="M696" s="137"/>
      <c r="N696" s="137"/>
      <c r="O696" s="132"/>
      <c r="P696" s="139"/>
      <c r="Q696" s="132"/>
      <c r="R696" s="135"/>
      <c r="S696" s="132"/>
      <c r="T696" s="132"/>
      <c r="U696" s="132"/>
    </row>
    <row r="697" ht="12.75" customHeight="1">
      <c r="A697" s="132"/>
      <c r="B697" s="132"/>
      <c r="C697" s="132"/>
      <c r="D697" s="132"/>
      <c r="E697" s="133"/>
      <c r="F697" s="132"/>
      <c r="G697" s="132"/>
      <c r="H697" s="132"/>
      <c r="I697" s="132"/>
      <c r="J697" s="132"/>
      <c r="K697" s="132"/>
      <c r="L697" s="132"/>
      <c r="M697" s="137"/>
      <c r="N697" s="137"/>
      <c r="O697" s="132"/>
      <c r="P697" s="139"/>
      <c r="Q697" s="132"/>
      <c r="R697" s="135"/>
      <c r="S697" s="132"/>
      <c r="T697" s="132"/>
      <c r="U697" s="132"/>
    </row>
    <row r="698" ht="12.75" customHeight="1">
      <c r="A698" s="132"/>
      <c r="B698" s="132"/>
      <c r="C698" s="132"/>
      <c r="D698" s="132"/>
      <c r="E698" s="133"/>
      <c r="F698" s="132"/>
      <c r="G698" s="132"/>
      <c r="H698" s="132"/>
      <c r="I698" s="132"/>
      <c r="J698" s="132"/>
      <c r="K698" s="132"/>
      <c r="L698" s="132"/>
      <c r="M698" s="137"/>
      <c r="N698" s="137"/>
      <c r="O698" s="132"/>
      <c r="P698" s="139"/>
      <c r="Q698" s="132"/>
      <c r="R698" s="135"/>
      <c r="S698" s="132"/>
      <c r="T698" s="132"/>
      <c r="U698" s="132"/>
    </row>
    <row r="699" ht="12.75" customHeight="1">
      <c r="A699" s="132"/>
      <c r="B699" s="132"/>
      <c r="C699" s="132"/>
      <c r="D699" s="132"/>
      <c r="E699" s="133"/>
      <c r="F699" s="132"/>
      <c r="G699" s="132"/>
      <c r="H699" s="132"/>
      <c r="I699" s="132"/>
      <c r="J699" s="132"/>
      <c r="K699" s="132"/>
      <c r="L699" s="132"/>
      <c r="M699" s="137"/>
      <c r="N699" s="137"/>
      <c r="O699" s="132"/>
      <c r="P699" s="139"/>
      <c r="Q699" s="132"/>
      <c r="R699" s="135"/>
      <c r="S699" s="132"/>
      <c r="T699" s="132"/>
      <c r="U699" s="132"/>
    </row>
    <row r="700" ht="12.75" customHeight="1">
      <c r="A700" s="132"/>
      <c r="B700" s="132"/>
      <c r="C700" s="132"/>
      <c r="D700" s="132"/>
      <c r="E700" s="133"/>
      <c r="F700" s="132"/>
      <c r="G700" s="132"/>
      <c r="H700" s="132"/>
      <c r="I700" s="132"/>
      <c r="J700" s="132"/>
      <c r="K700" s="132"/>
      <c r="L700" s="132"/>
      <c r="M700" s="137"/>
      <c r="N700" s="137"/>
      <c r="O700" s="132"/>
      <c r="P700" s="139"/>
      <c r="Q700" s="132"/>
      <c r="R700" s="135"/>
      <c r="S700" s="132"/>
      <c r="T700" s="132"/>
      <c r="U700" s="132"/>
    </row>
    <row r="701" ht="12.75" customHeight="1">
      <c r="A701" s="132"/>
      <c r="B701" s="132"/>
      <c r="C701" s="132"/>
      <c r="D701" s="132"/>
      <c r="E701" s="133"/>
      <c r="F701" s="132"/>
      <c r="G701" s="132"/>
      <c r="H701" s="132"/>
      <c r="I701" s="132"/>
      <c r="J701" s="132"/>
      <c r="K701" s="132"/>
      <c r="L701" s="132"/>
      <c r="M701" s="137"/>
      <c r="N701" s="137"/>
      <c r="O701" s="132"/>
      <c r="P701" s="139"/>
      <c r="Q701" s="132"/>
      <c r="R701" s="135"/>
      <c r="S701" s="132"/>
      <c r="T701" s="132"/>
      <c r="U701" s="132"/>
    </row>
    <row r="702" ht="12.75" customHeight="1">
      <c r="A702" s="132"/>
      <c r="B702" s="132"/>
      <c r="C702" s="132"/>
      <c r="D702" s="132"/>
      <c r="E702" s="133"/>
      <c r="F702" s="132"/>
      <c r="G702" s="132"/>
      <c r="H702" s="132"/>
      <c r="I702" s="132"/>
      <c r="J702" s="132"/>
      <c r="K702" s="132"/>
      <c r="L702" s="132"/>
      <c r="M702" s="137"/>
      <c r="N702" s="137"/>
      <c r="O702" s="132"/>
      <c r="P702" s="139"/>
      <c r="Q702" s="132"/>
      <c r="R702" s="135"/>
      <c r="S702" s="132"/>
      <c r="T702" s="132"/>
      <c r="U702" s="132"/>
    </row>
    <row r="703" ht="12.75" customHeight="1">
      <c r="A703" s="132"/>
      <c r="B703" s="132"/>
      <c r="C703" s="132"/>
      <c r="D703" s="132"/>
      <c r="E703" s="133"/>
      <c r="F703" s="132"/>
      <c r="G703" s="132"/>
      <c r="H703" s="132"/>
      <c r="I703" s="132"/>
      <c r="J703" s="132"/>
      <c r="K703" s="132"/>
      <c r="L703" s="132"/>
      <c r="M703" s="137"/>
      <c r="N703" s="137"/>
      <c r="O703" s="132"/>
      <c r="P703" s="139"/>
      <c r="Q703" s="132"/>
      <c r="R703" s="135"/>
      <c r="S703" s="132"/>
      <c r="T703" s="132"/>
      <c r="U703" s="132"/>
    </row>
    <row r="704" ht="12.75" customHeight="1">
      <c r="A704" s="132"/>
      <c r="B704" s="132"/>
      <c r="C704" s="132"/>
      <c r="D704" s="132"/>
      <c r="E704" s="133"/>
      <c r="F704" s="132"/>
      <c r="G704" s="132"/>
      <c r="H704" s="132"/>
      <c r="I704" s="132"/>
      <c r="J704" s="132"/>
      <c r="K704" s="132"/>
      <c r="L704" s="132"/>
      <c r="M704" s="137"/>
      <c r="N704" s="137"/>
      <c r="O704" s="132"/>
      <c r="P704" s="139"/>
      <c r="Q704" s="132"/>
      <c r="R704" s="135"/>
      <c r="S704" s="132"/>
      <c r="T704" s="132"/>
      <c r="U704" s="132"/>
    </row>
    <row r="705" ht="12.75" customHeight="1">
      <c r="A705" s="132"/>
      <c r="B705" s="132"/>
      <c r="C705" s="132"/>
      <c r="D705" s="132"/>
      <c r="E705" s="133"/>
      <c r="F705" s="132"/>
      <c r="G705" s="132"/>
      <c r="H705" s="132"/>
      <c r="I705" s="132"/>
      <c r="J705" s="132"/>
      <c r="K705" s="132"/>
      <c r="L705" s="132"/>
      <c r="M705" s="137"/>
      <c r="N705" s="137"/>
      <c r="O705" s="132"/>
      <c r="P705" s="139"/>
      <c r="Q705" s="132"/>
      <c r="R705" s="135"/>
      <c r="S705" s="132"/>
      <c r="T705" s="132"/>
      <c r="U705" s="132"/>
    </row>
    <row r="706" ht="12.75" customHeight="1">
      <c r="A706" s="132"/>
      <c r="B706" s="132"/>
      <c r="C706" s="132"/>
      <c r="D706" s="132"/>
      <c r="E706" s="133"/>
      <c r="F706" s="132"/>
      <c r="G706" s="132"/>
      <c r="H706" s="132"/>
      <c r="I706" s="132"/>
      <c r="J706" s="132"/>
      <c r="K706" s="132"/>
      <c r="L706" s="132"/>
      <c r="M706" s="137"/>
      <c r="N706" s="137"/>
      <c r="O706" s="132"/>
      <c r="P706" s="139"/>
      <c r="Q706" s="132"/>
      <c r="R706" s="135"/>
      <c r="S706" s="132"/>
      <c r="T706" s="132"/>
      <c r="U706" s="132"/>
    </row>
    <row r="707" ht="12.75" customHeight="1">
      <c r="A707" s="132"/>
      <c r="B707" s="132"/>
      <c r="C707" s="132"/>
      <c r="D707" s="132"/>
      <c r="E707" s="133"/>
      <c r="F707" s="132"/>
      <c r="G707" s="132"/>
      <c r="H707" s="132"/>
      <c r="I707" s="132"/>
      <c r="J707" s="132"/>
      <c r="K707" s="132"/>
      <c r="L707" s="132"/>
      <c r="M707" s="137"/>
      <c r="N707" s="137"/>
      <c r="O707" s="132"/>
      <c r="P707" s="139"/>
      <c r="Q707" s="132"/>
      <c r="R707" s="135"/>
      <c r="S707" s="132"/>
      <c r="T707" s="132"/>
      <c r="U707" s="132"/>
    </row>
    <row r="708" ht="12.75" customHeight="1">
      <c r="A708" s="132"/>
      <c r="B708" s="132"/>
      <c r="C708" s="132"/>
      <c r="D708" s="132"/>
      <c r="E708" s="133"/>
      <c r="F708" s="132"/>
      <c r="G708" s="132"/>
      <c r="H708" s="132"/>
      <c r="I708" s="132"/>
      <c r="J708" s="132"/>
      <c r="K708" s="132"/>
      <c r="L708" s="132"/>
      <c r="M708" s="137"/>
      <c r="N708" s="137"/>
      <c r="O708" s="132"/>
      <c r="P708" s="139"/>
      <c r="Q708" s="132"/>
      <c r="R708" s="135"/>
      <c r="S708" s="132"/>
      <c r="T708" s="132"/>
      <c r="U708" s="132"/>
    </row>
    <row r="709" ht="12.75" customHeight="1">
      <c r="A709" s="132"/>
      <c r="B709" s="132"/>
      <c r="C709" s="132"/>
      <c r="D709" s="132"/>
      <c r="E709" s="133"/>
      <c r="F709" s="132"/>
      <c r="G709" s="132"/>
      <c r="H709" s="132"/>
      <c r="I709" s="132"/>
      <c r="J709" s="132"/>
      <c r="K709" s="132"/>
      <c r="L709" s="132"/>
      <c r="M709" s="137"/>
      <c r="N709" s="137"/>
      <c r="O709" s="132"/>
      <c r="P709" s="139"/>
      <c r="Q709" s="132"/>
      <c r="R709" s="135"/>
      <c r="S709" s="132"/>
      <c r="T709" s="132"/>
      <c r="U709" s="132"/>
    </row>
    <row r="710" ht="12.75" customHeight="1">
      <c r="A710" s="132"/>
      <c r="B710" s="132"/>
      <c r="C710" s="132"/>
      <c r="D710" s="132"/>
      <c r="E710" s="133"/>
      <c r="F710" s="132"/>
      <c r="G710" s="132"/>
      <c r="H710" s="132"/>
      <c r="I710" s="132"/>
      <c r="J710" s="132"/>
      <c r="K710" s="132"/>
      <c r="L710" s="132"/>
      <c r="M710" s="137"/>
      <c r="N710" s="137"/>
      <c r="O710" s="132"/>
      <c r="P710" s="139"/>
      <c r="Q710" s="132"/>
      <c r="R710" s="135"/>
      <c r="S710" s="132"/>
      <c r="T710" s="132"/>
      <c r="U710" s="132"/>
    </row>
    <row r="711" ht="12.75" customHeight="1">
      <c r="A711" s="132"/>
      <c r="B711" s="132"/>
      <c r="C711" s="132"/>
      <c r="D711" s="132"/>
      <c r="E711" s="133"/>
      <c r="F711" s="132"/>
      <c r="G711" s="132"/>
      <c r="H711" s="132"/>
      <c r="I711" s="132"/>
      <c r="J711" s="132"/>
      <c r="K711" s="132"/>
      <c r="L711" s="132"/>
      <c r="M711" s="137"/>
      <c r="N711" s="137"/>
      <c r="O711" s="132"/>
      <c r="P711" s="139"/>
      <c r="Q711" s="132"/>
      <c r="R711" s="135"/>
      <c r="S711" s="132"/>
      <c r="T711" s="132"/>
      <c r="U711" s="132"/>
    </row>
    <row r="712" ht="12.75" customHeight="1">
      <c r="A712" s="132"/>
      <c r="B712" s="132"/>
      <c r="C712" s="132"/>
      <c r="D712" s="132"/>
      <c r="E712" s="133"/>
      <c r="F712" s="132"/>
      <c r="G712" s="132"/>
      <c r="H712" s="132"/>
      <c r="I712" s="132"/>
      <c r="J712" s="132"/>
      <c r="K712" s="132"/>
      <c r="L712" s="132"/>
      <c r="M712" s="137"/>
      <c r="N712" s="137"/>
      <c r="O712" s="132"/>
      <c r="P712" s="139"/>
      <c r="Q712" s="132"/>
      <c r="R712" s="135"/>
      <c r="S712" s="132"/>
      <c r="T712" s="132"/>
      <c r="U712" s="132"/>
    </row>
    <row r="713" ht="12.75" customHeight="1">
      <c r="A713" s="132"/>
      <c r="B713" s="132"/>
      <c r="C713" s="132"/>
      <c r="D713" s="132"/>
      <c r="E713" s="133"/>
      <c r="F713" s="132"/>
      <c r="G713" s="132"/>
      <c r="H713" s="132"/>
      <c r="I713" s="132"/>
      <c r="J713" s="132"/>
      <c r="K713" s="132"/>
      <c r="L713" s="132"/>
      <c r="M713" s="137"/>
      <c r="N713" s="137"/>
      <c r="O713" s="132"/>
      <c r="P713" s="139"/>
      <c r="Q713" s="132"/>
      <c r="R713" s="135"/>
      <c r="S713" s="132"/>
      <c r="T713" s="132"/>
      <c r="U713" s="132"/>
    </row>
    <row r="714" ht="12.75" customHeight="1">
      <c r="A714" s="132"/>
      <c r="B714" s="132"/>
      <c r="C714" s="132"/>
      <c r="D714" s="132"/>
      <c r="E714" s="133"/>
      <c r="F714" s="132"/>
      <c r="G714" s="132"/>
      <c r="H714" s="132"/>
      <c r="I714" s="132"/>
      <c r="J714" s="132"/>
      <c r="K714" s="132"/>
      <c r="L714" s="132"/>
      <c r="M714" s="137"/>
      <c r="N714" s="137"/>
      <c r="O714" s="132"/>
      <c r="P714" s="139"/>
      <c r="Q714" s="132"/>
      <c r="R714" s="135"/>
      <c r="S714" s="132"/>
      <c r="T714" s="132"/>
      <c r="U714" s="132"/>
    </row>
    <row r="715" ht="12.75" customHeight="1">
      <c r="A715" s="132"/>
      <c r="B715" s="132"/>
      <c r="C715" s="132"/>
      <c r="D715" s="132"/>
      <c r="E715" s="133"/>
      <c r="F715" s="132"/>
      <c r="G715" s="132"/>
      <c r="H715" s="132"/>
      <c r="I715" s="132"/>
      <c r="J715" s="132"/>
      <c r="K715" s="132"/>
      <c r="L715" s="132"/>
      <c r="M715" s="137"/>
      <c r="N715" s="137"/>
      <c r="O715" s="132"/>
      <c r="P715" s="139"/>
      <c r="Q715" s="132"/>
      <c r="R715" s="135"/>
      <c r="S715" s="132"/>
      <c r="T715" s="132"/>
      <c r="U715" s="132"/>
    </row>
    <row r="716" ht="12.75" customHeight="1">
      <c r="A716" s="132"/>
      <c r="B716" s="132"/>
      <c r="C716" s="132"/>
      <c r="D716" s="132"/>
      <c r="E716" s="133"/>
      <c r="F716" s="132"/>
      <c r="G716" s="132"/>
      <c r="H716" s="132"/>
      <c r="I716" s="132"/>
      <c r="J716" s="132"/>
      <c r="K716" s="132"/>
      <c r="L716" s="132"/>
      <c r="M716" s="137"/>
      <c r="N716" s="137"/>
      <c r="O716" s="132"/>
      <c r="P716" s="139"/>
      <c r="Q716" s="132"/>
      <c r="R716" s="135"/>
      <c r="S716" s="132"/>
      <c r="T716" s="132"/>
      <c r="U716" s="132"/>
    </row>
    <row r="717" ht="12.75" customHeight="1">
      <c r="A717" s="132"/>
      <c r="B717" s="132"/>
      <c r="C717" s="132"/>
      <c r="D717" s="132"/>
      <c r="E717" s="133"/>
      <c r="F717" s="132"/>
      <c r="G717" s="132"/>
      <c r="H717" s="132"/>
      <c r="I717" s="132"/>
      <c r="J717" s="132"/>
      <c r="K717" s="132"/>
      <c r="L717" s="132"/>
      <c r="M717" s="137"/>
      <c r="N717" s="137"/>
      <c r="O717" s="132"/>
      <c r="P717" s="139"/>
      <c r="Q717" s="132"/>
      <c r="R717" s="135"/>
      <c r="S717" s="132"/>
      <c r="T717" s="132"/>
      <c r="U717" s="132"/>
    </row>
    <row r="718" ht="12.75" customHeight="1">
      <c r="A718" s="132"/>
      <c r="B718" s="132"/>
      <c r="C718" s="132"/>
      <c r="D718" s="132"/>
      <c r="E718" s="133"/>
      <c r="F718" s="132"/>
      <c r="G718" s="132"/>
      <c r="H718" s="132"/>
      <c r="I718" s="132"/>
      <c r="J718" s="132"/>
      <c r="K718" s="132"/>
      <c r="L718" s="132"/>
      <c r="M718" s="137"/>
      <c r="N718" s="137"/>
      <c r="O718" s="132"/>
      <c r="P718" s="139"/>
      <c r="Q718" s="132"/>
      <c r="R718" s="135"/>
      <c r="S718" s="132"/>
      <c r="T718" s="132"/>
      <c r="U718" s="132"/>
    </row>
    <row r="719" ht="12.75" customHeight="1">
      <c r="A719" s="132"/>
      <c r="B719" s="132"/>
      <c r="C719" s="132"/>
      <c r="D719" s="132"/>
      <c r="E719" s="133"/>
      <c r="F719" s="132"/>
      <c r="G719" s="132"/>
      <c r="H719" s="132"/>
      <c r="I719" s="132"/>
      <c r="J719" s="132"/>
      <c r="K719" s="132"/>
      <c r="L719" s="132"/>
      <c r="M719" s="137"/>
      <c r="N719" s="137"/>
      <c r="O719" s="132"/>
      <c r="P719" s="139"/>
      <c r="Q719" s="132"/>
      <c r="R719" s="135"/>
      <c r="S719" s="132"/>
      <c r="T719" s="132"/>
      <c r="U719" s="132"/>
    </row>
    <row r="720" ht="12.75" customHeight="1">
      <c r="A720" s="132"/>
      <c r="B720" s="132"/>
      <c r="C720" s="132"/>
      <c r="D720" s="132"/>
      <c r="E720" s="133"/>
      <c r="F720" s="132"/>
      <c r="G720" s="132"/>
      <c r="H720" s="132"/>
      <c r="I720" s="132"/>
      <c r="J720" s="132"/>
      <c r="K720" s="132"/>
      <c r="L720" s="132"/>
      <c r="M720" s="137"/>
      <c r="N720" s="137"/>
      <c r="O720" s="132"/>
      <c r="P720" s="139"/>
      <c r="Q720" s="132"/>
      <c r="R720" s="135"/>
      <c r="S720" s="132"/>
      <c r="T720" s="132"/>
      <c r="U720" s="132"/>
    </row>
    <row r="721" ht="12.75" customHeight="1">
      <c r="A721" s="132"/>
      <c r="B721" s="132"/>
      <c r="C721" s="132"/>
      <c r="D721" s="132"/>
      <c r="E721" s="133"/>
      <c r="F721" s="132"/>
      <c r="G721" s="132"/>
      <c r="H721" s="132"/>
      <c r="I721" s="132"/>
      <c r="J721" s="132"/>
      <c r="K721" s="132"/>
      <c r="L721" s="132"/>
      <c r="M721" s="137"/>
      <c r="N721" s="137"/>
      <c r="O721" s="132"/>
      <c r="P721" s="139"/>
      <c r="Q721" s="132"/>
      <c r="R721" s="135"/>
      <c r="S721" s="132"/>
      <c r="T721" s="132"/>
      <c r="U721" s="132"/>
    </row>
    <row r="722" ht="12.75" customHeight="1">
      <c r="A722" s="132"/>
      <c r="B722" s="132"/>
      <c r="C722" s="132"/>
      <c r="D722" s="132"/>
      <c r="E722" s="133"/>
      <c r="F722" s="132"/>
      <c r="G722" s="132"/>
      <c r="H722" s="132"/>
      <c r="I722" s="132"/>
      <c r="J722" s="132"/>
      <c r="K722" s="132"/>
      <c r="L722" s="132"/>
      <c r="M722" s="137"/>
      <c r="N722" s="137"/>
      <c r="O722" s="132"/>
      <c r="P722" s="139"/>
      <c r="Q722" s="132"/>
      <c r="R722" s="135"/>
      <c r="S722" s="132"/>
      <c r="T722" s="132"/>
      <c r="U722" s="132"/>
    </row>
    <row r="723" ht="12.75" customHeight="1">
      <c r="A723" s="132"/>
      <c r="B723" s="132"/>
      <c r="C723" s="132"/>
      <c r="D723" s="132"/>
      <c r="E723" s="133"/>
      <c r="F723" s="132"/>
      <c r="G723" s="132"/>
      <c r="H723" s="132"/>
      <c r="I723" s="132"/>
      <c r="J723" s="132"/>
      <c r="K723" s="132"/>
      <c r="L723" s="132"/>
      <c r="M723" s="137"/>
      <c r="N723" s="137"/>
      <c r="O723" s="132"/>
      <c r="P723" s="139"/>
      <c r="Q723" s="132"/>
      <c r="R723" s="135"/>
      <c r="S723" s="132"/>
      <c r="T723" s="132"/>
      <c r="U723" s="132"/>
    </row>
    <row r="724" ht="12.75" customHeight="1">
      <c r="A724" s="132"/>
      <c r="B724" s="132"/>
      <c r="C724" s="132"/>
      <c r="D724" s="132"/>
      <c r="E724" s="133"/>
      <c r="F724" s="132"/>
      <c r="G724" s="132"/>
      <c r="H724" s="132"/>
      <c r="I724" s="132"/>
      <c r="J724" s="132"/>
      <c r="K724" s="132"/>
      <c r="L724" s="132"/>
      <c r="M724" s="137"/>
      <c r="N724" s="137"/>
      <c r="O724" s="132"/>
      <c r="P724" s="139"/>
      <c r="Q724" s="132"/>
      <c r="R724" s="135"/>
      <c r="S724" s="132"/>
      <c r="T724" s="132"/>
      <c r="U724" s="132"/>
    </row>
    <row r="725" ht="12.75" customHeight="1">
      <c r="A725" s="132"/>
      <c r="B725" s="132"/>
      <c r="C725" s="132"/>
      <c r="D725" s="132"/>
      <c r="E725" s="133"/>
      <c r="F725" s="132"/>
      <c r="G725" s="132"/>
      <c r="H725" s="132"/>
      <c r="I725" s="132"/>
      <c r="J725" s="132"/>
      <c r="K725" s="132"/>
      <c r="L725" s="132"/>
      <c r="M725" s="137"/>
      <c r="N725" s="137"/>
      <c r="O725" s="132"/>
      <c r="P725" s="139"/>
      <c r="Q725" s="132"/>
      <c r="R725" s="135"/>
      <c r="S725" s="132"/>
      <c r="T725" s="132"/>
      <c r="U725" s="132"/>
    </row>
    <row r="726" ht="12.75" customHeight="1">
      <c r="A726" s="132"/>
      <c r="B726" s="132"/>
      <c r="C726" s="132"/>
      <c r="D726" s="132"/>
      <c r="E726" s="133"/>
      <c r="F726" s="132"/>
      <c r="G726" s="132"/>
      <c r="H726" s="132"/>
      <c r="I726" s="132"/>
      <c r="J726" s="132"/>
      <c r="K726" s="132"/>
      <c r="L726" s="132"/>
      <c r="M726" s="137"/>
      <c r="N726" s="137"/>
      <c r="O726" s="132"/>
      <c r="P726" s="139"/>
      <c r="Q726" s="132"/>
      <c r="R726" s="135"/>
      <c r="S726" s="132"/>
      <c r="T726" s="132"/>
      <c r="U726" s="132"/>
    </row>
    <row r="727" ht="12.75" customHeight="1">
      <c r="A727" s="132"/>
      <c r="B727" s="132"/>
      <c r="C727" s="132"/>
      <c r="D727" s="132"/>
      <c r="E727" s="133"/>
      <c r="F727" s="132"/>
      <c r="G727" s="132"/>
      <c r="H727" s="132"/>
      <c r="I727" s="132"/>
      <c r="J727" s="132"/>
      <c r="K727" s="132"/>
      <c r="L727" s="132"/>
      <c r="M727" s="137"/>
      <c r="N727" s="137"/>
      <c r="O727" s="132"/>
      <c r="P727" s="139"/>
      <c r="Q727" s="132"/>
      <c r="R727" s="135"/>
      <c r="S727" s="132"/>
      <c r="T727" s="132"/>
      <c r="U727" s="132"/>
    </row>
    <row r="728" ht="12.75" customHeight="1">
      <c r="A728" s="132"/>
      <c r="B728" s="132"/>
      <c r="C728" s="132"/>
      <c r="D728" s="132"/>
      <c r="E728" s="133"/>
      <c r="F728" s="132"/>
      <c r="G728" s="132"/>
      <c r="H728" s="132"/>
      <c r="I728" s="132"/>
      <c r="J728" s="132"/>
      <c r="K728" s="132"/>
      <c r="L728" s="132"/>
      <c r="M728" s="137"/>
      <c r="N728" s="137"/>
      <c r="O728" s="132"/>
      <c r="P728" s="139"/>
      <c r="Q728" s="132"/>
      <c r="R728" s="135"/>
      <c r="S728" s="132"/>
      <c r="T728" s="132"/>
      <c r="U728" s="132"/>
    </row>
    <row r="729" ht="12.75" customHeight="1">
      <c r="A729" s="132"/>
      <c r="B729" s="132"/>
      <c r="C729" s="132"/>
      <c r="D729" s="132"/>
      <c r="E729" s="133"/>
      <c r="F729" s="132"/>
      <c r="G729" s="132"/>
      <c r="H729" s="132"/>
      <c r="I729" s="132"/>
      <c r="J729" s="132"/>
      <c r="K729" s="132"/>
      <c r="L729" s="132"/>
      <c r="M729" s="137"/>
      <c r="N729" s="137"/>
      <c r="O729" s="132"/>
      <c r="P729" s="139"/>
      <c r="Q729" s="132"/>
      <c r="R729" s="135"/>
      <c r="S729" s="132"/>
      <c r="T729" s="132"/>
      <c r="U729" s="132"/>
    </row>
    <row r="730" ht="12.75" customHeight="1">
      <c r="A730" s="132"/>
      <c r="B730" s="132"/>
      <c r="C730" s="132"/>
      <c r="D730" s="132"/>
      <c r="E730" s="133"/>
      <c r="F730" s="132"/>
      <c r="G730" s="132"/>
      <c r="H730" s="132"/>
      <c r="I730" s="132"/>
      <c r="J730" s="132"/>
      <c r="K730" s="132"/>
      <c r="L730" s="132"/>
      <c r="M730" s="137"/>
      <c r="N730" s="137"/>
      <c r="O730" s="132"/>
      <c r="P730" s="139"/>
      <c r="Q730" s="132"/>
      <c r="R730" s="135"/>
      <c r="S730" s="132"/>
      <c r="T730" s="132"/>
      <c r="U730" s="132"/>
    </row>
    <row r="731" ht="12.75" customHeight="1">
      <c r="A731" s="132"/>
      <c r="B731" s="132"/>
      <c r="C731" s="132"/>
      <c r="D731" s="132"/>
      <c r="E731" s="133"/>
      <c r="F731" s="132"/>
      <c r="G731" s="132"/>
      <c r="H731" s="132"/>
      <c r="I731" s="132"/>
      <c r="J731" s="132"/>
      <c r="K731" s="132"/>
      <c r="L731" s="132"/>
      <c r="M731" s="137"/>
      <c r="N731" s="137"/>
      <c r="O731" s="132"/>
      <c r="P731" s="139"/>
      <c r="Q731" s="132"/>
      <c r="R731" s="135"/>
      <c r="S731" s="132"/>
      <c r="T731" s="132"/>
      <c r="U731" s="132"/>
    </row>
    <row r="732" ht="12.75" customHeight="1">
      <c r="A732" s="132"/>
      <c r="B732" s="132"/>
      <c r="C732" s="132"/>
      <c r="D732" s="132"/>
      <c r="E732" s="133"/>
      <c r="F732" s="132"/>
      <c r="G732" s="132"/>
      <c r="H732" s="132"/>
      <c r="I732" s="132"/>
      <c r="J732" s="132"/>
      <c r="K732" s="132"/>
      <c r="L732" s="132"/>
      <c r="M732" s="137"/>
      <c r="N732" s="137"/>
      <c r="O732" s="132"/>
      <c r="P732" s="139"/>
      <c r="Q732" s="132"/>
      <c r="R732" s="135"/>
      <c r="S732" s="132"/>
      <c r="T732" s="132"/>
      <c r="U732" s="132"/>
    </row>
    <row r="733" ht="12.75" customHeight="1">
      <c r="A733" s="132"/>
      <c r="B733" s="132"/>
      <c r="C733" s="132"/>
      <c r="D733" s="132"/>
      <c r="E733" s="133"/>
      <c r="F733" s="132"/>
      <c r="G733" s="132"/>
      <c r="H733" s="132"/>
      <c r="I733" s="132"/>
      <c r="J733" s="132"/>
      <c r="K733" s="132"/>
      <c r="L733" s="132"/>
      <c r="M733" s="137"/>
      <c r="N733" s="137"/>
      <c r="O733" s="132"/>
      <c r="P733" s="139"/>
      <c r="Q733" s="132"/>
      <c r="R733" s="135"/>
      <c r="S733" s="132"/>
      <c r="T733" s="132"/>
      <c r="U733" s="132"/>
    </row>
    <row r="734" ht="12.75" customHeight="1">
      <c r="A734" s="132"/>
      <c r="B734" s="132"/>
      <c r="C734" s="132"/>
      <c r="D734" s="132"/>
      <c r="E734" s="133"/>
      <c r="F734" s="132"/>
      <c r="G734" s="132"/>
      <c r="H734" s="132"/>
      <c r="I734" s="132"/>
      <c r="J734" s="132"/>
      <c r="K734" s="132"/>
      <c r="L734" s="132"/>
      <c r="M734" s="137"/>
      <c r="N734" s="137"/>
      <c r="O734" s="132"/>
      <c r="P734" s="139"/>
      <c r="Q734" s="132"/>
      <c r="R734" s="135"/>
      <c r="S734" s="132"/>
      <c r="T734" s="132"/>
      <c r="U734" s="132"/>
    </row>
    <row r="735" ht="12.75" customHeight="1">
      <c r="A735" s="132"/>
      <c r="B735" s="132"/>
      <c r="C735" s="132"/>
      <c r="D735" s="132"/>
      <c r="E735" s="133"/>
      <c r="F735" s="132"/>
      <c r="G735" s="132"/>
      <c r="H735" s="132"/>
      <c r="I735" s="132"/>
      <c r="J735" s="132"/>
      <c r="K735" s="132"/>
      <c r="L735" s="132"/>
      <c r="M735" s="137"/>
      <c r="N735" s="137"/>
      <c r="O735" s="132"/>
      <c r="P735" s="139"/>
      <c r="Q735" s="132"/>
      <c r="R735" s="135"/>
      <c r="S735" s="132"/>
      <c r="T735" s="132"/>
      <c r="U735" s="132"/>
    </row>
    <row r="736" ht="12.75" customHeight="1">
      <c r="A736" s="132"/>
      <c r="B736" s="132"/>
      <c r="C736" s="132"/>
      <c r="D736" s="132"/>
      <c r="E736" s="133"/>
      <c r="F736" s="132"/>
      <c r="G736" s="132"/>
      <c r="H736" s="132"/>
      <c r="I736" s="132"/>
      <c r="J736" s="132"/>
      <c r="K736" s="132"/>
      <c r="L736" s="132"/>
      <c r="M736" s="137"/>
      <c r="N736" s="137"/>
      <c r="O736" s="132"/>
      <c r="P736" s="139"/>
      <c r="Q736" s="132"/>
      <c r="R736" s="135"/>
      <c r="S736" s="132"/>
      <c r="T736" s="132"/>
      <c r="U736" s="132"/>
    </row>
    <row r="737" ht="12.75" customHeight="1">
      <c r="A737" s="132"/>
      <c r="B737" s="132"/>
      <c r="C737" s="132"/>
      <c r="D737" s="132"/>
      <c r="E737" s="133"/>
      <c r="F737" s="132"/>
      <c r="G737" s="132"/>
      <c r="H737" s="132"/>
      <c r="I737" s="132"/>
      <c r="J737" s="132"/>
      <c r="K737" s="132"/>
      <c r="L737" s="132"/>
      <c r="M737" s="137"/>
      <c r="N737" s="137"/>
      <c r="O737" s="132"/>
      <c r="P737" s="139"/>
      <c r="Q737" s="132"/>
      <c r="R737" s="135"/>
      <c r="S737" s="132"/>
      <c r="T737" s="132"/>
      <c r="U737" s="132"/>
    </row>
    <row r="738" ht="12.75" customHeight="1">
      <c r="A738" s="132"/>
      <c r="B738" s="132"/>
      <c r="C738" s="132"/>
      <c r="D738" s="132"/>
      <c r="E738" s="133"/>
      <c r="F738" s="132"/>
      <c r="G738" s="132"/>
      <c r="H738" s="132"/>
      <c r="I738" s="132"/>
      <c r="J738" s="132"/>
      <c r="K738" s="132"/>
      <c r="L738" s="132"/>
      <c r="M738" s="137"/>
      <c r="N738" s="137"/>
      <c r="O738" s="132"/>
      <c r="P738" s="139"/>
      <c r="Q738" s="132"/>
      <c r="R738" s="135"/>
      <c r="S738" s="132"/>
      <c r="T738" s="132"/>
      <c r="U738" s="132"/>
    </row>
    <row r="739" ht="12.75" customHeight="1">
      <c r="A739" s="132"/>
      <c r="B739" s="132"/>
      <c r="C739" s="132"/>
      <c r="D739" s="132"/>
      <c r="E739" s="133"/>
      <c r="F739" s="132"/>
      <c r="G739" s="132"/>
      <c r="H739" s="132"/>
      <c r="I739" s="132"/>
      <c r="J739" s="132"/>
      <c r="K739" s="132"/>
      <c r="L739" s="132"/>
      <c r="M739" s="137"/>
      <c r="N739" s="137"/>
      <c r="O739" s="132"/>
      <c r="P739" s="139"/>
      <c r="Q739" s="132"/>
      <c r="R739" s="135"/>
      <c r="S739" s="132"/>
      <c r="T739" s="132"/>
      <c r="U739" s="132"/>
    </row>
    <row r="740" ht="12.75" customHeight="1">
      <c r="A740" s="132"/>
      <c r="B740" s="132"/>
      <c r="C740" s="132"/>
      <c r="D740" s="132"/>
      <c r="E740" s="133"/>
      <c r="F740" s="132"/>
      <c r="G740" s="132"/>
      <c r="H740" s="132"/>
      <c r="I740" s="132"/>
      <c r="J740" s="132"/>
      <c r="K740" s="132"/>
      <c r="L740" s="132"/>
      <c r="M740" s="137"/>
      <c r="N740" s="137"/>
      <c r="O740" s="132"/>
      <c r="P740" s="139"/>
      <c r="Q740" s="132"/>
      <c r="R740" s="135"/>
      <c r="S740" s="132"/>
      <c r="T740" s="132"/>
      <c r="U740" s="132"/>
    </row>
    <row r="741" ht="12.75" customHeight="1">
      <c r="A741" s="132"/>
      <c r="B741" s="132"/>
      <c r="C741" s="132"/>
      <c r="D741" s="132"/>
      <c r="E741" s="133"/>
      <c r="F741" s="132"/>
      <c r="G741" s="132"/>
      <c r="H741" s="132"/>
      <c r="I741" s="132"/>
      <c r="J741" s="132"/>
      <c r="K741" s="132"/>
      <c r="L741" s="132"/>
      <c r="M741" s="137"/>
      <c r="N741" s="137"/>
      <c r="O741" s="132"/>
      <c r="P741" s="139"/>
      <c r="Q741" s="132"/>
      <c r="R741" s="135"/>
      <c r="S741" s="132"/>
      <c r="T741" s="132"/>
      <c r="U741" s="132"/>
    </row>
    <row r="742" ht="12.75" customHeight="1">
      <c r="A742" s="132"/>
      <c r="B742" s="132"/>
      <c r="C742" s="132"/>
      <c r="D742" s="132"/>
      <c r="E742" s="133"/>
      <c r="F742" s="132"/>
      <c r="G742" s="132"/>
      <c r="H742" s="132"/>
      <c r="I742" s="132"/>
      <c r="J742" s="132"/>
      <c r="K742" s="132"/>
      <c r="L742" s="132"/>
      <c r="M742" s="137"/>
      <c r="N742" s="137"/>
      <c r="O742" s="132"/>
      <c r="P742" s="139"/>
      <c r="Q742" s="132"/>
      <c r="R742" s="135"/>
      <c r="S742" s="132"/>
      <c r="T742" s="132"/>
      <c r="U742" s="132"/>
    </row>
    <row r="743" ht="12.75" customHeight="1">
      <c r="A743" s="132"/>
      <c r="B743" s="132"/>
      <c r="C743" s="132"/>
      <c r="D743" s="132"/>
      <c r="E743" s="133"/>
      <c r="F743" s="132"/>
      <c r="G743" s="132"/>
      <c r="H743" s="132"/>
      <c r="I743" s="132"/>
      <c r="J743" s="132"/>
      <c r="K743" s="132"/>
      <c r="L743" s="132"/>
      <c r="M743" s="137"/>
      <c r="N743" s="137"/>
      <c r="O743" s="132"/>
      <c r="P743" s="139"/>
      <c r="Q743" s="132"/>
      <c r="R743" s="135"/>
      <c r="S743" s="132"/>
      <c r="T743" s="132"/>
      <c r="U743" s="132"/>
    </row>
    <row r="744" ht="12.75" customHeight="1">
      <c r="A744" s="132"/>
      <c r="B744" s="132"/>
      <c r="C744" s="132"/>
      <c r="D744" s="132"/>
      <c r="E744" s="133"/>
      <c r="F744" s="132"/>
      <c r="G744" s="132"/>
      <c r="H744" s="132"/>
      <c r="I744" s="132"/>
      <c r="J744" s="132"/>
      <c r="K744" s="132"/>
      <c r="L744" s="132"/>
      <c r="M744" s="137"/>
      <c r="N744" s="137"/>
      <c r="O744" s="132"/>
      <c r="P744" s="139"/>
      <c r="Q744" s="132"/>
      <c r="R744" s="135"/>
      <c r="S744" s="132"/>
      <c r="T744" s="132"/>
      <c r="U744" s="132"/>
    </row>
    <row r="745" ht="12.75" customHeight="1">
      <c r="A745" s="132"/>
      <c r="B745" s="132"/>
      <c r="C745" s="132"/>
      <c r="D745" s="132"/>
      <c r="E745" s="133"/>
      <c r="F745" s="132"/>
      <c r="G745" s="132"/>
      <c r="H745" s="132"/>
      <c r="I745" s="132"/>
      <c r="J745" s="132"/>
      <c r="K745" s="132"/>
      <c r="L745" s="132"/>
      <c r="M745" s="137"/>
      <c r="N745" s="137"/>
      <c r="O745" s="132"/>
      <c r="P745" s="139"/>
      <c r="Q745" s="132"/>
      <c r="R745" s="135"/>
      <c r="S745" s="132"/>
      <c r="T745" s="132"/>
      <c r="U745" s="132"/>
    </row>
    <row r="746" ht="12.75" customHeight="1">
      <c r="A746" s="132"/>
      <c r="B746" s="132"/>
      <c r="C746" s="132"/>
      <c r="D746" s="132"/>
      <c r="E746" s="133"/>
      <c r="F746" s="132"/>
      <c r="G746" s="132"/>
      <c r="H746" s="132"/>
      <c r="I746" s="132"/>
      <c r="J746" s="132"/>
      <c r="K746" s="132"/>
      <c r="L746" s="132"/>
      <c r="M746" s="137"/>
      <c r="N746" s="137"/>
      <c r="O746" s="132"/>
      <c r="P746" s="139"/>
      <c r="Q746" s="132"/>
      <c r="R746" s="135"/>
      <c r="S746" s="132"/>
      <c r="T746" s="132"/>
      <c r="U746" s="132"/>
    </row>
    <row r="747" ht="12.75" customHeight="1">
      <c r="A747" s="132"/>
      <c r="B747" s="132"/>
      <c r="C747" s="132"/>
      <c r="D747" s="132"/>
      <c r="E747" s="133"/>
      <c r="F747" s="132"/>
      <c r="G747" s="132"/>
      <c r="H747" s="132"/>
      <c r="I747" s="132"/>
      <c r="J747" s="132"/>
      <c r="K747" s="132"/>
      <c r="L747" s="132"/>
      <c r="M747" s="137"/>
      <c r="N747" s="137"/>
      <c r="O747" s="132"/>
      <c r="P747" s="139"/>
      <c r="Q747" s="132"/>
      <c r="R747" s="135"/>
      <c r="S747" s="132"/>
      <c r="T747" s="132"/>
      <c r="U747" s="132"/>
    </row>
    <row r="748" ht="12.75" customHeight="1">
      <c r="A748" s="132"/>
      <c r="B748" s="132"/>
      <c r="C748" s="132"/>
      <c r="D748" s="132"/>
      <c r="E748" s="133"/>
      <c r="F748" s="132"/>
      <c r="G748" s="132"/>
      <c r="H748" s="132"/>
      <c r="I748" s="132"/>
      <c r="J748" s="132"/>
      <c r="K748" s="132"/>
      <c r="L748" s="132"/>
      <c r="M748" s="137"/>
      <c r="N748" s="137"/>
      <c r="O748" s="132"/>
      <c r="P748" s="139"/>
      <c r="Q748" s="132"/>
      <c r="R748" s="135"/>
      <c r="S748" s="132"/>
      <c r="T748" s="132"/>
      <c r="U748" s="132"/>
    </row>
    <row r="749" ht="12.75" customHeight="1">
      <c r="A749" s="132"/>
      <c r="B749" s="132"/>
      <c r="C749" s="132"/>
      <c r="D749" s="132"/>
      <c r="E749" s="133"/>
      <c r="F749" s="132"/>
      <c r="G749" s="132"/>
      <c r="H749" s="132"/>
      <c r="I749" s="132"/>
      <c r="J749" s="132"/>
      <c r="K749" s="132"/>
      <c r="L749" s="132"/>
      <c r="M749" s="137"/>
      <c r="N749" s="137"/>
      <c r="O749" s="132"/>
      <c r="P749" s="139"/>
      <c r="Q749" s="132"/>
      <c r="R749" s="135"/>
      <c r="S749" s="132"/>
      <c r="T749" s="132"/>
      <c r="U749" s="132"/>
    </row>
    <row r="750" ht="12.75" customHeight="1">
      <c r="A750" s="132"/>
      <c r="B750" s="132"/>
      <c r="C750" s="132"/>
      <c r="D750" s="132"/>
      <c r="E750" s="133"/>
      <c r="F750" s="132"/>
      <c r="G750" s="132"/>
      <c r="H750" s="132"/>
      <c r="I750" s="132"/>
      <c r="J750" s="132"/>
      <c r="K750" s="132"/>
      <c r="L750" s="132"/>
      <c r="M750" s="137"/>
      <c r="N750" s="137"/>
      <c r="O750" s="132"/>
      <c r="P750" s="139"/>
      <c r="Q750" s="132"/>
      <c r="R750" s="135"/>
      <c r="S750" s="132"/>
      <c r="T750" s="132"/>
      <c r="U750" s="132"/>
    </row>
    <row r="751" ht="12.75" customHeight="1">
      <c r="A751" s="132"/>
      <c r="B751" s="132"/>
      <c r="C751" s="132"/>
      <c r="D751" s="132"/>
      <c r="E751" s="133"/>
      <c r="F751" s="132"/>
      <c r="G751" s="132"/>
      <c r="H751" s="132"/>
      <c r="I751" s="132"/>
      <c r="J751" s="132"/>
      <c r="K751" s="132"/>
      <c r="L751" s="132"/>
      <c r="M751" s="137"/>
      <c r="N751" s="137"/>
      <c r="O751" s="132"/>
      <c r="P751" s="139"/>
      <c r="Q751" s="132"/>
      <c r="R751" s="135"/>
      <c r="S751" s="132"/>
      <c r="T751" s="132"/>
      <c r="U751" s="132"/>
    </row>
    <row r="752" ht="12.75" customHeight="1">
      <c r="A752" s="132"/>
      <c r="B752" s="132"/>
      <c r="C752" s="132"/>
      <c r="D752" s="132"/>
      <c r="E752" s="133"/>
      <c r="F752" s="132"/>
      <c r="G752" s="132"/>
      <c r="H752" s="132"/>
      <c r="I752" s="132"/>
      <c r="J752" s="132"/>
      <c r="K752" s="132"/>
      <c r="L752" s="132"/>
      <c r="M752" s="137"/>
      <c r="N752" s="137"/>
      <c r="O752" s="132"/>
      <c r="P752" s="139"/>
      <c r="Q752" s="132"/>
      <c r="R752" s="135"/>
      <c r="S752" s="132"/>
      <c r="T752" s="132"/>
      <c r="U752" s="132"/>
    </row>
    <row r="753" ht="12.75" customHeight="1">
      <c r="A753" s="132"/>
      <c r="B753" s="132"/>
      <c r="C753" s="132"/>
      <c r="D753" s="132"/>
      <c r="E753" s="133"/>
      <c r="F753" s="132"/>
      <c r="G753" s="132"/>
      <c r="H753" s="132"/>
      <c r="I753" s="132"/>
      <c r="J753" s="132"/>
      <c r="K753" s="132"/>
      <c r="L753" s="132"/>
      <c r="M753" s="137"/>
      <c r="N753" s="137"/>
      <c r="O753" s="132"/>
      <c r="P753" s="139"/>
      <c r="Q753" s="132"/>
      <c r="R753" s="135"/>
      <c r="S753" s="132"/>
      <c r="T753" s="132"/>
      <c r="U753" s="132"/>
    </row>
    <row r="754" ht="12.75" customHeight="1">
      <c r="A754" s="132"/>
      <c r="B754" s="132"/>
      <c r="C754" s="132"/>
      <c r="D754" s="132"/>
      <c r="E754" s="133"/>
      <c r="F754" s="132"/>
      <c r="G754" s="132"/>
      <c r="H754" s="132"/>
      <c r="I754" s="132"/>
      <c r="J754" s="132"/>
      <c r="K754" s="132"/>
      <c r="L754" s="132"/>
      <c r="M754" s="137"/>
      <c r="N754" s="137"/>
      <c r="O754" s="132"/>
      <c r="P754" s="139"/>
      <c r="Q754" s="132"/>
      <c r="R754" s="135"/>
      <c r="S754" s="132"/>
      <c r="T754" s="132"/>
      <c r="U754" s="132"/>
    </row>
    <row r="755" ht="12.75" customHeight="1">
      <c r="A755" s="132"/>
      <c r="B755" s="132"/>
      <c r="C755" s="132"/>
      <c r="D755" s="132"/>
      <c r="E755" s="133"/>
      <c r="F755" s="132"/>
      <c r="G755" s="132"/>
      <c r="H755" s="132"/>
      <c r="I755" s="132"/>
      <c r="J755" s="132"/>
      <c r="K755" s="132"/>
      <c r="L755" s="132"/>
      <c r="M755" s="137"/>
      <c r="N755" s="137"/>
      <c r="O755" s="132"/>
      <c r="P755" s="139"/>
      <c r="Q755" s="132"/>
      <c r="R755" s="135"/>
      <c r="S755" s="132"/>
      <c r="T755" s="132"/>
      <c r="U755" s="132"/>
    </row>
    <row r="756" ht="12.75" customHeight="1">
      <c r="A756" s="132"/>
      <c r="B756" s="132"/>
      <c r="C756" s="132"/>
      <c r="D756" s="132"/>
      <c r="E756" s="133"/>
      <c r="F756" s="132"/>
      <c r="G756" s="132"/>
      <c r="H756" s="132"/>
      <c r="I756" s="132"/>
      <c r="J756" s="132"/>
      <c r="K756" s="132"/>
      <c r="L756" s="132"/>
      <c r="M756" s="137"/>
      <c r="N756" s="137"/>
      <c r="O756" s="132"/>
      <c r="P756" s="139"/>
      <c r="Q756" s="132"/>
      <c r="R756" s="135"/>
      <c r="S756" s="132"/>
      <c r="T756" s="132"/>
      <c r="U756" s="132"/>
    </row>
    <row r="757" ht="12.75" customHeight="1">
      <c r="A757" s="132"/>
      <c r="B757" s="132"/>
      <c r="C757" s="132"/>
      <c r="D757" s="132"/>
      <c r="E757" s="133"/>
      <c r="F757" s="132"/>
      <c r="G757" s="132"/>
      <c r="H757" s="132"/>
      <c r="I757" s="132"/>
      <c r="J757" s="132"/>
      <c r="K757" s="132"/>
      <c r="L757" s="132"/>
      <c r="M757" s="137"/>
      <c r="N757" s="137"/>
      <c r="O757" s="132"/>
      <c r="P757" s="139"/>
      <c r="Q757" s="132"/>
      <c r="R757" s="135"/>
      <c r="S757" s="132"/>
      <c r="T757" s="132"/>
      <c r="U757" s="132"/>
    </row>
    <row r="758" ht="12.75" customHeight="1">
      <c r="A758" s="132"/>
      <c r="B758" s="132"/>
      <c r="C758" s="132"/>
      <c r="D758" s="132"/>
      <c r="E758" s="133"/>
      <c r="F758" s="132"/>
      <c r="G758" s="132"/>
      <c r="H758" s="132"/>
      <c r="I758" s="132"/>
      <c r="J758" s="132"/>
      <c r="K758" s="132"/>
      <c r="L758" s="132"/>
      <c r="M758" s="137"/>
      <c r="N758" s="137"/>
      <c r="O758" s="132"/>
      <c r="P758" s="139"/>
      <c r="Q758" s="132"/>
      <c r="R758" s="135"/>
      <c r="S758" s="132"/>
      <c r="T758" s="132"/>
      <c r="U758" s="132"/>
    </row>
    <row r="759" ht="12.75" customHeight="1">
      <c r="A759" s="132"/>
      <c r="B759" s="132"/>
      <c r="C759" s="132"/>
      <c r="D759" s="132"/>
      <c r="E759" s="133"/>
      <c r="F759" s="132"/>
      <c r="G759" s="132"/>
      <c r="H759" s="132"/>
      <c r="I759" s="132"/>
      <c r="J759" s="132"/>
      <c r="K759" s="132"/>
      <c r="L759" s="132"/>
      <c r="M759" s="137"/>
      <c r="N759" s="137"/>
      <c r="O759" s="132"/>
      <c r="P759" s="139"/>
      <c r="Q759" s="132"/>
      <c r="R759" s="135"/>
      <c r="S759" s="132"/>
      <c r="T759" s="132"/>
      <c r="U759" s="132"/>
    </row>
    <row r="760" ht="12.75" customHeight="1">
      <c r="A760" s="132"/>
      <c r="B760" s="132"/>
      <c r="C760" s="132"/>
      <c r="D760" s="132"/>
      <c r="E760" s="133"/>
      <c r="F760" s="132"/>
      <c r="G760" s="132"/>
      <c r="H760" s="132"/>
      <c r="I760" s="132"/>
      <c r="J760" s="132"/>
      <c r="K760" s="132"/>
      <c r="L760" s="132"/>
      <c r="M760" s="137"/>
      <c r="N760" s="137"/>
      <c r="O760" s="132"/>
      <c r="P760" s="139"/>
      <c r="Q760" s="132"/>
      <c r="R760" s="135"/>
      <c r="S760" s="132"/>
      <c r="T760" s="132"/>
      <c r="U760" s="132"/>
    </row>
    <row r="761" ht="12.75" customHeight="1">
      <c r="A761" s="132"/>
      <c r="B761" s="132"/>
      <c r="C761" s="132"/>
      <c r="D761" s="132"/>
      <c r="E761" s="133"/>
      <c r="F761" s="132"/>
      <c r="G761" s="132"/>
      <c r="H761" s="132"/>
      <c r="I761" s="132"/>
      <c r="J761" s="132"/>
      <c r="K761" s="132"/>
      <c r="L761" s="132"/>
      <c r="M761" s="137"/>
      <c r="N761" s="137"/>
      <c r="O761" s="132"/>
      <c r="P761" s="139"/>
      <c r="Q761" s="132"/>
      <c r="R761" s="135"/>
      <c r="S761" s="132"/>
      <c r="T761" s="132"/>
      <c r="U761" s="132"/>
    </row>
    <row r="762" ht="12.75" customHeight="1">
      <c r="A762" s="132"/>
      <c r="B762" s="132"/>
      <c r="C762" s="132"/>
      <c r="D762" s="132"/>
      <c r="E762" s="133"/>
      <c r="F762" s="132"/>
      <c r="G762" s="132"/>
      <c r="H762" s="132"/>
      <c r="I762" s="132"/>
      <c r="J762" s="132"/>
      <c r="K762" s="132"/>
      <c r="L762" s="132"/>
      <c r="M762" s="137"/>
      <c r="N762" s="137"/>
      <c r="O762" s="132"/>
      <c r="P762" s="139"/>
      <c r="Q762" s="132"/>
      <c r="R762" s="135"/>
      <c r="S762" s="132"/>
      <c r="T762" s="132"/>
      <c r="U762" s="132"/>
    </row>
    <row r="763" ht="12.75" customHeight="1">
      <c r="A763" s="132"/>
      <c r="B763" s="132"/>
      <c r="C763" s="132"/>
      <c r="D763" s="132"/>
      <c r="E763" s="133"/>
      <c r="F763" s="132"/>
      <c r="G763" s="132"/>
      <c r="H763" s="132"/>
      <c r="I763" s="132"/>
      <c r="J763" s="132"/>
      <c r="K763" s="132"/>
      <c r="L763" s="132"/>
      <c r="M763" s="137"/>
      <c r="N763" s="137"/>
      <c r="O763" s="132"/>
      <c r="P763" s="139"/>
      <c r="Q763" s="132"/>
      <c r="R763" s="135"/>
      <c r="S763" s="132"/>
      <c r="T763" s="132"/>
      <c r="U763" s="132"/>
    </row>
    <row r="764" ht="12.75" customHeight="1">
      <c r="A764" s="132"/>
      <c r="B764" s="132"/>
      <c r="C764" s="132"/>
      <c r="D764" s="132"/>
      <c r="E764" s="133"/>
      <c r="F764" s="132"/>
      <c r="G764" s="132"/>
      <c r="H764" s="132"/>
      <c r="I764" s="132"/>
      <c r="J764" s="132"/>
      <c r="K764" s="132"/>
      <c r="L764" s="132"/>
      <c r="M764" s="137"/>
      <c r="N764" s="137"/>
      <c r="O764" s="132"/>
      <c r="P764" s="139"/>
      <c r="Q764" s="132"/>
      <c r="R764" s="135"/>
      <c r="S764" s="132"/>
      <c r="T764" s="132"/>
      <c r="U764" s="132"/>
    </row>
    <row r="765" ht="12.75" customHeight="1">
      <c r="A765" s="132"/>
      <c r="B765" s="132"/>
      <c r="C765" s="132"/>
      <c r="D765" s="132"/>
      <c r="E765" s="133"/>
      <c r="F765" s="132"/>
      <c r="G765" s="132"/>
      <c r="H765" s="132"/>
      <c r="I765" s="132"/>
      <c r="J765" s="132"/>
      <c r="K765" s="132"/>
      <c r="L765" s="132"/>
      <c r="M765" s="137"/>
      <c r="N765" s="137"/>
      <c r="O765" s="132"/>
      <c r="P765" s="139"/>
      <c r="Q765" s="132"/>
      <c r="R765" s="135"/>
      <c r="S765" s="132"/>
      <c r="T765" s="132"/>
      <c r="U765" s="132"/>
    </row>
    <row r="766" ht="12.75" customHeight="1">
      <c r="A766" s="132"/>
      <c r="B766" s="132"/>
      <c r="C766" s="132"/>
      <c r="D766" s="132"/>
      <c r="E766" s="133"/>
      <c r="F766" s="132"/>
      <c r="G766" s="132"/>
      <c r="H766" s="132"/>
      <c r="I766" s="132"/>
      <c r="J766" s="132"/>
      <c r="K766" s="132"/>
      <c r="L766" s="132"/>
      <c r="M766" s="137"/>
      <c r="N766" s="137"/>
      <c r="O766" s="132"/>
      <c r="P766" s="139"/>
      <c r="Q766" s="132"/>
      <c r="R766" s="135"/>
      <c r="S766" s="132"/>
      <c r="T766" s="132"/>
      <c r="U766" s="132"/>
    </row>
    <row r="767" ht="12.75" customHeight="1">
      <c r="A767" s="132"/>
      <c r="B767" s="132"/>
      <c r="C767" s="132"/>
      <c r="D767" s="132"/>
      <c r="E767" s="133"/>
      <c r="F767" s="132"/>
      <c r="G767" s="132"/>
      <c r="H767" s="132"/>
      <c r="I767" s="132"/>
      <c r="J767" s="132"/>
      <c r="K767" s="132"/>
      <c r="L767" s="132"/>
      <c r="M767" s="137"/>
      <c r="N767" s="137"/>
      <c r="O767" s="132"/>
      <c r="P767" s="139"/>
      <c r="Q767" s="132"/>
      <c r="R767" s="135"/>
      <c r="S767" s="132"/>
      <c r="T767" s="132"/>
      <c r="U767" s="132"/>
    </row>
    <row r="768" ht="12.75" customHeight="1">
      <c r="A768" s="132"/>
      <c r="B768" s="132"/>
      <c r="C768" s="132"/>
      <c r="D768" s="132"/>
      <c r="E768" s="133"/>
      <c r="F768" s="132"/>
      <c r="G768" s="132"/>
      <c r="H768" s="132"/>
      <c r="I768" s="132"/>
      <c r="J768" s="132"/>
      <c r="K768" s="132"/>
      <c r="L768" s="132"/>
      <c r="M768" s="137"/>
      <c r="N768" s="137"/>
      <c r="O768" s="132"/>
      <c r="P768" s="139"/>
      <c r="Q768" s="132"/>
      <c r="R768" s="135"/>
      <c r="S768" s="132"/>
      <c r="T768" s="132"/>
      <c r="U768" s="132"/>
    </row>
    <row r="769" ht="12.75" customHeight="1">
      <c r="A769" s="132"/>
      <c r="B769" s="132"/>
      <c r="C769" s="132"/>
      <c r="D769" s="132"/>
      <c r="E769" s="133"/>
      <c r="F769" s="132"/>
      <c r="G769" s="132"/>
      <c r="H769" s="132"/>
      <c r="I769" s="132"/>
      <c r="J769" s="132"/>
      <c r="K769" s="132"/>
      <c r="L769" s="132"/>
      <c r="M769" s="137"/>
      <c r="N769" s="137"/>
      <c r="O769" s="132"/>
      <c r="P769" s="139"/>
      <c r="Q769" s="132"/>
      <c r="R769" s="135"/>
      <c r="S769" s="132"/>
      <c r="T769" s="132"/>
      <c r="U769" s="132"/>
    </row>
    <row r="770" ht="12.75" customHeight="1">
      <c r="A770" s="132"/>
      <c r="B770" s="132"/>
      <c r="C770" s="132"/>
      <c r="D770" s="132"/>
      <c r="E770" s="133"/>
      <c r="F770" s="132"/>
      <c r="G770" s="132"/>
      <c r="H770" s="132"/>
      <c r="I770" s="132"/>
      <c r="J770" s="132"/>
      <c r="K770" s="132"/>
      <c r="L770" s="132"/>
      <c r="M770" s="137"/>
      <c r="N770" s="137"/>
      <c r="O770" s="132"/>
      <c r="P770" s="139"/>
      <c r="Q770" s="132"/>
      <c r="R770" s="135"/>
      <c r="S770" s="132"/>
      <c r="T770" s="132"/>
      <c r="U770" s="132"/>
    </row>
    <row r="771" ht="12.75" customHeight="1">
      <c r="A771" s="132"/>
      <c r="B771" s="132"/>
      <c r="C771" s="132"/>
      <c r="D771" s="132"/>
      <c r="E771" s="133"/>
      <c r="F771" s="132"/>
      <c r="G771" s="132"/>
      <c r="H771" s="132"/>
      <c r="I771" s="132"/>
      <c r="J771" s="132"/>
      <c r="K771" s="132"/>
      <c r="L771" s="132"/>
      <c r="M771" s="137"/>
      <c r="N771" s="137"/>
      <c r="O771" s="132"/>
      <c r="P771" s="139"/>
      <c r="Q771" s="132"/>
      <c r="R771" s="135"/>
      <c r="S771" s="132"/>
      <c r="T771" s="132"/>
      <c r="U771" s="132"/>
    </row>
    <row r="772" ht="12.75" customHeight="1">
      <c r="A772" s="132"/>
      <c r="B772" s="132"/>
      <c r="C772" s="132"/>
      <c r="D772" s="132"/>
      <c r="E772" s="133"/>
      <c r="F772" s="132"/>
      <c r="G772" s="132"/>
      <c r="H772" s="132"/>
      <c r="I772" s="132"/>
      <c r="J772" s="132"/>
      <c r="K772" s="132"/>
      <c r="L772" s="132"/>
      <c r="M772" s="137"/>
      <c r="N772" s="137"/>
      <c r="O772" s="132"/>
      <c r="P772" s="139"/>
      <c r="Q772" s="132"/>
      <c r="R772" s="135"/>
      <c r="S772" s="132"/>
      <c r="T772" s="132"/>
      <c r="U772" s="132"/>
    </row>
    <row r="773" ht="12.75" customHeight="1">
      <c r="A773" s="132"/>
      <c r="B773" s="132"/>
      <c r="C773" s="132"/>
      <c r="D773" s="132"/>
      <c r="E773" s="133"/>
      <c r="F773" s="132"/>
      <c r="G773" s="132"/>
      <c r="H773" s="132"/>
      <c r="I773" s="132"/>
      <c r="J773" s="132"/>
      <c r="K773" s="132"/>
      <c r="L773" s="132"/>
      <c r="M773" s="137"/>
      <c r="N773" s="137"/>
      <c r="O773" s="132"/>
      <c r="P773" s="139"/>
      <c r="Q773" s="132"/>
      <c r="R773" s="135"/>
      <c r="S773" s="132"/>
      <c r="T773" s="132"/>
      <c r="U773" s="132"/>
    </row>
    <row r="774" ht="12.75" customHeight="1">
      <c r="A774" s="132"/>
      <c r="B774" s="132"/>
      <c r="C774" s="132"/>
      <c r="D774" s="132"/>
      <c r="E774" s="133"/>
      <c r="F774" s="132"/>
      <c r="G774" s="132"/>
      <c r="H774" s="132"/>
      <c r="I774" s="132"/>
      <c r="J774" s="132"/>
      <c r="K774" s="132"/>
      <c r="L774" s="132"/>
      <c r="M774" s="137"/>
      <c r="N774" s="137"/>
      <c r="O774" s="132"/>
      <c r="P774" s="139"/>
      <c r="Q774" s="132"/>
      <c r="R774" s="135"/>
      <c r="S774" s="132"/>
      <c r="T774" s="132"/>
      <c r="U774" s="132"/>
    </row>
    <row r="775" ht="12.75" customHeight="1">
      <c r="A775" s="132"/>
      <c r="B775" s="132"/>
      <c r="C775" s="132"/>
      <c r="D775" s="132"/>
      <c r="E775" s="133"/>
      <c r="F775" s="132"/>
      <c r="G775" s="132"/>
      <c r="H775" s="132"/>
      <c r="I775" s="132"/>
      <c r="J775" s="132"/>
      <c r="K775" s="132"/>
      <c r="L775" s="132"/>
      <c r="M775" s="137"/>
      <c r="N775" s="137"/>
      <c r="O775" s="132"/>
      <c r="P775" s="139"/>
      <c r="Q775" s="132"/>
      <c r="R775" s="135"/>
      <c r="S775" s="132"/>
      <c r="T775" s="132"/>
      <c r="U775" s="132"/>
    </row>
    <row r="776" ht="12.75" customHeight="1">
      <c r="A776" s="132"/>
      <c r="B776" s="132"/>
      <c r="C776" s="132"/>
      <c r="D776" s="132"/>
      <c r="E776" s="133"/>
      <c r="F776" s="132"/>
      <c r="G776" s="132"/>
      <c r="H776" s="132"/>
      <c r="I776" s="132"/>
      <c r="J776" s="132"/>
      <c r="K776" s="132"/>
      <c r="L776" s="132"/>
      <c r="M776" s="137"/>
      <c r="N776" s="137"/>
      <c r="O776" s="132"/>
      <c r="P776" s="139"/>
      <c r="Q776" s="132"/>
      <c r="R776" s="135"/>
      <c r="S776" s="132"/>
      <c r="T776" s="132"/>
      <c r="U776" s="132"/>
    </row>
    <row r="777" ht="12.75" customHeight="1">
      <c r="A777" s="132"/>
      <c r="B777" s="132"/>
      <c r="C777" s="132"/>
      <c r="D777" s="132"/>
      <c r="E777" s="133"/>
      <c r="F777" s="132"/>
      <c r="G777" s="132"/>
      <c r="H777" s="132"/>
      <c r="I777" s="132"/>
      <c r="J777" s="132"/>
      <c r="K777" s="132"/>
      <c r="L777" s="132"/>
      <c r="M777" s="137"/>
      <c r="N777" s="137"/>
      <c r="O777" s="132"/>
      <c r="P777" s="139"/>
      <c r="Q777" s="132"/>
      <c r="R777" s="135"/>
      <c r="S777" s="132"/>
      <c r="T777" s="132"/>
      <c r="U777" s="132"/>
    </row>
    <row r="778" ht="12.75" customHeight="1">
      <c r="A778" s="132"/>
      <c r="B778" s="132"/>
      <c r="C778" s="132"/>
      <c r="D778" s="132"/>
      <c r="E778" s="133"/>
      <c r="F778" s="132"/>
      <c r="G778" s="132"/>
      <c r="H778" s="132"/>
      <c r="I778" s="132"/>
      <c r="J778" s="132"/>
      <c r="K778" s="132"/>
      <c r="L778" s="132"/>
      <c r="M778" s="137"/>
      <c r="N778" s="137"/>
      <c r="O778" s="132"/>
      <c r="P778" s="139"/>
      <c r="Q778" s="132"/>
      <c r="R778" s="135"/>
      <c r="S778" s="132"/>
      <c r="T778" s="132"/>
      <c r="U778" s="132"/>
    </row>
    <row r="779" ht="12.75" customHeight="1">
      <c r="A779" s="132"/>
      <c r="B779" s="132"/>
      <c r="C779" s="132"/>
      <c r="D779" s="132"/>
      <c r="E779" s="133"/>
      <c r="F779" s="132"/>
      <c r="G779" s="132"/>
      <c r="H779" s="132"/>
      <c r="I779" s="132"/>
      <c r="J779" s="132"/>
      <c r="K779" s="132"/>
      <c r="L779" s="132"/>
      <c r="M779" s="137"/>
      <c r="N779" s="137"/>
      <c r="O779" s="132"/>
      <c r="P779" s="139"/>
      <c r="Q779" s="132"/>
      <c r="R779" s="135"/>
      <c r="S779" s="132"/>
      <c r="T779" s="132"/>
      <c r="U779" s="132"/>
    </row>
    <row r="780" ht="12.75" customHeight="1">
      <c r="A780" s="132"/>
      <c r="B780" s="132"/>
      <c r="C780" s="132"/>
      <c r="D780" s="132"/>
      <c r="E780" s="133"/>
      <c r="F780" s="132"/>
      <c r="G780" s="132"/>
      <c r="H780" s="132"/>
      <c r="I780" s="132"/>
      <c r="J780" s="132"/>
      <c r="K780" s="132"/>
      <c r="L780" s="132"/>
      <c r="M780" s="137"/>
      <c r="N780" s="137"/>
      <c r="O780" s="132"/>
      <c r="P780" s="139"/>
      <c r="Q780" s="132"/>
      <c r="R780" s="135"/>
      <c r="S780" s="132"/>
      <c r="T780" s="132"/>
      <c r="U780" s="132"/>
    </row>
    <row r="781" ht="12.75" customHeight="1">
      <c r="A781" s="132"/>
      <c r="B781" s="132"/>
      <c r="C781" s="132"/>
      <c r="D781" s="132"/>
      <c r="E781" s="133"/>
      <c r="F781" s="132"/>
      <c r="G781" s="132"/>
      <c r="H781" s="132"/>
      <c r="I781" s="132"/>
      <c r="J781" s="132"/>
      <c r="K781" s="132"/>
      <c r="L781" s="132"/>
      <c r="M781" s="137"/>
      <c r="N781" s="137"/>
      <c r="O781" s="132"/>
      <c r="P781" s="139"/>
      <c r="Q781" s="132"/>
      <c r="R781" s="135"/>
      <c r="S781" s="132"/>
      <c r="T781" s="132"/>
      <c r="U781" s="132"/>
    </row>
    <row r="782" ht="12.75" customHeight="1">
      <c r="A782" s="132"/>
      <c r="B782" s="132"/>
      <c r="C782" s="132"/>
      <c r="D782" s="132"/>
      <c r="E782" s="133"/>
      <c r="F782" s="132"/>
      <c r="G782" s="132"/>
      <c r="H782" s="132"/>
      <c r="I782" s="132"/>
      <c r="J782" s="132"/>
      <c r="K782" s="132"/>
      <c r="L782" s="132"/>
      <c r="M782" s="137"/>
      <c r="N782" s="137"/>
      <c r="O782" s="132"/>
      <c r="P782" s="139"/>
      <c r="Q782" s="132"/>
      <c r="R782" s="135"/>
      <c r="S782" s="132"/>
      <c r="T782" s="132"/>
      <c r="U782" s="132"/>
    </row>
    <row r="783" ht="12.75" customHeight="1">
      <c r="A783" s="132"/>
      <c r="B783" s="132"/>
      <c r="C783" s="132"/>
      <c r="D783" s="132"/>
      <c r="E783" s="133"/>
      <c r="F783" s="132"/>
      <c r="G783" s="132"/>
      <c r="H783" s="132"/>
      <c r="I783" s="132"/>
      <c r="J783" s="132"/>
      <c r="K783" s="132"/>
      <c r="L783" s="132"/>
      <c r="M783" s="137"/>
      <c r="N783" s="137"/>
      <c r="O783" s="132"/>
      <c r="P783" s="139"/>
      <c r="Q783" s="132"/>
      <c r="R783" s="135"/>
      <c r="S783" s="132"/>
      <c r="T783" s="132"/>
      <c r="U783" s="132"/>
    </row>
    <row r="784" ht="12.75" customHeight="1">
      <c r="A784" s="132"/>
      <c r="B784" s="132"/>
      <c r="C784" s="132"/>
      <c r="D784" s="132"/>
      <c r="E784" s="133"/>
      <c r="F784" s="132"/>
      <c r="G784" s="132"/>
      <c r="H784" s="132"/>
      <c r="I784" s="132"/>
      <c r="J784" s="132"/>
      <c r="K784" s="132"/>
      <c r="L784" s="132"/>
      <c r="M784" s="137"/>
      <c r="N784" s="137"/>
      <c r="O784" s="132"/>
      <c r="P784" s="139"/>
      <c r="Q784" s="132"/>
      <c r="R784" s="135"/>
      <c r="S784" s="132"/>
      <c r="T784" s="132"/>
      <c r="U784" s="132"/>
    </row>
    <row r="785" ht="12.75" customHeight="1">
      <c r="A785" s="132"/>
      <c r="B785" s="132"/>
      <c r="C785" s="132"/>
      <c r="D785" s="132"/>
      <c r="E785" s="133"/>
      <c r="F785" s="132"/>
      <c r="G785" s="132"/>
      <c r="H785" s="132"/>
      <c r="I785" s="132"/>
      <c r="J785" s="132"/>
      <c r="K785" s="132"/>
      <c r="L785" s="132"/>
      <c r="M785" s="137"/>
      <c r="N785" s="137"/>
      <c r="O785" s="132"/>
      <c r="P785" s="139"/>
      <c r="Q785" s="132"/>
      <c r="R785" s="135"/>
      <c r="S785" s="132"/>
      <c r="T785" s="132"/>
      <c r="U785" s="132"/>
    </row>
    <row r="786" ht="12.75" customHeight="1">
      <c r="A786" s="132"/>
      <c r="B786" s="132"/>
      <c r="C786" s="132"/>
      <c r="D786" s="132"/>
      <c r="E786" s="133"/>
      <c r="F786" s="132"/>
      <c r="G786" s="132"/>
      <c r="H786" s="132"/>
      <c r="I786" s="132"/>
      <c r="J786" s="132"/>
      <c r="K786" s="132"/>
      <c r="L786" s="132"/>
      <c r="M786" s="137"/>
      <c r="N786" s="137"/>
      <c r="O786" s="132"/>
      <c r="P786" s="139"/>
      <c r="Q786" s="132"/>
      <c r="R786" s="135"/>
      <c r="S786" s="132"/>
      <c r="T786" s="132"/>
      <c r="U786" s="132"/>
    </row>
    <row r="787" ht="12.75" customHeight="1">
      <c r="A787" s="132"/>
      <c r="B787" s="132"/>
      <c r="C787" s="132"/>
      <c r="D787" s="132"/>
      <c r="E787" s="133"/>
      <c r="F787" s="132"/>
      <c r="G787" s="132"/>
      <c r="H787" s="132"/>
      <c r="I787" s="132"/>
      <c r="J787" s="132"/>
      <c r="K787" s="132"/>
      <c r="L787" s="132"/>
      <c r="M787" s="137"/>
      <c r="N787" s="137"/>
      <c r="O787" s="132"/>
      <c r="P787" s="139"/>
      <c r="Q787" s="132"/>
      <c r="R787" s="135"/>
      <c r="S787" s="132"/>
      <c r="T787" s="132"/>
      <c r="U787" s="132"/>
    </row>
    <row r="788" ht="12.75" customHeight="1">
      <c r="A788" s="132"/>
      <c r="B788" s="132"/>
      <c r="C788" s="132"/>
      <c r="D788" s="132"/>
      <c r="E788" s="133"/>
      <c r="F788" s="132"/>
      <c r="G788" s="132"/>
      <c r="H788" s="132"/>
      <c r="I788" s="132"/>
      <c r="J788" s="132"/>
      <c r="K788" s="132"/>
      <c r="L788" s="132"/>
      <c r="M788" s="137"/>
      <c r="N788" s="137"/>
      <c r="O788" s="132"/>
      <c r="P788" s="139"/>
      <c r="Q788" s="132"/>
      <c r="R788" s="135"/>
      <c r="S788" s="132"/>
      <c r="T788" s="132"/>
      <c r="U788" s="132"/>
    </row>
    <row r="789" ht="12.75" customHeight="1">
      <c r="A789" s="132"/>
      <c r="B789" s="132"/>
      <c r="C789" s="132"/>
      <c r="D789" s="132"/>
      <c r="E789" s="133"/>
      <c r="F789" s="132"/>
      <c r="G789" s="132"/>
      <c r="H789" s="132"/>
      <c r="I789" s="132"/>
      <c r="J789" s="132"/>
      <c r="K789" s="132"/>
      <c r="L789" s="132"/>
      <c r="M789" s="137"/>
      <c r="N789" s="137"/>
      <c r="O789" s="132"/>
      <c r="P789" s="139"/>
      <c r="Q789" s="132"/>
      <c r="R789" s="135"/>
      <c r="S789" s="132"/>
      <c r="T789" s="132"/>
      <c r="U789" s="132"/>
    </row>
    <row r="790" ht="12.75" customHeight="1">
      <c r="A790" s="132"/>
      <c r="B790" s="132"/>
      <c r="C790" s="132"/>
      <c r="D790" s="132"/>
      <c r="E790" s="133"/>
      <c r="F790" s="132"/>
      <c r="G790" s="132"/>
      <c r="H790" s="132"/>
      <c r="I790" s="132"/>
      <c r="J790" s="132"/>
      <c r="K790" s="132"/>
      <c r="L790" s="132"/>
      <c r="M790" s="137"/>
      <c r="N790" s="137"/>
      <c r="O790" s="132"/>
      <c r="P790" s="139"/>
      <c r="Q790" s="132"/>
      <c r="R790" s="135"/>
      <c r="S790" s="132"/>
      <c r="T790" s="132"/>
      <c r="U790" s="132"/>
    </row>
    <row r="791" ht="12.75" customHeight="1">
      <c r="A791" s="132"/>
      <c r="B791" s="132"/>
      <c r="C791" s="132"/>
      <c r="D791" s="132"/>
      <c r="E791" s="133"/>
      <c r="F791" s="132"/>
      <c r="G791" s="132"/>
      <c r="H791" s="132"/>
      <c r="I791" s="132"/>
      <c r="J791" s="132"/>
      <c r="K791" s="132"/>
      <c r="L791" s="132"/>
      <c r="M791" s="137"/>
      <c r="N791" s="137"/>
      <c r="O791" s="132"/>
      <c r="P791" s="139"/>
      <c r="Q791" s="132"/>
      <c r="R791" s="135"/>
      <c r="S791" s="132"/>
      <c r="T791" s="132"/>
      <c r="U791" s="132"/>
    </row>
    <row r="792" ht="12.75" customHeight="1">
      <c r="A792" s="132"/>
      <c r="B792" s="132"/>
      <c r="C792" s="132"/>
      <c r="D792" s="132"/>
      <c r="E792" s="133"/>
      <c r="F792" s="132"/>
      <c r="G792" s="132"/>
      <c r="H792" s="132"/>
      <c r="I792" s="132"/>
      <c r="J792" s="132"/>
      <c r="K792" s="132"/>
      <c r="L792" s="132"/>
      <c r="M792" s="137"/>
      <c r="N792" s="137"/>
      <c r="O792" s="132"/>
      <c r="P792" s="139"/>
      <c r="Q792" s="132"/>
      <c r="R792" s="135"/>
      <c r="S792" s="132"/>
      <c r="T792" s="132"/>
      <c r="U792" s="132"/>
    </row>
    <row r="793" ht="12.75" customHeight="1">
      <c r="A793" s="132"/>
      <c r="B793" s="132"/>
      <c r="C793" s="132"/>
      <c r="D793" s="132"/>
      <c r="E793" s="133"/>
      <c r="F793" s="132"/>
      <c r="G793" s="132"/>
      <c r="H793" s="132"/>
      <c r="I793" s="132"/>
      <c r="J793" s="132"/>
      <c r="K793" s="132"/>
      <c r="L793" s="132"/>
      <c r="M793" s="137"/>
      <c r="N793" s="137"/>
      <c r="O793" s="132"/>
      <c r="P793" s="139"/>
      <c r="Q793" s="132"/>
      <c r="R793" s="135"/>
      <c r="S793" s="132"/>
      <c r="T793" s="132"/>
      <c r="U793" s="132"/>
    </row>
    <row r="794" ht="12.75" customHeight="1">
      <c r="A794" s="132"/>
      <c r="B794" s="132"/>
      <c r="C794" s="132"/>
      <c r="D794" s="132"/>
      <c r="E794" s="133"/>
      <c r="F794" s="132"/>
      <c r="G794" s="132"/>
      <c r="H794" s="132"/>
      <c r="I794" s="132"/>
      <c r="J794" s="132"/>
      <c r="K794" s="132"/>
      <c r="L794" s="132"/>
      <c r="M794" s="137"/>
      <c r="N794" s="137"/>
      <c r="O794" s="132"/>
      <c r="P794" s="139"/>
      <c r="Q794" s="132"/>
      <c r="R794" s="135"/>
      <c r="S794" s="132"/>
      <c r="T794" s="132"/>
      <c r="U794" s="132"/>
    </row>
    <row r="795" ht="12.75" customHeight="1">
      <c r="A795" s="132"/>
      <c r="B795" s="132"/>
      <c r="C795" s="132"/>
      <c r="D795" s="132"/>
      <c r="E795" s="133"/>
      <c r="F795" s="132"/>
      <c r="G795" s="132"/>
      <c r="H795" s="132"/>
      <c r="I795" s="132"/>
      <c r="J795" s="132"/>
      <c r="K795" s="132"/>
      <c r="L795" s="132"/>
      <c r="M795" s="137"/>
      <c r="N795" s="137"/>
      <c r="O795" s="132"/>
      <c r="P795" s="139"/>
      <c r="Q795" s="132"/>
      <c r="R795" s="135"/>
      <c r="S795" s="132"/>
      <c r="T795" s="132"/>
      <c r="U795" s="132"/>
    </row>
    <row r="796" ht="12.75" customHeight="1">
      <c r="A796" s="132"/>
      <c r="B796" s="132"/>
      <c r="C796" s="132"/>
      <c r="D796" s="132"/>
      <c r="E796" s="133"/>
      <c r="F796" s="132"/>
      <c r="G796" s="132"/>
      <c r="H796" s="132"/>
      <c r="I796" s="132"/>
      <c r="J796" s="132"/>
      <c r="K796" s="132"/>
      <c r="L796" s="132"/>
      <c r="M796" s="137"/>
      <c r="N796" s="137"/>
      <c r="O796" s="132"/>
      <c r="P796" s="139"/>
      <c r="Q796" s="132"/>
      <c r="R796" s="135"/>
      <c r="S796" s="132"/>
      <c r="T796" s="132"/>
      <c r="U796" s="132"/>
    </row>
    <row r="797" ht="12.75" customHeight="1">
      <c r="A797" s="132"/>
      <c r="B797" s="132"/>
      <c r="C797" s="132"/>
      <c r="D797" s="132"/>
      <c r="E797" s="133"/>
      <c r="F797" s="132"/>
      <c r="G797" s="132"/>
      <c r="H797" s="132"/>
      <c r="I797" s="132"/>
      <c r="J797" s="132"/>
      <c r="K797" s="132"/>
      <c r="L797" s="132"/>
      <c r="M797" s="137"/>
      <c r="N797" s="137"/>
      <c r="O797" s="132"/>
      <c r="P797" s="139"/>
      <c r="Q797" s="132"/>
      <c r="R797" s="135"/>
      <c r="S797" s="132"/>
      <c r="T797" s="132"/>
      <c r="U797" s="132"/>
    </row>
    <row r="798" ht="12.75" customHeight="1">
      <c r="A798" s="132"/>
      <c r="B798" s="132"/>
      <c r="C798" s="132"/>
      <c r="D798" s="132"/>
      <c r="E798" s="133"/>
      <c r="F798" s="132"/>
      <c r="G798" s="132"/>
      <c r="H798" s="132"/>
      <c r="I798" s="132"/>
      <c r="J798" s="132"/>
      <c r="K798" s="132"/>
      <c r="L798" s="132"/>
      <c r="M798" s="137"/>
      <c r="N798" s="137"/>
      <c r="O798" s="132"/>
      <c r="P798" s="139"/>
      <c r="Q798" s="132"/>
      <c r="R798" s="135"/>
      <c r="S798" s="132"/>
      <c r="T798" s="132"/>
      <c r="U798" s="132"/>
    </row>
    <row r="799" ht="12.75" customHeight="1">
      <c r="A799" s="132"/>
      <c r="B799" s="132"/>
      <c r="C799" s="132"/>
      <c r="D799" s="132"/>
      <c r="E799" s="133"/>
      <c r="F799" s="132"/>
      <c r="G799" s="132"/>
      <c r="H799" s="132"/>
      <c r="I799" s="132"/>
      <c r="J799" s="132"/>
      <c r="K799" s="132"/>
      <c r="L799" s="132"/>
      <c r="M799" s="137"/>
      <c r="N799" s="137"/>
      <c r="O799" s="132"/>
      <c r="P799" s="139"/>
      <c r="Q799" s="132"/>
      <c r="R799" s="135"/>
      <c r="S799" s="132"/>
      <c r="T799" s="132"/>
      <c r="U799" s="132"/>
    </row>
    <row r="800" ht="12.75" customHeight="1">
      <c r="A800" s="132"/>
      <c r="B800" s="132"/>
      <c r="C800" s="132"/>
      <c r="D800" s="132"/>
      <c r="E800" s="133"/>
      <c r="F800" s="132"/>
      <c r="G800" s="132"/>
      <c r="H800" s="132"/>
      <c r="I800" s="132"/>
      <c r="J800" s="132"/>
      <c r="K800" s="132"/>
      <c r="L800" s="132"/>
      <c r="M800" s="137"/>
      <c r="N800" s="137"/>
      <c r="O800" s="132"/>
      <c r="P800" s="139"/>
      <c r="Q800" s="132"/>
      <c r="R800" s="135"/>
      <c r="S800" s="132"/>
      <c r="T800" s="132"/>
      <c r="U800" s="132"/>
    </row>
    <row r="801" ht="12.75" customHeight="1">
      <c r="A801" s="132"/>
      <c r="B801" s="132"/>
      <c r="C801" s="132"/>
      <c r="D801" s="132"/>
      <c r="E801" s="133"/>
      <c r="F801" s="132"/>
      <c r="G801" s="132"/>
      <c r="H801" s="132"/>
      <c r="I801" s="132"/>
      <c r="J801" s="132"/>
      <c r="K801" s="132"/>
      <c r="L801" s="132"/>
      <c r="M801" s="137"/>
      <c r="N801" s="137"/>
      <c r="O801" s="132"/>
      <c r="P801" s="139"/>
      <c r="Q801" s="132"/>
      <c r="R801" s="135"/>
      <c r="S801" s="132"/>
      <c r="T801" s="132"/>
      <c r="U801" s="132"/>
    </row>
    <row r="802" ht="12.75" customHeight="1">
      <c r="A802" s="132"/>
      <c r="B802" s="132"/>
      <c r="C802" s="132"/>
      <c r="D802" s="132"/>
      <c r="E802" s="133"/>
      <c r="F802" s="132"/>
      <c r="G802" s="132"/>
      <c r="H802" s="132"/>
      <c r="I802" s="132"/>
      <c r="J802" s="132"/>
      <c r="K802" s="132"/>
      <c r="L802" s="132"/>
      <c r="M802" s="137"/>
      <c r="N802" s="137"/>
      <c r="O802" s="132"/>
      <c r="P802" s="139"/>
      <c r="Q802" s="132"/>
      <c r="R802" s="135"/>
      <c r="S802" s="132"/>
      <c r="T802" s="132"/>
      <c r="U802" s="132"/>
    </row>
    <row r="803" ht="12.75" customHeight="1">
      <c r="A803" s="132"/>
      <c r="B803" s="132"/>
      <c r="C803" s="132"/>
      <c r="D803" s="132"/>
      <c r="E803" s="133"/>
      <c r="F803" s="132"/>
      <c r="G803" s="132"/>
      <c r="H803" s="132"/>
      <c r="I803" s="132"/>
      <c r="J803" s="132"/>
      <c r="K803" s="132"/>
      <c r="L803" s="132"/>
      <c r="M803" s="137"/>
      <c r="N803" s="137"/>
      <c r="O803" s="132"/>
      <c r="P803" s="139"/>
      <c r="Q803" s="132"/>
      <c r="R803" s="135"/>
      <c r="S803" s="132"/>
      <c r="T803" s="132"/>
      <c r="U803" s="132"/>
    </row>
    <row r="804" ht="12.75" customHeight="1">
      <c r="A804" s="132"/>
      <c r="B804" s="132"/>
      <c r="C804" s="132"/>
      <c r="D804" s="132"/>
      <c r="E804" s="133"/>
      <c r="F804" s="132"/>
      <c r="G804" s="132"/>
      <c r="H804" s="132"/>
      <c r="I804" s="132"/>
      <c r="J804" s="132"/>
      <c r="K804" s="132"/>
      <c r="L804" s="132"/>
      <c r="M804" s="137"/>
      <c r="N804" s="137"/>
      <c r="O804" s="132"/>
      <c r="P804" s="139"/>
      <c r="Q804" s="132"/>
      <c r="R804" s="135"/>
      <c r="S804" s="132"/>
      <c r="T804" s="132"/>
      <c r="U804" s="132"/>
    </row>
    <row r="805" ht="12.75" customHeight="1">
      <c r="A805" s="132"/>
      <c r="B805" s="132"/>
      <c r="C805" s="132"/>
      <c r="D805" s="132"/>
      <c r="E805" s="133"/>
      <c r="F805" s="132"/>
      <c r="G805" s="132"/>
      <c r="H805" s="132"/>
      <c r="I805" s="132"/>
      <c r="J805" s="132"/>
      <c r="K805" s="132"/>
      <c r="L805" s="132"/>
      <c r="M805" s="137"/>
      <c r="N805" s="137"/>
      <c r="O805" s="132"/>
      <c r="P805" s="139"/>
      <c r="Q805" s="132"/>
      <c r="R805" s="135"/>
      <c r="S805" s="132"/>
      <c r="T805" s="132"/>
      <c r="U805" s="132"/>
    </row>
    <row r="806" ht="12.75" customHeight="1">
      <c r="A806" s="132"/>
      <c r="B806" s="132"/>
      <c r="C806" s="132"/>
      <c r="D806" s="132"/>
      <c r="E806" s="133"/>
      <c r="F806" s="132"/>
      <c r="G806" s="132"/>
      <c r="H806" s="132"/>
      <c r="I806" s="132"/>
      <c r="J806" s="132"/>
      <c r="K806" s="132"/>
      <c r="L806" s="132"/>
      <c r="M806" s="137"/>
      <c r="N806" s="137"/>
      <c r="O806" s="132"/>
      <c r="P806" s="139"/>
      <c r="Q806" s="132"/>
      <c r="R806" s="135"/>
      <c r="S806" s="132"/>
      <c r="T806" s="132"/>
      <c r="U806" s="132"/>
    </row>
    <row r="807" ht="12.75" customHeight="1">
      <c r="A807" s="132"/>
      <c r="B807" s="132"/>
      <c r="C807" s="132"/>
      <c r="D807" s="132"/>
      <c r="E807" s="133"/>
      <c r="F807" s="132"/>
      <c r="G807" s="132"/>
      <c r="H807" s="132"/>
      <c r="I807" s="132"/>
      <c r="J807" s="132"/>
      <c r="K807" s="132"/>
      <c r="L807" s="132"/>
      <c r="M807" s="137"/>
      <c r="N807" s="137"/>
      <c r="O807" s="132"/>
      <c r="P807" s="139"/>
      <c r="Q807" s="132"/>
      <c r="R807" s="135"/>
      <c r="S807" s="132"/>
      <c r="T807" s="132"/>
      <c r="U807" s="132"/>
    </row>
    <row r="808" ht="12.75" customHeight="1">
      <c r="A808" s="132"/>
      <c r="B808" s="132"/>
      <c r="C808" s="132"/>
      <c r="D808" s="132"/>
      <c r="E808" s="133"/>
      <c r="F808" s="132"/>
      <c r="G808" s="132"/>
      <c r="H808" s="132"/>
      <c r="I808" s="132"/>
      <c r="J808" s="132"/>
      <c r="K808" s="132"/>
      <c r="L808" s="132"/>
      <c r="M808" s="137"/>
      <c r="N808" s="137"/>
      <c r="O808" s="132"/>
      <c r="P808" s="139"/>
      <c r="Q808" s="132"/>
      <c r="R808" s="135"/>
      <c r="S808" s="132"/>
      <c r="T808" s="132"/>
      <c r="U808" s="132"/>
    </row>
    <row r="809" ht="12.75" customHeight="1">
      <c r="A809" s="132"/>
      <c r="B809" s="132"/>
      <c r="C809" s="132"/>
      <c r="D809" s="132"/>
      <c r="E809" s="133"/>
      <c r="F809" s="132"/>
      <c r="G809" s="132"/>
      <c r="H809" s="132"/>
      <c r="I809" s="132"/>
      <c r="J809" s="132"/>
      <c r="K809" s="132"/>
      <c r="L809" s="132"/>
      <c r="M809" s="137"/>
      <c r="N809" s="137"/>
      <c r="O809" s="132"/>
      <c r="P809" s="139"/>
      <c r="Q809" s="132"/>
      <c r="R809" s="135"/>
      <c r="S809" s="132"/>
      <c r="T809" s="132"/>
      <c r="U809" s="132"/>
    </row>
    <row r="810" ht="12.75" customHeight="1">
      <c r="A810" s="132"/>
      <c r="B810" s="132"/>
      <c r="C810" s="132"/>
      <c r="D810" s="132"/>
      <c r="E810" s="133"/>
      <c r="F810" s="132"/>
      <c r="G810" s="132"/>
      <c r="H810" s="132"/>
      <c r="I810" s="132"/>
      <c r="J810" s="132"/>
      <c r="K810" s="132"/>
      <c r="L810" s="132"/>
      <c r="M810" s="137"/>
      <c r="N810" s="137"/>
      <c r="O810" s="132"/>
      <c r="P810" s="139"/>
      <c r="Q810" s="132"/>
      <c r="R810" s="135"/>
      <c r="S810" s="132"/>
      <c r="T810" s="132"/>
      <c r="U810" s="132"/>
    </row>
    <row r="811" ht="12.75" customHeight="1">
      <c r="A811" s="132"/>
      <c r="B811" s="132"/>
      <c r="C811" s="132"/>
      <c r="D811" s="132"/>
      <c r="E811" s="133"/>
      <c r="F811" s="132"/>
      <c r="G811" s="132"/>
      <c r="H811" s="132"/>
      <c r="I811" s="132"/>
      <c r="J811" s="132"/>
      <c r="K811" s="132"/>
      <c r="L811" s="132"/>
      <c r="M811" s="137"/>
      <c r="N811" s="137"/>
      <c r="O811" s="132"/>
      <c r="P811" s="139"/>
      <c r="Q811" s="132"/>
      <c r="R811" s="135"/>
      <c r="S811" s="132"/>
      <c r="T811" s="132"/>
      <c r="U811" s="132"/>
    </row>
    <row r="812" ht="12.75" customHeight="1">
      <c r="A812" s="132"/>
      <c r="B812" s="132"/>
      <c r="C812" s="132"/>
      <c r="D812" s="132"/>
      <c r="E812" s="133"/>
      <c r="F812" s="132"/>
      <c r="G812" s="132"/>
      <c r="H812" s="132"/>
      <c r="I812" s="132"/>
      <c r="J812" s="132"/>
      <c r="K812" s="132"/>
      <c r="L812" s="132"/>
      <c r="M812" s="137"/>
      <c r="N812" s="137"/>
      <c r="O812" s="132"/>
      <c r="P812" s="139"/>
      <c r="Q812" s="132"/>
      <c r="R812" s="135"/>
      <c r="S812" s="132"/>
      <c r="T812" s="132"/>
      <c r="U812" s="132"/>
    </row>
    <row r="813" ht="12.75" customHeight="1">
      <c r="A813" s="132"/>
      <c r="B813" s="132"/>
      <c r="C813" s="132"/>
      <c r="D813" s="132"/>
      <c r="E813" s="133"/>
      <c r="F813" s="132"/>
      <c r="G813" s="132"/>
      <c r="H813" s="132"/>
      <c r="I813" s="132"/>
      <c r="J813" s="132"/>
      <c r="K813" s="132"/>
      <c r="L813" s="132"/>
      <c r="M813" s="137"/>
      <c r="N813" s="137"/>
      <c r="O813" s="132"/>
      <c r="P813" s="139"/>
      <c r="Q813" s="132"/>
      <c r="R813" s="135"/>
      <c r="S813" s="132"/>
      <c r="T813" s="132"/>
      <c r="U813" s="132"/>
    </row>
    <row r="814" ht="12.75" customHeight="1">
      <c r="A814" s="132"/>
      <c r="B814" s="132"/>
      <c r="C814" s="132"/>
      <c r="D814" s="132"/>
      <c r="E814" s="133"/>
      <c r="F814" s="132"/>
      <c r="G814" s="132"/>
      <c r="H814" s="132"/>
      <c r="I814" s="132"/>
      <c r="J814" s="132"/>
      <c r="K814" s="132"/>
      <c r="L814" s="132"/>
      <c r="M814" s="137"/>
      <c r="N814" s="137"/>
      <c r="O814" s="132"/>
      <c r="P814" s="139"/>
      <c r="Q814" s="132"/>
      <c r="R814" s="135"/>
      <c r="S814" s="132"/>
      <c r="T814" s="132"/>
      <c r="U814" s="132"/>
    </row>
    <row r="815" ht="12.75" customHeight="1">
      <c r="A815" s="132"/>
      <c r="B815" s="132"/>
      <c r="C815" s="132"/>
      <c r="D815" s="132"/>
      <c r="E815" s="133"/>
      <c r="F815" s="132"/>
      <c r="G815" s="132"/>
      <c r="H815" s="132"/>
      <c r="I815" s="132"/>
      <c r="J815" s="132"/>
      <c r="K815" s="132"/>
      <c r="L815" s="132"/>
      <c r="M815" s="137"/>
      <c r="N815" s="137"/>
      <c r="O815" s="132"/>
      <c r="P815" s="139"/>
      <c r="Q815" s="132"/>
      <c r="R815" s="135"/>
      <c r="S815" s="132"/>
      <c r="T815" s="132"/>
      <c r="U815" s="132"/>
    </row>
    <row r="816" ht="12.75" customHeight="1">
      <c r="A816" s="132"/>
      <c r="B816" s="132"/>
      <c r="C816" s="132"/>
      <c r="D816" s="132"/>
      <c r="E816" s="133"/>
      <c r="F816" s="132"/>
      <c r="G816" s="132"/>
      <c r="H816" s="132"/>
      <c r="I816" s="132"/>
      <c r="J816" s="132"/>
      <c r="K816" s="132"/>
      <c r="L816" s="132"/>
      <c r="M816" s="137"/>
      <c r="N816" s="137"/>
      <c r="O816" s="132"/>
      <c r="P816" s="139"/>
      <c r="Q816" s="132"/>
      <c r="R816" s="135"/>
      <c r="S816" s="132"/>
      <c r="T816" s="132"/>
      <c r="U816" s="132"/>
    </row>
    <row r="817" ht="12.75" customHeight="1">
      <c r="A817" s="132"/>
      <c r="B817" s="132"/>
      <c r="C817" s="132"/>
      <c r="D817" s="132"/>
      <c r="E817" s="133"/>
      <c r="F817" s="132"/>
      <c r="G817" s="132"/>
      <c r="H817" s="132"/>
      <c r="I817" s="132"/>
      <c r="J817" s="132"/>
      <c r="K817" s="132"/>
      <c r="L817" s="132"/>
      <c r="M817" s="137"/>
      <c r="N817" s="137"/>
      <c r="O817" s="132"/>
      <c r="P817" s="139"/>
      <c r="Q817" s="132"/>
      <c r="R817" s="135"/>
      <c r="S817" s="132"/>
      <c r="T817" s="132"/>
      <c r="U817" s="132"/>
    </row>
    <row r="818" ht="12.75" customHeight="1">
      <c r="A818" s="132"/>
      <c r="B818" s="132"/>
      <c r="C818" s="132"/>
      <c r="D818" s="132"/>
      <c r="E818" s="133"/>
      <c r="F818" s="132"/>
      <c r="G818" s="132"/>
      <c r="H818" s="132"/>
      <c r="I818" s="132"/>
      <c r="J818" s="132"/>
      <c r="K818" s="132"/>
      <c r="L818" s="132"/>
      <c r="M818" s="137"/>
      <c r="N818" s="137"/>
      <c r="O818" s="132"/>
      <c r="P818" s="139"/>
      <c r="Q818" s="132"/>
      <c r="R818" s="135"/>
      <c r="S818" s="132"/>
      <c r="T818" s="132"/>
      <c r="U818" s="132"/>
    </row>
    <row r="819" ht="12.75" customHeight="1">
      <c r="A819" s="132"/>
      <c r="B819" s="132"/>
      <c r="C819" s="132"/>
      <c r="D819" s="132"/>
      <c r="E819" s="133"/>
      <c r="F819" s="132"/>
      <c r="G819" s="132"/>
      <c r="H819" s="132"/>
      <c r="I819" s="132"/>
      <c r="J819" s="132"/>
      <c r="K819" s="132"/>
      <c r="L819" s="132"/>
      <c r="M819" s="137"/>
      <c r="N819" s="137"/>
      <c r="O819" s="132"/>
      <c r="P819" s="139"/>
      <c r="Q819" s="132"/>
      <c r="R819" s="135"/>
      <c r="S819" s="132"/>
      <c r="T819" s="132"/>
      <c r="U819" s="132"/>
    </row>
    <row r="820" ht="12.75" customHeight="1">
      <c r="A820" s="132"/>
      <c r="B820" s="132"/>
      <c r="C820" s="132"/>
      <c r="D820" s="132"/>
      <c r="E820" s="133"/>
      <c r="F820" s="132"/>
      <c r="G820" s="132"/>
      <c r="H820" s="132"/>
      <c r="I820" s="132"/>
      <c r="J820" s="132"/>
      <c r="K820" s="132"/>
      <c r="L820" s="132"/>
      <c r="M820" s="137"/>
      <c r="N820" s="137"/>
      <c r="O820" s="132"/>
      <c r="P820" s="139"/>
      <c r="Q820" s="132"/>
      <c r="R820" s="135"/>
      <c r="S820" s="132"/>
      <c r="T820" s="132"/>
      <c r="U820" s="132"/>
    </row>
    <row r="821" ht="12.75" customHeight="1">
      <c r="A821" s="132"/>
      <c r="B821" s="132"/>
      <c r="C821" s="132"/>
      <c r="D821" s="132"/>
      <c r="E821" s="133"/>
      <c r="F821" s="132"/>
      <c r="G821" s="132"/>
      <c r="H821" s="132"/>
      <c r="I821" s="132"/>
      <c r="J821" s="132"/>
      <c r="K821" s="132"/>
      <c r="L821" s="132"/>
      <c r="M821" s="137"/>
      <c r="N821" s="137"/>
      <c r="O821" s="132"/>
      <c r="P821" s="139"/>
      <c r="Q821" s="132"/>
      <c r="R821" s="135"/>
      <c r="S821" s="132"/>
      <c r="T821" s="132"/>
      <c r="U821" s="132"/>
    </row>
    <row r="822" ht="12.75" customHeight="1">
      <c r="A822" s="132"/>
      <c r="B822" s="132"/>
      <c r="C822" s="132"/>
      <c r="D822" s="132"/>
      <c r="E822" s="133"/>
      <c r="F822" s="132"/>
      <c r="G822" s="132"/>
      <c r="H822" s="132"/>
      <c r="I822" s="132"/>
      <c r="J822" s="132"/>
      <c r="K822" s="132"/>
      <c r="L822" s="132"/>
      <c r="M822" s="137"/>
      <c r="N822" s="137"/>
      <c r="O822" s="132"/>
      <c r="P822" s="139"/>
      <c r="Q822" s="132"/>
      <c r="R822" s="135"/>
      <c r="S822" s="132"/>
      <c r="T822" s="132"/>
      <c r="U822" s="132"/>
    </row>
    <row r="823" ht="12.75" customHeight="1">
      <c r="A823" s="132"/>
      <c r="B823" s="132"/>
      <c r="C823" s="132"/>
      <c r="D823" s="132"/>
      <c r="E823" s="133"/>
      <c r="F823" s="132"/>
      <c r="G823" s="132"/>
      <c r="H823" s="132"/>
      <c r="I823" s="132"/>
      <c r="J823" s="132"/>
      <c r="K823" s="132"/>
      <c r="L823" s="132"/>
      <c r="M823" s="137"/>
      <c r="N823" s="137"/>
      <c r="O823" s="132"/>
      <c r="P823" s="139"/>
      <c r="Q823" s="132"/>
      <c r="R823" s="135"/>
      <c r="S823" s="132"/>
      <c r="T823" s="132"/>
      <c r="U823" s="132"/>
    </row>
    <row r="824" ht="12.75" customHeight="1">
      <c r="A824" s="132"/>
      <c r="B824" s="132"/>
      <c r="C824" s="132"/>
      <c r="D824" s="132"/>
      <c r="E824" s="133"/>
      <c r="F824" s="132"/>
      <c r="G824" s="132"/>
      <c r="H824" s="132"/>
      <c r="I824" s="132"/>
      <c r="J824" s="132"/>
      <c r="K824" s="132"/>
      <c r="L824" s="132"/>
      <c r="M824" s="137"/>
      <c r="N824" s="137"/>
      <c r="O824" s="132"/>
      <c r="P824" s="139"/>
      <c r="Q824" s="132"/>
      <c r="R824" s="135"/>
      <c r="S824" s="132"/>
      <c r="T824" s="132"/>
      <c r="U824" s="132"/>
    </row>
    <row r="825" ht="12.75" customHeight="1">
      <c r="A825" s="132"/>
      <c r="B825" s="132"/>
      <c r="C825" s="132"/>
      <c r="D825" s="132"/>
      <c r="E825" s="133"/>
      <c r="F825" s="132"/>
      <c r="G825" s="132"/>
      <c r="H825" s="132"/>
      <c r="I825" s="132"/>
      <c r="J825" s="132"/>
      <c r="K825" s="132"/>
      <c r="L825" s="132"/>
      <c r="M825" s="137"/>
      <c r="N825" s="137"/>
      <c r="O825" s="132"/>
      <c r="P825" s="139"/>
      <c r="Q825" s="132"/>
      <c r="R825" s="135"/>
      <c r="S825" s="132"/>
      <c r="T825" s="132"/>
      <c r="U825" s="132"/>
    </row>
    <row r="826" ht="12.75" customHeight="1">
      <c r="A826" s="132"/>
      <c r="B826" s="132"/>
      <c r="C826" s="132"/>
      <c r="D826" s="132"/>
      <c r="E826" s="133"/>
      <c r="F826" s="132"/>
      <c r="G826" s="132"/>
      <c r="H826" s="132"/>
      <c r="I826" s="132"/>
      <c r="J826" s="132"/>
      <c r="K826" s="132"/>
      <c r="L826" s="132"/>
      <c r="M826" s="137"/>
      <c r="N826" s="137"/>
      <c r="O826" s="132"/>
      <c r="P826" s="139"/>
      <c r="Q826" s="132"/>
      <c r="R826" s="135"/>
      <c r="S826" s="132"/>
      <c r="T826" s="132"/>
      <c r="U826" s="132"/>
    </row>
    <row r="827" ht="12.75" customHeight="1">
      <c r="A827" s="132"/>
      <c r="B827" s="132"/>
      <c r="C827" s="132"/>
      <c r="D827" s="132"/>
      <c r="E827" s="133"/>
      <c r="F827" s="132"/>
      <c r="G827" s="132"/>
      <c r="H827" s="132"/>
      <c r="I827" s="132"/>
      <c r="J827" s="132"/>
      <c r="K827" s="132"/>
      <c r="L827" s="132"/>
      <c r="M827" s="137"/>
      <c r="N827" s="137"/>
      <c r="O827" s="132"/>
      <c r="P827" s="139"/>
      <c r="Q827" s="132"/>
      <c r="R827" s="135"/>
      <c r="S827" s="132"/>
      <c r="T827" s="132"/>
      <c r="U827" s="132"/>
    </row>
    <row r="828" ht="12.75" customHeight="1">
      <c r="A828" s="132"/>
      <c r="B828" s="132"/>
      <c r="C828" s="132"/>
      <c r="D828" s="132"/>
      <c r="E828" s="133"/>
      <c r="F828" s="132"/>
      <c r="G828" s="132"/>
      <c r="H828" s="132"/>
      <c r="I828" s="132"/>
      <c r="J828" s="132"/>
      <c r="K828" s="132"/>
      <c r="L828" s="132"/>
      <c r="M828" s="137"/>
      <c r="N828" s="137"/>
      <c r="O828" s="132"/>
      <c r="P828" s="139"/>
      <c r="Q828" s="132"/>
      <c r="R828" s="135"/>
      <c r="S828" s="132"/>
      <c r="T828" s="132"/>
      <c r="U828" s="132"/>
    </row>
    <row r="829" ht="12.75" customHeight="1">
      <c r="A829" s="132"/>
      <c r="B829" s="132"/>
      <c r="C829" s="132"/>
      <c r="D829" s="132"/>
      <c r="E829" s="133"/>
      <c r="F829" s="132"/>
      <c r="G829" s="132"/>
      <c r="H829" s="132"/>
      <c r="I829" s="132"/>
      <c r="J829" s="132"/>
      <c r="K829" s="132"/>
      <c r="L829" s="132"/>
      <c r="M829" s="137"/>
      <c r="N829" s="137"/>
      <c r="O829" s="132"/>
      <c r="P829" s="139"/>
      <c r="Q829" s="132"/>
      <c r="R829" s="135"/>
      <c r="S829" s="132"/>
      <c r="T829" s="132"/>
      <c r="U829" s="132"/>
    </row>
    <row r="830" ht="12.75" customHeight="1">
      <c r="A830" s="132"/>
      <c r="B830" s="132"/>
      <c r="C830" s="132"/>
      <c r="D830" s="132"/>
      <c r="E830" s="133"/>
      <c r="F830" s="132"/>
      <c r="G830" s="132"/>
      <c r="H830" s="132"/>
      <c r="I830" s="132"/>
      <c r="J830" s="132"/>
      <c r="K830" s="132"/>
      <c r="L830" s="132"/>
      <c r="M830" s="137"/>
      <c r="N830" s="137"/>
      <c r="O830" s="132"/>
      <c r="P830" s="139"/>
      <c r="Q830" s="132"/>
      <c r="R830" s="135"/>
      <c r="S830" s="132"/>
      <c r="T830" s="132"/>
      <c r="U830" s="132"/>
    </row>
    <row r="831" ht="12.75" customHeight="1">
      <c r="A831" s="132"/>
      <c r="B831" s="132"/>
      <c r="C831" s="132"/>
      <c r="D831" s="132"/>
      <c r="E831" s="133"/>
      <c r="F831" s="132"/>
      <c r="G831" s="132"/>
      <c r="H831" s="132"/>
      <c r="I831" s="132"/>
      <c r="J831" s="132"/>
      <c r="K831" s="132"/>
      <c r="L831" s="132"/>
      <c r="M831" s="137"/>
      <c r="N831" s="137"/>
      <c r="O831" s="132"/>
      <c r="P831" s="139"/>
      <c r="Q831" s="132"/>
      <c r="R831" s="135"/>
      <c r="S831" s="132"/>
      <c r="T831" s="132"/>
      <c r="U831" s="132"/>
    </row>
    <row r="832" ht="12.75" customHeight="1">
      <c r="A832" s="132"/>
      <c r="B832" s="132"/>
      <c r="C832" s="132"/>
      <c r="D832" s="132"/>
      <c r="E832" s="133"/>
      <c r="F832" s="132"/>
      <c r="G832" s="132"/>
      <c r="H832" s="132"/>
      <c r="I832" s="132"/>
      <c r="J832" s="132"/>
      <c r="K832" s="132"/>
      <c r="L832" s="132"/>
      <c r="M832" s="137"/>
      <c r="N832" s="137"/>
      <c r="O832" s="132"/>
      <c r="P832" s="139"/>
      <c r="Q832" s="132"/>
      <c r="R832" s="135"/>
      <c r="S832" s="132"/>
      <c r="T832" s="132"/>
      <c r="U832" s="132"/>
    </row>
    <row r="833" ht="12.75" customHeight="1">
      <c r="A833" s="132"/>
      <c r="B833" s="132"/>
      <c r="C833" s="132"/>
      <c r="D833" s="132"/>
      <c r="E833" s="133"/>
      <c r="F833" s="132"/>
      <c r="G833" s="132"/>
      <c r="H833" s="132"/>
      <c r="I833" s="132"/>
      <c r="J833" s="132"/>
      <c r="K833" s="132"/>
      <c r="L833" s="132"/>
      <c r="M833" s="137"/>
      <c r="N833" s="137"/>
      <c r="O833" s="132"/>
      <c r="P833" s="139"/>
      <c r="Q833" s="132"/>
      <c r="R833" s="135"/>
      <c r="S833" s="132"/>
      <c r="T833" s="132"/>
      <c r="U833" s="132"/>
    </row>
    <row r="834" ht="12.75" customHeight="1">
      <c r="A834" s="132"/>
      <c r="B834" s="132"/>
      <c r="C834" s="132"/>
      <c r="D834" s="132"/>
      <c r="E834" s="133"/>
      <c r="F834" s="132"/>
      <c r="G834" s="132"/>
      <c r="H834" s="132"/>
      <c r="I834" s="132"/>
      <c r="J834" s="132"/>
      <c r="K834" s="132"/>
      <c r="L834" s="132"/>
      <c r="M834" s="137"/>
      <c r="N834" s="137"/>
      <c r="O834" s="132"/>
      <c r="P834" s="139"/>
      <c r="Q834" s="132"/>
      <c r="R834" s="135"/>
      <c r="S834" s="132"/>
      <c r="T834" s="132"/>
      <c r="U834" s="132"/>
    </row>
    <row r="835" ht="12.75" customHeight="1">
      <c r="A835" s="132"/>
      <c r="B835" s="132"/>
      <c r="C835" s="132"/>
      <c r="D835" s="132"/>
      <c r="E835" s="133"/>
      <c r="F835" s="132"/>
      <c r="G835" s="132"/>
      <c r="H835" s="132"/>
      <c r="I835" s="132"/>
      <c r="J835" s="132"/>
      <c r="K835" s="132"/>
      <c r="L835" s="132"/>
      <c r="M835" s="137"/>
      <c r="N835" s="137"/>
      <c r="O835" s="132"/>
      <c r="P835" s="139"/>
      <c r="Q835" s="132"/>
      <c r="R835" s="135"/>
      <c r="S835" s="132"/>
      <c r="T835" s="132"/>
      <c r="U835" s="132"/>
    </row>
    <row r="836" ht="12.75" customHeight="1">
      <c r="A836" s="132"/>
      <c r="B836" s="132"/>
      <c r="C836" s="132"/>
      <c r="D836" s="132"/>
      <c r="E836" s="133"/>
      <c r="F836" s="132"/>
      <c r="G836" s="132"/>
      <c r="H836" s="132"/>
      <c r="I836" s="132"/>
      <c r="J836" s="132"/>
      <c r="K836" s="132"/>
      <c r="L836" s="132"/>
      <c r="M836" s="137"/>
      <c r="N836" s="137"/>
      <c r="O836" s="132"/>
      <c r="P836" s="139"/>
      <c r="Q836" s="132"/>
      <c r="R836" s="135"/>
      <c r="S836" s="132"/>
      <c r="T836" s="132"/>
      <c r="U836" s="132"/>
    </row>
    <row r="837" ht="12.75" customHeight="1">
      <c r="A837" s="132"/>
      <c r="B837" s="132"/>
      <c r="C837" s="132"/>
      <c r="D837" s="132"/>
      <c r="E837" s="133"/>
      <c r="F837" s="132"/>
      <c r="G837" s="132"/>
      <c r="H837" s="132"/>
      <c r="I837" s="132"/>
      <c r="J837" s="132"/>
      <c r="K837" s="132"/>
      <c r="L837" s="132"/>
      <c r="M837" s="137"/>
      <c r="N837" s="137"/>
      <c r="O837" s="132"/>
      <c r="P837" s="139"/>
      <c r="Q837" s="132"/>
      <c r="R837" s="135"/>
      <c r="S837" s="132"/>
      <c r="T837" s="132"/>
      <c r="U837" s="132"/>
    </row>
    <row r="838" ht="12.75" customHeight="1">
      <c r="A838" s="132"/>
      <c r="B838" s="132"/>
      <c r="C838" s="132"/>
      <c r="D838" s="132"/>
      <c r="E838" s="133"/>
      <c r="F838" s="132"/>
      <c r="G838" s="132"/>
      <c r="H838" s="132"/>
      <c r="I838" s="132"/>
      <c r="J838" s="132"/>
      <c r="K838" s="132"/>
      <c r="L838" s="132"/>
      <c r="M838" s="137"/>
      <c r="N838" s="137"/>
      <c r="O838" s="132"/>
      <c r="P838" s="139"/>
      <c r="Q838" s="132"/>
      <c r="R838" s="135"/>
      <c r="S838" s="132"/>
      <c r="T838" s="132"/>
      <c r="U838" s="132"/>
    </row>
    <row r="839" ht="12.75" customHeight="1">
      <c r="A839" s="132"/>
      <c r="B839" s="132"/>
      <c r="C839" s="132"/>
      <c r="D839" s="132"/>
      <c r="E839" s="133"/>
      <c r="F839" s="132"/>
      <c r="G839" s="132"/>
      <c r="H839" s="132"/>
      <c r="I839" s="132"/>
      <c r="J839" s="132"/>
      <c r="K839" s="132"/>
      <c r="L839" s="132"/>
      <c r="M839" s="137"/>
      <c r="N839" s="137"/>
      <c r="O839" s="132"/>
      <c r="P839" s="139"/>
      <c r="Q839" s="132"/>
      <c r="R839" s="135"/>
      <c r="S839" s="132"/>
      <c r="T839" s="132"/>
      <c r="U839" s="132"/>
    </row>
    <row r="840" ht="12.75" customHeight="1">
      <c r="A840" s="132"/>
      <c r="B840" s="132"/>
      <c r="C840" s="132"/>
      <c r="D840" s="132"/>
      <c r="E840" s="133"/>
      <c r="F840" s="132"/>
      <c r="G840" s="132"/>
      <c r="H840" s="132"/>
      <c r="I840" s="132"/>
      <c r="J840" s="132"/>
      <c r="K840" s="132"/>
      <c r="L840" s="132"/>
      <c r="M840" s="137"/>
      <c r="N840" s="137"/>
      <c r="O840" s="132"/>
      <c r="P840" s="139"/>
      <c r="Q840" s="132"/>
      <c r="R840" s="135"/>
      <c r="S840" s="132"/>
      <c r="T840" s="132"/>
      <c r="U840" s="132"/>
    </row>
    <row r="841" ht="12.75" customHeight="1">
      <c r="A841" s="132"/>
      <c r="B841" s="132"/>
      <c r="C841" s="132"/>
      <c r="D841" s="132"/>
      <c r="E841" s="133"/>
      <c r="F841" s="132"/>
      <c r="G841" s="132"/>
      <c r="H841" s="132"/>
      <c r="I841" s="132"/>
      <c r="J841" s="132"/>
      <c r="K841" s="132"/>
      <c r="L841" s="132"/>
      <c r="M841" s="137"/>
      <c r="N841" s="137"/>
      <c r="O841" s="132"/>
      <c r="P841" s="139"/>
      <c r="Q841" s="132"/>
      <c r="R841" s="135"/>
      <c r="S841" s="132"/>
      <c r="T841" s="132"/>
      <c r="U841" s="132"/>
    </row>
    <row r="842" ht="12.75" customHeight="1">
      <c r="A842" s="132"/>
      <c r="B842" s="132"/>
      <c r="C842" s="132"/>
      <c r="D842" s="132"/>
      <c r="E842" s="133"/>
      <c r="F842" s="132"/>
      <c r="G842" s="132"/>
      <c r="H842" s="132"/>
      <c r="I842" s="132"/>
      <c r="J842" s="132"/>
      <c r="K842" s="132"/>
      <c r="L842" s="132"/>
      <c r="M842" s="137"/>
      <c r="N842" s="137"/>
      <c r="O842" s="132"/>
      <c r="P842" s="139"/>
      <c r="Q842" s="132"/>
      <c r="R842" s="135"/>
      <c r="S842" s="132"/>
      <c r="T842" s="132"/>
      <c r="U842" s="132"/>
    </row>
    <row r="843" ht="12.75" customHeight="1">
      <c r="A843" s="132"/>
      <c r="B843" s="132"/>
      <c r="C843" s="132"/>
      <c r="D843" s="132"/>
      <c r="E843" s="133"/>
      <c r="F843" s="132"/>
      <c r="G843" s="132"/>
      <c r="H843" s="132"/>
      <c r="I843" s="132"/>
      <c r="J843" s="132"/>
      <c r="K843" s="132"/>
      <c r="L843" s="132"/>
      <c r="M843" s="137"/>
      <c r="N843" s="137"/>
      <c r="O843" s="132"/>
      <c r="P843" s="139"/>
      <c r="Q843" s="132"/>
      <c r="R843" s="135"/>
      <c r="S843" s="132"/>
      <c r="T843" s="132"/>
      <c r="U843" s="132"/>
    </row>
    <row r="844" ht="12.75" customHeight="1">
      <c r="A844" s="132"/>
      <c r="B844" s="132"/>
      <c r="C844" s="132"/>
      <c r="D844" s="132"/>
      <c r="E844" s="133"/>
      <c r="F844" s="132"/>
      <c r="G844" s="132"/>
      <c r="H844" s="132"/>
      <c r="I844" s="132"/>
      <c r="J844" s="132"/>
      <c r="K844" s="132"/>
      <c r="L844" s="132"/>
      <c r="M844" s="137"/>
      <c r="N844" s="137"/>
      <c r="O844" s="132"/>
      <c r="P844" s="139"/>
      <c r="Q844" s="132"/>
      <c r="R844" s="135"/>
      <c r="S844" s="132"/>
      <c r="T844" s="132"/>
      <c r="U844" s="132"/>
    </row>
    <row r="845" ht="12.75" customHeight="1">
      <c r="A845" s="132"/>
      <c r="B845" s="132"/>
      <c r="C845" s="132"/>
      <c r="D845" s="132"/>
      <c r="E845" s="133"/>
      <c r="F845" s="132"/>
      <c r="G845" s="132"/>
      <c r="H845" s="132"/>
      <c r="I845" s="132"/>
      <c r="J845" s="132"/>
      <c r="K845" s="132"/>
      <c r="L845" s="132"/>
      <c r="M845" s="137"/>
      <c r="N845" s="137"/>
      <c r="O845" s="132"/>
      <c r="P845" s="139"/>
      <c r="Q845" s="132"/>
      <c r="R845" s="135"/>
      <c r="S845" s="132"/>
      <c r="T845" s="132"/>
      <c r="U845" s="132"/>
    </row>
    <row r="846" ht="12.75" customHeight="1">
      <c r="A846" s="132"/>
      <c r="B846" s="132"/>
      <c r="C846" s="132"/>
      <c r="D846" s="132"/>
      <c r="E846" s="133"/>
      <c r="F846" s="132"/>
      <c r="G846" s="132"/>
      <c r="H846" s="132"/>
      <c r="I846" s="132"/>
      <c r="J846" s="132"/>
      <c r="K846" s="132"/>
      <c r="L846" s="132"/>
      <c r="M846" s="137"/>
      <c r="N846" s="137"/>
      <c r="O846" s="132"/>
      <c r="P846" s="139"/>
      <c r="Q846" s="132"/>
      <c r="R846" s="135"/>
      <c r="S846" s="132"/>
      <c r="T846" s="132"/>
      <c r="U846" s="132"/>
    </row>
    <row r="847" ht="12.75" customHeight="1">
      <c r="A847" s="132"/>
      <c r="B847" s="132"/>
      <c r="C847" s="132"/>
      <c r="D847" s="132"/>
      <c r="E847" s="133"/>
      <c r="F847" s="132"/>
      <c r="G847" s="132"/>
      <c r="H847" s="132"/>
      <c r="I847" s="132"/>
      <c r="J847" s="132"/>
      <c r="K847" s="132"/>
      <c r="L847" s="132"/>
      <c r="M847" s="137"/>
      <c r="N847" s="137"/>
      <c r="O847" s="132"/>
      <c r="P847" s="139"/>
      <c r="Q847" s="132"/>
      <c r="R847" s="135"/>
      <c r="S847" s="132"/>
      <c r="T847" s="132"/>
      <c r="U847" s="132"/>
    </row>
    <row r="848" ht="12.75" customHeight="1">
      <c r="A848" s="132"/>
      <c r="B848" s="132"/>
      <c r="C848" s="132"/>
      <c r="D848" s="132"/>
      <c r="E848" s="133"/>
      <c r="F848" s="132"/>
      <c r="G848" s="132"/>
      <c r="H848" s="132"/>
      <c r="I848" s="132"/>
      <c r="J848" s="132"/>
      <c r="K848" s="132"/>
      <c r="L848" s="132"/>
      <c r="M848" s="137"/>
      <c r="N848" s="137"/>
      <c r="O848" s="132"/>
      <c r="P848" s="139"/>
      <c r="Q848" s="132"/>
      <c r="R848" s="135"/>
      <c r="S848" s="132"/>
      <c r="T848" s="132"/>
      <c r="U848" s="132"/>
    </row>
    <row r="849" ht="12.75" customHeight="1">
      <c r="A849" s="132"/>
      <c r="B849" s="132"/>
      <c r="C849" s="132"/>
      <c r="D849" s="132"/>
      <c r="E849" s="133"/>
      <c r="F849" s="132"/>
      <c r="G849" s="132"/>
      <c r="H849" s="132"/>
      <c r="I849" s="132"/>
      <c r="J849" s="132"/>
      <c r="K849" s="132"/>
      <c r="L849" s="132"/>
      <c r="M849" s="137"/>
      <c r="N849" s="137"/>
      <c r="O849" s="132"/>
      <c r="P849" s="139"/>
      <c r="Q849" s="132"/>
      <c r="R849" s="135"/>
      <c r="S849" s="132"/>
      <c r="T849" s="132"/>
      <c r="U849" s="132"/>
    </row>
    <row r="850" ht="12.75" customHeight="1">
      <c r="A850" s="132"/>
      <c r="B850" s="132"/>
      <c r="C850" s="132"/>
      <c r="D850" s="132"/>
      <c r="E850" s="133"/>
      <c r="F850" s="132"/>
      <c r="G850" s="132"/>
      <c r="H850" s="132"/>
      <c r="I850" s="132"/>
      <c r="J850" s="132"/>
      <c r="K850" s="132"/>
      <c r="L850" s="132"/>
      <c r="M850" s="137"/>
      <c r="N850" s="137"/>
      <c r="O850" s="132"/>
      <c r="P850" s="139"/>
      <c r="Q850" s="132"/>
      <c r="R850" s="135"/>
      <c r="S850" s="132"/>
      <c r="T850" s="132"/>
      <c r="U850" s="132"/>
    </row>
    <row r="851" ht="12.75" customHeight="1">
      <c r="A851" s="132"/>
      <c r="B851" s="132"/>
      <c r="C851" s="132"/>
      <c r="D851" s="132"/>
      <c r="E851" s="133"/>
      <c r="F851" s="132"/>
      <c r="G851" s="132"/>
      <c r="H851" s="132"/>
      <c r="I851" s="132"/>
      <c r="J851" s="132"/>
      <c r="K851" s="132"/>
      <c r="L851" s="132"/>
      <c r="M851" s="137"/>
      <c r="N851" s="137"/>
      <c r="O851" s="132"/>
      <c r="P851" s="139"/>
      <c r="Q851" s="132"/>
      <c r="R851" s="135"/>
      <c r="S851" s="132"/>
      <c r="T851" s="132"/>
      <c r="U851" s="132"/>
    </row>
    <row r="852" ht="12.75" customHeight="1">
      <c r="A852" s="132"/>
      <c r="B852" s="132"/>
      <c r="C852" s="132"/>
      <c r="D852" s="132"/>
      <c r="E852" s="133"/>
      <c r="F852" s="132"/>
      <c r="G852" s="132"/>
      <c r="H852" s="132"/>
      <c r="I852" s="132"/>
      <c r="J852" s="132"/>
      <c r="K852" s="132"/>
      <c r="L852" s="132"/>
      <c r="M852" s="137"/>
      <c r="N852" s="137"/>
      <c r="O852" s="132"/>
      <c r="P852" s="139"/>
      <c r="Q852" s="132"/>
      <c r="R852" s="135"/>
      <c r="S852" s="132"/>
      <c r="T852" s="132"/>
      <c r="U852" s="132"/>
    </row>
    <row r="853" ht="12.75" customHeight="1">
      <c r="A853" s="132"/>
      <c r="B853" s="132"/>
      <c r="C853" s="132"/>
      <c r="D853" s="132"/>
      <c r="E853" s="133"/>
      <c r="F853" s="132"/>
      <c r="G853" s="132"/>
      <c r="H853" s="132"/>
      <c r="I853" s="132"/>
      <c r="J853" s="132"/>
      <c r="K853" s="132"/>
      <c r="L853" s="132"/>
      <c r="M853" s="137"/>
      <c r="N853" s="137"/>
      <c r="O853" s="132"/>
      <c r="P853" s="139"/>
      <c r="Q853" s="132"/>
      <c r="R853" s="135"/>
      <c r="S853" s="132"/>
      <c r="T853" s="132"/>
      <c r="U853" s="132"/>
    </row>
    <row r="854" ht="12.75" customHeight="1">
      <c r="A854" s="132"/>
      <c r="B854" s="132"/>
      <c r="C854" s="132"/>
      <c r="D854" s="132"/>
      <c r="E854" s="133"/>
      <c r="F854" s="132"/>
      <c r="G854" s="132"/>
      <c r="H854" s="132"/>
      <c r="I854" s="132"/>
      <c r="J854" s="132"/>
      <c r="K854" s="132"/>
      <c r="L854" s="132"/>
      <c r="M854" s="137"/>
      <c r="N854" s="137"/>
      <c r="O854" s="132"/>
      <c r="P854" s="139"/>
      <c r="Q854" s="132"/>
      <c r="R854" s="135"/>
      <c r="S854" s="132"/>
      <c r="T854" s="132"/>
      <c r="U854" s="132"/>
    </row>
    <row r="855" ht="12.75" customHeight="1">
      <c r="A855" s="132"/>
      <c r="B855" s="132"/>
      <c r="C855" s="132"/>
      <c r="D855" s="132"/>
      <c r="E855" s="133"/>
      <c r="F855" s="132"/>
      <c r="G855" s="132"/>
      <c r="H855" s="132"/>
      <c r="I855" s="132"/>
      <c r="J855" s="132"/>
      <c r="K855" s="132"/>
      <c r="L855" s="132"/>
      <c r="M855" s="137"/>
      <c r="N855" s="137"/>
      <c r="O855" s="132"/>
      <c r="P855" s="139"/>
      <c r="Q855" s="132"/>
      <c r="R855" s="135"/>
      <c r="S855" s="132"/>
      <c r="T855" s="132"/>
      <c r="U855" s="132"/>
    </row>
    <row r="856" ht="12.75" customHeight="1">
      <c r="A856" s="132"/>
      <c r="B856" s="132"/>
      <c r="C856" s="132"/>
      <c r="D856" s="132"/>
      <c r="E856" s="133"/>
      <c r="F856" s="132"/>
      <c r="G856" s="132"/>
      <c r="H856" s="132"/>
      <c r="I856" s="132"/>
      <c r="J856" s="132"/>
      <c r="K856" s="132"/>
      <c r="L856" s="132"/>
      <c r="M856" s="137"/>
      <c r="N856" s="137"/>
      <c r="O856" s="132"/>
      <c r="P856" s="139"/>
      <c r="Q856" s="132"/>
      <c r="R856" s="135"/>
      <c r="S856" s="132"/>
      <c r="T856" s="132"/>
      <c r="U856" s="132"/>
    </row>
    <row r="857" ht="12.75" customHeight="1">
      <c r="A857" s="132"/>
      <c r="B857" s="132"/>
      <c r="C857" s="132"/>
      <c r="D857" s="132"/>
      <c r="E857" s="133"/>
      <c r="F857" s="132"/>
      <c r="G857" s="132"/>
      <c r="H857" s="132"/>
      <c r="I857" s="132"/>
      <c r="J857" s="132"/>
      <c r="K857" s="132"/>
      <c r="L857" s="132"/>
      <c r="M857" s="137"/>
      <c r="N857" s="137"/>
      <c r="O857" s="132"/>
      <c r="P857" s="139"/>
      <c r="Q857" s="132"/>
      <c r="R857" s="135"/>
      <c r="S857" s="132"/>
      <c r="T857" s="132"/>
      <c r="U857" s="132"/>
    </row>
    <row r="858" ht="12.75" customHeight="1">
      <c r="A858" s="132"/>
      <c r="B858" s="132"/>
      <c r="C858" s="132"/>
      <c r="D858" s="132"/>
      <c r="E858" s="133"/>
      <c r="F858" s="132"/>
      <c r="G858" s="132"/>
      <c r="H858" s="132"/>
      <c r="I858" s="132"/>
      <c r="J858" s="132"/>
      <c r="K858" s="132"/>
      <c r="L858" s="132"/>
      <c r="M858" s="137"/>
      <c r="N858" s="137"/>
      <c r="O858" s="132"/>
      <c r="P858" s="139"/>
      <c r="Q858" s="132"/>
      <c r="R858" s="135"/>
      <c r="S858" s="132"/>
      <c r="T858" s="132"/>
      <c r="U858" s="132"/>
    </row>
    <row r="859" ht="12.75" customHeight="1">
      <c r="A859" s="132"/>
      <c r="B859" s="132"/>
      <c r="C859" s="132"/>
      <c r="D859" s="132"/>
      <c r="E859" s="133"/>
      <c r="F859" s="132"/>
      <c r="G859" s="132"/>
      <c r="H859" s="132"/>
      <c r="I859" s="132"/>
      <c r="J859" s="132"/>
      <c r="K859" s="132"/>
      <c r="L859" s="132"/>
      <c r="M859" s="137"/>
      <c r="N859" s="137"/>
      <c r="O859" s="132"/>
      <c r="P859" s="139"/>
      <c r="Q859" s="132"/>
      <c r="R859" s="135"/>
      <c r="S859" s="132"/>
      <c r="T859" s="132"/>
      <c r="U859" s="132"/>
    </row>
    <row r="860" ht="12.75" customHeight="1">
      <c r="A860" s="132"/>
      <c r="B860" s="132"/>
      <c r="C860" s="132"/>
      <c r="D860" s="132"/>
      <c r="E860" s="133"/>
      <c r="F860" s="132"/>
      <c r="G860" s="132"/>
      <c r="H860" s="132"/>
      <c r="I860" s="132"/>
      <c r="J860" s="132"/>
      <c r="K860" s="132"/>
      <c r="L860" s="132"/>
      <c r="M860" s="137"/>
      <c r="N860" s="137"/>
      <c r="O860" s="132"/>
      <c r="P860" s="139"/>
      <c r="Q860" s="132"/>
      <c r="R860" s="135"/>
      <c r="S860" s="132"/>
      <c r="T860" s="132"/>
      <c r="U860" s="132"/>
    </row>
    <row r="861" ht="12.75" customHeight="1">
      <c r="A861" s="132"/>
      <c r="B861" s="132"/>
      <c r="C861" s="132"/>
      <c r="D861" s="132"/>
      <c r="E861" s="133"/>
      <c r="F861" s="132"/>
      <c r="G861" s="132"/>
      <c r="H861" s="132"/>
      <c r="I861" s="132"/>
      <c r="J861" s="132"/>
      <c r="K861" s="132"/>
      <c r="L861" s="132"/>
      <c r="M861" s="137"/>
      <c r="N861" s="137"/>
      <c r="O861" s="132"/>
      <c r="P861" s="139"/>
      <c r="Q861" s="132"/>
      <c r="R861" s="135"/>
      <c r="S861" s="132"/>
      <c r="T861" s="132"/>
      <c r="U861" s="132"/>
    </row>
    <row r="862" ht="12.75" customHeight="1">
      <c r="A862" s="132"/>
      <c r="B862" s="132"/>
      <c r="C862" s="132"/>
      <c r="D862" s="132"/>
      <c r="E862" s="133"/>
      <c r="F862" s="132"/>
      <c r="G862" s="132"/>
      <c r="H862" s="132"/>
      <c r="I862" s="132"/>
      <c r="J862" s="132"/>
      <c r="K862" s="132"/>
      <c r="L862" s="132"/>
      <c r="M862" s="137"/>
      <c r="N862" s="137"/>
      <c r="O862" s="132"/>
      <c r="P862" s="139"/>
      <c r="Q862" s="132"/>
      <c r="R862" s="135"/>
      <c r="S862" s="132"/>
      <c r="T862" s="132"/>
      <c r="U862" s="132"/>
    </row>
    <row r="863" ht="12.75" customHeight="1">
      <c r="A863" s="132"/>
      <c r="B863" s="132"/>
      <c r="C863" s="132"/>
      <c r="D863" s="132"/>
      <c r="E863" s="133"/>
      <c r="F863" s="132"/>
      <c r="G863" s="132"/>
      <c r="H863" s="132"/>
      <c r="I863" s="132"/>
      <c r="J863" s="132"/>
      <c r="K863" s="132"/>
      <c r="L863" s="132"/>
      <c r="M863" s="137"/>
      <c r="N863" s="137"/>
      <c r="O863" s="132"/>
      <c r="P863" s="139"/>
      <c r="Q863" s="132"/>
      <c r="R863" s="135"/>
      <c r="S863" s="132"/>
      <c r="T863" s="132"/>
      <c r="U863" s="132"/>
    </row>
    <row r="864" ht="12.75" customHeight="1">
      <c r="A864" s="132"/>
      <c r="B864" s="132"/>
      <c r="C864" s="132"/>
      <c r="D864" s="132"/>
      <c r="E864" s="133"/>
      <c r="F864" s="132"/>
      <c r="G864" s="132"/>
      <c r="H864" s="132"/>
      <c r="I864" s="132"/>
      <c r="J864" s="132"/>
      <c r="K864" s="132"/>
      <c r="L864" s="132"/>
      <c r="M864" s="137"/>
      <c r="N864" s="137"/>
      <c r="O864" s="132"/>
      <c r="P864" s="139"/>
      <c r="Q864" s="132"/>
      <c r="R864" s="135"/>
      <c r="S864" s="132"/>
      <c r="T864" s="132"/>
      <c r="U864" s="132"/>
    </row>
    <row r="865" ht="12.75" customHeight="1">
      <c r="A865" s="132"/>
      <c r="B865" s="132"/>
      <c r="C865" s="132"/>
      <c r="D865" s="132"/>
      <c r="E865" s="133"/>
      <c r="F865" s="132"/>
      <c r="G865" s="132"/>
      <c r="H865" s="132"/>
      <c r="I865" s="132"/>
      <c r="J865" s="132"/>
      <c r="K865" s="132"/>
      <c r="L865" s="132"/>
      <c r="M865" s="137"/>
      <c r="N865" s="137"/>
      <c r="O865" s="132"/>
      <c r="P865" s="139"/>
      <c r="Q865" s="132"/>
      <c r="R865" s="135"/>
      <c r="S865" s="132"/>
      <c r="T865" s="132"/>
      <c r="U865" s="132"/>
    </row>
    <row r="866" ht="12.75" customHeight="1">
      <c r="A866" s="132"/>
      <c r="B866" s="132"/>
      <c r="C866" s="132"/>
      <c r="D866" s="132"/>
      <c r="E866" s="133"/>
      <c r="F866" s="132"/>
      <c r="G866" s="132"/>
      <c r="H866" s="132"/>
      <c r="I866" s="132"/>
      <c r="J866" s="132"/>
      <c r="K866" s="132"/>
      <c r="L866" s="132"/>
      <c r="M866" s="137"/>
      <c r="N866" s="137"/>
      <c r="O866" s="132"/>
      <c r="P866" s="139"/>
      <c r="Q866" s="132"/>
      <c r="R866" s="135"/>
      <c r="S866" s="132"/>
      <c r="T866" s="132"/>
      <c r="U866" s="132"/>
    </row>
    <row r="867" ht="12.75" customHeight="1">
      <c r="A867" s="132"/>
      <c r="B867" s="132"/>
      <c r="C867" s="132"/>
      <c r="D867" s="132"/>
      <c r="E867" s="133"/>
      <c r="F867" s="132"/>
      <c r="G867" s="132"/>
      <c r="H867" s="132"/>
      <c r="I867" s="132"/>
      <c r="J867" s="132"/>
      <c r="K867" s="132"/>
      <c r="L867" s="132"/>
      <c r="M867" s="137"/>
      <c r="N867" s="137"/>
      <c r="O867" s="132"/>
      <c r="P867" s="139"/>
      <c r="Q867" s="132"/>
      <c r="R867" s="135"/>
      <c r="S867" s="132"/>
      <c r="T867" s="132"/>
      <c r="U867" s="132"/>
    </row>
    <row r="868" ht="12.75" customHeight="1">
      <c r="A868" s="132"/>
      <c r="B868" s="132"/>
      <c r="C868" s="132"/>
      <c r="D868" s="132"/>
      <c r="E868" s="133"/>
      <c r="F868" s="132"/>
      <c r="G868" s="132"/>
      <c r="H868" s="132"/>
      <c r="I868" s="132"/>
      <c r="J868" s="132"/>
      <c r="K868" s="132"/>
      <c r="L868" s="132"/>
      <c r="M868" s="137"/>
      <c r="N868" s="137"/>
      <c r="O868" s="132"/>
      <c r="P868" s="139"/>
      <c r="Q868" s="132"/>
      <c r="R868" s="135"/>
      <c r="S868" s="132"/>
      <c r="T868" s="132"/>
      <c r="U868" s="132"/>
    </row>
    <row r="869" ht="12.75" customHeight="1">
      <c r="A869" s="132"/>
      <c r="B869" s="132"/>
      <c r="C869" s="132"/>
      <c r="D869" s="132"/>
      <c r="E869" s="133"/>
      <c r="F869" s="132"/>
      <c r="G869" s="132"/>
      <c r="H869" s="132"/>
      <c r="I869" s="132"/>
      <c r="J869" s="132"/>
      <c r="K869" s="132"/>
      <c r="L869" s="132"/>
      <c r="M869" s="137"/>
      <c r="N869" s="137"/>
      <c r="O869" s="132"/>
      <c r="P869" s="139"/>
      <c r="Q869" s="132"/>
      <c r="R869" s="135"/>
      <c r="S869" s="132"/>
      <c r="T869" s="132"/>
      <c r="U869" s="132"/>
    </row>
    <row r="870" ht="12.75" customHeight="1">
      <c r="A870" s="132"/>
      <c r="B870" s="132"/>
      <c r="C870" s="132"/>
      <c r="D870" s="132"/>
      <c r="E870" s="133"/>
      <c r="F870" s="132"/>
      <c r="G870" s="132"/>
      <c r="H870" s="132"/>
      <c r="I870" s="132"/>
      <c r="J870" s="132"/>
      <c r="K870" s="132"/>
      <c r="L870" s="132"/>
      <c r="M870" s="137"/>
      <c r="N870" s="137"/>
      <c r="O870" s="132"/>
      <c r="P870" s="139"/>
      <c r="Q870" s="132"/>
      <c r="R870" s="135"/>
      <c r="S870" s="132"/>
      <c r="T870" s="132"/>
      <c r="U870" s="132"/>
    </row>
    <row r="871" ht="12.75" customHeight="1">
      <c r="A871" s="132"/>
      <c r="B871" s="132"/>
      <c r="C871" s="132"/>
      <c r="D871" s="132"/>
      <c r="E871" s="133"/>
      <c r="F871" s="132"/>
      <c r="G871" s="132"/>
      <c r="H871" s="132"/>
      <c r="I871" s="132"/>
      <c r="J871" s="132"/>
      <c r="K871" s="132"/>
      <c r="L871" s="132"/>
      <c r="M871" s="137"/>
      <c r="N871" s="137"/>
      <c r="O871" s="132"/>
      <c r="P871" s="139"/>
      <c r="Q871" s="132"/>
      <c r="R871" s="135"/>
      <c r="S871" s="132"/>
      <c r="T871" s="132"/>
      <c r="U871" s="132"/>
    </row>
    <row r="872" ht="12.75" customHeight="1">
      <c r="A872" s="132"/>
      <c r="B872" s="132"/>
      <c r="C872" s="132"/>
      <c r="D872" s="132"/>
      <c r="E872" s="133"/>
      <c r="F872" s="132"/>
      <c r="G872" s="132"/>
      <c r="H872" s="132"/>
      <c r="I872" s="132"/>
      <c r="J872" s="132"/>
      <c r="K872" s="132"/>
      <c r="L872" s="132"/>
      <c r="M872" s="137"/>
      <c r="N872" s="137"/>
      <c r="O872" s="132"/>
      <c r="P872" s="139"/>
      <c r="Q872" s="132"/>
      <c r="R872" s="135"/>
      <c r="S872" s="132"/>
      <c r="T872" s="132"/>
      <c r="U872" s="132"/>
    </row>
    <row r="873" ht="12.75" customHeight="1">
      <c r="A873" s="132"/>
      <c r="B873" s="132"/>
      <c r="C873" s="132"/>
      <c r="D873" s="132"/>
      <c r="E873" s="133"/>
      <c r="F873" s="132"/>
      <c r="G873" s="132"/>
      <c r="H873" s="132"/>
      <c r="I873" s="132"/>
      <c r="J873" s="132"/>
      <c r="K873" s="132"/>
      <c r="L873" s="132"/>
      <c r="M873" s="137"/>
      <c r="N873" s="137"/>
      <c r="O873" s="132"/>
      <c r="P873" s="139"/>
      <c r="Q873" s="132"/>
      <c r="R873" s="135"/>
      <c r="S873" s="132"/>
      <c r="T873" s="132"/>
      <c r="U873" s="132"/>
    </row>
    <row r="874" ht="12.75" customHeight="1">
      <c r="A874" s="132"/>
      <c r="B874" s="132"/>
      <c r="C874" s="132"/>
      <c r="D874" s="132"/>
      <c r="E874" s="133"/>
      <c r="F874" s="132"/>
      <c r="G874" s="132"/>
      <c r="H874" s="132"/>
      <c r="I874" s="132"/>
      <c r="J874" s="132"/>
      <c r="K874" s="132"/>
      <c r="L874" s="132"/>
      <c r="M874" s="137"/>
      <c r="N874" s="137"/>
      <c r="O874" s="132"/>
      <c r="P874" s="139"/>
      <c r="Q874" s="132"/>
      <c r="R874" s="135"/>
      <c r="S874" s="132"/>
      <c r="T874" s="132"/>
      <c r="U874" s="132"/>
    </row>
    <row r="875" ht="12.75" customHeight="1">
      <c r="A875" s="132"/>
      <c r="B875" s="132"/>
      <c r="C875" s="132"/>
      <c r="D875" s="132"/>
      <c r="E875" s="133"/>
      <c r="F875" s="132"/>
      <c r="G875" s="132"/>
      <c r="H875" s="132"/>
      <c r="I875" s="132"/>
      <c r="J875" s="132"/>
      <c r="K875" s="132"/>
      <c r="L875" s="132"/>
      <c r="M875" s="137"/>
      <c r="N875" s="137"/>
      <c r="O875" s="132"/>
      <c r="P875" s="139"/>
      <c r="Q875" s="132"/>
      <c r="R875" s="135"/>
      <c r="S875" s="132"/>
      <c r="T875" s="132"/>
      <c r="U875" s="132"/>
    </row>
    <row r="876" ht="12.75" customHeight="1">
      <c r="A876" s="132"/>
      <c r="B876" s="132"/>
      <c r="C876" s="132"/>
      <c r="D876" s="132"/>
      <c r="E876" s="133"/>
      <c r="F876" s="132"/>
      <c r="G876" s="132"/>
      <c r="H876" s="132"/>
      <c r="I876" s="132"/>
      <c r="J876" s="132"/>
      <c r="K876" s="132"/>
      <c r="L876" s="132"/>
      <c r="M876" s="137"/>
      <c r="N876" s="137"/>
      <c r="O876" s="132"/>
      <c r="P876" s="139"/>
      <c r="Q876" s="132"/>
      <c r="R876" s="135"/>
      <c r="S876" s="132"/>
      <c r="T876" s="132"/>
      <c r="U876" s="132"/>
    </row>
    <row r="877" ht="12.75" customHeight="1">
      <c r="A877" s="132"/>
      <c r="B877" s="132"/>
      <c r="C877" s="132"/>
      <c r="D877" s="132"/>
      <c r="E877" s="133"/>
      <c r="F877" s="132"/>
      <c r="G877" s="132"/>
      <c r="H877" s="132"/>
      <c r="I877" s="132"/>
      <c r="J877" s="132"/>
      <c r="K877" s="132"/>
      <c r="L877" s="132"/>
      <c r="M877" s="137"/>
      <c r="N877" s="137"/>
      <c r="O877" s="132"/>
      <c r="P877" s="139"/>
      <c r="Q877" s="132"/>
      <c r="R877" s="135"/>
      <c r="S877" s="132"/>
      <c r="T877" s="132"/>
      <c r="U877" s="132"/>
    </row>
    <row r="878" ht="12.75" customHeight="1">
      <c r="A878" s="132"/>
      <c r="B878" s="132"/>
      <c r="C878" s="132"/>
      <c r="D878" s="132"/>
      <c r="E878" s="133"/>
      <c r="F878" s="132"/>
      <c r="G878" s="132"/>
      <c r="H878" s="132"/>
      <c r="I878" s="132"/>
      <c r="J878" s="132"/>
      <c r="K878" s="132"/>
      <c r="L878" s="132"/>
      <c r="M878" s="137"/>
      <c r="N878" s="137"/>
      <c r="O878" s="132"/>
      <c r="P878" s="139"/>
      <c r="Q878" s="132"/>
      <c r="R878" s="135"/>
      <c r="S878" s="132"/>
      <c r="T878" s="132"/>
      <c r="U878" s="132"/>
    </row>
    <row r="879" ht="12.75" customHeight="1">
      <c r="A879" s="132"/>
      <c r="B879" s="132"/>
      <c r="C879" s="132"/>
      <c r="D879" s="132"/>
      <c r="E879" s="133"/>
      <c r="F879" s="132"/>
      <c r="G879" s="132"/>
      <c r="H879" s="132"/>
      <c r="I879" s="132"/>
      <c r="J879" s="132"/>
      <c r="K879" s="132"/>
      <c r="L879" s="132"/>
      <c r="M879" s="137"/>
      <c r="N879" s="137"/>
      <c r="O879" s="132"/>
      <c r="P879" s="139"/>
      <c r="Q879" s="132"/>
      <c r="R879" s="135"/>
      <c r="S879" s="132"/>
      <c r="T879" s="132"/>
      <c r="U879" s="132"/>
    </row>
    <row r="880" ht="12.75" customHeight="1">
      <c r="A880" s="132"/>
      <c r="B880" s="132"/>
      <c r="C880" s="132"/>
      <c r="D880" s="132"/>
      <c r="E880" s="133"/>
      <c r="F880" s="132"/>
      <c r="G880" s="132"/>
      <c r="H880" s="132"/>
      <c r="I880" s="132"/>
      <c r="J880" s="132"/>
      <c r="K880" s="132"/>
      <c r="L880" s="132"/>
      <c r="M880" s="137"/>
      <c r="N880" s="137"/>
      <c r="O880" s="132"/>
      <c r="P880" s="139"/>
      <c r="Q880" s="132"/>
      <c r="R880" s="135"/>
      <c r="S880" s="132"/>
      <c r="T880" s="132"/>
      <c r="U880" s="132"/>
    </row>
    <row r="881" ht="12.75" customHeight="1">
      <c r="A881" s="132"/>
      <c r="B881" s="132"/>
      <c r="C881" s="132"/>
      <c r="D881" s="132"/>
      <c r="E881" s="133"/>
      <c r="F881" s="132"/>
      <c r="G881" s="132"/>
      <c r="H881" s="132"/>
      <c r="I881" s="132"/>
      <c r="J881" s="132"/>
      <c r="K881" s="132"/>
      <c r="L881" s="132"/>
      <c r="M881" s="137"/>
      <c r="N881" s="137"/>
      <c r="O881" s="132"/>
      <c r="P881" s="139"/>
      <c r="Q881" s="132"/>
      <c r="R881" s="135"/>
      <c r="S881" s="132"/>
      <c r="T881" s="132"/>
      <c r="U881" s="132"/>
    </row>
    <row r="882" ht="12.75" customHeight="1">
      <c r="A882" s="132"/>
      <c r="B882" s="132"/>
      <c r="C882" s="132"/>
      <c r="D882" s="132"/>
      <c r="E882" s="133"/>
      <c r="F882" s="132"/>
      <c r="G882" s="132"/>
      <c r="H882" s="132"/>
      <c r="I882" s="132"/>
      <c r="J882" s="132"/>
      <c r="K882" s="132"/>
      <c r="L882" s="132"/>
      <c r="M882" s="137"/>
      <c r="N882" s="137"/>
      <c r="O882" s="132"/>
      <c r="P882" s="139"/>
      <c r="Q882" s="132"/>
      <c r="R882" s="135"/>
      <c r="S882" s="132"/>
      <c r="T882" s="132"/>
      <c r="U882" s="132"/>
    </row>
    <row r="883" ht="12.75" customHeight="1">
      <c r="A883" s="132"/>
      <c r="B883" s="132"/>
      <c r="C883" s="132"/>
      <c r="D883" s="132"/>
      <c r="E883" s="133"/>
      <c r="F883" s="132"/>
      <c r="G883" s="132"/>
      <c r="H883" s="132"/>
      <c r="I883" s="132"/>
      <c r="J883" s="132"/>
      <c r="K883" s="132"/>
      <c r="L883" s="132"/>
      <c r="M883" s="137"/>
      <c r="N883" s="137"/>
      <c r="O883" s="132"/>
      <c r="P883" s="139"/>
      <c r="Q883" s="132"/>
      <c r="R883" s="135"/>
      <c r="S883" s="132"/>
      <c r="T883" s="132"/>
      <c r="U883" s="132"/>
    </row>
    <row r="884" ht="12.75" customHeight="1">
      <c r="A884" s="132"/>
      <c r="B884" s="132"/>
      <c r="C884" s="132"/>
      <c r="D884" s="132"/>
      <c r="E884" s="133"/>
      <c r="F884" s="132"/>
      <c r="G884" s="132"/>
      <c r="H884" s="132"/>
      <c r="I884" s="132"/>
      <c r="J884" s="132"/>
      <c r="K884" s="132"/>
      <c r="L884" s="132"/>
      <c r="M884" s="137"/>
      <c r="N884" s="137"/>
      <c r="O884" s="132"/>
      <c r="P884" s="139"/>
      <c r="Q884" s="132"/>
      <c r="R884" s="135"/>
      <c r="S884" s="132"/>
      <c r="T884" s="132"/>
      <c r="U884" s="132"/>
    </row>
    <row r="885" ht="12.75" customHeight="1">
      <c r="A885" s="132"/>
      <c r="B885" s="132"/>
      <c r="C885" s="132"/>
      <c r="D885" s="132"/>
      <c r="E885" s="133"/>
      <c r="F885" s="132"/>
      <c r="G885" s="132"/>
      <c r="H885" s="132"/>
      <c r="I885" s="132"/>
      <c r="J885" s="132"/>
      <c r="K885" s="132"/>
      <c r="L885" s="132"/>
      <c r="M885" s="137"/>
      <c r="N885" s="137"/>
      <c r="O885" s="132"/>
      <c r="P885" s="139"/>
      <c r="Q885" s="132"/>
      <c r="R885" s="135"/>
      <c r="S885" s="132"/>
      <c r="T885" s="132"/>
      <c r="U885" s="132"/>
    </row>
    <row r="886" ht="12.75" customHeight="1">
      <c r="A886" s="132"/>
      <c r="B886" s="132"/>
      <c r="C886" s="132"/>
      <c r="D886" s="132"/>
      <c r="E886" s="133"/>
      <c r="F886" s="132"/>
      <c r="G886" s="132"/>
      <c r="H886" s="132"/>
      <c r="I886" s="132"/>
      <c r="J886" s="132"/>
      <c r="K886" s="132"/>
      <c r="L886" s="132"/>
      <c r="M886" s="137"/>
      <c r="N886" s="137"/>
      <c r="O886" s="132"/>
      <c r="P886" s="139"/>
      <c r="Q886" s="132"/>
      <c r="R886" s="135"/>
      <c r="S886" s="132"/>
      <c r="T886" s="132"/>
      <c r="U886" s="132"/>
    </row>
    <row r="887" ht="12.75" customHeight="1">
      <c r="A887" s="132"/>
      <c r="B887" s="132"/>
      <c r="C887" s="132"/>
      <c r="D887" s="132"/>
      <c r="E887" s="133"/>
      <c r="F887" s="132"/>
      <c r="G887" s="132"/>
      <c r="H887" s="132"/>
      <c r="I887" s="132"/>
      <c r="J887" s="132"/>
      <c r="K887" s="132"/>
      <c r="L887" s="132"/>
      <c r="M887" s="137"/>
      <c r="N887" s="137"/>
      <c r="O887" s="132"/>
      <c r="P887" s="139"/>
      <c r="Q887" s="132"/>
      <c r="R887" s="135"/>
      <c r="S887" s="132"/>
      <c r="T887" s="132"/>
      <c r="U887" s="132"/>
    </row>
    <row r="888" ht="12.75" customHeight="1">
      <c r="A888" s="132"/>
      <c r="B888" s="132"/>
      <c r="C888" s="132"/>
      <c r="D888" s="132"/>
      <c r="E888" s="133"/>
      <c r="F888" s="132"/>
      <c r="G888" s="132"/>
      <c r="H888" s="132"/>
      <c r="I888" s="132"/>
      <c r="J888" s="132"/>
      <c r="K888" s="132"/>
      <c r="L888" s="132"/>
      <c r="M888" s="137"/>
      <c r="N888" s="137"/>
      <c r="O888" s="132"/>
      <c r="P888" s="139"/>
      <c r="Q888" s="132"/>
      <c r="R888" s="135"/>
      <c r="S888" s="132"/>
      <c r="T888" s="132"/>
      <c r="U888" s="132"/>
    </row>
    <row r="889" ht="12.75" customHeight="1">
      <c r="A889" s="132"/>
      <c r="B889" s="132"/>
      <c r="C889" s="132"/>
      <c r="D889" s="132"/>
      <c r="E889" s="133"/>
      <c r="F889" s="132"/>
      <c r="G889" s="132"/>
      <c r="H889" s="132"/>
      <c r="I889" s="132"/>
      <c r="J889" s="132"/>
      <c r="K889" s="132"/>
      <c r="L889" s="132"/>
      <c r="M889" s="137"/>
      <c r="N889" s="137"/>
      <c r="O889" s="132"/>
      <c r="P889" s="139"/>
      <c r="Q889" s="132"/>
      <c r="R889" s="135"/>
      <c r="S889" s="132"/>
      <c r="T889" s="132"/>
      <c r="U889" s="132"/>
    </row>
    <row r="890" ht="12.75" customHeight="1">
      <c r="A890" s="132"/>
      <c r="B890" s="132"/>
      <c r="C890" s="132"/>
      <c r="D890" s="132"/>
      <c r="E890" s="133"/>
      <c r="F890" s="132"/>
      <c r="G890" s="132"/>
      <c r="H890" s="132"/>
      <c r="I890" s="132"/>
      <c r="J890" s="132"/>
      <c r="K890" s="132"/>
      <c r="L890" s="132"/>
      <c r="M890" s="137"/>
      <c r="N890" s="137"/>
      <c r="O890" s="132"/>
      <c r="P890" s="139"/>
      <c r="Q890" s="132"/>
      <c r="R890" s="135"/>
      <c r="S890" s="132"/>
      <c r="T890" s="132"/>
      <c r="U890" s="132"/>
    </row>
    <row r="891" ht="12.75" customHeight="1">
      <c r="A891" s="132"/>
      <c r="B891" s="132"/>
      <c r="C891" s="132"/>
      <c r="D891" s="132"/>
      <c r="E891" s="133"/>
      <c r="F891" s="132"/>
      <c r="G891" s="132"/>
      <c r="H891" s="132"/>
      <c r="I891" s="132"/>
      <c r="J891" s="132"/>
      <c r="K891" s="132"/>
      <c r="L891" s="132"/>
      <c r="M891" s="137"/>
      <c r="N891" s="137"/>
      <c r="O891" s="132"/>
      <c r="P891" s="139"/>
      <c r="Q891" s="132"/>
      <c r="R891" s="135"/>
      <c r="S891" s="132"/>
      <c r="T891" s="132"/>
      <c r="U891" s="132"/>
    </row>
    <row r="892" ht="12.75" customHeight="1">
      <c r="A892" s="132"/>
      <c r="B892" s="132"/>
      <c r="C892" s="132"/>
      <c r="D892" s="132"/>
      <c r="E892" s="133"/>
      <c r="F892" s="132"/>
      <c r="G892" s="132"/>
      <c r="H892" s="132"/>
      <c r="I892" s="132"/>
      <c r="J892" s="132"/>
      <c r="K892" s="132"/>
      <c r="L892" s="132"/>
      <c r="M892" s="137"/>
      <c r="N892" s="137"/>
      <c r="O892" s="132"/>
      <c r="P892" s="139"/>
      <c r="Q892" s="132"/>
      <c r="R892" s="135"/>
      <c r="S892" s="132"/>
      <c r="T892" s="132"/>
      <c r="U892" s="132"/>
    </row>
    <row r="893" ht="12.75" customHeight="1">
      <c r="A893" s="132"/>
      <c r="B893" s="132"/>
      <c r="C893" s="132"/>
      <c r="D893" s="132"/>
      <c r="E893" s="133"/>
      <c r="F893" s="132"/>
      <c r="G893" s="132"/>
      <c r="H893" s="132"/>
      <c r="I893" s="132"/>
      <c r="J893" s="132"/>
      <c r="K893" s="132"/>
      <c r="L893" s="132"/>
      <c r="M893" s="137"/>
      <c r="N893" s="137"/>
      <c r="O893" s="132"/>
      <c r="P893" s="139"/>
      <c r="Q893" s="132"/>
      <c r="R893" s="135"/>
      <c r="S893" s="132"/>
      <c r="T893" s="132"/>
      <c r="U893" s="132"/>
    </row>
    <row r="894" ht="12.75" customHeight="1">
      <c r="A894" s="132"/>
      <c r="B894" s="132"/>
      <c r="C894" s="132"/>
      <c r="D894" s="132"/>
      <c r="E894" s="133"/>
      <c r="F894" s="132"/>
      <c r="G894" s="132"/>
      <c r="H894" s="132"/>
      <c r="I894" s="132"/>
      <c r="J894" s="132"/>
      <c r="K894" s="132"/>
      <c r="L894" s="132"/>
      <c r="M894" s="137"/>
      <c r="N894" s="137"/>
      <c r="O894" s="132"/>
      <c r="P894" s="139"/>
      <c r="Q894" s="132"/>
      <c r="R894" s="135"/>
      <c r="S894" s="132"/>
      <c r="T894" s="132"/>
      <c r="U894" s="132"/>
    </row>
    <row r="895" ht="12.75" customHeight="1">
      <c r="A895" s="132"/>
      <c r="B895" s="132"/>
      <c r="C895" s="132"/>
      <c r="D895" s="132"/>
      <c r="E895" s="133"/>
      <c r="F895" s="132"/>
      <c r="G895" s="132"/>
      <c r="H895" s="132"/>
      <c r="I895" s="132"/>
      <c r="J895" s="132"/>
      <c r="K895" s="132"/>
      <c r="L895" s="132"/>
      <c r="M895" s="137"/>
      <c r="N895" s="137"/>
      <c r="O895" s="132"/>
      <c r="P895" s="139"/>
      <c r="Q895" s="132"/>
      <c r="R895" s="135"/>
      <c r="S895" s="132"/>
      <c r="T895" s="132"/>
      <c r="U895" s="132"/>
    </row>
    <row r="896" ht="12.75" customHeight="1">
      <c r="A896" s="132"/>
      <c r="B896" s="132"/>
      <c r="C896" s="132"/>
      <c r="D896" s="132"/>
      <c r="E896" s="133"/>
      <c r="F896" s="132"/>
      <c r="G896" s="132"/>
      <c r="H896" s="132"/>
      <c r="I896" s="132"/>
      <c r="J896" s="132"/>
      <c r="K896" s="132"/>
      <c r="L896" s="132"/>
      <c r="M896" s="137"/>
      <c r="N896" s="137"/>
      <c r="O896" s="132"/>
      <c r="P896" s="139"/>
      <c r="Q896" s="132"/>
      <c r="R896" s="135"/>
      <c r="S896" s="132"/>
      <c r="T896" s="132"/>
      <c r="U896" s="132"/>
    </row>
    <row r="897" ht="12.75" customHeight="1">
      <c r="A897" s="132"/>
      <c r="B897" s="132"/>
      <c r="C897" s="132"/>
      <c r="D897" s="132"/>
      <c r="E897" s="133"/>
      <c r="F897" s="132"/>
      <c r="G897" s="132"/>
      <c r="H897" s="132"/>
      <c r="I897" s="132"/>
      <c r="J897" s="132"/>
      <c r="K897" s="132"/>
      <c r="L897" s="132"/>
      <c r="M897" s="137"/>
      <c r="N897" s="137"/>
      <c r="O897" s="132"/>
      <c r="P897" s="139"/>
      <c r="Q897" s="132"/>
      <c r="R897" s="135"/>
      <c r="S897" s="132"/>
      <c r="T897" s="132"/>
      <c r="U897" s="132"/>
    </row>
    <row r="898" ht="12.75" customHeight="1">
      <c r="A898" s="132"/>
      <c r="B898" s="132"/>
      <c r="C898" s="132"/>
      <c r="D898" s="132"/>
      <c r="E898" s="133"/>
      <c r="F898" s="132"/>
      <c r="G898" s="132"/>
      <c r="H898" s="132"/>
      <c r="I898" s="132"/>
      <c r="J898" s="132"/>
      <c r="K898" s="132"/>
      <c r="L898" s="132"/>
      <c r="M898" s="137"/>
      <c r="N898" s="137"/>
      <c r="O898" s="132"/>
      <c r="P898" s="139"/>
      <c r="Q898" s="132"/>
      <c r="R898" s="135"/>
      <c r="S898" s="132"/>
      <c r="T898" s="132"/>
      <c r="U898" s="132"/>
    </row>
    <row r="899" ht="12.75" customHeight="1">
      <c r="A899" s="132"/>
      <c r="B899" s="132"/>
      <c r="C899" s="132"/>
      <c r="D899" s="132"/>
      <c r="E899" s="133"/>
      <c r="F899" s="132"/>
      <c r="G899" s="132"/>
      <c r="H899" s="132"/>
      <c r="I899" s="132"/>
      <c r="J899" s="132"/>
      <c r="K899" s="132"/>
      <c r="L899" s="132"/>
      <c r="M899" s="137"/>
      <c r="N899" s="137"/>
      <c r="O899" s="132"/>
      <c r="P899" s="139"/>
      <c r="Q899" s="132"/>
      <c r="R899" s="135"/>
      <c r="S899" s="132"/>
      <c r="T899" s="132"/>
      <c r="U899" s="132"/>
    </row>
    <row r="900" ht="12.75" customHeight="1">
      <c r="A900" s="132"/>
      <c r="B900" s="132"/>
      <c r="C900" s="132"/>
      <c r="D900" s="132"/>
      <c r="E900" s="133"/>
      <c r="F900" s="132"/>
      <c r="G900" s="132"/>
      <c r="H900" s="132"/>
      <c r="I900" s="132"/>
      <c r="J900" s="132"/>
      <c r="K900" s="132"/>
      <c r="L900" s="132"/>
      <c r="M900" s="137"/>
      <c r="N900" s="137"/>
      <c r="O900" s="132"/>
      <c r="P900" s="139"/>
      <c r="Q900" s="132"/>
      <c r="R900" s="135"/>
      <c r="S900" s="132"/>
      <c r="T900" s="132"/>
      <c r="U900" s="132"/>
    </row>
    <row r="901" ht="12.75" customHeight="1">
      <c r="A901" s="132"/>
      <c r="B901" s="132"/>
      <c r="C901" s="132"/>
      <c r="D901" s="132"/>
      <c r="E901" s="133"/>
      <c r="F901" s="132"/>
      <c r="G901" s="132"/>
      <c r="H901" s="132"/>
      <c r="I901" s="132"/>
      <c r="J901" s="132"/>
      <c r="K901" s="132"/>
      <c r="L901" s="132"/>
      <c r="M901" s="137"/>
      <c r="N901" s="137"/>
      <c r="O901" s="132"/>
      <c r="P901" s="139"/>
      <c r="Q901" s="132"/>
      <c r="R901" s="135"/>
      <c r="S901" s="132"/>
      <c r="T901" s="132"/>
      <c r="U901" s="132"/>
    </row>
    <row r="902" ht="12.75" customHeight="1">
      <c r="A902" s="132"/>
      <c r="B902" s="132"/>
      <c r="C902" s="132"/>
      <c r="D902" s="132"/>
      <c r="E902" s="133"/>
      <c r="F902" s="132"/>
      <c r="G902" s="132"/>
      <c r="H902" s="132"/>
      <c r="I902" s="132"/>
      <c r="J902" s="132"/>
      <c r="K902" s="132"/>
      <c r="L902" s="132"/>
      <c r="M902" s="137"/>
      <c r="N902" s="137"/>
      <c r="O902" s="132"/>
      <c r="P902" s="139"/>
      <c r="Q902" s="132"/>
      <c r="R902" s="135"/>
      <c r="S902" s="132"/>
      <c r="T902" s="132"/>
      <c r="U902" s="132"/>
    </row>
    <row r="903" ht="12.75" customHeight="1">
      <c r="A903" s="132"/>
      <c r="B903" s="132"/>
      <c r="C903" s="132"/>
      <c r="D903" s="132"/>
      <c r="E903" s="133"/>
      <c r="F903" s="132"/>
      <c r="G903" s="132"/>
      <c r="H903" s="132"/>
      <c r="I903" s="132"/>
      <c r="J903" s="132"/>
      <c r="K903" s="132"/>
      <c r="L903" s="132"/>
      <c r="M903" s="137"/>
      <c r="N903" s="137"/>
      <c r="O903" s="132"/>
      <c r="P903" s="139"/>
      <c r="Q903" s="132"/>
      <c r="R903" s="135"/>
      <c r="S903" s="132"/>
      <c r="T903" s="132"/>
      <c r="U903" s="132"/>
    </row>
    <row r="904" ht="12.75" customHeight="1">
      <c r="A904" s="132"/>
      <c r="B904" s="132"/>
      <c r="C904" s="132"/>
      <c r="D904" s="132"/>
      <c r="E904" s="133"/>
      <c r="F904" s="132"/>
      <c r="G904" s="132"/>
      <c r="H904" s="132"/>
      <c r="I904" s="132"/>
      <c r="J904" s="132"/>
      <c r="K904" s="132"/>
      <c r="L904" s="132"/>
      <c r="M904" s="137"/>
      <c r="N904" s="137"/>
      <c r="O904" s="132"/>
      <c r="P904" s="139"/>
      <c r="Q904" s="132"/>
      <c r="R904" s="135"/>
      <c r="S904" s="132"/>
      <c r="T904" s="132"/>
      <c r="U904" s="132"/>
    </row>
    <row r="905" ht="12.75" customHeight="1">
      <c r="A905" s="132"/>
      <c r="B905" s="132"/>
      <c r="C905" s="132"/>
      <c r="D905" s="132"/>
      <c r="E905" s="133"/>
      <c r="F905" s="132"/>
      <c r="G905" s="132"/>
      <c r="H905" s="132"/>
      <c r="I905" s="132"/>
      <c r="J905" s="132"/>
      <c r="K905" s="132"/>
      <c r="L905" s="132"/>
      <c r="M905" s="137"/>
      <c r="N905" s="137"/>
      <c r="O905" s="132"/>
      <c r="P905" s="139"/>
      <c r="Q905" s="132"/>
      <c r="R905" s="135"/>
      <c r="S905" s="132"/>
      <c r="T905" s="132"/>
      <c r="U905" s="132"/>
    </row>
    <row r="906" ht="12.75" customHeight="1">
      <c r="A906" s="132"/>
      <c r="B906" s="132"/>
      <c r="C906" s="132"/>
      <c r="D906" s="132"/>
      <c r="E906" s="133"/>
      <c r="F906" s="132"/>
      <c r="G906" s="132"/>
      <c r="H906" s="132"/>
      <c r="I906" s="132"/>
      <c r="J906" s="132"/>
      <c r="K906" s="132"/>
      <c r="L906" s="132"/>
      <c r="M906" s="137"/>
      <c r="N906" s="137"/>
      <c r="O906" s="132"/>
      <c r="P906" s="139"/>
      <c r="Q906" s="132"/>
      <c r="R906" s="135"/>
      <c r="S906" s="132"/>
      <c r="T906" s="132"/>
      <c r="U906" s="132"/>
    </row>
    <row r="907" ht="12.75" customHeight="1">
      <c r="A907" s="132"/>
      <c r="B907" s="132"/>
      <c r="C907" s="132"/>
      <c r="D907" s="132"/>
      <c r="E907" s="133"/>
      <c r="F907" s="132"/>
      <c r="G907" s="132"/>
      <c r="H907" s="132"/>
      <c r="I907" s="132"/>
      <c r="J907" s="132"/>
      <c r="K907" s="132"/>
      <c r="L907" s="132"/>
      <c r="M907" s="137"/>
      <c r="N907" s="137"/>
      <c r="O907" s="132"/>
      <c r="P907" s="139"/>
      <c r="Q907" s="132"/>
      <c r="R907" s="135"/>
      <c r="S907" s="132"/>
      <c r="T907" s="132"/>
      <c r="U907" s="132"/>
    </row>
    <row r="908" ht="12.75" customHeight="1">
      <c r="A908" s="132"/>
      <c r="B908" s="132"/>
      <c r="C908" s="132"/>
      <c r="D908" s="132"/>
      <c r="E908" s="133"/>
      <c r="F908" s="132"/>
      <c r="G908" s="132"/>
      <c r="H908" s="132"/>
      <c r="I908" s="132"/>
      <c r="J908" s="132"/>
      <c r="K908" s="132"/>
      <c r="L908" s="132"/>
      <c r="M908" s="137"/>
      <c r="N908" s="137"/>
      <c r="O908" s="132"/>
      <c r="P908" s="139"/>
      <c r="Q908" s="132"/>
      <c r="R908" s="135"/>
      <c r="S908" s="132"/>
      <c r="T908" s="132"/>
      <c r="U908" s="132"/>
    </row>
    <row r="909" ht="12.75" customHeight="1">
      <c r="A909" s="132"/>
      <c r="B909" s="132"/>
      <c r="C909" s="132"/>
      <c r="D909" s="132"/>
      <c r="E909" s="133"/>
      <c r="F909" s="132"/>
      <c r="G909" s="132"/>
      <c r="H909" s="132"/>
      <c r="I909" s="132"/>
      <c r="J909" s="132"/>
      <c r="K909" s="132"/>
      <c r="L909" s="132"/>
      <c r="M909" s="137"/>
      <c r="N909" s="137"/>
      <c r="O909" s="132"/>
      <c r="P909" s="139"/>
      <c r="Q909" s="132"/>
      <c r="R909" s="135"/>
      <c r="S909" s="132"/>
      <c r="T909" s="132"/>
      <c r="U909" s="132"/>
    </row>
    <row r="910" ht="12.75" customHeight="1">
      <c r="A910" s="132"/>
      <c r="B910" s="132"/>
      <c r="C910" s="132"/>
      <c r="D910" s="132"/>
      <c r="E910" s="133"/>
      <c r="F910" s="132"/>
      <c r="G910" s="132"/>
      <c r="H910" s="132"/>
      <c r="I910" s="132"/>
      <c r="J910" s="132"/>
      <c r="K910" s="132"/>
      <c r="L910" s="132"/>
      <c r="M910" s="137"/>
      <c r="N910" s="137"/>
      <c r="O910" s="132"/>
      <c r="P910" s="139"/>
      <c r="Q910" s="132"/>
      <c r="R910" s="135"/>
      <c r="S910" s="132"/>
      <c r="T910" s="132"/>
      <c r="U910" s="132"/>
    </row>
    <row r="911" ht="12.75" customHeight="1">
      <c r="A911" s="132"/>
      <c r="B911" s="132"/>
      <c r="C911" s="132"/>
      <c r="D911" s="132"/>
      <c r="E911" s="133"/>
      <c r="F911" s="132"/>
      <c r="G911" s="132"/>
      <c r="H911" s="132"/>
      <c r="I911" s="132"/>
      <c r="J911" s="132"/>
      <c r="K911" s="132"/>
      <c r="L911" s="132"/>
      <c r="M911" s="137"/>
      <c r="N911" s="137"/>
      <c r="O911" s="132"/>
      <c r="P911" s="139"/>
      <c r="Q911" s="132"/>
      <c r="R911" s="135"/>
      <c r="S911" s="132"/>
      <c r="T911" s="132"/>
      <c r="U911" s="132"/>
    </row>
    <row r="912" ht="12.75" customHeight="1">
      <c r="A912" s="132"/>
      <c r="B912" s="132"/>
      <c r="C912" s="132"/>
      <c r="D912" s="132"/>
      <c r="E912" s="133"/>
      <c r="F912" s="132"/>
      <c r="G912" s="132"/>
      <c r="H912" s="132"/>
      <c r="I912" s="132"/>
      <c r="J912" s="132"/>
      <c r="K912" s="132"/>
      <c r="L912" s="132"/>
      <c r="M912" s="137"/>
      <c r="N912" s="137"/>
      <c r="O912" s="132"/>
      <c r="P912" s="139"/>
      <c r="Q912" s="132"/>
      <c r="R912" s="135"/>
      <c r="S912" s="132"/>
      <c r="T912" s="132"/>
      <c r="U912" s="132"/>
    </row>
    <row r="913" ht="12.75" customHeight="1">
      <c r="A913" s="132"/>
      <c r="B913" s="132"/>
      <c r="C913" s="132"/>
      <c r="D913" s="132"/>
      <c r="E913" s="133"/>
      <c r="F913" s="132"/>
      <c r="G913" s="132"/>
      <c r="H913" s="132"/>
      <c r="I913" s="132"/>
      <c r="J913" s="132"/>
      <c r="K913" s="132"/>
      <c r="L913" s="132"/>
      <c r="M913" s="137"/>
      <c r="N913" s="137"/>
      <c r="O913" s="132"/>
      <c r="P913" s="139"/>
      <c r="Q913" s="132"/>
      <c r="R913" s="135"/>
      <c r="S913" s="132"/>
      <c r="T913" s="132"/>
      <c r="U913" s="132"/>
    </row>
    <row r="914" ht="12.75" customHeight="1">
      <c r="A914" s="132"/>
      <c r="B914" s="132"/>
      <c r="C914" s="132"/>
      <c r="D914" s="132"/>
      <c r="E914" s="133"/>
      <c r="F914" s="132"/>
      <c r="G914" s="132"/>
      <c r="H914" s="132"/>
      <c r="I914" s="132"/>
      <c r="J914" s="132"/>
      <c r="K914" s="132"/>
      <c r="L914" s="132"/>
      <c r="M914" s="137"/>
      <c r="N914" s="137"/>
      <c r="O914" s="132"/>
      <c r="P914" s="139"/>
      <c r="Q914" s="132"/>
      <c r="R914" s="135"/>
      <c r="S914" s="132"/>
      <c r="T914" s="132"/>
      <c r="U914" s="132"/>
    </row>
    <row r="915" ht="12.75" customHeight="1">
      <c r="A915" s="132"/>
      <c r="B915" s="132"/>
      <c r="C915" s="132"/>
      <c r="D915" s="132"/>
      <c r="E915" s="133"/>
      <c r="F915" s="132"/>
      <c r="G915" s="132"/>
      <c r="H915" s="132"/>
      <c r="I915" s="132"/>
      <c r="J915" s="132"/>
      <c r="K915" s="132"/>
      <c r="L915" s="132"/>
      <c r="M915" s="137"/>
      <c r="N915" s="137"/>
      <c r="O915" s="132"/>
      <c r="P915" s="139"/>
      <c r="Q915" s="132"/>
      <c r="R915" s="135"/>
      <c r="S915" s="132"/>
      <c r="T915" s="132"/>
      <c r="U915" s="132"/>
    </row>
    <row r="916" ht="12.75" customHeight="1">
      <c r="A916" s="132"/>
      <c r="B916" s="132"/>
      <c r="C916" s="132"/>
      <c r="D916" s="132"/>
      <c r="E916" s="133"/>
      <c r="F916" s="132"/>
      <c r="G916" s="132"/>
      <c r="H916" s="132"/>
      <c r="I916" s="132"/>
      <c r="J916" s="132"/>
      <c r="K916" s="132"/>
      <c r="L916" s="132"/>
      <c r="M916" s="137"/>
      <c r="N916" s="137"/>
      <c r="O916" s="132"/>
      <c r="P916" s="139"/>
      <c r="Q916" s="132"/>
      <c r="R916" s="135"/>
      <c r="S916" s="132"/>
      <c r="T916" s="132"/>
      <c r="U916" s="132"/>
    </row>
    <row r="917" ht="12.75" customHeight="1">
      <c r="A917" s="132"/>
      <c r="B917" s="132"/>
      <c r="C917" s="132"/>
      <c r="D917" s="132"/>
      <c r="E917" s="133"/>
      <c r="F917" s="132"/>
      <c r="G917" s="132"/>
      <c r="H917" s="132"/>
      <c r="I917" s="132"/>
      <c r="J917" s="132"/>
      <c r="K917" s="132"/>
      <c r="L917" s="132"/>
      <c r="M917" s="137"/>
      <c r="N917" s="137"/>
      <c r="O917" s="132"/>
      <c r="P917" s="139"/>
      <c r="Q917" s="132"/>
      <c r="R917" s="135"/>
      <c r="S917" s="132"/>
      <c r="T917" s="132"/>
      <c r="U917" s="132"/>
    </row>
    <row r="918" ht="12.75" customHeight="1">
      <c r="A918" s="132"/>
      <c r="B918" s="132"/>
      <c r="C918" s="132"/>
      <c r="D918" s="132"/>
      <c r="E918" s="133"/>
      <c r="F918" s="132"/>
      <c r="G918" s="132"/>
      <c r="H918" s="132"/>
      <c r="I918" s="132"/>
      <c r="J918" s="132"/>
      <c r="K918" s="132"/>
      <c r="L918" s="132"/>
      <c r="M918" s="137"/>
      <c r="N918" s="137"/>
      <c r="O918" s="132"/>
      <c r="P918" s="139"/>
      <c r="Q918" s="132"/>
      <c r="R918" s="135"/>
      <c r="S918" s="132"/>
      <c r="T918" s="132"/>
      <c r="U918" s="132"/>
    </row>
    <row r="919" ht="12.75" customHeight="1">
      <c r="A919" s="132"/>
      <c r="B919" s="132"/>
      <c r="C919" s="132"/>
      <c r="D919" s="132"/>
      <c r="E919" s="133"/>
      <c r="F919" s="132"/>
      <c r="G919" s="132"/>
      <c r="H919" s="132"/>
      <c r="I919" s="132"/>
      <c r="J919" s="132"/>
      <c r="K919" s="132"/>
      <c r="L919" s="132"/>
      <c r="M919" s="137"/>
      <c r="N919" s="137"/>
      <c r="O919" s="132"/>
      <c r="P919" s="139"/>
      <c r="Q919" s="132"/>
      <c r="R919" s="135"/>
      <c r="S919" s="132"/>
      <c r="T919" s="132"/>
      <c r="U919" s="132"/>
    </row>
    <row r="920" ht="12.75" customHeight="1">
      <c r="A920" s="132"/>
      <c r="B920" s="132"/>
      <c r="C920" s="132"/>
      <c r="D920" s="132"/>
      <c r="E920" s="133"/>
      <c r="F920" s="132"/>
      <c r="G920" s="132"/>
      <c r="H920" s="132"/>
      <c r="I920" s="132"/>
      <c r="J920" s="132"/>
      <c r="K920" s="132"/>
      <c r="L920" s="132"/>
      <c r="M920" s="137"/>
      <c r="N920" s="137"/>
      <c r="O920" s="132"/>
      <c r="P920" s="139"/>
      <c r="Q920" s="132"/>
      <c r="R920" s="135"/>
      <c r="S920" s="132"/>
      <c r="T920" s="132"/>
      <c r="U920" s="132"/>
    </row>
    <row r="921" ht="12.75" customHeight="1">
      <c r="A921" s="132"/>
      <c r="B921" s="132"/>
      <c r="C921" s="132"/>
      <c r="D921" s="132"/>
      <c r="E921" s="133"/>
      <c r="F921" s="132"/>
      <c r="G921" s="132"/>
      <c r="H921" s="132"/>
      <c r="I921" s="132"/>
      <c r="J921" s="132"/>
      <c r="K921" s="132"/>
      <c r="L921" s="132"/>
      <c r="M921" s="137"/>
      <c r="N921" s="137"/>
      <c r="O921" s="132"/>
      <c r="P921" s="139"/>
      <c r="Q921" s="132"/>
      <c r="R921" s="135"/>
      <c r="S921" s="132"/>
      <c r="T921" s="132"/>
      <c r="U921" s="132"/>
    </row>
    <row r="922" ht="12.75" customHeight="1">
      <c r="A922" s="132"/>
      <c r="B922" s="132"/>
      <c r="C922" s="132"/>
      <c r="D922" s="132"/>
      <c r="E922" s="133"/>
      <c r="F922" s="132"/>
      <c r="G922" s="132"/>
      <c r="H922" s="132"/>
      <c r="I922" s="132"/>
      <c r="J922" s="132"/>
      <c r="K922" s="132"/>
      <c r="L922" s="132"/>
      <c r="M922" s="137"/>
      <c r="N922" s="137"/>
      <c r="O922" s="132"/>
      <c r="P922" s="139"/>
      <c r="Q922" s="132"/>
      <c r="R922" s="135"/>
      <c r="S922" s="132"/>
      <c r="T922" s="132"/>
      <c r="U922" s="132"/>
    </row>
    <row r="923" ht="12.75" customHeight="1">
      <c r="A923" s="132"/>
      <c r="B923" s="132"/>
      <c r="C923" s="132"/>
      <c r="D923" s="132"/>
      <c r="E923" s="133"/>
      <c r="F923" s="132"/>
      <c r="G923" s="132"/>
      <c r="H923" s="132"/>
      <c r="I923" s="132"/>
      <c r="J923" s="132"/>
      <c r="K923" s="132"/>
      <c r="L923" s="132"/>
      <c r="M923" s="137"/>
      <c r="N923" s="137"/>
      <c r="O923" s="132"/>
      <c r="P923" s="139"/>
      <c r="Q923" s="132"/>
      <c r="R923" s="135"/>
      <c r="S923" s="132"/>
      <c r="T923" s="132"/>
      <c r="U923" s="132"/>
    </row>
    <row r="924" ht="12.75" customHeight="1">
      <c r="A924" s="132"/>
      <c r="B924" s="132"/>
      <c r="C924" s="132"/>
      <c r="D924" s="132"/>
      <c r="E924" s="133"/>
      <c r="F924" s="132"/>
      <c r="G924" s="132"/>
      <c r="H924" s="132"/>
      <c r="I924" s="132"/>
      <c r="J924" s="132"/>
      <c r="K924" s="132"/>
      <c r="L924" s="132"/>
      <c r="M924" s="137"/>
      <c r="N924" s="137"/>
      <c r="O924" s="132"/>
      <c r="P924" s="139"/>
      <c r="Q924" s="132"/>
      <c r="R924" s="135"/>
      <c r="S924" s="132"/>
      <c r="T924" s="132"/>
      <c r="U924" s="132"/>
    </row>
    <row r="925" ht="12.75" customHeight="1">
      <c r="A925" s="132"/>
      <c r="B925" s="132"/>
      <c r="C925" s="132"/>
      <c r="D925" s="132"/>
      <c r="E925" s="133"/>
      <c r="F925" s="132"/>
      <c r="G925" s="132"/>
      <c r="H925" s="132"/>
      <c r="I925" s="132"/>
      <c r="J925" s="132"/>
      <c r="K925" s="132"/>
      <c r="L925" s="132"/>
      <c r="M925" s="137"/>
      <c r="N925" s="137"/>
      <c r="O925" s="132"/>
      <c r="P925" s="139"/>
      <c r="Q925" s="132"/>
      <c r="R925" s="135"/>
      <c r="S925" s="132"/>
      <c r="T925" s="132"/>
      <c r="U925" s="132"/>
    </row>
    <row r="926" ht="12.75" customHeight="1">
      <c r="A926" s="132"/>
      <c r="B926" s="132"/>
      <c r="C926" s="132"/>
      <c r="D926" s="132"/>
      <c r="E926" s="133"/>
      <c r="F926" s="132"/>
      <c r="G926" s="132"/>
      <c r="H926" s="132"/>
      <c r="I926" s="132"/>
      <c r="J926" s="132"/>
      <c r="K926" s="132"/>
      <c r="L926" s="132"/>
      <c r="M926" s="137"/>
      <c r="N926" s="137"/>
      <c r="O926" s="132"/>
      <c r="P926" s="139"/>
      <c r="Q926" s="132"/>
      <c r="R926" s="135"/>
      <c r="S926" s="132"/>
      <c r="T926" s="132"/>
      <c r="U926" s="132"/>
    </row>
    <row r="927" ht="12.75" customHeight="1">
      <c r="A927" s="132"/>
      <c r="B927" s="132"/>
      <c r="C927" s="132"/>
      <c r="D927" s="132"/>
      <c r="E927" s="133"/>
      <c r="F927" s="132"/>
      <c r="G927" s="132"/>
      <c r="H927" s="132"/>
      <c r="I927" s="132"/>
      <c r="J927" s="132"/>
      <c r="K927" s="132"/>
      <c r="L927" s="132"/>
      <c r="M927" s="137"/>
      <c r="N927" s="137"/>
      <c r="O927" s="132"/>
      <c r="P927" s="139"/>
      <c r="Q927" s="132"/>
      <c r="R927" s="135"/>
      <c r="S927" s="132"/>
      <c r="T927" s="132"/>
      <c r="U927" s="132"/>
    </row>
    <row r="928" ht="12.75" customHeight="1">
      <c r="A928" s="132"/>
      <c r="B928" s="132"/>
      <c r="C928" s="132"/>
      <c r="D928" s="132"/>
      <c r="E928" s="133"/>
      <c r="F928" s="132"/>
      <c r="G928" s="132"/>
      <c r="H928" s="132"/>
      <c r="I928" s="132"/>
      <c r="J928" s="132"/>
      <c r="K928" s="132"/>
      <c r="L928" s="132"/>
      <c r="M928" s="137"/>
      <c r="N928" s="137"/>
      <c r="O928" s="132"/>
      <c r="P928" s="139"/>
      <c r="Q928" s="132"/>
      <c r="R928" s="135"/>
      <c r="S928" s="132"/>
      <c r="T928" s="132"/>
      <c r="U928" s="132"/>
    </row>
    <row r="929" ht="12.75" customHeight="1">
      <c r="A929" s="132"/>
      <c r="B929" s="132"/>
      <c r="C929" s="132"/>
      <c r="D929" s="132"/>
      <c r="E929" s="133"/>
      <c r="F929" s="132"/>
      <c r="G929" s="132"/>
      <c r="H929" s="132"/>
      <c r="I929" s="132"/>
      <c r="J929" s="132"/>
      <c r="K929" s="132"/>
      <c r="L929" s="132"/>
      <c r="M929" s="137"/>
      <c r="N929" s="137"/>
      <c r="O929" s="132"/>
      <c r="P929" s="139"/>
      <c r="Q929" s="132"/>
      <c r="R929" s="135"/>
      <c r="S929" s="132"/>
      <c r="T929" s="132"/>
      <c r="U929" s="132"/>
    </row>
    <row r="930" ht="12.75" customHeight="1">
      <c r="A930" s="132"/>
      <c r="B930" s="132"/>
      <c r="C930" s="132"/>
      <c r="D930" s="132"/>
      <c r="E930" s="133"/>
      <c r="F930" s="132"/>
      <c r="G930" s="132"/>
      <c r="H930" s="132"/>
      <c r="I930" s="132"/>
      <c r="J930" s="132"/>
      <c r="K930" s="132"/>
      <c r="L930" s="132"/>
      <c r="M930" s="137"/>
      <c r="N930" s="137"/>
      <c r="O930" s="132"/>
      <c r="P930" s="139"/>
      <c r="Q930" s="132"/>
      <c r="R930" s="135"/>
      <c r="S930" s="132"/>
      <c r="T930" s="132"/>
      <c r="U930" s="132"/>
    </row>
    <row r="931" ht="12.75" customHeight="1">
      <c r="A931" s="132"/>
      <c r="B931" s="132"/>
      <c r="C931" s="132"/>
      <c r="D931" s="132"/>
      <c r="E931" s="133"/>
      <c r="F931" s="132"/>
      <c r="G931" s="132"/>
      <c r="H931" s="132"/>
      <c r="I931" s="132"/>
      <c r="J931" s="132"/>
      <c r="K931" s="132"/>
      <c r="L931" s="132"/>
      <c r="M931" s="137"/>
      <c r="N931" s="137"/>
      <c r="O931" s="132"/>
      <c r="P931" s="139"/>
      <c r="Q931" s="132"/>
      <c r="R931" s="135"/>
      <c r="S931" s="132"/>
      <c r="T931" s="132"/>
      <c r="U931" s="132"/>
    </row>
    <row r="932" ht="12.75" customHeight="1">
      <c r="A932" s="132"/>
      <c r="B932" s="132"/>
      <c r="C932" s="132"/>
      <c r="D932" s="132"/>
      <c r="E932" s="133"/>
      <c r="F932" s="132"/>
      <c r="G932" s="132"/>
      <c r="H932" s="132"/>
      <c r="I932" s="132"/>
      <c r="J932" s="132"/>
      <c r="K932" s="132"/>
      <c r="L932" s="132"/>
      <c r="M932" s="137"/>
      <c r="N932" s="137"/>
      <c r="O932" s="132"/>
      <c r="P932" s="139"/>
      <c r="Q932" s="132"/>
      <c r="R932" s="135"/>
      <c r="S932" s="132"/>
      <c r="T932" s="132"/>
      <c r="U932" s="132"/>
    </row>
    <row r="933" ht="12.75" customHeight="1">
      <c r="A933" s="132"/>
      <c r="B933" s="132"/>
      <c r="C933" s="132"/>
      <c r="D933" s="132"/>
      <c r="E933" s="133"/>
      <c r="F933" s="132"/>
      <c r="G933" s="132"/>
      <c r="H933" s="132"/>
      <c r="I933" s="132"/>
      <c r="J933" s="132"/>
      <c r="K933" s="132"/>
      <c r="L933" s="132"/>
      <c r="M933" s="137"/>
      <c r="N933" s="137"/>
      <c r="O933" s="132"/>
      <c r="P933" s="139"/>
      <c r="Q933" s="132"/>
      <c r="R933" s="135"/>
      <c r="S933" s="132"/>
      <c r="T933" s="132"/>
      <c r="U933" s="132"/>
    </row>
    <row r="934" ht="12.75" customHeight="1">
      <c r="A934" s="132"/>
      <c r="B934" s="132"/>
      <c r="C934" s="132"/>
      <c r="D934" s="132"/>
      <c r="E934" s="133"/>
      <c r="F934" s="132"/>
      <c r="G934" s="132"/>
      <c r="H934" s="132"/>
      <c r="I934" s="132"/>
      <c r="J934" s="132"/>
      <c r="K934" s="132"/>
      <c r="L934" s="132"/>
      <c r="M934" s="137"/>
      <c r="N934" s="137"/>
      <c r="O934" s="132"/>
      <c r="P934" s="139"/>
      <c r="Q934" s="132"/>
      <c r="R934" s="135"/>
      <c r="S934" s="132"/>
      <c r="T934" s="132"/>
      <c r="U934" s="132"/>
    </row>
    <row r="935" ht="12.75" customHeight="1">
      <c r="A935" s="132"/>
      <c r="B935" s="132"/>
      <c r="C935" s="132"/>
      <c r="D935" s="132"/>
      <c r="E935" s="133"/>
      <c r="F935" s="132"/>
      <c r="G935" s="132"/>
      <c r="H935" s="132"/>
      <c r="I935" s="132"/>
      <c r="J935" s="132"/>
      <c r="K935" s="132"/>
      <c r="L935" s="132"/>
      <c r="M935" s="137"/>
      <c r="N935" s="137"/>
      <c r="O935" s="132"/>
      <c r="P935" s="139"/>
      <c r="Q935" s="132"/>
      <c r="R935" s="135"/>
      <c r="S935" s="132"/>
      <c r="T935" s="132"/>
      <c r="U935" s="132"/>
    </row>
    <row r="936" ht="12.75" customHeight="1">
      <c r="A936" s="132"/>
      <c r="B936" s="132"/>
      <c r="C936" s="132"/>
      <c r="D936" s="132"/>
      <c r="E936" s="133"/>
      <c r="F936" s="132"/>
      <c r="G936" s="132"/>
      <c r="H936" s="132"/>
      <c r="I936" s="132"/>
      <c r="J936" s="132"/>
      <c r="K936" s="132"/>
      <c r="L936" s="132"/>
      <c r="M936" s="137"/>
      <c r="N936" s="137"/>
      <c r="O936" s="132"/>
      <c r="P936" s="139"/>
      <c r="Q936" s="132"/>
      <c r="R936" s="135"/>
      <c r="S936" s="132"/>
      <c r="T936" s="132"/>
      <c r="U936" s="132"/>
    </row>
    <row r="937" ht="12.75" customHeight="1">
      <c r="A937" s="132"/>
      <c r="B937" s="132"/>
      <c r="C937" s="132"/>
      <c r="D937" s="132"/>
      <c r="E937" s="133"/>
      <c r="F937" s="132"/>
      <c r="G937" s="132"/>
      <c r="H937" s="132"/>
      <c r="I937" s="132"/>
      <c r="J937" s="132"/>
      <c r="K937" s="132"/>
      <c r="L937" s="132"/>
      <c r="M937" s="137"/>
      <c r="N937" s="137"/>
      <c r="O937" s="132"/>
      <c r="P937" s="139"/>
      <c r="Q937" s="132"/>
      <c r="R937" s="135"/>
      <c r="S937" s="132"/>
      <c r="T937" s="132"/>
      <c r="U937" s="132"/>
    </row>
    <row r="938" ht="12.75" customHeight="1">
      <c r="A938" s="132"/>
      <c r="B938" s="132"/>
      <c r="C938" s="132"/>
      <c r="D938" s="132"/>
      <c r="E938" s="133"/>
      <c r="F938" s="132"/>
      <c r="G938" s="132"/>
      <c r="H938" s="132"/>
      <c r="I938" s="132"/>
      <c r="J938" s="132"/>
      <c r="K938" s="132"/>
      <c r="L938" s="132"/>
      <c r="M938" s="137"/>
      <c r="N938" s="137"/>
      <c r="O938" s="132"/>
      <c r="P938" s="139"/>
      <c r="Q938" s="132"/>
      <c r="R938" s="135"/>
      <c r="S938" s="132"/>
      <c r="T938" s="132"/>
      <c r="U938" s="132"/>
    </row>
    <row r="939" ht="12.75" customHeight="1">
      <c r="A939" s="132"/>
      <c r="B939" s="132"/>
      <c r="C939" s="132"/>
      <c r="D939" s="132"/>
      <c r="E939" s="133"/>
      <c r="F939" s="132"/>
      <c r="G939" s="132"/>
      <c r="H939" s="132"/>
      <c r="I939" s="132"/>
      <c r="J939" s="132"/>
      <c r="K939" s="132"/>
      <c r="L939" s="132"/>
      <c r="M939" s="137"/>
      <c r="N939" s="137"/>
      <c r="O939" s="132"/>
      <c r="P939" s="139"/>
      <c r="Q939" s="132"/>
      <c r="R939" s="135"/>
      <c r="S939" s="132"/>
      <c r="T939" s="132"/>
      <c r="U939" s="132"/>
    </row>
    <row r="940" ht="12.75" customHeight="1">
      <c r="A940" s="132"/>
      <c r="B940" s="132"/>
      <c r="C940" s="132"/>
      <c r="D940" s="132"/>
      <c r="E940" s="133"/>
      <c r="F940" s="132"/>
      <c r="G940" s="132"/>
      <c r="H940" s="132"/>
      <c r="I940" s="132"/>
      <c r="J940" s="132"/>
      <c r="K940" s="132"/>
      <c r="L940" s="132"/>
      <c r="M940" s="137"/>
      <c r="N940" s="137"/>
      <c r="O940" s="132"/>
      <c r="P940" s="139"/>
      <c r="Q940" s="132"/>
      <c r="R940" s="135"/>
      <c r="S940" s="132"/>
      <c r="T940" s="132"/>
      <c r="U940" s="132"/>
    </row>
    <row r="941" ht="12.75" customHeight="1">
      <c r="A941" s="132"/>
      <c r="B941" s="132"/>
      <c r="C941" s="132"/>
      <c r="D941" s="132"/>
      <c r="E941" s="133"/>
      <c r="F941" s="132"/>
      <c r="G941" s="132"/>
      <c r="H941" s="132"/>
      <c r="I941" s="132"/>
      <c r="J941" s="132"/>
      <c r="K941" s="132"/>
      <c r="L941" s="132"/>
      <c r="M941" s="137"/>
      <c r="N941" s="137"/>
      <c r="O941" s="132"/>
      <c r="P941" s="139"/>
      <c r="Q941" s="132"/>
      <c r="R941" s="135"/>
      <c r="S941" s="132"/>
      <c r="T941" s="132"/>
      <c r="U941" s="132"/>
    </row>
    <row r="942" ht="12.75" customHeight="1">
      <c r="A942" s="132"/>
      <c r="B942" s="132"/>
      <c r="C942" s="132"/>
      <c r="D942" s="132"/>
      <c r="E942" s="133"/>
      <c r="F942" s="132"/>
      <c r="G942" s="132"/>
      <c r="H942" s="132"/>
      <c r="I942" s="132"/>
      <c r="J942" s="132"/>
      <c r="K942" s="132"/>
      <c r="L942" s="132"/>
      <c r="M942" s="137"/>
      <c r="N942" s="137"/>
      <c r="O942" s="132"/>
      <c r="P942" s="139"/>
      <c r="Q942" s="132"/>
      <c r="R942" s="135"/>
      <c r="S942" s="132"/>
      <c r="T942" s="132"/>
      <c r="U942" s="132"/>
    </row>
    <row r="943" ht="12.75" customHeight="1">
      <c r="A943" s="132"/>
      <c r="B943" s="132"/>
      <c r="C943" s="132"/>
      <c r="D943" s="132"/>
      <c r="E943" s="133"/>
      <c r="F943" s="132"/>
      <c r="G943" s="132"/>
      <c r="H943" s="132"/>
      <c r="I943" s="132"/>
      <c r="J943" s="132"/>
      <c r="K943" s="132"/>
      <c r="L943" s="132"/>
      <c r="M943" s="137"/>
      <c r="N943" s="137"/>
      <c r="O943" s="132"/>
      <c r="P943" s="139"/>
      <c r="Q943" s="132"/>
      <c r="R943" s="135"/>
      <c r="S943" s="132"/>
      <c r="T943" s="132"/>
      <c r="U943" s="132"/>
    </row>
    <row r="944" ht="12.75" customHeight="1">
      <c r="A944" s="132"/>
      <c r="B944" s="132"/>
      <c r="C944" s="132"/>
      <c r="D944" s="132"/>
      <c r="E944" s="133"/>
      <c r="F944" s="132"/>
      <c r="G944" s="132"/>
      <c r="H944" s="132"/>
      <c r="I944" s="132"/>
      <c r="J944" s="132"/>
      <c r="K944" s="132"/>
      <c r="L944" s="132"/>
      <c r="M944" s="137"/>
      <c r="N944" s="137"/>
      <c r="O944" s="132"/>
      <c r="P944" s="139"/>
      <c r="Q944" s="132"/>
      <c r="R944" s="135"/>
      <c r="S944" s="132"/>
      <c r="T944" s="132"/>
      <c r="U944" s="132"/>
    </row>
    <row r="945" ht="12.75" customHeight="1">
      <c r="A945" s="132"/>
      <c r="B945" s="132"/>
      <c r="C945" s="132"/>
      <c r="D945" s="132"/>
      <c r="E945" s="133"/>
      <c r="F945" s="132"/>
      <c r="G945" s="132"/>
      <c r="H945" s="132"/>
      <c r="I945" s="132"/>
      <c r="J945" s="132"/>
      <c r="K945" s="132"/>
      <c r="L945" s="132"/>
      <c r="M945" s="137"/>
      <c r="N945" s="137"/>
      <c r="O945" s="132"/>
      <c r="P945" s="139"/>
      <c r="Q945" s="132"/>
      <c r="R945" s="135"/>
      <c r="S945" s="132"/>
      <c r="T945" s="132"/>
      <c r="U945" s="132"/>
    </row>
    <row r="946" ht="12.75" customHeight="1">
      <c r="A946" s="132"/>
      <c r="B946" s="132"/>
      <c r="C946" s="132"/>
      <c r="D946" s="132"/>
      <c r="E946" s="133"/>
      <c r="F946" s="132"/>
      <c r="G946" s="132"/>
      <c r="H946" s="132"/>
      <c r="I946" s="132"/>
      <c r="J946" s="132"/>
      <c r="K946" s="132"/>
      <c r="L946" s="132"/>
      <c r="M946" s="137"/>
      <c r="N946" s="137"/>
      <c r="O946" s="132"/>
      <c r="P946" s="139"/>
      <c r="Q946" s="132"/>
      <c r="R946" s="135"/>
      <c r="S946" s="132"/>
      <c r="T946" s="132"/>
      <c r="U946" s="132"/>
    </row>
    <row r="947" ht="12.75" customHeight="1">
      <c r="A947" s="132"/>
      <c r="B947" s="132"/>
      <c r="C947" s="132"/>
      <c r="D947" s="132"/>
      <c r="E947" s="133"/>
      <c r="F947" s="132"/>
      <c r="G947" s="132"/>
      <c r="H947" s="132"/>
      <c r="I947" s="132"/>
      <c r="J947" s="132"/>
      <c r="K947" s="132"/>
      <c r="L947" s="132"/>
      <c r="M947" s="137"/>
      <c r="N947" s="137"/>
      <c r="O947" s="132"/>
      <c r="P947" s="139"/>
      <c r="Q947" s="132"/>
      <c r="R947" s="135"/>
      <c r="S947" s="132"/>
      <c r="T947" s="132"/>
      <c r="U947" s="132"/>
    </row>
    <row r="948" ht="12.75" customHeight="1">
      <c r="A948" s="132"/>
      <c r="B948" s="132"/>
      <c r="C948" s="132"/>
      <c r="D948" s="132"/>
      <c r="E948" s="133"/>
      <c r="F948" s="132"/>
      <c r="G948" s="132"/>
      <c r="H948" s="132"/>
      <c r="I948" s="132"/>
      <c r="J948" s="132"/>
      <c r="K948" s="132"/>
      <c r="L948" s="132"/>
      <c r="M948" s="137"/>
      <c r="N948" s="137"/>
      <c r="O948" s="132"/>
      <c r="P948" s="139"/>
      <c r="Q948" s="132"/>
      <c r="R948" s="135"/>
      <c r="S948" s="132"/>
      <c r="T948" s="132"/>
      <c r="U948" s="132"/>
    </row>
    <row r="949" ht="12.75" customHeight="1">
      <c r="A949" s="132"/>
      <c r="B949" s="132"/>
      <c r="C949" s="132"/>
      <c r="D949" s="132"/>
      <c r="E949" s="133"/>
      <c r="F949" s="132"/>
      <c r="G949" s="132"/>
      <c r="H949" s="132"/>
      <c r="I949" s="132"/>
      <c r="J949" s="132"/>
      <c r="K949" s="132"/>
      <c r="L949" s="132"/>
      <c r="M949" s="137"/>
      <c r="N949" s="137"/>
      <c r="O949" s="132"/>
      <c r="P949" s="139"/>
      <c r="Q949" s="132"/>
      <c r="R949" s="135"/>
      <c r="S949" s="132"/>
      <c r="T949" s="132"/>
      <c r="U949" s="132"/>
    </row>
    <row r="950" ht="12.75" customHeight="1">
      <c r="A950" s="132"/>
      <c r="B950" s="132"/>
      <c r="C950" s="132"/>
      <c r="D950" s="132"/>
      <c r="E950" s="133"/>
      <c r="F950" s="132"/>
      <c r="G950" s="132"/>
      <c r="H950" s="132"/>
      <c r="I950" s="132"/>
      <c r="J950" s="132"/>
      <c r="K950" s="132"/>
      <c r="L950" s="132"/>
      <c r="M950" s="137"/>
      <c r="N950" s="137"/>
      <c r="O950" s="132"/>
      <c r="P950" s="139"/>
      <c r="Q950" s="132"/>
      <c r="R950" s="135"/>
      <c r="S950" s="132"/>
      <c r="T950" s="132"/>
      <c r="U950" s="132"/>
    </row>
    <row r="951" ht="12.75" customHeight="1">
      <c r="A951" s="132"/>
      <c r="B951" s="132"/>
      <c r="C951" s="132"/>
      <c r="D951" s="132"/>
      <c r="E951" s="133"/>
      <c r="F951" s="132"/>
      <c r="G951" s="132"/>
      <c r="H951" s="132"/>
      <c r="I951" s="132"/>
      <c r="J951" s="132"/>
      <c r="K951" s="132"/>
      <c r="L951" s="132"/>
      <c r="M951" s="137"/>
      <c r="N951" s="137"/>
      <c r="O951" s="132"/>
      <c r="P951" s="139"/>
      <c r="Q951" s="132"/>
      <c r="R951" s="135"/>
      <c r="S951" s="132"/>
      <c r="T951" s="132"/>
      <c r="U951" s="132"/>
    </row>
    <row r="952" ht="12.75" customHeight="1">
      <c r="A952" s="132"/>
      <c r="B952" s="132"/>
      <c r="C952" s="132"/>
      <c r="D952" s="132"/>
      <c r="E952" s="133"/>
      <c r="F952" s="132"/>
      <c r="G952" s="132"/>
      <c r="H952" s="132"/>
      <c r="I952" s="132"/>
      <c r="J952" s="132"/>
      <c r="K952" s="132"/>
      <c r="L952" s="132"/>
      <c r="M952" s="137"/>
      <c r="N952" s="137"/>
      <c r="O952" s="132"/>
      <c r="P952" s="139"/>
      <c r="Q952" s="132"/>
      <c r="R952" s="135"/>
      <c r="S952" s="132"/>
      <c r="T952" s="132"/>
      <c r="U952" s="132"/>
    </row>
    <row r="953" ht="12.75" customHeight="1">
      <c r="A953" s="132"/>
      <c r="B953" s="132"/>
      <c r="C953" s="132"/>
      <c r="D953" s="132"/>
      <c r="E953" s="133"/>
      <c r="F953" s="132"/>
      <c r="G953" s="132"/>
      <c r="H953" s="132"/>
      <c r="I953" s="132"/>
      <c r="J953" s="132"/>
      <c r="K953" s="132"/>
      <c r="L953" s="132"/>
      <c r="M953" s="137"/>
      <c r="N953" s="137"/>
      <c r="O953" s="132"/>
      <c r="P953" s="139"/>
      <c r="Q953" s="132"/>
      <c r="R953" s="135"/>
      <c r="S953" s="132"/>
      <c r="T953" s="132"/>
      <c r="U953" s="132"/>
    </row>
    <row r="954" ht="12.75" customHeight="1">
      <c r="A954" s="132"/>
      <c r="B954" s="132"/>
      <c r="C954" s="132"/>
      <c r="D954" s="132"/>
      <c r="E954" s="133"/>
      <c r="F954" s="132"/>
      <c r="G954" s="132"/>
      <c r="H954" s="132"/>
      <c r="I954" s="132"/>
      <c r="J954" s="132"/>
      <c r="K954" s="132"/>
      <c r="L954" s="132"/>
      <c r="M954" s="137"/>
      <c r="N954" s="137"/>
      <c r="O954" s="132"/>
      <c r="P954" s="139"/>
      <c r="Q954" s="132"/>
      <c r="R954" s="135"/>
      <c r="S954" s="132"/>
      <c r="T954" s="132"/>
      <c r="U954" s="132"/>
    </row>
    <row r="955" ht="12.75" customHeight="1">
      <c r="A955" s="132"/>
      <c r="B955" s="132"/>
      <c r="C955" s="132"/>
      <c r="D955" s="132"/>
      <c r="E955" s="133"/>
      <c r="F955" s="132"/>
      <c r="G955" s="132"/>
      <c r="H955" s="132"/>
      <c r="I955" s="132"/>
      <c r="J955" s="132"/>
      <c r="K955" s="132"/>
      <c r="L955" s="132"/>
      <c r="M955" s="137"/>
      <c r="N955" s="137"/>
      <c r="O955" s="132"/>
      <c r="P955" s="139"/>
      <c r="Q955" s="132"/>
      <c r="R955" s="135"/>
      <c r="S955" s="132"/>
      <c r="T955" s="132"/>
      <c r="U955" s="132"/>
    </row>
    <row r="956" ht="12.75" customHeight="1">
      <c r="A956" s="132"/>
      <c r="B956" s="132"/>
      <c r="C956" s="132"/>
      <c r="D956" s="132"/>
      <c r="E956" s="133"/>
      <c r="F956" s="132"/>
      <c r="G956" s="132"/>
      <c r="H956" s="132"/>
      <c r="I956" s="132"/>
      <c r="J956" s="132"/>
      <c r="K956" s="132"/>
      <c r="L956" s="132"/>
      <c r="M956" s="137"/>
      <c r="N956" s="137"/>
      <c r="O956" s="132"/>
      <c r="P956" s="139"/>
      <c r="Q956" s="132"/>
      <c r="R956" s="135"/>
      <c r="S956" s="132"/>
      <c r="T956" s="132"/>
      <c r="U956" s="132"/>
    </row>
    <row r="957" ht="12.75" customHeight="1">
      <c r="A957" s="132"/>
      <c r="B957" s="132"/>
      <c r="C957" s="132"/>
      <c r="D957" s="132"/>
      <c r="E957" s="133"/>
      <c r="F957" s="132"/>
      <c r="G957" s="132"/>
      <c r="H957" s="132"/>
      <c r="I957" s="132"/>
      <c r="J957" s="132"/>
      <c r="K957" s="132"/>
      <c r="L957" s="132"/>
      <c r="M957" s="137"/>
      <c r="N957" s="137"/>
      <c r="O957" s="132"/>
      <c r="P957" s="139"/>
      <c r="Q957" s="132"/>
      <c r="R957" s="135"/>
      <c r="S957" s="132"/>
      <c r="T957" s="132"/>
      <c r="U957" s="132"/>
    </row>
    <row r="958" ht="12.75" customHeight="1">
      <c r="A958" s="132"/>
      <c r="B958" s="132"/>
      <c r="C958" s="132"/>
      <c r="D958" s="132"/>
      <c r="E958" s="133"/>
      <c r="F958" s="132"/>
      <c r="G958" s="132"/>
      <c r="H958" s="132"/>
      <c r="I958" s="132"/>
      <c r="J958" s="132"/>
      <c r="K958" s="132"/>
      <c r="L958" s="132"/>
      <c r="M958" s="137"/>
      <c r="N958" s="137"/>
      <c r="O958" s="132"/>
      <c r="P958" s="139"/>
      <c r="Q958" s="132"/>
      <c r="R958" s="135"/>
      <c r="S958" s="132"/>
      <c r="T958" s="132"/>
      <c r="U958" s="132"/>
    </row>
    <row r="959" ht="12.75" customHeight="1">
      <c r="A959" s="132"/>
      <c r="B959" s="132"/>
      <c r="C959" s="132"/>
      <c r="D959" s="132"/>
      <c r="E959" s="133"/>
      <c r="F959" s="132"/>
      <c r="G959" s="132"/>
      <c r="H959" s="132"/>
      <c r="I959" s="132"/>
      <c r="J959" s="132"/>
      <c r="K959" s="132"/>
      <c r="L959" s="132"/>
      <c r="M959" s="137"/>
      <c r="N959" s="137"/>
      <c r="O959" s="132"/>
      <c r="P959" s="139"/>
      <c r="Q959" s="132"/>
      <c r="R959" s="135"/>
      <c r="S959" s="132"/>
      <c r="T959" s="132"/>
      <c r="U959" s="132"/>
    </row>
    <row r="960" ht="12.75" customHeight="1">
      <c r="A960" s="132"/>
      <c r="B960" s="132"/>
      <c r="C960" s="132"/>
      <c r="D960" s="132"/>
      <c r="E960" s="133"/>
      <c r="F960" s="132"/>
      <c r="G960" s="132"/>
      <c r="H960" s="132"/>
      <c r="I960" s="132"/>
      <c r="J960" s="132"/>
      <c r="K960" s="132"/>
      <c r="L960" s="132"/>
      <c r="M960" s="137"/>
      <c r="N960" s="137"/>
      <c r="O960" s="132"/>
      <c r="P960" s="139"/>
      <c r="Q960" s="132"/>
      <c r="R960" s="135"/>
      <c r="S960" s="132"/>
      <c r="T960" s="132"/>
      <c r="U960" s="132"/>
    </row>
    <row r="961" ht="12.75" customHeight="1">
      <c r="A961" s="132"/>
      <c r="B961" s="132"/>
      <c r="C961" s="132"/>
      <c r="D961" s="132"/>
      <c r="E961" s="133"/>
      <c r="F961" s="132"/>
      <c r="G961" s="132"/>
      <c r="H961" s="132"/>
      <c r="I961" s="132"/>
      <c r="J961" s="132"/>
      <c r="K961" s="132"/>
      <c r="L961" s="132"/>
      <c r="M961" s="137"/>
      <c r="N961" s="137"/>
      <c r="O961" s="132"/>
      <c r="P961" s="139"/>
      <c r="Q961" s="132"/>
      <c r="R961" s="135"/>
      <c r="S961" s="132"/>
      <c r="T961" s="132"/>
      <c r="U961" s="132"/>
    </row>
    <row r="962" ht="12.75" customHeight="1">
      <c r="A962" s="132"/>
      <c r="B962" s="132"/>
      <c r="C962" s="132"/>
      <c r="D962" s="132"/>
      <c r="E962" s="133"/>
      <c r="F962" s="132"/>
      <c r="G962" s="132"/>
      <c r="H962" s="132"/>
      <c r="I962" s="132"/>
      <c r="J962" s="132"/>
      <c r="K962" s="132"/>
      <c r="L962" s="132"/>
      <c r="M962" s="137"/>
      <c r="N962" s="137"/>
      <c r="O962" s="132"/>
      <c r="P962" s="139"/>
      <c r="Q962" s="132"/>
      <c r="R962" s="135"/>
      <c r="S962" s="132"/>
      <c r="T962" s="132"/>
      <c r="U962" s="132"/>
    </row>
    <row r="963" ht="12.75" customHeight="1">
      <c r="A963" s="132"/>
      <c r="B963" s="132"/>
      <c r="C963" s="132"/>
      <c r="D963" s="132"/>
      <c r="E963" s="133"/>
      <c r="F963" s="132"/>
      <c r="G963" s="132"/>
      <c r="H963" s="132"/>
      <c r="I963" s="132"/>
      <c r="J963" s="132"/>
      <c r="K963" s="132"/>
      <c r="L963" s="132"/>
      <c r="M963" s="137"/>
      <c r="N963" s="137"/>
      <c r="O963" s="132"/>
      <c r="P963" s="139"/>
      <c r="Q963" s="132"/>
      <c r="R963" s="135"/>
      <c r="S963" s="132"/>
      <c r="T963" s="132"/>
      <c r="U963" s="132"/>
    </row>
    <row r="964" ht="12.75" customHeight="1">
      <c r="A964" s="132"/>
      <c r="B964" s="132"/>
      <c r="C964" s="132"/>
      <c r="D964" s="132"/>
      <c r="E964" s="133"/>
      <c r="F964" s="132"/>
      <c r="G964" s="132"/>
      <c r="H964" s="132"/>
      <c r="I964" s="132"/>
      <c r="J964" s="132"/>
      <c r="K964" s="132"/>
      <c r="L964" s="132"/>
      <c r="M964" s="137"/>
      <c r="N964" s="137"/>
      <c r="O964" s="132"/>
      <c r="P964" s="139"/>
      <c r="Q964" s="132"/>
      <c r="R964" s="135"/>
      <c r="S964" s="132"/>
      <c r="T964" s="132"/>
      <c r="U964" s="132"/>
    </row>
    <row r="965" ht="12.75" customHeight="1">
      <c r="A965" s="132"/>
      <c r="B965" s="132"/>
      <c r="C965" s="132"/>
      <c r="D965" s="132"/>
      <c r="E965" s="133"/>
      <c r="F965" s="132"/>
      <c r="G965" s="132"/>
      <c r="H965" s="132"/>
      <c r="I965" s="132"/>
      <c r="J965" s="132"/>
      <c r="K965" s="132"/>
      <c r="L965" s="132"/>
      <c r="M965" s="137"/>
      <c r="N965" s="137"/>
      <c r="O965" s="132"/>
      <c r="P965" s="139"/>
      <c r="Q965" s="132"/>
      <c r="R965" s="135"/>
      <c r="S965" s="132"/>
      <c r="T965" s="132"/>
      <c r="U965" s="132"/>
    </row>
    <row r="966" ht="12.75" customHeight="1">
      <c r="A966" s="132"/>
      <c r="B966" s="132"/>
      <c r="C966" s="132"/>
      <c r="D966" s="132"/>
      <c r="E966" s="133"/>
      <c r="F966" s="132"/>
      <c r="G966" s="132"/>
      <c r="H966" s="132"/>
      <c r="I966" s="132"/>
      <c r="J966" s="132"/>
      <c r="K966" s="132"/>
      <c r="L966" s="132"/>
      <c r="M966" s="137"/>
      <c r="N966" s="137"/>
      <c r="O966" s="132"/>
      <c r="P966" s="139"/>
      <c r="Q966" s="132"/>
      <c r="R966" s="135"/>
      <c r="S966" s="132"/>
      <c r="T966" s="132"/>
      <c r="U966" s="132"/>
    </row>
    <row r="967" ht="12.75" customHeight="1">
      <c r="A967" s="132"/>
      <c r="B967" s="132"/>
      <c r="C967" s="132"/>
      <c r="D967" s="132"/>
      <c r="E967" s="133"/>
      <c r="F967" s="132"/>
      <c r="G967" s="132"/>
      <c r="H967" s="132"/>
      <c r="I967" s="132"/>
      <c r="J967" s="132"/>
      <c r="K967" s="132"/>
      <c r="L967" s="132"/>
      <c r="M967" s="137"/>
      <c r="N967" s="137"/>
      <c r="O967" s="132"/>
      <c r="P967" s="139"/>
      <c r="Q967" s="132"/>
      <c r="R967" s="135"/>
      <c r="S967" s="132"/>
      <c r="T967" s="132"/>
      <c r="U967" s="132"/>
    </row>
    <row r="968" ht="12.75" customHeight="1">
      <c r="A968" s="132"/>
      <c r="B968" s="132"/>
      <c r="C968" s="132"/>
      <c r="D968" s="132"/>
      <c r="E968" s="133"/>
      <c r="F968" s="132"/>
      <c r="G968" s="132"/>
      <c r="H968" s="132"/>
      <c r="I968" s="132"/>
      <c r="J968" s="132"/>
      <c r="K968" s="132"/>
      <c r="L968" s="132"/>
      <c r="M968" s="137"/>
      <c r="N968" s="137"/>
      <c r="O968" s="132"/>
      <c r="P968" s="139"/>
      <c r="Q968" s="132"/>
      <c r="R968" s="135"/>
      <c r="S968" s="132"/>
      <c r="T968" s="132"/>
      <c r="U968" s="132"/>
    </row>
    <row r="969" ht="12.75" customHeight="1">
      <c r="A969" s="132"/>
      <c r="B969" s="132"/>
      <c r="C969" s="132"/>
      <c r="D969" s="132"/>
      <c r="E969" s="133"/>
      <c r="F969" s="132"/>
      <c r="G969" s="132"/>
      <c r="H969" s="132"/>
      <c r="I969" s="132"/>
      <c r="J969" s="132"/>
      <c r="K969" s="132"/>
      <c r="L969" s="132"/>
      <c r="M969" s="137"/>
      <c r="N969" s="137"/>
      <c r="O969" s="132"/>
      <c r="P969" s="139"/>
      <c r="Q969" s="132"/>
      <c r="R969" s="135"/>
      <c r="S969" s="132"/>
      <c r="T969" s="132"/>
      <c r="U969" s="132"/>
    </row>
    <row r="970" ht="12.75" customHeight="1">
      <c r="A970" s="132"/>
      <c r="B970" s="132"/>
      <c r="C970" s="132"/>
      <c r="D970" s="132"/>
      <c r="E970" s="133"/>
      <c r="F970" s="132"/>
      <c r="G970" s="132"/>
      <c r="H970" s="132"/>
      <c r="I970" s="132"/>
      <c r="J970" s="132"/>
      <c r="K970" s="132"/>
      <c r="L970" s="132"/>
      <c r="M970" s="137"/>
      <c r="N970" s="137"/>
      <c r="O970" s="132"/>
      <c r="P970" s="139"/>
      <c r="Q970" s="132"/>
      <c r="R970" s="135"/>
      <c r="S970" s="132"/>
      <c r="T970" s="132"/>
      <c r="U970" s="132"/>
    </row>
    <row r="971" ht="12.75" customHeight="1">
      <c r="A971" s="132"/>
      <c r="B971" s="132"/>
      <c r="C971" s="132"/>
      <c r="D971" s="132"/>
      <c r="E971" s="133"/>
      <c r="F971" s="132"/>
      <c r="G971" s="132"/>
      <c r="H971" s="132"/>
      <c r="I971" s="132"/>
      <c r="J971" s="132"/>
      <c r="K971" s="132"/>
      <c r="L971" s="132"/>
      <c r="M971" s="137"/>
      <c r="N971" s="137"/>
      <c r="O971" s="132"/>
      <c r="P971" s="139"/>
      <c r="Q971" s="132"/>
      <c r="R971" s="135"/>
      <c r="S971" s="132"/>
      <c r="T971" s="132"/>
      <c r="U971" s="132"/>
    </row>
    <row r="972" ht="12.75" customHeight="1">
      <c r="A972" s="132"/>
      <c r="B972" s="132"/>
      <c r="C972" s="132"/>
      <c r="D972" s="132"/>
      <c r="E972" s="133"/>
      <c r="F972" s="132"/>
      <c r="G972" s="132"/>
      <c r="H972" s="132"/>
      <c r="I972" s="132"/>
      <c r="J972" s="132"/>
      <c r="K972" s="132"/>
      <c r="L972" s="132"/>
      <c r="M972" s="137"/>
      <c r="N972" s="137"/>
      <c r="O972" s="132"/>
      <c r="P972" s="139"/>
      <c r="Q972" s="132"/>
      <c r="R972" s="135"/>
      <c r="S972" s="132"/>
      <c r="T972" s="132"/>
      <c r="U972" s="132"/>
    </row>
    <row r="973" ht="12.75" customHeight="1">
      <c r="A973" s="132"/>
      <c r="B973" s="132"/>
      <c r="C973" s="132"/>
      <c r="D973" s="132"/>
      <c r="E973" s="133"/>
      <c r="F973" s="132"/>
      <c r="G973" s="132"/>
      <c r="H973" s="132"/>
      <c r="I973" s="132"/>
      <c r="J973" s="132"/>
      <c r="K973" s="132"/>
      <c r="L973" s="132"/>
      <c r="M973" s="137"/>
      <c r="N973" s="137"/>
      <c r="O973" s="132"/>
      <c r="P973" s="139"/>
      <c r="Q973" s="132"/>
      <c r="R973" s="135"/>
      <c r="S973" s="132"/>
      <c r="T973" s="132"/>
      <c r="U973" s="132"/>
    </row>
    <row r="974" ht="12.75" customHeight="1">
      <c r="A974" s="132"/>
      <c r="B974" s="132"/>
      <c r="C974" s="132"/>
      <c r="D974" s="132"/>
      <c r="E974" s="133"/>
      <c r="F974" s="132"/>
      <c r="G974" s="132"/>
      <c r="H974" s="132"/>
      <c r="I974" s="132"/>
      <c r="J974" s="132"/>
      <c r="K974" s="132"/>
      <c r="L974" s="132"/>
      <c r="M974" s="137"/>
      <c r="N974" s="137"/>
      <c r="O974" s="132"/>
      <c r="P974" s="139"/>
      <c r="Q974" s="132"/>
      <c r="R974" s="135"/>
      <c r="S974" s="132"/>
      <c r="T974" s="132"/>
      <c r="U974" s="132"/>
    </row>
    <row r="975" ht="12.75" customHeight="1">
      <c r="A975" s="132"/>
      <c r="B975" s="132"/>
      <c r="C975" s="132"/>
      <c r="D975" s="132"/>
      <c r="E975" s="133"/>
      <c r="F975" s="132"/>
      <c r="G975" s="132"/>
      <c r="H975" s="132"/>
      <c r="I975" s="132"/>
      <c r="J975" s="132"/>
      <c r="K975" s="132"/>
      <c r="L975" s="132"/>
      <c r="M975" s="137"/>
      <c r="N975" s="137"/>
      <c r="O975" s="132"/>
      <c r="P975" s="139"/>
      <c r="Q975" s="132"/>
      <c r="R975" s="135"/>
      <c r="S975" s="132"/>
      <c r="T975" s="132"/>
      <c r="U975" s="132"/>
    </row>
    <row r="976" ht="12.75" customHeight="1">
      <c r="A976" s="132"/>
      <c r="B976" s="132"/>
      <c r="C976" s="132"/>
      <c r="D976" s="132"/>
      <c r="E976" s="133"/>
      <c r="F976" s="132"/>
      <c r="G976" s="132"/>
      <c r="H976" s="132"/>
      <c r="I976" s="132"/>
      <c r="J976" s="132"/>
      <c r="K976" s="132"/>
      <c r="L976" s="132"/>
      <c r="M976" s="137"/>
      <c r="N976" s="137"/>
      <c r="O976" s="132"/>
      <c r="P976" s="139"/>
      <c r="Q976" s="132"/>
      <c r="R976" s="135"/>
      <c r="S976" s="132"/>
      <c r="T976" s="132"/>
      <c r="U976" s="132"/>
    </row>
    <row r="977" ht="12.75" customHeight="1">
      <c r="A977" s="132"/>
      <c r="B977" s="132"/>
      <c r="C977" s="132"/>
      <c r="D977" s="132"/>
      <c r="E977" s="133"/>
      <c r="F977" s="132"/>
      <c r="G977" s="132"/>
      <c r="H977" s="132"/>
      <c r="I977" s="132"/>
      <c r="J977" s="132"/>
      <c r="K977" s="132"/>
      <c r="L977" s="132"/>
      <c r="M977" s="137"/>
      <c r="N977" s="137"/>
      <c r="O977" s="132"/>
      <c r="P977" s="139"/>
      <c r="Q977" s="132"/>
      <c r="R977" s="135"/>
      <c r="S977" s="132"/>
      <c r="T977" s="132"/>
      <c r="U977" s="132"/>
    </row>
    <row r="978" ht="12.75" customHeight="1">
      <c r="A978" s="132"/>
      <c r="B978" s="132"/>
      <c r="C978" s="132"/>
      <c r="D978" s="132"/>
      <c r="E978" s="133"/>
      <c r="F978" s="132"/>
      <c r="G978" s="132"/>
      <c r="H978" s="132"/>
      <c r="I978" s="132"/>
      <c r="J978" s="132"/>
      <c r="K978" s="132"/>
      <c r="L978" s="132"/>
      <c r="M978" s="137"/>
      <c r="N978" s="137"/>
      <c r="O978" s="132"/>
      <c r="P978" s="139"/>
      <c r="Q978" s="132"/>
      <c r="R978" s="135"/>
      <c r="S978" s="132"/>
      <c r="T978" s="132"/>
      <c r="U978" s="132"/>
    </row>
    <row r="979" ht="12.75" customHeight="1">
      <c r="A979" s="132"/>
      <c r="B979" s="132"/>
      <c r="C979" s="132"/>
      <c r="D979" s="132"/>
      <c r="E979" s="133"/>
      <c r="F979" s="132"/>
      <c r="G979" s="132"/>
      <c r="H979" s="132"/>
      <c r="I979" s="132"/>
      <c r="J979" s="132"/>
      <c r="K979" s="132"/>
      <c r="L979" s="132"/>
      <c r="M979" s="137"/>
      <c r="N979" s="137"/>
      <c r="O979" s="132"/>
      <c r="P979" s="139"/>
      <c r="Q979" s="132"/>
      <c r="R979" s="135"/>
      <c r="S979" s="132"/>
      <c r="T979" s="132"/>
      <c r="U979" s="132"/>
    </row>
    <row r="980" ht="12.75" customHeight="1">
      <c r="A980" s="132"/>
      <c r="B980" s="132"/>
      <c r="C980" s="132"/>
      <c r="D980" s="132"/>
      <c r="E980" s="133"/>
      <c r="F980" s="132"/>
      <c r="G980" s="132"/>
      <c r="H980" s="132"/>
      <c r="I980" s="132"/>
      <c r="J980" s="132"/>
      <c r="K980" s="132"/>
      <c r="L980" s="132"/>
      <c r="M980" s="137"/>
      <c r="N980" s="137"/>
      <c r="O980" s="132"/>
      <c r="P980" s="139"/>
      <c r="Q980" s="132"/>
      <c r="R980" s="135"/>
      <c r="S980" s="132"/>
      <c r="T980" s="132"/>
      <c r="U980" s="132"/>
    </row>
    <row r="981" ht="12.75" customHeight="1">
      <c r="A981" s="132"/>
      <c r="B981" s="132"/>
      <c r="C981" s="132"/>
      <c r="D981" s="132"/>
      <c r="E981" s="133"/>
      <c r="F981" s="132"/>
      <c r="G981" s="132"/>
      <c r="H981" s="132"/>
      <c r="I981" s="132"/>
      <c r="J981" s="132"/>
      <c r="K981" s="132"/>
      <c r="L981" s="132"/>
      <c r="M981" s="137"/>
      <c r="N981" s="137"/>
      <c r="O981" s="132"/>
      <c r="P981" s="139"/>
      <c r="Q981" s="132"/>
      <c r="R981" s="135"/>
      <c r="S981" s="132"/>
      <c r="T981" s="132"/>
      <c r="U981" s="132"/>
    </row>
    <row r="982" ht="12.75" customHeight="1">
      <c r="A982" s="132"/>
      <c r="B982" s="132"/>
      <c r="C982" s="132"/>
      <c r="D982" s="132"/>
      <c r="E982" s="133"/>
      <c r="F982" s="132"/>
      <c r="G982" s="132"/>
      <c r="H982" s="132"/>
      <c r="I982" s="132"/>
      <c r="J982" s="132"/>
      <c r="K982" s="132"/>
      <c r="L982" s="132"/>
      <c r="M982" s="137"/>
      <c r="N982" s="137"/>
      <c r="O982" s="132"/>
      <c r="P982" s="139"/>
      <c r="Q982" s="132"/>
      <c r="R982" s="135"/>
      <c r="S982" s="132"/>
      <c r="T982" s="132"/>
      <c r="U982" s="132"/>
    </row>
    <row r="983" ht="12.75" customHeight="1">
      <c r="A983" s="132"/>
      <c r="B983" s="132"/>
      <c r="C983" s="132"/>
      <c r="D983" s="132"/>
      <c r="E983" s="133"/>
      <c r="F983" s="132"/>
      <c r="G983" s="132"/>
      <c r="H983" s="132"/>
      <c r="I983" s="132"/>
      <c r="J983" s="132"/>
      <c r="K983" s="132"/>
      <c r="L983" s="132"/>
      <c r="M983" s="137"/>
      <c r="N983" s="137"/>
      <c r="O983" s="132"/>
      <c r="P983" s="139"/>
      <c r="Q983" s="132"/>
      <c r="R983" s="135"/>
      <c r="S983" s="132"/>
      <c r="T983" s="132"/>
      <c r="U983" s="132"/>
    </row>
    <row r="984" ht="12.75" customHeight="1">
      <c r="A984" s="132"/>
      <c r="B984" s="132"/>
      <c r="C984" s="132"/>
      <c r="D984" s="132"/>
      <c r="E984" s="133"/>
      <c r="F984" s="132"/>
      <c r="G984" s="132"/>
      <c r="H984" s="132"/>
      <c r="I984" s="132"/>
      <c r="J984" s="132"/>
      <c r="K984" s="132"/>
      <c r="L984" s="132"/>
      <c r="M984" s="137"/>
      <c r="N984" s="137"/>
      <c r="O984" s="132"/>
      <c r="P984" s="139"/>
      <c r="Q984" s="132"/>
      <c r="R984" s="135"/>
      <c r="S984" s="132"/>
      <c r="T984" s="132"/>
      <c r="U984" s="132"/>
    </row>
    <row r="985" ht="12.75" customHeight="1">
      <c r="A985" s="132"/>
      <c r="B985" s="132"/>
      <c r="C985" s="132"/>
      <c r="D985" s="132"/>
      <c r="E985" s="133"/>
      <c r="F985" s="132"/>
      <c r="G985" s="132"/>
      <c r="H985" s="132"/>
      <c r="I985" s="132"/>
      <c r="J985" s="132"/>
      <c r="K985" s="132"/>
      <c r="L985" s="132"/>
      <c r="M985" s="137"/>
      <c r="N985" s="137"/>
      <c r="O985" s="132"/>
      <c r="P985" s="139"/>
      <c r="Q985" s="132"/>
      <c r="R985" s="135"/>
      <c r="S985" s="132"/>
      <c r="T985" s="132"/>
      <c r="U985" s="132"/>
    </row>
    <row r="986" ht="12.75" customHeight="1">
      <c r="A986" s="132"/>
      <c r="B986" s="132"/>
      <c r="C986" s="132"/>
      <c r="D986" s="132"/>
      <c r="E986" s="133"/>
      <c r="F986" s="132"/>
      <c r="G986" s="132"/>
      <c r="H986" s="132"/>
      <c r="I986" s="132"/>
      <c r="J986" s="132"/>
      <c r="K986" s="132"/>
      <c r="L986" s="132"/>
      <c r="M986" s="137"/>
      <c r="N986" s="137"/>
      <c r="O986" s="132"/>
      <c r="P986" s="139"/>
      <c r="Q986" s="132"/>
      <c r="R986" s="135"/>
      <c r="S986" s="132"/>
      <c r="T986" s="132"/>
      <c r="U986" s="132"/>
    </row>
    <row r="987" ht="12.75" customHeight="1">
      <c r="A987" s="132"/>
      <c r="B987" s="132"/>
      <c r="C987" s="132"/>
      <c r="D987" s="132"/>
      <c r="E987" s="133"/>
      <c r="F987" s="132"/>
      <c r="G987" s="132"/>
      <c r="H987" s="132"/>
      <c r="I987" s="132"/>
      <c r="J987" s="132"/>
      <c r="K987" s="132"/>
      <c r="L987" s="132"/>
      <c r="M987" s="137"/>
      <c r="N987" s="137"/>
      <c r="O987" s="132"/>
      <c r="P987" s="139"/>
      <c r="Q987" s="132"/>
      <c r="R987" s="135"/>
      <c r="S987" s="132"/>
      <c r="T987" s="132"/>
      <c r="U987" s="132"/>
    </row>
    <row r="988" ht="12.75" customHeight="1">
      <c r="A988" s="132"/>
      <c r="B988" s="132"/>
      <c r="C988" s="132"/>
      <c r="D988" s="132"/>
      <c r="E988" s="133"/>
      <c r="F988" s="132"/>
      <c r="G988" s="132"/>
      <c r="H988" s="132"/>
      <c r="I988" s="132"/>
      <c r="J988" s="132"/>
      <c r="K988" s="132"/>
      <c r="L988" s="132"/>
      <c r="M988" s="137"/>
      <c r="N988" s="137"/>
      <c r="O988" s="132"/>
      <c r="P988" s="139"/>
      <c r="Q988" s="132"/>
      <c r="R988" s="135"/>
      <c r="S988" s="132"/>
      <c r="T988" s="132"/>
      <c r="U988" s="132"/>
    </row>
    <row r="989" ht="12.75" customHeight="1">
      <c r="A989" s="132"/>
      <c r="B989" s="132"/>
      <c r="C989" s="132"/>
      <c r="D989" s="132"/>
      <c r="E989" s="133"/>
      <c r="F989" s="132"/>
      <c r="G989" s="132"/>
      <c r="H989" s="132"/>
      <c r="I989" s="132"/>
      <c r="J989" s="132"/>
      <c r="K989" s="132"/>
      <c r="L989" s="132"/>
      <c r="M989" s="137"/>
      <c r="N989" s="137"/>
      <c r="O989" s="132"/>
      <c r="P989" s="139"/>
      <c r="Q989" s="132"/>
      <c r="R989" s="135"/>
      <c r="S989" s="132"/>
      <c r="T989" s="132"/>
      <c r="U989" s="132"/>
    </row>
    <row r="990" ht="12.75" customHeight="1">
      <c r="A990" s="132"/>
      <c r="B990" s="132"/>
      <c r="C990" s="132"/>
      <c r="D990" s="132"/>
      <c r="E990" s="133"/>
      <c r="F990" s="132"/>
      <c r="G990" s="132"/>
      <c r="H990" s="132"/>
      <c r="I990" s="132"/>
      <c r="J990" s="132"/>
      <c r="K990" s="132"/>
      <c r="L990" s="132"/>
      <c r="M990" s="137"/>
      <c r="N990" s="137"/>
      <c r="O990" s="132"/>
      <c r="P990" s="139"/>
      <c r="Q990" s="132"/>
      <c r="R990" s="135"/>
      <c r="S990" s="132"/>
      <c r="T990" s="132"/>
      <c r="U990" s="132"/>
    </row>
    <row r="991" ht="12.75" customHeight="1">
      <c r="A991" s="132"/>
      <c r="B991" s="132"/>
      <c r="C991" s="132"/>
      <c r="D991" s="132"/>
      <c r="E991" s="133"/>
      <c r="F991" s="132"/>
      <c r="G991" s="132"/>
      <c r="H991" s="132"/>
      <c r="I991" s="132"/>
      <c r="J991" s="132"/>
      <c r="K991" s="132"/>
      <c r="L991" s="132"/>
      <c r="M991" s="137"/>
      <c r="N991" s="137"/>
      <c r="O991" s="132"/>
      <c r="P991" s="139"/>
      <c r="Q991" s="132"/>
      <c r="R991" s="135"/>
      <c r="S991" s="132"/>
      <c r="T991" s="132"/>
      <c r="U991" s="132"/>
    </row>
    <row r="992" ht="12.75" customHeight="1">
      <c r="A992" s="132"/>
      <c r="B992" s="132"/>
      <c r="C992" s="132"/>
      <c r="D992" s="132"/>
      <c r="E992" s="133"/>
      <c r="F992" s="132"/>
      <c r="G992" s="132"/>
      <c r="H992" s="132"/>
      <c r="I992" s="132"/>
      <c r="J992" s="132"/>
      <c r="K992" s="132"/>
      <c r="L992" s="132"/>
      <c r="M992" s="137"/>
      <c r="N992" s="137"/>
      <c r="O992" s="132"/>
      <c r="P992" s="139"/>
      <c r="Q992" s="132"/>
      <c r="R992" s="135"/>
      <c r="S992" s="132"/>
      <c r="T992" s="132"/>
      <c r="U992" s="132"/>
    </row>
    <row r="993" ht="12.75" customHeight="1">
      <c r="A993" s="132"/>
      <c r="B993" s="132"/>
      <c r="C993" s="132"/>
      <c r="D993" s="132"/>
      <c r="E993" s="133"/>
      <c r="F993" s="132"/>
      <c r="G993" s="132"/>
      <c r="H993" s="132"/>
      <c r="I993" s="132"/>
      <c r="J993" s="132"/>
      <c r="K993" s="132"/>
      <c r="L993" s="132"/>
      <c r="M993" s="137"/>
      <c r="N993" s="137"/>
      <c r="O993" s="132"/>
      <c r="P993" s="139"/>
      <c r="Q993" s="132"/>
      <c r="R993" s="135"/>
      <c r="S993" s="132"/>
      <c r="T993" s="132"/>
      <c r="U993" s="132"/>
    </row>
    <row r="994" ht="12.75" customHeight="1">
      <c r="A994" s="132"/>
      <c r="B994" s="132"/>
      <c r="C994" s="132"/>
      <c r="D994" s="132"/>
      <c r="E994" s="133"/>
      <c r="F994" s="132"/>
      <c r="G994" s="132"/>
      <c r="H994" s="132"/>
      <c r="I994" s="132"/>
      <c r="J994" s="132"/>
      <c r="K994" s="132"/>
      <c r="L994" s="132"/>
      <c r="M994" s="137"/>
      <c r="N994" s="137"/>
      <c r="O994" s="132"/>
      <c r="P994" s="139"/>
      <c r="Q994" s="132"/>
      <c r="R994" s="135"/>
      <c r="S994" s="132"/>
      <c r="T994" s="132"/>
      <c r="U994" s="132"/>
    </row>
    <row r="995" ht="12.75" customHeight="1">
      <c r="A995" s="132"/>
      <c r="B995" s="132"/>
      <c r="C995" s="132"/>
      <c r="D995" s="132"/>
      <c r="E995" s="133"/>
      <c r="F995" s="132"/>
      <c r="G995" s="132"/>
      <c r="H995" s="132"/>
      <c r="I995" s="132"/>
      <c r="J995" s="132"/>
      <c r="K995" s="132"/>
      <c r="L995" s="132"/>
      <c r="M995" s="137"/>
      <c r="N995" s="137"/>
      <c r="O995" s="132"/>
      <c r="P995" s="139"/>
      <c r="Q995" s="132"/>
      <c r="R995" s="135"/>
      <c r="S995" s="132"/>
      <c r="T995" s="132"/>
      <c r="U995" s="132"/>
    </row>
    <row r="996" ht="12.75" customHeight="1">
      <c r="A996" s="132"/>
      <c r="B996" s="132"/>
      <c r="C996" s="132"/>
      <c r="D996" s="132"/>
      <c r="E996" s="133"/>
      <c r="F996" s="132"/>
      <c r="G996" s="132"/>
      <c r="H996" s="132"/>
      <c r="I996" s="132"/>
      <c r="J996" s="132"/>
      <c r="K996" s="132"/>
      <c r="L996" s="132"/>
      <c r="M996" s="137"/>
      <c r="N996" s="137"/>
      <c r="O996" s="132"/>
      <c r="P996" s="139"/>
      <c r="Q996" s="132"/>
      <c r="R996" s="135"/>
      <c r="S996" s="132"/>
      <c r="T996" s="132"/>
      <c r="U996" s="132"/>
    </row>
    <row r="997" ht="12.75" customHeight="1">
      <c r="A997" s="132"/>
      <c r="B997" s="132"/>
      <c r="C997" s="132"/>
      <c r="D997" s="132"/>
      <c r="E997" s="133"/>
      <c r="F997" s="132"/>
      <c r="G997" s="132"/>
      <c r="H997" s="132"/>
      <c r="I997" s="132"/>
      <c r="J997" s="132"/>
      <c r="K997" s="132"/>
      <c r="L997" s="132"/>
      <c r="M997" s="137"/>
      <c r="N997" s="137"/>
      <c r="O997" s="132"/>
      <c r="P997" s="139"/>
      <c r="Q997" s="132"/>
      <c r="R997" s="135"/>
      <c r="S997" s="132"/>
      <c r="T997" s="132"/>
      <c r="U997" s="132"/>
    </row>
    <row r="998" ht="12.75" customHeight="1">
      <c r="A998" s="132"/>
      <c r="B998" s="132"/>
      <c r="C998" s="132"/>
      <c r="D998" s="132"/>
      <c r="E998" s="133"/>
      <c r="F998" s="132"/>
      <c r="G998" s="132"/>
      <c r="H998" s="132"/>
      <c r="I998" s="132"/>
      <c r="J998" s="132"/>
      <c r="K998" s="132"/>
      <c r="L998" s="132"/>
      <c r="M998" s="137"/>
      <c r="N998" s="137"/>
      <c r="O998" s="132"/>
      <c r="P998" s="139"/>
      <c r="Q998" s="132"/>
      <c r="R998" s="135"/>
      <c r="S998" s="132"/>
      <c r="T998" s="132"/>
      <c r="U998" s="132"/>
    </row>
    <row r="999" ht="12.75" customHeight="1">
      <c r="A999" s="132"/>
      <c r="B999" s="132"/>
      <c r="C999" s="132"/>
      <c r="D999" s="132"/>
      <c r="E999" s="133"/>
      <c r="F999" s="132"/>
      <c r="G999" s="132"/>
      <c r="H999" s="132"/>
      <c r="I999" s="132"/>
      <c r="J999" s="132"/>
      <c r="K999" s="132"/>
      <c r="L999" s="132"/>
      <c r="M999" s="137"/>
      <c r="N999" s="137"/>
      <c r="O999" s="132"/>
      <c r="P999" s="139"/>
      <c r="Q999" s="132"/>
      <c r="R999" s="135"/>
      <c r="S999" s="132"/>
      <c r="T999" s="132"/>
      <c r="U999" s="132"/>
    </row>
    <row r="1000" ht="12.75" customHeight="1">
      <c r="A1000" s="132"/>
      <c r="B1000" s="132"/>
      <c r="C1000" s="132"/>
      <c r="D1000" s="132"/>
      <c r="E1000" s="133"/>
      <c r="F1000" s="132"/>
      <c r="G1000" s="132"/>
      <c r="H1000" s="132"/>
      <c r="I1000" s="132"/>
      <c r="J1000" s="132"/>
      <c r="K1000" s="132"/>
      <c r="L1000" s="132"/>
      <c r="M1000" s="137"/>
      <c r="N1000" s="137"/>
      <c r="O1000" s="132"/>
      <c r="P1000" s="139"/>
      <c r="Q1000" s="132"/>
      <c r="R1000" s="135"/>
      <c r="S1000" s="132"/>
      <c r="T1000" s="132"/>
      <c r="U1000" s="132"/>
    </row>
  </sheetData>
  <autoFilter ref="$A$9:$U$9"/>
  <mergeCells count="3">
    <mergeCell ref="A1:R3"/>
    <mergeCell ref="A8:N8"/>
    <mergeCell ref="P8:U8"/>
  </mergeCells>
  <conditionalFormatting sqref="S1:T3 S9:T9 S7:T7">
    <cfRule type="cellIs" dxfId="0" priority="1" stopIfTrue="1" operator="equal">
      <formula>"1: Cumple Parcialmente"</formula>
    </cfRule>
  </conditionalFormatting>
  <conditionalFormatting sqref="U1:U3 U9 U7">
    <cfRule type="cellIs" dxfId="1" priority="2" stopIfTrue="1" operator="equal">
      <formula>"ABIERTA"</formula>
    </cfRule>
  </conditionalFormatting>
  <conditionalFormatting sqref="U1:U3 U9 U7">
    <cfRule type="cellIs" dxfId="2" priority="3" stopIfTrue="1" operator="equal">
      <formula>"CERRADA"</formula>
    </cfRule>
  </conditionalFormatting>
  <conditionalFormatting sqref="S1:T3 S9:T9 S7:T7">
    <cfRule type="cellIs" dxfId="2" priority="4" stopIfTrue="1" operator="equal">
      <formula>"2: Cumple "</formula>
    </cfRule>
  </conditionalFormatting>
  <conditionalFormatting sqref="S1:T3 S9:T9 S7:T7">
    <cfRule type="cellIs" dxfId="1" priority="5" stopIfTrue="1" operator="equal">
      <formula>"0: No cumple"</formula>
    </cfRule>
  </conditionalFormatting>
  <conditionalFormatting sqref="S4:T6">
    <cfRule type="cellIs" dxfId="0" priority="6" stopIfTrue="1" operator="equal">
      <formula>"1: Cumple Parcialmente"</formula>
    </cfRule>
  </conditionalFormatting>
  <conditionalFormatting sqref="U4:U6">
    <cfRule type="cellIs" dxfId="1" priority="7" stopIfTrue="1" operator="equal">
      <formula>"ABIERTA"</formula>
    </cfRule>
  </conditionalFormatting>
  <conditionalFormatting sqref="U4:U6">
    <cfRule type="cellIs" dxfId="2" priority="8" stopIfTrue="1" operator="equal">
      <formula>"CERRADA"</formula>
    </cfRule>
  </conditionalFormatting>
  <conditionalFormatting sqref="S4:T6">
    <cfRule type="cellIs" dxfId="2" priority="9" stopIfTrue="1" operator="equal">
      <formula>"2: Cumple "</formula>
    </cfRule>
  </conditionalFormatting>
  <conditionalFormatting sqref="S4:T6">
    <cfRule type="cellIs" dxfId="1" priority="10" stopIfTrue="1" operator="equal">
      <formula>"0: No cumple"</formula>
    </cfRule>
  </conditionalFormatting>
  <conditionalFormatting sqref="D5">
    <cfRule type="cellIs" dxfId="2" priority="11" operator="equal">
      <formula>$B$5</formula>
    </cfRule>
  </conditionalFormatting>
  <conditionalFormatting sqref="D5">
    <cfRule type="cellIs" dxfId="1" priority="12" operator="equal">
      <formula>0</formula>
    </cfRule>
  </conditionalFormatting>
  <conditionalFormatting sqref="F5">
    <cfRule type="cellIs" dxfId="2" priority="13" operator="equal">
      <formula>0</formula>
    </cfRule>
  </conditionalFormatting>
  <conditionalFormatting sqref="F5">
    <cfRule type="cellIs" dxfId="1" priority="14" operator="equal">
      <formula>$B$5</formula>
    </cfRule>
  </conditionalFormatting>
  <conditionalFormatting sqref="D6">
    <cfRule type="cellIs" dxfId="2" priority="15" operator="equal">
      <formula>$B$6</formula>
    </cfRule>
  </conditionalFormatting>
  <conditionalFormatting sqref="D6">
    <cfRule type="cellIs" dxfId="1" priority="16" operator="equal">
      <formula>0</formula>
    </cfRule>
  </conditionalFormatting>
  <conditionalFormatting sqref="F6">
    <cfRule type="cellIs" dxfId="1" priority="17" operator="equal">
      <formula>$B$6</formula>
    </cfRule>
  </conditionalFormatting>
  <conditionalFormatting sqref="F6">
    <cfRule type="cellIs" dxfId="2" priority="18" operator="equal">
      <formula>0</formula>
    </cfRule>
  </conditionalFormatting>
  <dataValidations>
    <dataValidation type="list" allowBlank="1" showErrorMessage="1" sqref="U10:U50">
      <formula1>'DICCIONARIO DE DATOS'!$G$2:$G$5</formula1>
    </dataValidation>
    <dataValidation type="date" allowBlank="1" showErrorMessage="1" sqref="M21:N222 R21:R222">
      <formula1>41640.0</formula1>
      <formula2>55153.0</formula2>
    </dataValidation>
    <dataValidation type="list" allowBlank="1" showErrorMessage="1" sqref="T10:T50">
      <formula1>'DICCIONARIO DE DATOS'!$F$2:$F$3</formula1>
    </dataValidation>
    <dataValidation type="list" allowBlank="1" showErrorMessage="1" sqref="K10:K50">
      <formula1>'DICCIONARIO DE DATOS'!$B$2:$B$18</formula1>
    </dataValidation>
    <dataValidation type="list" allowBlank="1" showErrorMessage="1" sqref="I10:I50">
      <formula1>'DICCIONARIO DE DATOS'!$D$2:$D$4</formula1>
    </dataValidation>
    <dataValidation type="list" allowBlank="1" showErrorMessage="1" sqref="J10:J50">
      <formula1>'DICCIONARIO DE DATOS'!$A$2:$A$10</formula1>
    </dataValidation>
    <dataValidation type="decimal" allowBlank="1" showErrorMessage="1" sqref="B21:B222">
      <formula1>2014.0</formula1>
      <formula2>2050.0</formula2>
    </dataValidation>
    <dataValidation type="list" allowBlank="1" showErrorMessage="1" sqref="E10:E50">
      <formula1>'DICCIONARIO DE DATOS'!$C$2:$C$3</formula1>
    </dataValidation>
    <dataValidation type="list" allowBlank="1" showErrorMessage="1" sqref="S10:S50">
      <formula1>'DICCIONARIO DE DATOS'!$E$2:$E$3</formula1>
    </dataValidation>
  </dataValidations>
  <printOptions/>
  <pageMargins bottom="0.75" footer="0.0" header="0.0" left="0.7" right="0.7" top="0.75"/>
  <pageSetup orientation="portrait"/>
  <drawing r:id="rId1"/>
</worksheet>
</file>